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772160_polimi_it/Documents/UPTE - Project Works/2021/Group 07 - PW 4 Optimization of Bus Yearly Milage w. Autoguidovie/"/>
    </mc:Choice>
  </mc:AlternateContent>
  <xr:revisionPtr revIDLastSave="1836" documentId="13_ncr:40009_{F4BB82F5-4BE6-4DA9-B3E3-2A4EB3AAF22B}" xr6:coauthVersionLast="47" xr6:coauthVersionMax="47" xr10:uidLastSave="{9416D15E-9E17-4052-9A07-45BC44193B26}"/>
  <bookViews>
    <workbookView xWindow="80" yWindow="500" windowWidth="22960" windowHeight="12340" tabRatio="700" firstSheet="5" activeTab="4" xr2:uid="{00000000-000D-0000-FFFF-FFFF00000000}"/>
  </bookViews>
  <sheets>
    <sheet name="Maintainance Cost" sheetId="10" r:id="rId1"/>
    <sheet name="Bus Fleet" sheetId="9" r:id="rId2"/>
    <sheet name="Foglio1" sheetId="15" r:id="rId3"/>
    <sheet name="Lines" sheetId="7" r:id="rId4"/>
    <sheet name="Calendar" sheetId="8" r:id="rId5"/>
    <sheet name="KM weekdays" sheetId="12" r:id="rId6"/>
    <sheet name="KM Winter Saturday " sheetId="13" r:id="rId7"/>
    <sheet name="KM winter holiday" sheetId="14" r:id="rId8"/>
    <sheet name="Winter(weekday)" sheetId="1" r:id="rId9"/>
    <sheet name="Winter(Saturday)" sheetId="2" r:id="rId10"/>
    <sheet name="Winter(holiday)" sheetId="3" r:id="rId11"/>
    <sheet name="Summer(weekday)" sheetId="4" r:id="rId12"/>
    <sheet name="Summer(Saturday)" sheetId="5" r:id="rId13"/>
    <sheet name="Summer(holiday)" sheetId="6" r:id="rId14"/>
  </sheets>
  <definedNames>
    <definedName name="_xlnm._FilterDatabase" localSheetId="5" hidden="1">'KM weekdays'!$B$2:$F$43</definedName>
    <definedName name="_xlnm._FilterDatabase" localSheetId="13" hidden="1">'Summer(holiday)'!$B$1:$B$430</definedName>
    <definedName name="_xlnm._FilterDatabase" localSheetId="12" hidden="1">'Summer(Saturday)'!$B$1:$B$553</definedName>
    <definedName name="_xlnm._FilterDatabase" localSheetId="11" hidden="1">'Summer(weekday)'!$B$1:$B$806</definedName>
    <definedName name="_xlnm._FilterDatabase" localSheetId="10" hidden="1">'Winter(holiday)'!$A$3:$N$32</definedName>
    <definedName name="_xlnm._FilterDatabase" localSheetId="9" hidden="1">'Winter(Saturday)'!$M$1:$M$746</definedName>
    <definedName name="_xlnm._FilterDatabase" localSheetId="8" hidden="1">'Winter(weekday)'!$G$1:$G$969</definedName>
    <definedName name="_xlnm._FilterDatabase" localSheetId="1" hidden="1">'Bus Fleet'!$A$1:$J$71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W5" i="1"/>
  <c r="V5" i="1"/>
  <c r="T148" i="1"/>
  <c r="T136" i="1"/>
  <c r="U27" i="1"/>
  <c r="T58" i="1"/>
  <c r="S32" i="1"/>
  <c r="A3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D40" i="12"/>
  <c r="C40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3" i="12"/>
  <c r="H4" i="12"/>
  <c r="U3" i="8"/>
  <c r="U4" i="8"/>
  <c r="U5" i="8"/>
  <c r="U6" i="8"/>
  <c r="U7" i="8"/>
  <c r="U2" i="8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" i="13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" i="13"/>
  <c r="F16" i="12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3" i="14"/>
  <c r="C34" i="13"/>
  <c r="C29" i="14"/>
  <c r="B29" i="14"/>
  <c r="B34" i="13"/>
  <c r="E16" i="12"/>
  <c r="H5" i="12"/>
  <c r="M5" i="8"/>
  <c r="M6" i="8"/>
  <c r="M7" i="8"/>
  <c r="M4" i="8"/>
  <c r="M3" i="8"/>
  <c r="M2" i="8"/>
  <c r="F13" i="12"/>
  <c r="F28" i="12"/>
  <c r="F19" i="12"/>
  <c r="F33" i="12"/>
  <c r="F15" i="12"/>
  <c r="F34" i="12"/>
  <c r="F6" i="12"/>
  <c r="F30" i="12"/>
  <c r="F10" i="12"/>
  <c r="F41" i="12"/>
  <c r="F31" i="12"/>
  <c r="F7" i="12"/>
  <c r="F36" i="12"/>
  <c r="F29" i="12"/>
  <c r="F20" i="12"/>
  <c r="F26" i="12"/>
  <c r="F38" i="12"/>
  <c r="F3" i="12"/>
  <c r="F8" i="12"/>
  <c r="F11" i="12"/>
  <c r="F27" i="12"/>
  <c r="F18" i="12"/>
  <c r="F22" i="12"/>
  <c r="F14" i="12"/>
  <c r="F9" i="12"/>
  <c r="F24" i="12"/>
  <c r="F37" i="12"/>
  <c r="F39" i="12"/>
  <c r="F35" i="12"/>
  <c r="F32" i="12"/>
  <c r="F23" i="12"/>
  <c r="F42" i="12"/>
  <c r="F21" i="12"/>
  <c r="F43" i="12"/>
  <c r="F25" i="12"/>
  <c r="F4" i="12"/>
  <c r="F12" i="12"/>
  <c r="F5" i="12"/>
  <c r="F17" i="12"/>
  <c r="E13" i="12"/>
  <c r="E28" i="12"/>
  <c r="E19" i="12"/>
  <c r="E33" i="12"/>
  <c r="E15" i="12"/>
  <c r="E34" i="12"/>
  <c r="E6" i="12"/>
  <c r="E30" i="12"/>
  <c r="E10" i="12"/>
  <c r="E41" i="12"/>
  <c r="E31" i="12"/>
  <c r="E7" i="12"/>
  <c r="E36" i="12"/>
  <c r="E29" i="12"/>
  <c r="E20" i="12"/>
  <c r="E26" i="12"/>
  <c r="E38" i="12"/>
  <c r="E3" i="12"/>
  <c r="E8" i="12"/>
  <c r="E11" i="12"/>
  <c r="E27" i="12"/>
  <c r="E18" i="12"/>
  <c r="E22" i="12"/>
  <c r="E14" i="12"/>
  <c r="E9" i="12"/>
  <c r="E24" i="12"/>
  <c r="E37" i="12"/>
  <c r="E39" i="12"/>
  <c r="E35" i="12"/>
  <c r="E32" i="12"/>
  <c r="E23" i="12"/>
  <c r="E42" i="12"/>
  <c r="E21" i="12"/>
  <c r="E43" i="12"/>
  <c r="E25" i="12"/>
  <c r="E4" i="12"/>
  <c r="E12" i="12"/>
  <c r="E5" i="12"/>
  <c r="E17" i="12"/>
  <c r="Q553" i="5"/>
  <c r="Q488" i="3"/>
  <c r="Q472" i="3"/>
  <c r="Q461" i="3"/>
  <c r="Q446" i="3"/>
  <c r="Q434" i="3"/>
  <c r="Q415" i="3"/>
  <c r="Q398" i="3"/>
  <c r="Q383" i="3"/>
  <c r="Q367" i="3"/>
  <c r="Q348" i="3"/>
  <c r="Q323" i="3"/>
  <c r="Q310" i="3"/>
  <c r="Q292" i="3"/>
  <c r="Q278" i="3"/>
  <c r="Q264" i="3"/>
  <c r="Q246" i="3"/>
  <c r="Q233" i="3"/>
  <c r="Q217" i="3"/>
  <c r="Q201" i="3"/>
  <c r="Q179" i="3"/>
  <c r="Q155" i="3"/>
  <c r="Q140" i="3"/>
  <c r="Q126" i="3"/>
  <c r="Q104" i="3"/>
  <c r="Q71" i="3"/>
  <c r="Q54" i="3"/>
  <c r="Q32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30" i="3"/>
  <c r="Q31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6" i="3"/>
  <c r="Q97" i="3"/>
  <c r="Q98" i="3"/>
  <c r="Q99" i="3"/>
  <c r="Q100" i="3"/>
  <c r="Q101" i="3"/>
  <c r="Q102" i="3"/>
  <c r="Q103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9" i="3"/>
  <c r="Q130" i="3"/>
  <c r="Q131" i="3"/>
  <c r="Q132" i="3"/>
  <c r="Q133" i="3"/>
  <c r="Q134" i="3"/>
  <c r="Q135" i="3"/>
  <c r="Q136" i="3"/>
  <c r="Q137" i="3"/>
  <c r="Q138" i="3"/>
  <c r="Q139" i="3"/>
  <c r="Q143" i="3"/>
  <c r="Q144" i="3"/>
  <c r="Q145" i="3"/>
  <c r="Q146" i="3"/>
  <c r="Q147" i="3"/>
  <c r="Q148" i="3"/>
  <c r="Q149" i="3"/>
  <c r="Q150" i="3"/>
  <c r="Q152" i="3"/>
  <c r="Q153" i="3"/>
  <c r="Q154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4" i="3"/>
  <c r="Q205" i="3"/>
  <c r="Q206" i="3"/>
  <c r="Q207" i="3"/>
  <c r="Q208" i="3"/>
  <c r="Q209" i="3"/>
  <c r="Q210" i="3"/>
  <c r="Q211" i="3"/>
  <c r="Q212" i="3"/>
  <c r="Q214" i="3"/>
  <c r="Q215" i="3"/>
  <c r="Q216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6" i="3"/>
  <c r="Q237" i="3"/>
  <c r="Q238" i="3"/>
  <c r="Q239" i="3"/>
  <c r="Q240" i="3"/>
  <c r="Q241" i="3"/>
  <c r="Q242" i="3"/>
  <c r="Q243" i="3"/>
  <c r="Q244" i="3"/>
  <c r="Q245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7" i="3"/>
  <c r="Q268" i="3"/>
  <c r="Q269" i="3"/>
  <c r="Q270" i="3"/>
  <c r="Q271" i="3"/>
  <c r="Q272" i="3"/>
  <c r="Q273" i="3"/>
  <c r="Q274" i="3"/>
  <c r="Q275" i="3"/>
  <c r="Q276" i="3"/>
  <c r="Q277" i="3"/>
  <c r="Q281" i="3"/>
  <c r="Q282" i="3"/>
  <c r="Q283" i="3"/>
  <c r="Q284" i="3"/>
  <c r="Q285" i="3"/>
  <c r="Q286" i="3"/>
  <c r="Q287" i="3"/>
  <c r="Q288" i="3"/>
  <c r="Q289" i="3"/>
  <c r="Q290" i="3"/>
  <c r="Q291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3" i="3"/>
  <c r="Q314" i="3"/>
  <c r="Q315" i="3"/>
  <c r="Q316" i="3"/>
  <c r="Q317" i="3"/>
  <c r="Q318" i="3"/>
  <c r="Q319" i="3"/>
  <c r="Q320" i="3"/>
  <c r="Q321" i="3"/>
  <c r="Q322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51" i="3"/>
  <c r="Q352" i="3"/>
  <c r="Q353" i="3"/>
  <c r="Q354" i="3"/>
  <c r="Q356" i="3"/>
  <c r="Q357" i="3"/>
  <c r="Q358" i="3"/>
  <c r="Q359" i="3"/>
  <c r="Q360" i="3"/>
  <c r="Q361" i="3"/>
  <c r="Q362" i="3"/>
  <c r="Q363" i="3"/>
  <c r="Q364" i="3"/>
  <c r="Q365" i="3"/>
  <c r="Q366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7" i="3"/>
  <c r="Q438" i="3"/>
  <c r="Q439" i="3"/>
  <c r="Q440" i="3"/>
  <c r="Q441" i="3"/>
  <c r="Q442" i="3"/>
  <c r="Q443" i="3"/>
  <c r="Q444" i="3"/>
  <c r="Q445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4" i="3"/>
  <c r="Q465" i="3"/>
  <c r="Q466" i="3"/>
  <c r="Q467" i="3"/>
  <c r="Q468" i="3"/>
  <c r="Q469" i="3"/>
  <c r="Q470" i="3"/>
  <c r="Q471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" i="3"/>
  <c r="N488" i="3"/>
  <c r="N472" i="3"/>
  <c r="N461" i="3"/>
  <c r="N446" i="3"/>
  <c r="N434" i="3"/>
  <c r="N415" i="3"/>
  <c r="N398" i="3"/>
  <c r="N383" i="3"/>
  <c r="N367" i="3"/>
  <c r="N348" i="3"/>
  <c r="N323" i="3"/>
  <c r="N310" i="3"/>
  <c r="N292" i="3"/>
  <c r="N278" i="3"/>
  <c r="N264" i="3"/>
  <c r="N246" i="3"/>
  <c r="N233" i="3"/>
  <c r="N217" i="3"/>
  <c r="N201" i="3"/>
  <c r="N179" i="3"/>
  <c r="N155" i="3"/>
  <c r="N140" i="3"/>
  <c r="N126" i="3"/>
  <c r="N104" i="3"/>
  <c r="N71" i="3"/>
  <c r="N54" i="3"/>
  <c r="N32" i="3"/>
  <c r="N746" i="2"/>
  <c r="N727" i="2"/>
  <c r="N702" i="2"/>
  <c r="N675" i="2"/>
  <c r="N648" i="2"/>
  <c r="N618" i="2"/>
  <c r="N596" i="2"/>
  <c r="N577" i="2"/>
  <c r="N565" i="2"/>
  <c r="N541" i="2"/>
  <c r="N514" i="2"/>
  <c r="N489" i="2"/>
  <c r="N479" i="2"/>
  <c r="N457" i="2"/>
  <c r="N435" i="2"/>
  <c r="N395" i="2"/>
  <c r="N374" i="2"/>
  <c r="N339" i="2"/>
  <c r="N326" i="2"/>
  <c r="N302" i="2"/>
  <c r="N267" i="2"/>
  <c r="N243" i="2"/>
  <c r="Q234" i="2"/>
  <c r="Q235" i="2"/>
  <c r="Q236" i="2"/>
  <c r="Q237" i="2"/>
  <c r="Q238" i="2"/>
  <c r="Q239" i="2"/>
  <c r="Q240" i="2"/>
  <c r="Q241" i="2"/>
  <c r="Q242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5" i="2"/>
  <c r="Q266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9" i="2"/>
  <c r="Q330" i="2"/>
  <c r="Q331" i="2"/>
  <c r="Q332" i="2"/>
  <c r="Q333" i="2"/>
  <c r="Q334" i="2"/>
  <c r="Q335" i="2"/>
  <c r="Q336" i="2"/>
  <c r="Q337" i="2"/>
  <c r="Q338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8" i="2"/>
  <c r="Q369" i="2"/>
  <c r="Q370" i="2"/>
  <c r="Q371" i="2"/>
  <c r="Q372" i="2"/>
  <c r="Q373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30" i="2"/>
  <c r="Q431" i="2"/>
  <c r="Q432" i="2"/>
  <c r="Q433" i="2"/>
  <c r="Q434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82" i="2"/>
  <c r="Q483" i="2"/>
  <c r="Q484" i="2"/>
  <c r="Q485" i="2"/>
  <c r="Q486" i="2"/>
  <c r="Q487" i="2"/>
  <c r="Q488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8" i="2"/>
  <c r="Q569" i="2"/>
  <c r="Q570" i="2"/>
  <c r="Q571" i="2"/>
  <c r="Q572" i="2"/>
  <c r="Q573" i="2"/>
  <c r="Q574" i="2"/>
  <c r="Q575" i="2"/>
  <c r="Q576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207" i="2"/>
  <c r="N228" i="2"/>
  <c r="N204" i="2"/>
  <c r="N191" i="2"/>
  <c r="N164" i="2"/>
  <c r="Q109" i="2"/>
  <c r="N137" i="2"/>
  <c r="T31" i="2" s="1"/>
  <c r="N106" i="2"/>
  <c r="T30" i="2" s="1"/>
  <c r="N73" i="2"/>
  <c r="N48" i="2"/>
  <c r="N23" i="2"/>
  <c r="Q524" i="5"/>
  <c r="Q503" i="5"/>
  <c r="Q477" i="5"/>
  <c r="Q451" i="5"/>
  <c r="Q426" i="5"/>
  <c r="Q402" i="5"/>
  <c r="Q387" i="5"/>
  <c r="Q354" i="5"/>
  <c r="Q329" i="5"/>
  <c r="Q301" i="5"/>
  <c r="Q287" i="5"/>
  <c r="Q274" i="5"/>
  <c r="Q257" i="5"/>
  <c r="Q229" i="5"/>
  <c r="Q204" i="5"/>
  <c r="Q186" i="5"/>
  <c r="Q159" i="5"/>
  <c r="Q130" i="5"/>
  <c r="Q105" i="5"/>
  <c r="Q81" i="5"/>
  <c r="Q54" i="5"/>
  <c r="Q2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6" i="5"/>
  <c r="Q227" i="5"/>
  <c r="Q228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7" i="5"/>
  <c r="Q278" i="5"/>
  <c r="Q279" i="5"/>
  <c r="Q280" i="5"/>
  <c r="Q281" i="5"/>
  <c r="Q282" i="5"/>
  <c r="Q283" i="5"/>
  <c r="Q284" i="5"/>
  <c r="Q285" i="5"/>
  <c r="Q286" i="5"/>
  <c r="Q290" i="5"/>
  <c r="Q291" i="5"/>
  <c r="Q292" i="5"/>
  <c r="Q293" i="5"/>
  <c r="Q294" i="5"/>
  <c r="Q295" i="5"/>
  <c r="Q296" i="5"/>
  <c r="Q297" i="5"/>
  <c r="Q298" i="5"/>
  <c r="Q299" i="5"/>
  <c r="Q300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6" i="5"/>
  <c r="Q327" i="5"/>
  <c r="Q328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2" i="5"/>
  <c r="Q353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4" i="5"/>
  <c r="Q430" i="6"/>
  <c r="Q417" i="6"/>
  <c r="Q390" i="6"/>
  <c r="Q365" i="6"/>
  <c r="Q351" i="6"/>
  <c r="Q334" i="6"/>
  <c r="Q321" i="6"/>
  <c r="Q307" i="6"/>
  <c r="Q286" i="6"/>
  <c r="Q270" i="6"/>
  <c r="Q256" i="6"/>
  <c r="Q242" i="6"/>
  <c r="Q219" i="6"/>
  <c r="Q203" i="6"/>
  <c r="Q189" i="6"/>
  <c r="Q176" i="6"/>
  <c r="Q159" i="6"/>
  <c r="Q145" i="6"/>
  <c r="Q132" i="6"/>
  <c r="Q116" i="6"/>
  <c r="Q97" i="6"/>
  <c r="Q83" i="6"/>
  <c r="Q68" i="6"/>
  <c r="Q44" i="6"/>
  <c r="Q27" i="6"/>
  <c r="Q14" i="6"/>
  <c r="Q4" i="6"/>
  <c r="Q5" i="6"/>
  <c r="Q6" i="6"/>
  <c r="Q7" i="6"/>
  <c r="Q8" i="6"/>
  <c r="Q9" i="6"/>
  <c r="Q10" i="6"/>
  <c r="Q11" i="6"/>
  <c r="Q12" i="6"/>
  <c r="Q13" i="6"/>
  <c r="Q17" i="6"/>
  <c r="Q18" i="6"/>
  <c r="Q19" i="6"/>
  <c r="Q20" i="6"/>
  <c r="Q21" i="6"/>
  <c r="Q22" i="6"/>
  <c r="Q23" i="6"/>
  <c r="Q24" i="6"/>
  <c r="Q25" i="6"/>
  <c r="Q26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5" i="6"/>
  <c r="Q66" i="6"/>
  <c r="Q67" i="6"/>
  <c r="Q71" i="6"/>
  <c r="Q72" i="6"/>
  <c r="Q73" i="6"/>
  <c r="Q74" i="6"/>
  <c r="Q75" i="6"/>
  <c r="Q76" i="6"/>
  <c r="Q77" i="6"/>
  <c r="Q78" i="6"/>
  <c r="Q79" i="6"/>
  <c r="Q80" i="6"/>
  <c r="Q81" i="6"/>
  <c r="Q82" i="6"/>
  <c r="Q86" i="6"/>
  <c r="Q87" i="6"/>
  <c r="Q88" i="6"/>
  <c r="Q89" i="6"/>
  <c r="Q90" i="6"/>
  <c r="Q91" i="6"/>
  <c r="Q92" i="6"/>
  <c r="Q93" i="6"/>
  <c r="Q94" i="6"/>
  <c r="Q95" i="6"/>
  <c r="Q96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4" i="6"/>
  <c r="Q115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5" i="6"/>
  <c r="Q136" i="6"/>
  <c r="Q137" i="6"/>
  <c r="Q138" i="6"/>
  <c r="Q139" i="6"/>
  <c r="Q140" i="6"/>
  <c r="Q141" i="6"/>
  <c r="Q142" i="6"/>
  <c r="Q143" i="6"/>
  <c r="Q144" i="6"/>
  <c r="Q148" i="6"/>
  <c r="Q149" i="6"/>
  <c r="Q150" i="6"/>
  <c r="Q151" i="6"/>
  <c r="Q152" i="6"/>
  <c r="Q153" i="6"/>
  <c r="Q154" i="6"/>
  <c r="Q156" i="6"/>
  <c r="Q157" i="6"/>
  <c r="Q158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9" i="6"/>
  <c r="Q180" i="6"/>
  <c r="Q181" i="6"/>
  <c r="Q182" i="6"/>
  <c r="Q183" i="6"/>
  <c r="Q184" i="6"/>
  <c r="Q185" i="6"/>
  <c r="Q186" i="6"/>
  <c r="Q187" i="6"/>
  <c r="Q188" i="6"/>
  <c r="Q192" i="6"/>
  <c r="Q193" i="6"/>
  <c r="Q194" i="6"/>
  <c r="Q195" i="6"/>
  <c r="Q196" i="6"/>
  <c r="Q197" i="6"/>
  <c r="Q198" i="6"/>
  <c r="Q199" i="6"/>
  <c r="Q200" i="6"/>
  <c r="Q201" i="6"/>
  <c r="Q202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5" i="6"/>
  <c r="Q246" i="6"/>
  <c r="Q247" i="6"/>
  <c r="Q248" i="6"/>
  <c r="Q249" i="6"/>
  <c r="Q250" i="6"/>
  <c r="Q251" i="6"/>
  <c r="Q252" i="6"/>
  <c r="Q253" i="6"/>
  <c r="Q254" i="6"/>
  <c r="Q255" i="6"/>
  <c r="Q259" i="6"/>
  <c r="Q260" i="6"/>
  <c r="Q261" i="6"/>
  <c r="Q262" i="6"/>
  <c r="Q263" i="6"/>
  <c r="Q264" i="6"/>
  <c r="Q265" i="6"/>
  <c r="Q266" i="6"/>
  <c r="Q267" i="6"/>
  <c r="Q268" i="6"/>
  <c r="Q269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10" i="6"/>
  <c r="Q311" i="6"/>
  <c r="Q312" i="6"/>
  <c r="Q313" i="6"/>
  <c r="Q314" i="6"/>
  <c r="Q315" i="6"/>
  <c r="Q316" i="6"/>
  <c r="Q317" i="6"/>
  <c r="Q318" i="6"/>
  <c r="Q319" i="6"/>
  <c r="Q320" i="6"/>
  <c r="Q324" i="6"/>
  <c r="Q325" i="6"/>
  <c r="Q326" i="6"/>
  <c r="Q327" i="6"/>
  <c r="Q328" i="6"/>
  <c r="Q329" i="6"/>
  <c r="Q330" i="6"/>
  <c r="Q331" i="6"/>
  <c r="Q332" i="6"/>
  <c r="Q333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4" i="6"/>
  <c r="Q355" i="6"/>
  <c r="Q356" i="6"/>
  <c r="Q357" i="6"/>
  <c r="Q358" i="6"/>
  <c r="Q359" i="6"/>
  <c r="Q360" i="6"/>
  <c r="Q361" i="6"/>
  <c r="Q362" i="6"/>
  <c r="Q363" i="6"/>
  <c r="Q364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20" i="6"/>
  <c r="Q421" i="6"/>
  <c r="Q422" i="6"/>
  <c r="Q423" i="6"/>
  <c r="Q424" i="6"/>
  <c r="Q425" i="6"/>
  <c r="Q426" i="6"/>
  <c r="Q427" i="6"/>
  <c r="Q428" i="6"/>
  <c r="Q429" i="6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8" i="2"/>
  <c r="Q189" i="2"/>
  <c r="Q190" i="2"/>
  <c r="Q194" i="2"/>
  <c r="Q195" i="2"/>
  <c r="Q196" i="2"/>
  <c r="Q197" i="2"/>
  <c r="Q198" i="2"/>
  <c r="Q199" i="2"/>
  <c r="Q200" i="2"/>
  <c r="Q201" i="2"/>
  <c r="Q202" i="2"/>
  <c r="Q203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31" i="2"/>
  <c r="Q232" i="2"/>
  <c r="Q233" i="2"/>
  <c r="N430" i="6"/>
  <c r="N417" i="6"/>
  <c r="Q4" i="2"/>
  <c r="N390" i="6"/>
  <c r="N365" i="6"/>
  <c r="N351" i="6"/>
  <c r="N334" i="6"/>
  <c r="N321" i="6"/>
  <c r="N307" i="6"/>
  <c r="N286" i="6"/>
  <c r="N270" i="6"/>
  <c r="N256" i="6"/>
  <c r="N242" i="6"/>
  <c r="N219" i="6"/>
  <c r="N203" i="6"/>
  <c r="N189" i="6"/>
  <c r="N176" i="6"/>
  <c r="N159" i="6"/>
  <c r="N969" i="1"/>
  <c r="N145" i="6"/>
  <c r="Q969" i="1"/>
  <c r="N132" i="6"/>
  <c r="N116" i="6"/>
  <c r="N97" i="6"/>
  <c r="N83" i="6"/>
  <c r="N948" i="1"/>
  <c r="N68" i="6"/>
  <c r="N44" i="6"/>
  <c r="N27" i="6"/>
  <c r="Q948" i="1"/>
  <c r="N14" i="6"/>
  <c r="N553" i="5"/>
  <c r="N933" i="1"/>
  <c r="N524" i="5"/>
  <c r="N503" i="5"/>
  <c r="Q933" i="1"/>
  <c r="N477" i="5"/>
  <c r="N451" i="5"/>
  <c r="N903" i="1"/>
  <c r="N426" i="5"/>
  <c r="Q903" i="1"/>
  <c r="N402" i="5"/>
  <c r="N387" i="5"/>
  <c r="N354" i="5"/>
  <c r="N886" i="1"/>
  <c r="N329" i="5"/>
  <c r="N301" i="5"/>
  <c r="Q886" i="1"/>
  <c r="N287" i="5"/>
  <c r="N274" i="5"/>
  <c r="N858" i="1"/>
  <c r="N257" i="5"/>
  <c r="Q858" i="1"/>
  <c r="N229" i="5"/>
  <c r="N832" i="1"/>
  <c r="Q832" i="1"/>
  <c r="N807" i="1"/>
  <c r="N204" i="5"/>
  <c r="Q807" i="1"/>
  <c r="N186" i="5"/>
  <c r="N159" i="5"/>
  <c r="N780" i="1"/>
  <c r="N130" i="5"/>
  <c r="Q780" i="1"/>
  <c r="N105" i="5"/>
  <c r="N81" i="5"/>
  <c r="N753" i="1"/>
  <c r="N54" i="5"/>
  <c r="N27" i="5"/>
  <c r="Q753" i="1"/>
  <c r="N727" i="1"/>
  <c r="Q727" i="1"/>
  <c r="N703" i="1"/>
  <c r="Q703" i="1"/>
  <c r="N681" i="1"/>
  <c r="Q681" i="1"/>
  <c r="Q793" i="4"/>
  <c r="Q782" i="4"/>
  <c r="Q657" i="1"/>
  <c r="Q758" i="4"/>
  <c r="Q729" i="4"/>
  <c r="N657" i="1"/>
  <c r="Q710" i="4"/>
  <c r="N634" i="1"/>
  <c r="Q686" i="4"/>
  <c r="Q671" i="4"/>
  <c r="Q634" i="1"/>
  <c r="N609" i="1"/>
  <c r="Q645" i="4"/>
  <c r="Q609" i="1"/>
  <c r="Q616" i="4"/>
  <c r="N583" i="1"/>
  <c r="Q583" i="1"/>
  <c r="Q601" i="4"/>
  <c r="Q576" i="4"/>
  <c r="N564" i="1"/>
  <c r="Q554" i="4"/>
  <c r="Q541" i="4"/>
  <c r="Q523" i="4"/>
  <c r="Q564" i="1"/>
  <c r="Q503" i="4"/>
  <c r="Q548" i="1"/>
  <c r="Q488" i="4"/>
  <c r="Q467" i="4"/>
  <c r="Q451" i="4"/>
  <c r="N545" i="1"/>
  <c r="Q434" i="4"/>
  <c r="Q545" i="1"/>
  <c r="Q411" i="4"/>
  <c r="N520" i="1"/>
  <c r="Q520" i="1"/>
  <c r="N500" i="1"/>
  <c r="Q398" i="4"/>
  <c r="Q500" i="1"/>
  <c r="Q376" i="4"/>
  <c r="N480" i="1"/>
  <c r="Q352" i="4"/>
  <c r="Q337" i="4"/>
  <c r="Q324" i="4"/>
  <c r="Q480" i="1"/>
  <c r="Q309" i="4"/>
  <c r="Q294" i="4"/>
  <c r="Q464" i="1"/>
  <c r="Q278" i="4"/>
  <c r="Q261" i="4"/>
  <c r="Q244" i="4"/>
  <c r="Q215" i="4"/>
  <c r="N464" i="1"/>
  <c r="Q422" i="1"/>
  <c r="N422" i="1"/>
  <c r="Q387" i="1"/>
  <c r="N387" i="1"/>
  <c r="Q187" i="4"/>
  <c r="Q359" i="1"/>
  <c r="Q172" i="4"/>
  <c r="Q331" i="1"/>
  <c r="Q143" i="4"/>
  <c r="Q128" i="4"/>
  <c r="Q101" i="4"/>
  <c r="Q294" i="1"/>
  <c r="Q78" i="4"/>
  <c r="Q58" i="4"/>
  <c r="Q278" i="1"/>
  <c r="Q253" i="1"/>
  <c r="Q29" i="4"/>
  <c r="Q222" i="1"/>
  <c r="Q205" i="1"/>
  <c r="Q184" i="1"/>
  <c r="Q168" i="1"/>
  <c r="Q47" i="4"/>
  <c r="Q48" i="4"/>
  <c r="Q49" i="4"/>
  <c r="Q50" i="4"/>
  <c r="Q51" i="4"/>
  <c r="Q52" i="4"/>
  <c r="Q53" i="4"/>
  <c r="Q54" i="4"/>
  <c r="Q55" i="4"/>
  <c r="Q56" i="4"/>
  <c r="Q57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9" i="4"/>
  <c r="Q170" i="4"/>
  <c r="Q171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81" i="4"/>
  <c r="Q282" i="4"/>
  <c r="Q283" i="4"/>
  <c r="Q284" i="4"/>
  <c r="Q286" i="4"/>
  <c r="Q287" i="4"/>
  <c r="Q288" i="4"/>
  <c r="Q289" i="4"/>
  <c r="Q290" i="4"/>
  <c r="Q291" i="4"/>
  <c r="Q292" i="4"/>
  <c r="Q293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7" i="4"/>
  <c r="Q328" i="4"/>
  <c r="Q329" i="4"/>
  <c r="Q330" i="4"/>
  <c r="Q331" i="4"/>
  <c r="Q332" i="4"/>
  <c r="Q333" i="4"/>
  <c r="Q334" i="4"/>
  <c r="Q335" i="4"/>
  <c r="Q336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5" i="4"/>
  <c r="Q396" i="4"/>
  <c r="Q397" i="4"/>
  <c r="Q401" i="4"/>
  <c r="Q402" i="4"/>
  <c r="Q403" i="4"/>
  <c r="Q404" i="4"/>
  <c r="Q405" i="4"/>
  <c r="Q406" i="4"/>
  <c r="Q407" i="4"/>
  <c r="Q408" i="4"/>
  <c r="Q409" i="4"/>
  <c r="Q410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2" i="4"/>
  <c r="Q433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4" i="4"/>
  <c r="Q545" i="4"/>
  <c r="Q546" i="4"/>
  <c r="Q547" i="4"/>
  <c r="Q548" i="4"/>
  <c r="Q549" i="4"/>
  <c r="Q550" i="4"/>
  <c r="Q551" i="4"/>
  <c r="Q552" i="4"/>
  <c r="Q553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5" i="4"/>
  <c r="Q786" i="4"/>
  <c r="Q787" i="4"/>
  <c r="Q788" i="4"/>
  <c r="Q789" i="4"/>
  <c r="Q790" i="4"/>
  <c r="Q791" i="4"/>
  <c r="Q792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143" i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4" i="4"/>
  <c r="Q4" i="1"/>
  <c r="Q117" i="1"/>
  <c r="N793" i="4"/>
  <c r="Q95" i="1"/>
  <c r="N782" i="4"/>
  <c r="Q74" i="1"/>
  <c r="N758" i="4"/>
  <c r="N729" i="4"/>
  <c r="N710" i="4"/>
  <c r="N686" i="4"/>
  <c r="N671" i="4"/>
  <c r="N645" i="4"/>
  <c r="N616" i="4"/>
  <c r="N601" i="4"/>
  <c r="N576" i="4"/>
  <c r="N554" i="4"/>
  <c r="N541" i="4"/>
  <c r="N523" i="4"/>
  <c r="N503" i="4"/>
  <c r="N488" i="4"/>
  <c r="N467" i="4"/>
  <c r="N451" i="4"/>
  <c r="N434" i="4"/>
  <c r="N411" i="4"/>
  <c r="N398" i="4"/>
  <c r="N376" i="4"/>
  <c r="N352" i="4"/>
  <c r="N337" i="4"/>
  <c r="N324" i="4"/>
  <c r="N309" i="4"/>
  <c r="N294" i="4"/>
  <c r="N278" i="4"/>
  <c r="N261" i="4"/>
  <c r="N244" i="4"/>
  <c r="N215" i="4"/>
  <c r="N187" i="4"/>
  <c r="N172" i="4"/>
  <c r="N143" i="4"/>
  <c r="N128" i="4"/>
  <c r="N101" i="4"/>
  <c r="N78" i="4"/>
  <c r="N58" i="4"/>
  <c r="N29" i="4"/>
  <c r="Q52" i="1"/>
  <c r="Q2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1" i="1"/>
  <c r="Q252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3" i="1"/>
  <c r="Q324" i="1"/>
  <c r="Q325" i="1"/>
  <c r="Q326" i="1"/>
  <c r="Q327" i="1"/>
  <c r="Q328" i="1"/>
  <c r="Q329" i="1"/>
  <c r="Q330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6" i="1"/>
  <c r="Q357" i="1"/>
  <c r="Q358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9" i="1"/>
  <c r="Q420" i="1"/>
  <c r="Q421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N359" i="1"/>
  <c r="N331" i="1"/>
  <c r="N294" i="1"/>
  <c r="N278" i="1"/>
  <c r="N253" i="1"/>
  <c r="N222" i="1"/>
  <c r="N205" i="1"/>
  <c r="N184" i="1"/>
  <c r="N168" i="1"/>
  <c r="N143" i="1"/>
  <c r="N117" i="1"/>
  <c r="N95" i="1"/>
  <c r="N74" i="1"/>
  <c r="N52" i="1"/>
  <c r="N25" i="1"/>
  <c r="I5" i="12" l="1"/>
  <c r="J5" i="12"/>
  <c r="I4" i="12"/>
  <c r="J4" i="12"/>
  <c r="I3" i="12"/>
  <c r="J3" i="12"/>
  <c r="I42" i="12"/>
  <c r="J42" i="12"/>
  <c r="I41" i="12"/>
  <c r="J41" i="12"/>
  <c r="I40" i="12"/>
  <c r="J40" i="12"/>
  <c r="I39" i="12"/>
  <c r="J39" i="12"/>
  <c r="I38" i="12"/>
  <c r="J38" i="12"/>
  <c r="I37" i="12"/>
  <c r="J37" i="12"/>
  <c r="I36" i="12"/>
  <c r="J36" i="12"/>
  <c r="I35" i="12"/>
  <c r="J35" i="12"/>
  <c r="I34" i="12"/>
  <c r="J34" i="12"/>
  <c r="I33" i="12"/>
  <c r="J33" i="12"/>
  <c r="I32" i="12"/>
  <c r="J32" i="12"/>
  <c r="I31" i="12"/>
  <c r="J31" i="12"/>
  <c r="I30" i="12"/>
  <c r="J30" i="12"/>
  <c r="I29" i="12"/>
  <c r="J29" i="12"/>
  <c r="I28" i="12"/>
  <c r="J28" i="12"/>
  <c r="I27" i="12"/>
  <c r="J27" i="12"/>
  <c r="I26" i="12"/>
  <c r="J26" i="12"/>
  <c r="I25" i="12"/>
  <c r="J25" i="12"/>
  <c r="I24" i="12"/>
  <c r="J24" i="12"/>
  <c r="I23" i="12"/>
  <c r="J23" i="12"/>
  <c r="I22" i="12"/>
  <c r="J22" i="12"/>
  <c r="I21" i="12"/>
  <c r="J21" i="12"/>
  <c r="I20" i="12"/>
  <c r="J20" i="12"/>
  <c r="I19" i="12"/>
  <c r="J19" i="12"/>
  <c r="I18" i="12"/>
  <c r="J18" i="12"/>
  <c r="I17" i="12"/>
  <c r="J17" i="12"/>
  <c r="I16" i="12"/>
  <c r="J16" i="12"/>
  <c r="I15" i="12"/>
  <c r="J15" i="12"/>
  <c r="I14" i="12"/>
  <c r="J14" i="12"/>
  <c r="I13" i="12"/>
  <c r="J13" i="12"/>
  <c r="I12" i="12"/>
  <c r="J12" i="12"/>
  <c r="I11" i="12"/>
  <c r="J11" i="12"/>
  <c r="I10" i="12"/>
  <c r="J10" i="12"/>
  <c r="I9" i="12"/>
  <c r="J9" i="12"/>
  <c r="I8" i="12"/>
  <c r="J8" i="12"/>
  <c r="I7" i="12"/>
  <c r="J7" i="12"/>
  <c r="I6" i="12"/>
  <c r="J6" i="12"/>
  <c r="M5" i="12"/>
  <c r="N5" i="12" s="1"/>
  <c r="K5" i="12"/>
  <c r="M4" i="12"/>
  <c r="N4" i="12" s="1"/>
  <c r="K4" i="12"/>
  <c r="H44" i="12"/>
  <c r="H45" i="12"/>
  <c r="M3" i="12"/>
  <c r="K3" i="12"/>
  <c r="L42" i="12"/>
  <c r="M42" i="12"/>
  <c r="K42" i="12"/>
  <c r="L41" i="12"/>
  <c r="M41" i="12"/>
  <c r="K41" i="12"/>
  <c r="O40" i="12"/>
  <c r="L40" i="12"/>
  <c r="P40" i="12" s="1"/>
  <c r="M40" i="12"/>
  <c r="N40" i="12" s="1"/>
  <c r="K40" i="12"/>
  <c r="O39" i="12"/>
  <c r="L39" i="12"/>
  <c r="P39" i="12" s="1"/>
  <c r="M39" i="12"/>
  <c r="N39" i="12" s="1"/>
  <c r="K39" i="12"/>
  <c r="O38" i="12"/>
  <c r="L38" i="12"/>
  <c r="P38" i="12" s="1"/>
  <c r="M38" i="12"/>
  <c r="N38" i="12" s="1"/>
  <c r="K38" i="12"/>
  <c r="O37" i="12"/>
  <c r="L37" i="12"/>
  <c r="P37" i="12" s="1"/>
  <c r="M37" i="12"/>
  <c r="N37" i="12" s="1"/>
  <c r="K37" i="12"/>
  <c r="O36" i="12"/>
  <c r="L36" i="12"/>
  <c r="P36" i="12" s="1"/>
  <c r="M36" i="12"/>
  <c r="N36" i="12" s="1"/>
  <c r="K36" i="12"/>
  <c r="O35" i="12"/>
  <c r="L35" i="12"/>
  <c r="P35" i="12" s="1"/>
  <c r="M35" i="12"/>
  <c r="N35" i="12" s="1"/>
  <c r="K35" i="12"/>
  <c r="O34" i="12"/>
  <c r="L34" i="12"/>
  <c r="P34" i="12" s="1"/>
  <c r="M34" i="12"/>
  <c r="N34" i="12" s="1"/>
  <c r="K34" i="12"/>
  <c r="O33" i="12"/>
  <c r="L33" i="12"/>
  <c r="P33" i="12" s="1"/>
  <c r="M33" i="12"/>
  <c r="N33" i="12" s="1"/>
  <c r="K33" i="12"/>
  <c r="O32" i="12"/>
  <c r="L32" i="12"/>
  <c r="P32" i="12" s="1"/>
  <c r="M32" i="12"/>
  <c r="N32" i="12" s="1"/>
  <c r="K32" i="12"/>
  <c r="O31" i="12"/>
  <c r="L31" i="12"/>
  <c r="P31" i="12" s="1"/>
  <c r="M31" i="12"/>
  <c r="N31" i="12" s="1"/>
  <c r="K31" i="12"/>
  <c r="O30" i="12"/>
  <c r="L30" i="12"/>
  <c r="P30" i="12" s="1"/>
  <c r="M30" i="12"/>
  <c r="N30" i="12" s="1"/>
  <c r="K30" i="12"/>
  <c r="O29" i="12"/>
  <c r="L29" i="12"/>
  <c r="P29" i="12" s="1"/>
  <c r="M29" i="12"/>
  <c r="N29" i="12" s="1"/>
  <c r="K29" i="12"/>
  <c r="O28" i="12"/>
  <c r="L28" i="12"/>
  <c r="P28" i="12" s="1"/>
  <c r="M28" i="12"/>
  <c r="N28" i="12" s="1"/>
  <c r="K28" i="12"/>
  <c r="O27" i="12"/>
  <c r="L27" i="12"/>
  <c r="P27" i="12" s="1"/>
  <c r="M27" i="12"/>
  <c r="N27" i="12" s="1"/>
  <c r="K27" i="12"/>
  <c r="O26" i="12"/>
  <c r="L26" i="12"/>
  <c r="P26" i="12" s="1"/>
  <c r="M26" i="12"/>
  <c r="N26" i="12" s="1"/>
  <c r="K26" i="12"/>
  <c r="O25" i="12"/>
  <c r="L25" i="12"/>
  <c r="P25" i="12" s="1"/>
  <c r="M25" i="12"/>
  <c r="N25" i="12" s="1"/>
  <c r="K25" i="12"/>
  <c r="O24" i="12"/>
  <c r="L24" i="12"/>
  <c r="P24" i="12" s="1"/>
  <c r="M24" i="12"/>
  <c r="N24" i="12" s="1"/>
  <c r="K24" i="12"/>
  <c r="O23" i="12"/>
  <c r="L23" i="12"/>
  <c r="P23" i="12" s="1"/>
  <c r="M23" i="12"/>
  <c r="N23" i="12" s="1"/>
  <c r="K23" i="12"/>
  <c r="O22" i="12"/>
  <c r="L22" i="12"/>
  <c r="P22" i="12" s="1"/>
  <c r="M22" i="12"/>
  <c r="N22" i="12" s="1"/>
  <c r="K22" i="12"/>
  <c r="O21" i="12"/>
  <c r="L21" i="12"/>
  <c r="P21" i="12" s="1"/>
  <c r="M21" i="12"/>
  <c r="N21" i="12" s="1"/>
  <c r="K21" i="12"/>
  <c r="O20" i="12"/>
  <c r="L20" i="12"/>
  <c r="P20" i="12" s="1"/>
  <c r="M20" i="12"/>
  <c r="N20" i="12" s="1"/>
  <c r="K20" i="12"/>
  <c r="O19" i="12"/>
  <c r="L19" i="12"/>
  <c r="P19" i="12" s="1"/>
  <c r="M19" i="12"/>
  <c r="N19" i="12" s="1"/>
  <c r="K19" i="12"/>
  <c r="O18" i="12"/>
  <c r="L18" i="12"/>
  <c r="P18" i="12" s="1"/>
  <c r="M18" i="12"/>
  <c r="N18" i="12" s="1"/>
  <c r="K18" i="12"/>
  <c r="O17" i="12"/>
  <c r="L17" i="12"/>
  <c r="P17" i="12" s="1"/>
  <c r="M17" i="12"/>
  <c r="N17" i="12" s="1"/>
  <c r="K17" i="12"/>
  <c r="O16" i="12"/>
  <c r="L16" i="12"/>
  <c r="P16" i="12" s="1"/>
  <c r="M16" i="12"/>
  <c r="N16" i="12" s="1"/>
  <c r="K16" i="12"/>
  <c r="O15" i="12"/>
  <c r="L15" i="12"/>
  <c r="P15" i="12" s="1"/>
  <c r="M15" i="12"/>
  <c r="N15" i="12" s="1"/>
  <c r="K15" i="12"/>
  <c r="O14" i="12"/>
  <c r="L14" i="12"/>
  <c r="P14" i="12" s="1"/>
  <c r="M14" i="12"/>
  <c r="N14" i="12" s="1"/>
  <c r="K14" i="12"/>
  <c r="O13" i="12"/>
  <c r="L13" i="12"/>
  <c r="P13" i="12" s="1"/>
  <c r="M13" i="12"/>
  <c r="N13" i="12" s="1"/>
  <c r="K13" i="12"/>
  <c r="O12" i="12"/>
  <c r="L12" i="12"/>
  <c r="P12" i="12" s="1"/>
  <c r="M12" i="12"/>
  <c r="N12" i="12" s="1"/>
  <c r="K12" i="12"/>
  <c r="O11" i="12"/>
  <c r="L11" i="12"/>
  <c r="P11" i="12" s="1"/>
  <c r="M11" i="12"/>
  <c r="N11" i="12" s="1"/>
  <c r="K11" i="12"/>
  <c r="O10" i="12"/>
  <c r="L10" i="12"/>
  <c r="P10" i="12" s="1"/>
  <c r="M10" i="12"/>
  <c r="N10" i="12" s="1"/>
  <c r="K10" i="12"/>
  <c r="O9" i="12"/>
  <c r="L9" i="12"/>
  <c r="P9" i="12" s="1"/>
  <c r="M9" i="12"/>
  <c r="N9" i="12" s="1"/>
  <c r="K9" i="12"/>
  <c r="O8" i="12"/>
  <c r="L8" i="12"/>
  <c r="P8" i="12" s="1"/>
  <c r="M8" i="12"/>
  <c r="N8" i="12" s="1"/>
  <c r="K8" i="12"/>
  <c r="O7" i="12"/>
  <c r="L7" i="12"/>
  <c r="P7" i="12" s="1"/>
  <c r="M7" i="12"/>
  <c r="N7" i="12" s="1"/>
  <c r="K7" i="12"/>
  <c r="O6" i="12"/>
  <c r="L6" i="12"/>
  <c r="P6" i="12" s="1"/>
  <c r="M6" i="12"/>
  <c r="N6" i="12" s="1"/>
  <c r="K6" i="12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Q479" i="2"/>
  <c r="N3" i="12" l="1"/>
  <c r="N44" i="12" s="1"/>
  <c r="D46" i="12" s="1"/>
  <c r="M44" i="12"/>
  <c r="C46" i="12" s="1"/>
  <c r="O5" i="12"/>
  <c r="Q5" i="12" s="1"/>
  <c r="L5" i="12"/>
  <c r="P5" i="12" s="1"/>
  <c r="O4" i="12"/>
  <c r="L4" i="12"/>
  <c r="P4" i="12" s="1"/>
  <c r="O3" i="12"/>
  <c r="L3" i="12"/>
  <c r="K44" i="12"/>
  <c r="Q727" i="2"/>
  <c r="Q618" i="2"/>
  <c r="Q4" i="12" l="1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P3" i="12"/>
  <c r="L44" i="12"/>
  <c r="L45" i="12" s="1"/>
  <c r="Q164" i="2"/>
  <c r="Q137" i="2"/>
  <c r="T4" i="12" l="1"/>
  <c r="S4" i="12"/>
  <c r="U4" i="12" s="1"/>
  <c r="T5" i="12"/>
  <c r="S5" i="12"/>
  <c r="U5" i="12" s="1"/>
  <c r="T6" i="12"/>
  <c r="S6" i="12"/>
  <c r="U6" i="12" s="1"/>
  <c r="T7" i="12"/>
  <c r="S7" i="12"/>
  <c r="U7" i="12" s="1"/>
  <c r="T8" i="12"/>
  <c r="S8" i="12"/>
  <c r="U8" i="12" s="1"/>
  <c r="T9" i="12"/>
  <c r="S9" i="12"/>
  <c r="U9" i="12" s="1"/>
  <c r="T10" i="12"/>
  <c r="S10" i="12"/>
  <c r="U10" i="12" s="1"/>
  <c r="T11" i="12"/>
  <c r="S11" i="12"/>
  <c r="U11" i="12" s="1"/>
  <c r="T12" i="12"/>
  <c r="S12" i="12"/>
  <c r="U12" i="12" s="1"/>
  <c r="T13" i="12"/>
  <c r="S13" i="12"/>
  <c r="U13" i="12" s="1"/>
  <c r="T14" i="12"/>
  <c r="S14" i="12"/>
  <c r="U14" i="12" s="1"/>
  <c r="T15" i="12"/>
  <c r="S15" i="12"/>
  <c r="U15" i="12" s="1"/>
  <c r="T16" i="12"/>
  <c r="S16" i="12"/>
  <c r="U16" i="12" s="1"/>
  <c r="T17" i="12"/>
  <c r="S17" i="12"/>
  <c r="U17" i="12" s="1"/>
  <c r="T18" i="12"/>
  <c r="S18" i="12"/>
  <c r="U18" i="12" s="1"/>
  <c r="T19" i="12"/>
  <c r="S19" i="12"/>
  <c r="U19" i="12" s="1"/>
  <c r="T20" i="12"/>
  <c r="S20" i="12"/>
  <c r="U20" i="12" s="1"/>
  <c r="T21" i="12"/>
  <c r="S21" i="12"/>
  <c r="U21" i="12" s="1"/>
  <c r="T22" i="12"/>
  <c r="S22" i="12"/>
  <c r="U22" i="12" s="1"/>
  <c r="T23" i="12"/>
  <c r="S23" i="12"/>
  <c r="U23" i="12" s="1"/>
  <c r="T24" i="12"/>
  <c r="S24" i="12"/>
  <c r="U24" i="12" s="1"/>
  <c r="T25" i="12"/>
  <c r="S25" i="12"/>
  <c r="U25" i="12" s="1"/>
  <c r="T26" i="12"/>
  <c r="S26" i="12"/>
  <c r="U26" i="12" s="1"/>
  <c r="T27" i="12"/>
  <c r="S27" i="12"/>
  <c r="U27" i="12" s="1"/>
  <c r="T28" i="12"/>
  <c r="S28" i="12"/>
  <c r="U28" i="12" s="1"/>
  <c r="T29" i="12"/>
  <c r="S29" i="12"/>
  <c r="U29" i="12" s="1"/>
  <c r="T30" i="12"/>
  <c r="S30" i="12"/>
  <c r="U30" i="12" s="1"/>
  <c r="T31" i="12"/>
  <c r="S31" i="12"/>
  <c r="U31" i="12" s="1"/>
  <c r="T32" i="12"/>
  <c r="S32" i="12"/>
  <c r="U32" i="12" s="1"/>
  <c r="T33" i="12"/>
  <c r="S33" i="12"/>
  <c r="U33" i="12" s="1"/>
  <c r="T34" i="12"/>
  <c r="S34" i="12"/>
  <c r="U34" i="12" s="1"/>
  <c r="T35" i="12"/>
  <c r="S35" i="12"/>
  <c r="U35" i="12" s="1"/>
  <c r="T36" i="12"/>
  <c r="S36" i="12"/>
  <c r="U36" i="12" s="1"/>
  <c r="T37" i="12"/>
  <c r="S37" i="12"/>
  <c r="U37" i="12" s="1"/>
  <c r="T38" i="12"/>
  <c r="S38" i="12"/>
  <c r="U38" i="12" s="1"/>
  <c r="T39" i="12"/>
  <c r="S39" i="12"/>
  <c r="U39" i="12" s="1"/>
  <c r="T40" i="12"/>
  <c r="S40" i="12"/>
  <c r="U40" i="12" s="1"/>
  <c r="R3" i="12"/>
  <c r="Q3" i="12"/>
  <c r="Q702" i="2"/>
  <c r="Q326" i="2"/>
  <c r="Q191" i="2"/>
  <c r="T3" i="12" l="1"/>
  <c r="S3" i="12"/>
  <c r="U3" i="12" s="1"/>
  <c r="U41" i="12" s="1"/>
  <c r="Q23" i="2"/>
  <c r="Q106" i="2"/>
  <c r="Q435" i="2" l="1"/>
  <c r="Q302" i="2"/>
  <c r="Q73" i="2" l="1"/>
  <c r="Q457" i="2"/>
  <c r="Q565" i="2" l="1"/>
  <c r="Q374" i="2"/>
  <c r="Q596" i="2" l="1"/>
  <c r="Q648" i="2" l="1"/>
  <c r="Q48" i="2"/>
  <c r="Q228" i="2" l="1"/>
  <c r="Q395" i="2"/>
  <c r="Q267" i="2" l="1"/>
  <c r="Q541" i="2" l="1"/>
  <c r="Q514" i="2"/>
  <c r="Q675" i="2" l="1"/>
  <c r="Q577" i="2" l="1"/>
  <c r="Q243" i="2" l="1"/>
  <c r="Q204" i="2"/>
  <c r="Q489" i="2" l="1"/>
  <c r="Q339" i="2"/>
  <c r="Q746" i="2" l="1"/>
</calcChain>
</file>

<file path=xl/sharedStrings.xml><?xml version="1.0" encoding="utf-8"?>
<sst xmlns="http://schemas.openxmlformats.org/spreadsheetml/2006/main" count="30334" uniqueCount="289">
  <si>
    <t>Cost per each km</t>
  </si>
  <si>
    <t>Maint.</t>
  </si>
  <si>
    <t>Class</t>
  </si>
  <si>
    <t>Year</t>
  </si>
  <si>
    <t>€/km</t>
  </si>
  <si>
    <t>FULLSERVICE CONTRACT</t>
  </si>
  <si>
    <t>12mt</t>
  </si>
  <si>
    <t>18mt</t>
  </si>
  <si>
    <t>INTERNAL</t>
  </si>
  <si>
    <t>% cost according to the age of the bus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</si>
  <si>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</si>
  <si>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</si>
  <si>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</si>
  <si>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</si>
  <si>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</si>
  <si>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</si>
  <si>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</si>
  <si>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</si>
  <si>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</si>
  <si>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</si>
  <si>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11°</t>
  </si>
  <si>
    <t>12°</t>
  </si>
  <si>
    <t>Id bus</t>
  </si>
  <si>
    <t>Type</t>
  </si>
  <si>
    <t>Brand</t>
  </si>
  <si>
    <t>Model</t>
  </si>
  <si>
    <t>Number of Seats</t>
  </si>
  <si>
    <t>Consumo</t>
  </si>
  <si>
    <t>MaxKmYear</t>
  </si>
  <si>
    <t>Number</t>
  </si>
  <si>
    <t>Suburban</t>
  </si>
  <si>
    <t>MERCEDES BENZ</t>
  </si>
  <si>
    <t>O530 N3</t>
  </si>
  <si>
    <t>26k</t>
  </si>
  <si>
    <t>45k</t>
  </si>
  <si>
    <t>50 k</t>
  </si>
  <si>
    <t>SCANIA</t>
  </si>
  <si>
    <t>CN94UB</t>
  </si>
  <si>
    <t>IVECO</t>
  </si>
  <si>
    <t>491E.12.29</t>
  </si>
  <si>
    <t>Urban</t>
  </si>
  <si>
    <t>O530 GN3</t>
  </si>
  <si>
    <t>Line:   U201 Ascendente Rozzano vle Lombardia-Quinto Stampi</t>
  </si>
  <si>
    <t>total km travelled</t>
  </si>
  <si>
    <t>Winter Weekdays</t>
  </si>
  <si>
    <t>Line:   U201 Discendente Quinto Stampi-Rozzano vle Lombardia</t>
  </si>
  <si>
    <t>Winter Saturdays</t>
  </si>
  <si>
    <t>Line:   U220 Ascendente Rozzano-Pieve Emanuele Qre Rose</t>
  </si>
  <si>
    <t>Winter Holidays</t>
  </si>
  <si>
    <t>Line:   U220 Discendente Pieve Emanuele Qre Rose-Rozzano</t>
  </si>
  <si>
    <t>Summer Weekdays</t>
  </si>
  <si>
    <t>Line:   U222 Ascendente Milano Vigentino-Pieve Emanuele (Q.re INCIS)</t>
  </si>
  <si>
    <t>Summer Saturdays</t>
  </si>
  <si>
    <t>Line:   U222 Discendente Pieve Emanuele (Q.re INCIS)-Milano Vigentino</t>
  </si>
  <si>
    <t>Summer Holidays</t>
  </si>
  <si>
    <t>Line:   U230 Ascendente MM2 Assago - Rozzano - Basiglio</t>
  </si>
  <si>
    <t>Line:   U230 Discendente Basiglio - Rozzano - MM2 Assago</t>
  </si>
  <si>
    <t>Line:   U328 Ascendente Assago MM2 - Rozzano</t>
  </si>
  <si>
    <t>26km</t>
  </si>
  <si>
    <t>Line:   U328 Discendente Rozzano - Assago MM2</t>
  </si>
  <si>
    <t>45km</t>
  </si>
  <si>
    <t>50km</t>
  </si>
  <si>
    <t>dal</t>
  </si>
  <si>
    <t>al</t>
  </si>
  <si>
    <t>days</t>
  </si>
  <si>
    <t>total days</t>
  </si>
  <si>
    <t>km per day</t>
  </si>
  <si>
    <t>tot_km_day</t>
  </si>
  <si>
    <t xml:space="preserve">Winter(weekday) </t>
  </si>
  <si>
    <t>(excluding public holidays</t>
  </si>
  <si>
    <t>including public holidays</t>
  </si>
  <si>
    <t xml:space="preserve">Winter(Saturday) </t>
  </si>
  <si>
    <t xml:space="preserve">Winter(holiday) </t>
  </si>
  <si>
    <t xml:space="preserve">Summer(weekday) </t>
  </si>
  <si>
    <t xml:space="preserve">Summer(Saturday) </t>
  </si>
  <si>
    <t xml:space="preserve">Summer(holiday) </t>
  </si>
  <si>
    <t>total km buses can make</t>
  </si>
  <si>
    <t>total km that needed to travel</t>
  </si>
  <si>
    <t>scheduled km for the whole year</t>
  </si>
  <si>
    <t>winter weekday</t>
  </si>
  <si>
    <t>km/day</t>
  </si>
  <si>
    <t>km/year</t>
  </si>
  <si>
    <t>winter</t>
  </si>
  <si>
    <t>winter saturdy</t>
  </si>
  <si>
    <t>witer holidays</t>
  </si>
  <si>
    <t>summer weekday</t>
  </si>
  <si>
    <t>summer</t>
  </si>
  <si>
    <t>summer Saturday</t>
  </si>
  <si>
    <t>summer holiday</t>
  </si>
  <si>
    <t>total</t>
  </si>
  <si>
    <t>Count</t>
  </si>
  <si>
    <t>Row Labels</t>
  </si>
  <si>
    <t>Sum of KM</t>
  </si>
  <si>
    <t>Time</t>
  </si>
  <si>
    <t>Km_over_avg</t>
  </si>
  <si>
    <t>Time_over_avg</t>
  </si>
  <si>
    <t>Km_per_year</t>
  </si>
  <si>
    <t>Bus Id(scheduled)</t>
  </si>
  <si>
    <t>remainining km of 50k bus</t>
  </si>
  <si>
    <t>Above_max</t>
  </si>
  <si>
    <t>Km_above_min</t>
  </si>
  <si>
    <t>Less_26k</t>
  </si>
  <si>
    <t>Initial_Type</t>
  </si>
  <si>
    <t>KM_first_step (50k)</t>
  </si>
  <si>
    <t>KM_second_step (50k+ 26k)</t>
  </si>
  <si>
    <t>KM_done_by_50k</t>
  </si>
  <si>
    <t>KM_done_by_26k</t>
  </si>
  <si>
    <t>KM_done_by_50k_final</t>
  </si>
  <si>
    <t>KM_done_by_26k_final</t>
  </si>
  <si>
    <t>Remaining_km_per_year_50k</t>
  </si>
  <si>
    <t>LCH12E3-03</t>
  </si>
  <si>
    <t>LCH12S-01</t>
  </si>
  <si>
    <t>LCH18A-01</t>
  </si>
  <si>
    <t>LCH12E1-05</t>
  </si>
  <si>
    <t>LCH12E2-03</t>
  </si>
  <si>
    <t>LCH12E3-05</t>
  </si>
  <si>
    <t>LCH12F-04</t>
  </si>
  <si>
    <t>LCH12E1-07</t>
  </si>
  <si>
    <t>LCH12E3-06</t>
  </si>
  <si>
    <t>LCH12S-02</t>
  </si>
  <si>
    <t>LCH12C-02</t>
  </si>
  <si>
    <t>LCH12F-02</t>
  </si>
  <si>
    <t>LCH12E1-01</t>
  </si>
  <si>
    <t>LCH12C-01</t>
  </si>
  <si>
    <t>LCH18A-02</t>
  </si>
  <si>
    <t>LCH12E3-08</t>
  </si>
  <si>
    <t>LCH12C-04</t>
  </si>
  <si>
    <t>LCH12E2-07</t>
  </si>
  <si>
    <t>LCH12O-08</t>
  </si>
  <si>
    <t>LCH12F-01</t>
  </si>
  <si>
    <t>LCH12O-06</t>
  </si>
  <si>
    <t>LCH12O-01</t>
  </si>
  <si>
    <t>LCH12O-11</t>
  </si>
  <si>
    <t>LCH12E3-01</t>
  </si>
  <si>
    <t>LCH12E3-07</t>
  </si>
  <si>
    <t>LCH12C-03</t>
  </si>
  <si>
    <t>LCH12E2-06</t>
  </si>
  <si>
    <t>LCH12E1-06</t>
  </si>
  <si>
    <t>LCH12E2-02</t>
  </si>
  <si>
    <t>LCH12O-05</t>
  </si>
  <si>
    <t>LCH12C-05</t>
  </si>
  <si>
    <t>LCH12E1-02</t>
  </si>
  <si>
    <t>LCH12O-04</t>
  </si>
  <si>
    <t>LCH12E2-04</t>
  </si>
  <si>
    <t>LCH12O-02</t>
  </si>
  <si>
    <t>LCH12E3-02</t>
  </si>
  <si>
    <t>LCH12O-03</t>
  </si>
  <si>
    <t>Average values</t>
  </si>
  <si>
    <t>LCH12E1-08</t>
  </si>
  <si>
    <t>LCH12O-07</t>
  </si>
  <si>
    <t>LCH12O-10</t>
  </si>
  <si>
    <t>50k</t>
  </si>
  <si>
    <t>Usable_buses</t>
  </si>
  <si>
    <t>km_per_year</t>
  </si>
  <si>
    <t>LCH12E3-04</t>
  </si>
  <si>
    <t>Work shift</t>
  </si>
  <si>
    <t>Km_tot</t>
  </si>
  <si>
    <t>Time_tot</t>
  </si>
  <si>
    <t>LCH12E1-03</t>
  </si>
  <si>
    <t>LCH12E1-04</t>
  </si>
  <si>
    <t>LCH12E2-01</t>
  </si>
  <si>
    <t>LCH12E2-05</t>
  </si>
  <si>
    <t>LCH12O-09</t>
  </si>
  <si>
    <t>SHIFT NUMBER</t>
  </si>
  <si>
    <t>RUN</t>
  </si>
  <si>
    <t>TYPE</t>
  </si>
  <si>
    <t>RUN CODE</t>
  </si>
  <si>
    <t>ROUTE</t>
  </si>
  <si>
    <t>ROUTE DESCRIPTION</t>
  </si>
  <si>
    <t>LINE</t>
  </si>
  <si>
    <t>STARTING LOCATION</t>
  </si>
  <si>
    <t>STARTING LOCATION DESCRIPTION</t>
  </si>
  <si>
    <t>DEP. TIME</t>
  </si>
  <si>
    <t>ARR. TIME</t>
  </si>
  <si>
    <t>ARRIVAL LOCATION</t>
  </si>
  <si>
    <t>ARRIVAL LOCATION DESCRIPTION</t>
  </si>
  <si>
    <t>KM</t>
  </si>
  <si>
    <t>SPECIAL_CONDITIONS</t>
  </si>
  <si>
    <t>TRIP_TIME</t>
  </si>
  <si>
    <t>FS</t>
  </si>
  <si>
    <t>LCH900</t>
  </si>
  <si>
    <t>Deposito Lacchiarella</t>
  </si>
  <si>
    <t>PVM646</t>
  </si>
  <si>
    <t>PIEVE EMAN, FS - Parco Agricolo Sud MI</t>
  </si>
  <si>
    <t>SERV</t>
  </si>
  <si>
    <t>U22255</t>
  </si>
  <si>
    <t>Pieve E, Stazione FS - Milano Vigentino</t>
  </si>
  <si>
    <t>U222</t>
  </si>
  <si>
    <t>MLN601</t>
  </si>
  <si>
    <t>MI Vigentino - Ripamonti</t>
  </si>
  <si>
    <t>U22208</t>
  </si>
  <si>
    <t>Milano Vigentino -Opera via Zerbo - Pieve E, Stazione FS</t>
  </si>
  <si>
    <t>PVM635</t>
  </si>
  <si>
    <t>PIEVE EMAN, Delle Rose/Dei Gigli</t>
  </si>
  <si>
    <t>U32865</t>
  </si>
  <si>
    <t>Pieve Rose - Assago</t>
  </si>
  <si>
    <t>U328</t>
  </si>
  <si>
    <t>ASS601</t>
  </si>
  <si>
    <t>ASSAGO FORUM M2</t>
  </si>
  <si>
    <t>U32812</t>
  </si>
  <si>
    <t>Assago MM2 - Rozzano Cabrini</t>
  </si>
  <si>
    <t>RZZ693</t>
  </si>
  <si>
    <t>ROZZANO Cabrini_Romagna</t>
  </si>
  <si>
    <t>U32872</t>
  </si>
  <si>
    <t>Rozzano Cabrini - Assago MM2</t>
  </si>
  <si>
    <t>U32815</t>
  </si>
  <si>
    <t>Assago - Rozzano - Pieve Staz FS</t>
  </si>
  <si>
    <t>RZZ601</t>
  </si>
  <si>
    <t>ROZZANO via_Milano</t>
  </si>
  <si>
    <t>U20108</t>
  </si>
  <si>
    <t>Rozzano(Milano)-Q,to Stampi-Rozzano(Alberelle)</t>
  </si>
  <si>
    <t>U201</t>
  </si>
  <si>
    <t>RZZ624</t>
  </si>
  <si>
    <t>ROZZANO via_Alberelle</t>
  </si>
  <si>
    <t>U20161</t>
  </si>
  <si>
    <t>Rozzano(Alberelle)-Q,to Stampi-Cabrini-Rozzano(Milano)</t>
  </si>
  <si>
    <t>U32864</t>
  </si>
  <si>
    <t>Pieve Em - Rozzano - Assago</t>
  </si>
  <si>
    <t>RZZ642</t>
  </si>
  <si>
    <t>ROZZANO Via della Solidarietà</t>
  </si>
  <si>
    <t>U22033</t>
  </si>
  <si>
    <t>Rozzano Solidarietà - Locate Cimitero</t>
  </si>
  <si>
    <t>U220</t>
  </si>
  <si>
    <t>LCT202</t>
  </si>
  <si>
    <t>LOCATE T,ZI Piave/Cimitero</t>
  </si>
  <si>
    <t>U22073</t>
  </si>
  <si>
    <t>Locate - Rozzano</t>
  </si>
  <si>
    <t>U22031</t>
  </si>
  <si>
    <t>Rozzano Solidarietà-Pieve Q,re Rose</t>
  </si>
  <si>
    <t>U22071</t>
  </si>
  <si>
    <t>Pieve - Rozzano</t>
  </si>
  <si>
    <t>BAS602</t>
  </si>
  <si>
    <t>BASIGLIO via_Don Coira</t>
  </si>
  <si>
    <t>U23055</t>
  </si>
  <si>
    <t xml:space="preserve">Basiglio - Rozzano - MM2 Abbiategrasso </t>
  </si>
  <si>
    <t>U230</t>
  </si>
  <si>
    <t>MLN716</t>
  </si>
  <si>
    <t>ABBIATEGRASSO M2</t>
  </si>
  <si>
    <t>U23005</t>
  </si>
  <si>
    <t>MM2 Abbiategrasso - Rozzano - Basiglio</t>
  </si>
  <si>
    <t>PVM601</t>
  </si>
  <si>
    <t>PIEVE EMAN, Roma/Del Popolo</t>
  </si>
  <si>
    <t>U22209</t>
  </si>
  <si>
    <t>Pieve E, via Roma - Stazione FS</t>
  </si>
  <si>
    <t>U32816</t>
  </si>
  <si>
    <t>Assago - Pieve via rose</t>
  </si>
  <si>
    <t>U23008</t>
  </si>
  <si>
    <t>MM2 Abbiategrasso - Rozzano ISTITUTI - Basiglio</t>
  </si>
  <si>
    <t>U22023</t>
  </si>
  <si>
    <t>Rozzano solidarieta-Humanitas-Fizzonasco Kennedy</t>
  </si>
  <si>
    <t>PVM631</t>
  </si>
  <si>
    <t>PIEVE EMAN, Kennedy</t>
  </si>
  <si>
    <t>U23058</t>
  </si>
  <si>
    <t>Basiglio - Rozzano ISTITUTI - MM2 Abbiategrasso</t>
  </si>
  <si>
    <t>U22202</t>
  </si>
  <si>
    <t>Milano Vigentino- Opera via Zerbo - Opera via Diaz 16</t>
  </si>
  <si>
    <t>OPR606</t>
  </si>
  <si>
    <t>OPERA Diaz/Mameli</t>
  </si>
  <si>
    <t>U22252</t>
  </si>
  <si>
    <t>Opera via Diaz 16 - Milano Vigentino</t>
  </si>
  <si>
    <t>U22011</t>
  </si>
  <si>
    <t>U22207</t>
  </si>
  <si>
    <t>Milano Vigentino - Pieve E, Stazione FS</t>
  </si>
  <si>
    <t>U20107</t>
  </si>
  <si>
    <t>Rozzano(CABRINI)-Q,to Stampi-Rozzano(Alberelle)</t>
  </si>
  <si>
    <t>U20160</t>
  </si>
  <si>
    <t>Rozzano(Alberelle)-Q,to Stampi-Rozzano(CABRINI)</t>
  </si>
  <si>
    <t>U20158</t>
  </si>
  <si>
    <t>Rozzano(Cabrini)-Rozzano(Milano)</t>
  </si>
  <si>
    <t>U20106</t>
  </si>
  <si>
    <t>Rozzano(Milano)-Romagna-Cabrini</t>
  </si>
  <si>
    <t>U22072</t>
  </si>
  <si>
    <t>Fizzonasco Kennedy-Rozzano Humanitas-solidarieta</t>
  </si>
  <si>
    <t>TIME</t>
  </si>
  <si>
    <t>time_tot</t>
  </si>
  <si>
    <t>222.1</t>
  </si>
  <si>
    <t>216.8</t>
  </si>
  <si>
    <t>km_tot</t>
  </si>
  <si>
    <t>U22002</t>
  </si>
  <si>
    <t>Rozzano solidarieta-Cabrini-Fizzonasco Kennedy</t>
  </si>
  <si>
    <t>TIMe_tot</t>
  </si>
  <si>
    <t xml:space="preserve"> </t>
  </si>
  <si>
    <t>RZZ606</t>
  </si>
  <si>
    <t>ROZZANO Via_Cabrini</t>
  </si>
  <si>
    <t>LCH12C-06</t>
  </si>
  <si>
    <t>LCH120-02</t>
  </si>
  <si>
    <t>LCH120-01</t>
  </si>
  <si>
    <t>LCH120-05</t>
  </si>
  <si>
    <t>LCH120-11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</si>
</sst>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1"/>
      <color rgb="FF444444"/>
      <name val="Calibri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EA9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33" borderId="0" xfId="0" applyFill="1"/>
    <xf numFmtId="20" fontId="0" fillId="33" borderId="0" xfId="0" applyNumberFormat="1" applyFill="1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0" fontId="18" fillId="34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left" vertical="center"/>
    </xf>
    <xf numFmtId="14" fontId="18" fillId="34" borderId="11" xfId="0" applyNumberFormat="1" applyFont="1" applyFill="1" applyBorder="1" applyAlignment="1">
      <alignment horizontal="center" vertical="center"/>
    </xf>
    <xf numFmtId="2" fontId="18" fillId="34" borderId="12" xfId="0" applyNumberFormat="1" applyFont="1" applyFill="1" applyBorder="1" applyAlignment="1">
      <alignment horizontal="center" vertical="center" wrapText="1"/>
    </xf>
    <xf numFmtId="3" fontId="18" fillId="34" borderId="13" xfId="0" applyNumberFormat="1" applyFont="1" applyFill="1" applyBorder="1" applyAlignment="1">
      <alignment horizontal="left"/>
    </xf>
    <xf numFmtId="0" fontId="19" fillId="0" borderId="14" xfId="0" applyFont="1" applyBorder="1"/>
    <xf numFmtId="0" fontId="19" fillId="0" borderId="14" xfId="0" applyFont="1" applyBorder="1" applyAlignment="1">
      <alignment horizontal="left"/>
    </xf>
    <xf numFmtId="3" fontId="19" fillId="0" borderId="14" xfId="0" applyNumberFormat="1" applyFont="1" applyBorder="1" applyAlignment="1">
      <alignment horizontal="right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164" fontId="16" fillId="0" borderId="19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18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0" fillId="0" borderId="0" xfId="0" applyFont="1"/>
    <xf numFmtId="3" fontId="0" fillId="0" borderId="0" xfId="0" applyNumberFormat="1" applyAlignment="1">
      <alignment horizontal="center" vertical="center"/>
    </xf>
    <xf numFmtId="0" fontId="0" fillId="0" borderId="0" xfId="0" quotePrefix="1" applyAlignment="1">
      <alignment wrapText="1"/>
    </xf>
    <xf numFmtId="0" fontId="21" fillId="0" borderId="0" xfId="0" applyFont="1" applyAlignment="1">
      <alignment wrapText="1"/>
    </xf>
    <xf numFmtId="0" fontId="0" fillId="35" borderId="0" xfId="0" applyFill="1"/>
    <xf numFmtId="0" fontId="0" fillId="36" borderId="0" xfId="0" applyFill="1"/>
    <xf numFmtId="0" fontId="16" fillId="34" borderId="15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Percentuale" xfId="42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Km of Travel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Km's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Lines!$P$1:$P$6</c:f>
              <c:strCache>
                <c:ptCount val="6"/>
                <c:pt idx="0">
                  <c:v>Winter Weekdays</c:v>
                </c:pt>
                <c:pt idx="1">
                  <c:v>Winter Saturdays</c:v>
                </c:pt>
                <c:pt idx="2">
                  <c:v>Winter Holidays</c:v>
                </c:pt>
                <c:pt idx="3">
                  <c:v>Summer Weekdays</c:v>
                </c:pt>
                <c:pt idx="4">
                  <c:v>Summer Saturdays</c:v>
                </c:pt>
                <c:pt idx="5">
                  <c:v>Summer Holidays</c:v>
                </c:pt>
              </c:strCache>
            </c:strRef>
          </c:cat>
          <c:val>
            <c:numRef>
              <c:f>Lines!$R$1:$R$6</c:f>
              <c:numCache>
                <c:formatCode>General</c:formatCode>
                <c:ptCount val="6"/>
                <c:pt idx="0">
                  <c:v>8911.3957699999992</c:v>
                </c:pt>
                <c:pt idx="1">
                  <c:v>6766.7436600000001</c:v>
                </c:pt>
                <c:pt idx="2">
                  <c:v>3596.3904000000002</c:v>
                </c:pt>
                <c:pt idx="3">
                  <c:v>7382.7404500000002</c:v>
                </c:pt>
                <c:pt idx="4">
                  <c:v>4998.3656899999996</c:v>
                </c:pt>
                <c:pt idx="5">
                  <c:v>3303.6493700000001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4-4F1F-8BDA-FC5DFB7E0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161959"/>
        <c:axId val="836834152"/>
      </c:barChart>
      <c:catAx>
        <c:axId val="517161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34152"/>
        <c:crosses val="autoZero"/>
        <c:auto val="1"/>
        <c:lblAlgn val="ctr"/>
        <c:lblOffset val="100"/>
        <c:noMultiLvlLbl val="0"/>
      </c:catAx>
      <c:valAx>
        <c:axId val="8368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61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Saturday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KMs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('Summer(Saturday)'!$A$27,'Summer(Saturday)'!$A$54,'Summer(Saturday)'!$A$81,'Summer(Saturday)'!$A$105,'Summer(Saturday)'!$A$130,'Summer(Saturday)'!$A$159,'Summer(Saturday)'!$A$186,'Summer(Saturday)'!$A$204,'Summer(Saturday)'!$A$229,'Summer(Saturday)'!$A$257,'Summer(Saturday)'!$A$274,'Summer(Saturday)'!$A$287,'Summer(Saturday)'!$A$301,'Summer(Saturday)'!$A$329,'Summer(Saturday)'!$A$354,'Summer(Saturday)'!$A$387,'Summer(Saturday)'!$A$402,'Summer(Saturday)'!$A$426,'Summer(Saturday)'!$A$451,'Summer(Saturday)'!$A$477,'Summer(Saturday)'!$A$503,'Summer(Saturday)'!$A$524,'Summer(Saturday)'!$A$553)</c:f>
              <c:strCache>
                <c:ptCount val="23"/>
                <c:pt idx="0">
                  <c:v>LCH120-02</c:v>
                </c:pt>
                <c:pt idx="1">
                  <c:v>LCH12C-02</c:v>
                </c:pt>
                <c:pt idx="2">
                  <c:v>LCH12C-05</c:v>
                </c:pt>
                <c:pt idx="3">
                  <c:v>LCH12C-06</c:v>
                </c:pt>
                <c:pt idx="4">
                  <c:v>LCH12E1-04</c:v>
                </c:pt>
                <c:pt idx="5">
                  <c:v>LCH12E1-05</c:v>
                </c:pt>
                <c:pt idx="6">
                  <c:v>LCH12E1-06</c:v>
                </c:pt>
                <c:pt idx="7">
                  <c:v>LCH12E1-08</c:v>
                </c:pt>
                <c:pt idx="8">
                  <c:v>LCH12E2-01</c:v>
                </c:pt>
                <c:pt idx="9">
                  <c:v>LCH12E2-04</c:v>
                </c:pt>
                <c:pt idx="10">
                  <c:v>LCH12E2-06</c:v>
                </c:pt>
                <c:pt idx="11">
                  <c:v>LCH12E2-07</c:v>
                </c:pt>
                <c:pt idx="12">
                  <c:v>LCH12E3-01</c:v>
                </c:pt>
                <c:pt idx="13">
                  <c:v>LCH12E3-03</c:v>
                </c:pt>
                <c:pt idx="14">
                  <c:v>LCH12E3-05</c:v>
                </c:pt>
                <c:pt idx="15">
                  <c:v>LCH12E3-07</c:v>
                </c:pt>
                <c:pt idx="16">
                  <c:v>LCH12F-04</c:v>
                </c:pt>
                <c:pt idx="17">
                  <c:v>LCH12O-01</c:v>
                </c:pt>
                <c:pt idx="18">
                  <c:v>LCH12O-03</c:v>
                </c:pt>
                <c:pt idx="19">
                  <c:v>LCH12O-04</c:v>
                </c:pt>
                <c:pt idx="20">
                  <c:v>LCH12O-06</c:v>
                </c:pt>
                <c:pt idx="21">
                  <c:v>LCH12O-07</c:v>
                </c:pt>
                <c:pt idx="22">
                  <c:v>LCH12O-09</c:v>
                </c:pt>
              </c:strCache>
            </c:strRef>
          </c:cat>
          <c:val>
            <c:numRef>
              <c:f>('Summer(Saturday)'!$N$27,'Summer(Saturday)'!$N$54,'Summer(Saturday)'!$N$81,'Summer(Saturday)'!$N$105,'Summer(Saturday)'!$N$130,'Summer(Saturday)'!$N$159,'Summer(Saturday)'!$N$186,'Summer(Saturday)'!$N$204,'Summer(Saturday)'!$N$229,'Summer(Saturday)'!$N$257,'Summer(Saturday)'!$N$274,'Summer(Saturday)'!$N$287,'Summer(Saturday)'!$N$301,'Summer(Saturday)'!$N$329,'Summer(Saturday)'!$N$354,'Summer(Saturday)'!$N$387,'Summer(Saturday)'!$N$402,'Summer(Saturday)'!$N$426,'Summer(Saturday)'!$N$451,'Summer(Saturday)'!$N$477,'Summer(Saturday)'!$N$503,'Summer(Saturday)'!$N$524,'Summer(Saturday)'!$N$553)</c:f>
              <c:numCache>
                <c:formatCode>General</c:formatCode>
                <c:ptCount val="23"/>
                <c:pt idx="0">
                  <c:v>265.56524000000007</c:v>
                </c:pt>
                <c:pt idx="1">
                  <c:v>166.15380000000002</c:v>
                </c:pt>
                <c:pt idx="2">
                  <c:v>227.63337999999999</c:v>
                </c:pt>
                <c:pt idx="3">
                  <c:v>220.56824000000003</c:v>
                </c:pt>
                <c:pt idx="4">
                  <c:v>222.01659999999995</c:v>
                </c:pt>
                <c:pt idx="5">
                  <c:v>213.39524</c:v>
                </c:pt>
                <c:pt idx="6">
                  <c:v>219.60568000000006</c:v>
                </c:pt>
                <c:pt idx="7">
                  <c:v>189.03686000000002</c:v>
                </c:pt>
                <c:pt idx="8">
                  <c:v>248.95159999999996</c:v>
                </c:pt>
                <c:pt idx="9">
                  <c:v>233.32946999999999</c:v>
                </c:pt>
                <c:pt idx="10">
                  <c:v>155.29850000000002</c:v>
                </c:pt>
                <c:pt idx="11">
                  <c:v>114.9988</c:v>
                </c:pt>
                <c:pt idx="12">
                  <c:v>142.34076000000002</c:v>
                </c:pt>
                <c:pt idx="13">
                  <c:v>231.68635000000009</c:v>
                </c:pt>
                <c:pt idx="14">
                  <c:v>253.48348999999999</c:v>
                </c:pt>
                <c:pt idx="15">
                  <c:v>210.81302999999997</c:v>
                </c:pt>
                <c:pt idx="16">
                  <c:v>122.63664000000001</c:v>
                </c:pt>
                <c:pt idx="17">
                  <c:v>248.911</c:v>
                </c:pt>
                <c:pt idx="18">
                  <c:v>243.34075000000001</c:v>
                </c:pt>
                <c:pt idx="19">
                  <c:v>285.01480000000004</c:v>
                </c:pt>
                <c:pt idx="20">
                  <c:v>281.30056000000002</c:v>
                </c:pt>
                <c:pt idx="21">
                  <c:v>247.80652000000003</c:v>
                </c:pt>
                <c:pt idx="22">
                  <c:v>254.47837999999996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1-45D5-8E68-16CBB9A819E0}"/>
            </c:ext>
          </c:extLst>
        </c:ser>
        <c:ser>
          <c:idx val="1"/>
          <c:order val="1"/>
          <c:tx>
            <c:v>Time Run</c:v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('Summer(Saturday)'!$A$27,'Summer(Saturday)'!$A$54,'Summer(Saturday)'!$A$81,'Summer(Saturday)'!$A$105,'Summer(Saturday)'!$A$130,'Summer(Saturday)'!$A$159,'Summer(Saturday)'!$A$186,'Summer(Saturday)'!$A$204,'Summer(Saturday)'!$A$229,'Summer(Saturday)'!$A$257,'Summer(Saturday)'!$A$274,'Summer(Saturday)'!$A$287,'Summer(Saturday)'!$A$301,'Summer(Saturday)'!$A$329,'Summer(Saturday)'!$A$354,'Summer(Saturday)'!$A$387,'Summer(Saturday)'!$A$402,'Summer(Saturday)'!$A$426,'Summer(Saturday)'!$A$451,'Summer(Saturday)'!$A$477,'Summer(Saturday)'!$A$503,'Summer(Saturday)'!$A$524,'Summer(Saturday)'!$A$553)</c:f>
              <c:strCache>
                <c:ptCount val="23"/>
                <c:pt idx="0">
                  <c:v>LCH120-02</c:v>
                </c:pt>
                <c:pt idx="1">
                  <c:v>LCH12C-02</c:v>
                </c:pt>
                <c:pt idx="2">
                  <c:v>LCH12C-05</c:v>
                </c:pt>
                <c:pt idx="3">
                  <c:v>LCH12C-06</c:v>
                </c:pt>
                <c:pt idx="4">
                  <c:v>LCH12E1-04</c:v>
                </c:pt>
                <c:pt idx="5">
                  <c:v>LCH12E1-05</c:v>
                </c:pt>
                <c:pt idx="6">
                  <c:v>LCH12E1-06</c:v>
                </c:pt>
                <c:pt idx="7">
                  <c:v>LCH12E1-08</c:v>
                </c:pt>
                <c:pt idx="8">
                  <c:v>LCH12E2-01</c:v>
                </c:pt>
                <c:pt idx="9">
                  <c:v>LCH12E2-04</c:v>
                </c:pt>
                <c:pt idx="10">
                  <c:v>LCH12E2-06</c:v>
                </c:pt>
                <c:pt idx="11">
                  <c:v>LCH12E2-07</c:v>
                </c:pt>
                <c:pt idx="12">
                  <c:v>LCH12E3-01</c:v>
                </c:pt>
                <c:pt idx="13">
                  <c:v>LCH12E3-03</c:v>
                </c:pt>
                <c:pt idx="14">
                  <c:v>LCH12E3-05</c:v>
                </c:pt>
                <c:pt idx="15">
                  <c:v>LCH12E3-07</c:v>
                </c:pt>
                <c:pt idx="16">
                  <c:v>LCH12F-04</c:v>
                </c:pt>
                <c:pt idx="17">
                  <c:v>LCH12O-01</c:v>
                </c:pt>
                <c:pt idx="18">
                  <c:v>LCH12O-03</c:v>
                </c:pt>
                <c:pt idx="19">
                  <c:v>LCH12O-04</c:v>
                </c:pt>
                <c:pt idx="20">
                  <c:v>LCH12O-06</c:v>
                </c:pt>
                <c:pt idx="21">
                  <c:v>LCH12O-07</c:v>
                </c:pt>
                <c:pt idx="22">
                  <c:v>LCH12O-09</c:v>
                </c:pt>
              </c:strCache>
            </c:strRef>
          </c:cat>
          <c:val>
            <c:numRef>
              <c:f>('Summer(Saturday)'!$Q$27,'Summer(Saturday)'!$Q$54,'Summer(Saturday)'!$Q$81,'Summer(Saturday)'!$Q$105,'Summer(Saturday)'!$Q$130,'Summer(Saturday)'!$Q$159,'Summer(Saturday)'!$Q$186,'Summer(Saturday)'!$Q$204,'Summer(Saturday)'!$Q$229,'Summer(Saturday)'!$Q$257,'Summer(Saturday)'!$Q$274,'Summer(Saturday)'!$Q$287,'Summer(Saturday)'!$Q$301,'Summer(Saturday)'!$Q$329,'Summer(Saturday)'!$Q$354,'Summer(Saturday)'!$Q$387,'Summer(Saturday)'!$Q$402,'Summer(Saturday)'!$Q$426,'Summer(Saturday)'!$Q$451,'Summer(Saturday)'!$Q$477,'Summer(Saturday)'!$Q$503,'Summer(Saturday)'!$Q$524,'Summer(Saturday)'!$Q$553)</c:f>
              <c:numCache>
                <c:formatCode>h:mm</c:formatCode>
                <c:ptCount val="23"/>
                <c:pt idx="0">
                  <c:v>0.40555555555555578</c:v>
                </c:pt>
                <c:pt idx="1">
                  <c:v>0.34583333333333305</c:v>
                </c:pt>
                <c:pt idx="2">
                  <c:v>0.39305555555555571</c:v>
                </c:pt>
                <c:pt idx="3">
                  <c:v>0.39513888888888887</c:v>
                </c:pt>
                <c:pt idx="4">
                  <c:v>0.39236111111111116</c:v>
                </c:pt>
                <c:pt idx="5">
                  <c:v>0.37083333333333296</c:v>
                </c:pt>
                <c:pt idx="6">
                  <c:v>0.37430555555555556</c:v>
                </c:pt>
                <c:pt idx="7">
                  <c:v>0.27916666666666651</c:v>
                </c:pt>
                <c:pt idx="8">
                  <c:v>0.3694444444444448</c:v>
                </c:pt>
                <c:pt idx="9">
                  <c:v>0.39652777777777742</c:v>
                </c:pt>
                <c:pt idx="10">
                  <c:v>0.25138888888888883</c:v>
                </c:pt>
                <c:pt idx="11">
                  <c:v>0.18472222222222234</c:v>
                </c:pt>
                <c:pt idx="12">
                  <c:v>0.20694444444444449</c:v>
                </c:pt>
                <c:pt idx="13">
                  <c:v>0.38749999999999984</c:v>
                </c:pt>
                <c:pt idx="14">
                  <c:v>0.42708333333333315</c:v>
                </c:pt>
                <c:pt idx="15">
                  <c:v>0.38958333333333361</c:v>
                </c:pt>
                <c:pt idx="16">
                  <c:v>0.20624999999999971</c:v>
                </c:pt>
                <c:pt idx="17">
                  <c:v>0.41527777777777775</c:v>
                </c:pt>
                <c:pt idx="18">
                  <c:v>0.40069444444444435</c:v>
                </c:pt>
                <c:pt idx="19">
                  <c:v>0.41875000000000029</c:v>
                </c:pt>
                <c:pt idx="20">
                  <c:v>0.42430555555555544</c:v>
                </c:pt>
                <c:pt idx="21">
                  <c:v>0.41388888888888875</c:v>
                </c:pt>
                <c:pt idx="22">
                  <c:v>0.40138888888888891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1-45D5-8E68-16CBB9A8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521912"/>
        <c:axId val="1477806999"/>
      </c:barChart>
      <c:catAx>
        <c:axId val="85552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06999"/>
        <c:crosses val="autoZero"/>
        <c:auto val="1"/>
        <c:lblAlgn val="ctr"/>
        <c:lblOffset val="100"/>
        <c:noMultiLvlLbl val="0"/>
      </c:catAx>
      <c:valAx>
        <c:axId val="147780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2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Holiday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KMs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('Summer(holiday)'!$A$14,'Summer(holiday)'!$A$27,'Summer(holiday)'!$A$44,'Summer(holiday)'!$A$68,'Summer(holiday)'!$A$83,'Summer(holiday)'!$A$97,'Summer(holiday)'!$A$116,'Summer(holiday)'!$A$132,'Summer(holiday)'!$A$145,'Summer(holiday)'!$A$159,'Summer(holiday)'!$A$176,'Summer(holiday)'!$A$189,'Summer(holiday)'!$A$203,'Summer(holiday)'!$A$219,'Summer(holiday)'!$A$242,'Summer(holiday)'!$A$256,'Summer(holiday)'!$A$270,'Summer(holiday)'!$A$286,'Summer(holiday)'!$A$307,'Summer(holiday)'!$A$321,'Summer(holiday)'!$A$334,'Summer(holiday)'!$A$351,'Summer(holiday)'!$A$365,'Summer(holiday)'!$A$390,'Summer(holiday)'!$A$417,'Summer(holiday)'!$A$430)</c:f>
              <c:strCache>
                <c:ptCount val="26"/>
                <c:pt idx="0">
                  <c:v>LCH120-01</c:v>
                </c:pt>
                <c:pt idx="1">
                  <c:v>LCH120-05</c:v>
                </c:pt>
                <c:pt idx="2">
                  <c:v>LCH120-11</c:v>
                </c:pt>
                <c:pt idx="3">
                  <c:v>LCH12E1-01</c:v>
                </c:pt>
                <c:pt idx="4">
                  <c:v>LCH12E1-02</c:v>
                </c:pt>
                <c:pt idx="5">
                  <c:v>LCH12E1-03</c:v>
                </c:pt>
                <c:pt idx="6">
                  <c:v>LCH12E1-04</c:v>
                </c:pt>
                <c:pt idx="7">
                  <c:v>LCH12E1-05</c:v>
                </c:pt>
                <c:pt idx="8">
                  <c:v>LCH12E1-06</c:v>
                </c:pt>
                <c:pt idx="9">
                  <c:v>LCH12E1-07</c:v>
                </c:pt>
                <c:pt idx="10">
                  <c:v>LCH12E1-08</c:v>
                </c:pt>
                <c:pt idx="11">
                  <c:v>LCH12E2-01</c:v>
                </c:pt>
                <c:pt idx="12">
                  <c:v>LCH12E2-02</c:v>
                </c:pt>
                <c:pt idx="13">
                  <c:v>LCH12E2-03</c:v>
                </c:pt>
                <c:pt idx="14">
                  <c:v>LCH12E2-04</c:v>
                </c:pt>
                <c:pt idx="15">
                  <c:v>LCH12E2-05</c:v>
                </c:pt>
                <c:pt idx="16">
                  <c:v>LCH12E2-06</c:v>
                </c:pt>
                <c:pt idx="17">
                  <c:v>LCH12E2-07</c:v>
                </c:pt>
                <c:pt idx="18">
                  <c:v>LCH12E3-01</c:v>
                </c:pt>
                <c:pt idx="19">
                  <c:v>LCH12E3-02</c:v>
                </c:pt>
                <c:pt idx="20">
                  <c:v>LCH12E3-03</c:v>
                </c:pt>
                <c:pt idx="21">
                  <c:v>LCH12E3-04</c:v>
                </c:pt>
                <c:pt idx="22">
                  <c:v>LCH12E3-05</c:v>
                </c:pt>
                <c:pt idx="23">
                  <c:v>LCH12E3-06</c:v>
                </c:pt>
                <c:pt idx="24">
                  <c:v>LCH12E3-07</c:v>
                </c:pt>
                <c:pt idx="25">
                  <c:v>LCH12E3-08</c:v>
                </c:pt>
              </c:strCache>
            </c:strRef>
          </c:cat>
          <c:val>
            <c:numRef>
              <c:f>('Summer(holiday)'!$N$14,'Summer(holiday)'!$N$27,'Summer(holiday)'!$N$44,'Summer(holiday)'!$N$68,'Summer(holiday)'!$N$83,'Summer(holiday)'!$N$97,'Summer(holiday)'!$N$116,'Summer(holiday)'!$N$132,'Summer(holiday)'!$N$145,'Summer(holiday)'!$N$159,'Summer(holiday)'!$N$176,'Summer(holiday)'!$N$189,'Summer(holiday)'!$N$203,'Summer(holiday)'!$N$219,'Summer(holiday)'!$N$242,'Summer(holiday)'!$N$256,'Summer(holiday)'!$N$270,'Summer(holiday)'!$N$286,'Summer(holiday)'!$N$307,'Summer(holiday)'!$N$321,'Summer(holiday)'!$N$334,'Summer(holiday)'!$N$351,'Summer(holiday)'!$N$365,'Summer(holiday)'!$N$390,'Summer(holiday)'!$N$417,'Summer(holiday)'!$N$430)</c:f>
              <c:numCache>
                <c:formatCode>General</c:formatCode>
                <c:ptCount val="26"/>
                <c:pt idx="0">
                  <c:v>143.61349999999999</c:v>
                </c:pt>
                <c:pt idx="1">
                  <c:v>137.83410000000001</c:v>
                </c:pt>
                <c:pt idx="2">
                  <c:v>93.676899999999989</c:v>
                </c:pt>
                <c:pt idx="3">
                  <c:v>254.26334000000006</c:v>
                </c:pt>
                <c:pt idx="4">
                  <c:v>134.35053999999997</c:v>
                </c:pt>
                <c:pt idx="5">
                  <c:v>97.146640000000005</c:v>
                </c:pt>
                <c:pt idx="6">
                  <c:v>120.41375999999997</c:v>
                </c:pt>
                <c:pt idx="7">
                  <c:v>153.80880000000002</c:v>
                </c:pt>
                <c:pt idx="8">
                  <c:v>128.17920000000001</c:v>
                </c:pt>
                <c:pt idx="9">
                  <c:v>121.8098</c:v>
                </c:pt>
                <c:pt idx="10">
                  <c:v>97.572280000000006</c:v>
                </c:pt>
                <c:pt idx="11">
                  <c:v>131.57</c:v>
                </c:pt>
                <c:pt idx="12">
                  <c:v>126.63899999999998</c:v>
                </c:pt>
                <c:pt idx="13">
                  <c:v>82.005889999999994</c:v>
                </c:pt>
                <c:pt idx="14">
                  <c:v>117.55197999999997</c:v>
                </c:pt>
                <c:pt idx="15">
                  <c:v>130.4836</c:v>
                </c:pt>
                <c:pt idx="16">
                  <c:v>130.4836</c:v>
                </c:pt>
                <c:pt idx="17">
                  <c:v>142.74802</c:v>
                </c:pt>
                <c:pt idx="18">
                  <c:v>92.750509999999991</c:v>
                </c:pt>
                <c:pt idx="19">
                  <c:v>130.4836</c:v>
                </c:pt>
                <c:pt idx="20">
                  <c:v>106.0245</c:v>
                </c:pt>
                <c:pt idx="21">
                  <c:v>147.57560000000001</c:v>
                </c:pt>
                <c:pt idx="22">
                  <c:v>123.48720000000002</c:v>
                </c:pt>
                <c:pt idx="23">
                  <c:v>121.21774999999997</c:v>
                </c:pt>
                <c:pt idx="24">
                  <c:v>122.96045999999998</c:v>
                </c:pt>
                <c:pt idx="25">
                  <c:v>114.9988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E-4A81-B1B2-89E8FA4D5150}"/>
            </c:ext>
          </c:extLst>
        </c:ser>
        <c:ser>
          <c:idx val="1"/>
          <c:order val="1"/>
          <c:tx>
            <c:v>Time Run</c:v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('Summer(holiday)'!$A$14,'Summer(holiday)'!$A$27,'Summer(holiday)'!$A$44,'Summer(holiday)'!$A$68,'Summer(holiday)'!$A$83,'Summer(holiday)'!$A$97,'Summer(holiday)'!$A$116,'Summer(holiday)'!$A$132,'Summer(holiday)'!$A$145,'Summer(holiday)'!$A$159,'Summer(holiday)'!$A$176,'Summer(holiday)'!$A$189,'Summer(holiday)'!$A$203,'Summer(holiday)'!$A$219,'Summer(holiday)'!$A$242,'Summer(holiday)'!$A$256,'Summer(holiday)'!$A$270,'Summer(holiday)'!$A$286,'Summer(holiday)'!$A$307,'Summer(holiday)'!$A$321,'Summer(holiday)'!$A$334,'Summer(holiday)'!$A$351,'Summer(holiday)'!$A$365,'Summer(holiday)'!$A$390,'Summer(holiday)'!$A$417,'Summer(holiday)'!$A$430)</c:f>
              <c:strCache>
                <c:ptCount val="26"/>
                <c:pt idx="0">
                  <c:v>LCH120-01</c:v>
                </c:pt>
                <c:pt idx="1">
                  <c:v>LCH120-05</c:v>
                </c:pt>
                <c:pt idx="2">
                  <c:v>LCH120-11</c:v>
                </c:pt>
                <c:pt idx="3">
                  <c:v>LCH12E1-01</c:v>
                </c:pt>
                <c:pt idx="4">
                  <c:v>LCH12E1-02</c:v>
                </c:pt>
                <c:pt idx="5">
                  <c:v>LCH12E1-03</c:v>
                </c:pt>
                <c:pt idx="6">
                  <c:v>LCH12E1-04</c:v>
                </c:pt>
                <c:pt idx="7">
                  <c:v>LCH12E1-05</c:v>
                </c:pt>
                <c:pt idx="8">
                  <c:v>LCH12E1-06</c:v>
                </c:pt>
                <c:pt idx="9">
                  <c:v>LCH12E1-07</c:v>
                </c:pt>
                <c:pt idx="10">
                  <c:v>LCH12E1-08</c:v>
                </c:pt>
                <c:pt idx="11">
                  <c:v>LCH12E2-01</c:v>
                </c:pt>
                <c:pt idx="12">
                  <c:v>LCH12E2-02</c:v>
                </c:pt>
                <c:pt idx="13">
                  <c:v>LCH12E2-03</c:v>
                </c:pt>
                <c:pt idx="14">
                  <c:v>LCH12E2-04</c:v>
                </c:pt>
                <c:pt idx="15">
                  <c:v>LCH12E2-05</c:v>
                </c:pt>
                <c:pt idx="16">
                  <c:v>LCH12E2-06</c:v>
                </c:pt>
                <c:pt idx="17">
                  <c:v>LCH12E2-07</c:v>
                </c:pt>
                <c:pt idx="18">
                  <c:v>LCH12E3-01</c:v>
                </c:pt>
                <c:pt idx="19">
                  <c:v>LCH12E3-02</c:v>
                </c:pt>
                <c:pt idx="20">
                  <c:v>LCH12E3-03</c:v>
                </c:pt>
                <c:pt idx="21">
                  <c:v>LCH12E3-04</c:v>
                </c:pt>
                <c:pt idx="22">
                  <c:v>LCH12E3-05</c:v>
                </c:pt>
                <c:pt idx="23">
                  <c:v>LCH12E3-06</c:v>
                </c:pt>
                <c:pt idx="24">
                  <c:v>LCH12E3-07</c:v>
                </c:pt>
                <c:pt idx="25">
                  <c:v>LCH12E3-08</c:v>
                </c:pt>
              </c:strCache>
            </c:strRef>
          </c:cat>
          <c:val>
            <c:numRef>
              <c:f>('Summer(holiday)'!$Q$14,'Summer(holiday)'!$Q$27,'Summer(holiday)'!$Q$44,'Summer(holiday)'!$Q$68,'Summer(holiday)'!$Q$83,'Summer(holiday)'!$Q$97,'Summer(holiday)'!$Q$116,'Summer(holiday)'!$Q$132,'Summer(holiday)'!$Q$145,'Summer(holiday)'!$Q$159,'Summer(holiday)'!$Q$176,'Summer(holiday)'!$Q$189,'Summer(holiday)'!$Q$203,'Summer(holiday)'!$Q$219,'Summer(holiday)'!$Q$242,'Summer(holiday)'!$Q$256,'Summer(holiday)'!$Q$270,'Summer(holiday)'!$Q$286,'Summer(holiday)'!$Q$307,'Summer(holiday)'!$Q$321,'Summer(holiday)'!$Q$334,'Summer(holiday)'!$Q$351,'Summer(holiday)'!$Q$365,'Summer(holiday)'!$Q$390,'Summer(holiday)'!$Q$417,'Summer(holiday)'!$Q$430)</c:f>
              <c:numCache>
                <c:formatCode>h:mm</c:formatCode>
                <c:ptCount val="26"/>
                <c:pt idx="0">
                  <c:v>0.2375000000000001</c:v>
                </c:pt>
                <c:pt idx="1">
                  <c:v>0.22291666666666676</c:v>
                </c:pt>
                <c:pt idx="2">
                  <c:v>0.18888888888888872</c:v>
                </c:pt>
                <c:pt idx="3">
                  <c:v>0.43750000000000022</c:v>
                </c:pt>
                <c:pt idx="4">
                  <c:v>0.23263888888888862</c:v>
                </c:pt>
                <c:pt idx="5">
                  <c:v>0.18055555555555525</c:v>
                </c:pt>
                <c:pt idx="6">
                  <c:v>0.22291666666666693</c:v>
                </c:pt>
                <c:pt idx="7">
                  <c:v>0.22361111111111115</c:v>
                </c:pt>
                <c:pt idx="8">
                  <c:v>0.17777777777777781</c:v>
                </c:pt>
                <c:pt idx="9">
                  <c:v>0.18194444444444444</c:v>
                </c:pt>
                <c:pt idx="10">
                  <c:v>0.19583333333333336</c:v>
                </c:pt>
                <c:pt idx="11">
                  <c:v>0.20486111111111149</c:v>
                </c:pt>
                <c:pt idx="12">
                  <c:v>0.18333333333333324</c:v>
                </c:pt>
                <c:pt idx="13">
                  <c:v>0.15416666666666687</c:v>
                </c:pt>
                <c:pt idx="14">
                  <c:v>0.21458333333333313</c:v>
                </c:pt>
                <c:pt idx="15">
                  <c:v>0.20694444444444426</c:v>
                </c:pt>
                <c:pt idx="16">
                  <c:v>0.20694444444444432</c:v>
                </c:pt>
                <c:pt idx="17">
                  <c:v>0.23055555555555551</c:v>
                </c:pt>
                <c:pt idx="18">
                  <c:v>0.18611111111111112</c:v>
                </c:pt>
                <c:pt idx="19">
                  <c:v>0.20555555555555549</c:v>
                </c:pt>
                <c:pt idx="20">
                  <c:v>0.16597222222222219</c:v>
                </c:pt>
                <c:pt idx="21">
                  <c:v>0.2236111111111112</c:v>
                </c:pt>
                <c:pt idx="22">
                  <c:v>0.18750000000000003</c:v>
                </c:pt>
                <c:pt idx="23">
                  <c:v>0.22916666666666713</c:v>
                </c:pt>
                <c:pt idx="24">
                  <c:v>0.22013888888888933</c:v>
                </c:pt>
                <c:pt idx="25">
                  <c:v>0.17013888888888895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E-4A81-B1B2-89E8FA4D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460071"/>
        <c:axId val="2025544952"/>
      </c:barChart>
      <c:catAx>
        <c:axId val="37746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44952"/>
        <c:crosses val="autoZero"/>
        <c:auto val="1"/>
        <c:lblAlgn val="ctr"/>
        <c:lblOffset val="100"/>
        <c:noMultiLvlLbl val="0"/>
      </c:catAx>
      <c:valAx>
        <c:axId val="20255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6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 Fleet Distribution by Max Km allowed to travel/year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Buses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Lines!$N$9:$N$11</c:f>
              <c:strCache>
                <c:ptCount val="3"/>
                <c:pt idx="0">
                  <c:v>26km</c:v>
                </c:pt>
                <c:pt idx="1">
                  <c:v>45km</c:v>
                </c:pt>
                <c:pt idx="2">
                  <c:v>50km</c:v>
                </c:pt>
              </c:strCache>
            </c:strRef>
          </c:cat>
          <c:val>
            <c:numRef>
              <c:f>Lines!$O$9:$O$11</c:f>
              <c:numCache>
                <c:formatCode>General</c:formatCode>
                <c:ptCount val="3"/>
                <c:pt idx="0">
                  <c:v>22</c:v>
                </c:pt>
                <c:pt idx="1">
                  <c:v>2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5-4D23-8D7F-4B0CCA12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736519"/>
        <c:axId val="1028928344"/>
      </c:barChart>
      <c:catAx>
        <c:axId val="1577736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28344"/>
        <c:crosses val="autoZero"/>
        <c:auto val="1"/>
        <c:lblAlgn val="ctr"/>
        <c:lblOffset val="100"/>
        <c:noMultiLvlLbl val="0"/>
      </c:catAx>
      <c:valAx>
        <c:axId val="102892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36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Weekday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Km's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('Winter(weekday)'!$A$25,'Winter(weekday)'!$A$52,'Winter(weekday)'!$A$74,'Winter(weekday)'!$A$95,'Winter(weekday)'!$A$117,'Winter(weekday)'!$A$143,'Winter(weekday)'!$A$168,'Winter(weekday)'!$A$184,'Winter(weekday)'!$A$205,'Winter(weekday)'!$A$222,'Winter(weekday)'!$A$253,'Winter(weekday)'!$A$278,'Winter(weekday)'!$A$294,'Winter(weekday)'!$A$331,'Winter(weekday)'!$A$359,'Winter(weekday)'!$A$387,'Winter(weekday)'!$A$422,'Winter(weekday)'!$A$464,'Winter(weekday)'!$A$480,'Winter(weekday)'!$A$500,'Winter(weekday)'!$A$520,'Winter(weekday)'!$A$545,'Winter(weekday)'!$A$564,'Winter(weekday)'!$A$583,'Winter(weekday)'!$A$609,'Winter(weekday)'!$A$634,'Winter(weekday)'!$A$657,'Winter(weekday)'!$A$681,'Winter(weekday)'!$A$703,'Winter(weekday)'!$A$727,'Winter(weekday)'!$A$753,'Winter(weekday)'!$A$780,'Winter(weekday)'!$A$807,'Winter(weekday)'!$A$832,'Winter(weekday)'!$A$858,'Winter(weekday)'!$A$886,'Winter(weekday)'!$A$903,'Winter(weekday)'!$A$933,'Winter(weekday)'!$A$948,'Winter(weekday)'!$A$969)</c:f>
              <c:strCache>
                <c:ptCount val="40"/>
                <c:pt idx="0">
                  <c:v>LCH12C-01</c:v>
                </c:pt>
                <c:pt idx="1">
                  <c:v>LCH12C-02</c:v>
                </c:pt>
                <c:pt idx="2">
                  <c:v>LCH12C-03</c:v>
                </c:pt>
                <c:pt idx="3">
                  <c:v>LCH12C-04</c:v>
                </c:pt>
                <c:pt idx="4">
                  <c:v>LCH12C-05</c:v>
                </c:pt>
                <c:pt idx="5">
                  <c:v>LCH12E1-01</c:v>
                </c:pt>
                <c:pt idx="6">
                  <c:v>LCH12E1-02</c:v>
                </c:pt>
                <c:pt idx="7">
                  <c:v>LCH12E1-05</c:v>
                </c:pt>
                <c:pt idx="8">
                  <c:v>LCH12E1-06</c:v>
                </c:pt>
                <c:pt idx="9">
                  <c:v>LCH12E1-07</c:v>
                </c:pt>
                <c:pt idx="10">
                  <c:v>LCH12E1-08</c:v>
                </c:pt>
                <c:pt idx="11">
                  <c:v>LCH12E2-02</c:v>
                </c:pt>
                <c:pt idx="12">
                  <c:v>LCH12E2-03</c:v>
                </c:pt>
                <c:pt idx="13">
                  <c:v>LCH12E2-04</c:v>
                </c:pt>
                <c:pt idx="14">
                  <c:v>LCH12E2-06</c:v>
                </c:pt>
                <c:pt idx="15">
                  <c:v>LCH12E2-07</c:v>
                </c:pt>
                <c:pt idx="16">
                  <c:v>LCH12E3-01</c:v>
                </c:pt>
                <c:pt idx="17">
                  <c:v>LCH12E3-02</c:v>
                </c:pt>
                <c:pt idx="18">
                  <c:v>LCH12E3-03</c:v>
                </c:pt>
                <c:pt idx="19">
                  <c:v>LCH12E3-05</c:v>
                </c:pt>
                <c:pt idx="20">
                  <c:v>LCH12E3-06</c:v>
                </c:pt>
                <c:pt idx="21">
                  <c:v>LCH12E3-07</c:v>
                </c:pt>
                <c:pt idx="22">
                  <c:v>LCH12E3-08</c:v>
                </c:pt>
                <c:pt idx="23">
                  <c:v>LCH12F-01</c:v>
                </c:pt>
                <c:pt idx="24">
                  <c:v>LCH12F-02</c:v>
                </c:pt>
                <c:pt idx="25">
                  <c:v>LCH12F-04</c:v>
                </c:pt>
                <c:pt idx="26">
                  <c:v>LCH12O-01</c:v>
                </c:pt>
                <c:pt idx="27">
                  <c:v>LCH12O-02</c:v>
                </c:pt>
                <c:pt idx="28">
                  <c:v>LCH12O-03</c:v>
                </c:pt>
                <c:pt idx="29">
                  <c:v>LCH12O-04</c:v>
                </c:pt>
                <c:pt idx="30">
                  <c:v>LCH12O-05</c:v>
                </c:pt>
                <c:pt idx="31">
                  <c:v>LCH12O-06</c:v>
                </c:pt>
                <c:pt idx="32">
                  <c:v>LCH12O-07</c:v>
                </c:pt>
                <c:pt idx="33">
                  <c:v>LCH12O-08</c:v>
                </c:pt>
                <c:pt idx="34">
                  <c:v>LCH12O-10</c:v>
                </c:pt>
                <c:pt idx="35">
                  <c:v>LCH12O-11</c:v>
                </c:pt>
                <c:pt idx="36">
                  <c:v>LCH12S-01</c:v>
                </c:pt>
                <c:pt idx="37">
                  <c:v>LCH12S-02</c:v>
                </c:pt>
                <c:pt idx="38">
                  <c:v>LCH18A-01</c:v>
                </c:pt>
                <c:pt idx="39">
                  <c:v>LCH18A-02</c:v>
                </c:pt>
              </c:strCache>
            </c:strRef>
          </c:cat>
          <c:val>
            <c:numRef>
              <c:f>('Winter(weekday)'!$N$25,'Winter(weekday)'!$N$52,'Winter(weekday)'!$N$74,'Winter(weekday)'!$N$95,'Winter(weekday)'!$N$117,'Winter(weekday)'!$N$143,'Winter(weekday)'!$N$168,'Winter(weekday)'!$N$184,'Winter(weekday)'!$N$205,'Winter(weekday)'!$N$222,'Winter(weekday)'!$N$253,'Winter(weekday)'!$N$278,'Winter(weekday)'!$N$294,'Winter(weekday)'!$N$331,'Winter(weekday)'!$N$359,'Winter(weekday)'!$N$387,'Winter(weekday)'!$N$422,'Winter(weekday)'!$N$464,'Winter(weekday)'!$N$480,'Winter(weekday)'!$N$500,'Winter(weekday)'!$N$520,'Winter(weekday)'!$N$545,'Winter(weekday)'!$N$564,'Winter(weekday)'!$N$583,'Winter(weekday)'!$N$609,'Winter(weekday)'!$N$634,'Winter(weekday)'!$N$657,'Winter(weekday)'!$N$681,'Winter(weekday)'!$N$703,'Winter(weekday)'!$N$727,'Winter(weekday)'!$N$753,'Winter(weekday)'!$N$780,'Winter(weekday)'!$N$807,'Winter(weekday)'!$N$832,'Winter(weekday)'!$N$858,'Winter(weekday)'!$N$886,'Winter(weekday)'!$N$903,'Winter(weekday)'!$N$933,'Winter(weekday)'!$N$948,'Winter(weekday)'!$N$969)</c:f>
              <c:numCache>
                <c:formatCode>General</c:formatCode>
                <c:ptCount val="40"/>
                <c:pt idx="0">
                  <c:v>214.25033999999999</c:v>
                </c:pt>
                <c:pt idx="1">
                  <c:v>203.08544000000001</c:v>
                </c:pt>
                <c:pt idx="2">
                  <c:v>250.48915</c:v>
                </c:pt>
                <c:pt idx="3">
                  <c:v>220.54840000000002</c:v>
                </c:pt>
                <c:pt idx="4">
                  <c:v>254.92060000000001</c:v>
                </c:pt>
                <c:pt idx="5">
                  <c:v>207.43021999999999</c:v>
                </c:pt>
                <c:pt idx="6">
                  <c:v>255.29267000000004</c:v>
                </c:pt>
                <c:pt idx="7">
                  <c:v>162.84570000000002</c:v>
                </c:pt>
                <c:pt idx="8">
                  <c:v>252.45862</c:v>
                </c:pt>
                <c:pt idx="9">
                  <c:v>186.14550000000003</c:v>
                </c:pt>
                <c:pt idx="10">
                  <c:v>272.11734000000001</c:v>
                </c:pt>
                <c:pt idx="11">
                  <c:v>253.95859999999999</c:v>
                </c:pt>
                <c:pt idx="12">
                  <c:v>168.24830000000003</c:v>
                </c:pt>
                <c:pt idx="13">
                  <c:v>261.66392000000002</c:v>
                </c:pt>
                <c:pt idx="14">
                  <c:v>251.12733999999995</c:v>
                </c:pt>
                <c:pt idx="15">
                  <c:v>223.40315999999999</c:v>
                </c:pt>
                <c:pt idx="16">
                  <c:v>241.32103000000001</c:v>
                </c:pt>
                <c:pt idx="17">
                  <c:v>268.62806999999992</c:v>
                </c:pt>
                <c:pt idx="18">
                  <c:v>99.223580000000013</c:v>
                </c:pt>
                <c:pt idx="19">
                  <c:v>175.85026999999999</c:v>
                </c:pt>
                <c:pt idx="20">
                  <c:v>191.73840000000001</c:v>
                </c:pt>
                <c:pt idx="21">
                  <c:v>242.13055</c:v>
                </c:pt>
                <c:pt idx="22">
                  <c:v>216.77750000000006</c:v>
                </c:pt>
                <c:pt idx="23">
                  <c:v>227.3391</c:v>
                </c:pt>
                <c:pt idx="24">
                  <c:v>206.89453000000003</c:v>
                </c:pt>
                <c:pt idx="25">
                  <c:v>176.34735000000003</c:v>
                </c:pt>
                <c:pt idx="26">
                  <c:v>238.04052000000007</c:v>
                </c:pt>
                <c:pt idx="27">
                  <c:v>265.36968000000002</c:v>
                </c:pt>
                <c:pt idx="28">
                  <c:v>271.19371000000001</c:v>
                </c:pt>
                <c:pt idx="29">
                  <c:v>257.23117999999999</c:v>
                </c:pt>
                <c:pt idx="30">
                  <c:v>254.65938</c:v>
                </c:pt>
                <c:pt idx="31">
                  <c:v>223.18925999999999</c:v>
                </c:pt>
                <c:pt idx="32">
                  <c:v>294.30879999999996</c:v>
                </c:pt>
                <c:pt idx="33">
                  <c:v>223.85907</c:v>
                </c:pt>
                <c:pt idx="34">
                  <c:v>310.48929999999996</c:v>
                </c:pt>
                <c:pt idx="35">
                  <c:v>239.50983000000002</c:v>
                </c:pt>
                <c:pt idx="36">
                  <c:v>107.64848000000001</c:v>
                </c:pt>
                <c:pt idx="37">
                  <c:v>193.14727000000005</c:v>
                </c:pt>
                <c:pt idx="38">
                  <c:v>128.61601000000002</c:v>
                </c:pt>
                <c:pt idx="39">
                  <c:v>214.5976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D-4BB1-AAE4-5ED5614950A8}"/>
            </c:ext>
          </c:extLst>
        </c:ser>
        <c:ser>
          <c:idx val="1"/>
          <c:order val="1"/>
          <c:tx>
            <c:v>Time Run</c:v>
          </c:tx>
          <c:spPr>
            <a:solidFill>
              <a:schemeClr val="accent2"/>
            </a:solidFill>
            <a:ln>
              <a:solidFill>
                <a:srgbClr val="0D0D0D"/>
              </a:solidFill>
              <a:prstDash val="solid"/>
            </a:ln>
            <a:effectLst/>
          </c:spPr>
          <c:invertIfNegative val="0"/>
          <c:cat>
            <c:strRef>
              <c:f>('Winter(weekday)'!$A$25,'Winter(weekday)'!$A$52,'Winter(weekday)'!$A$74,'Winter(weekday)'!$A$95,'Winter(weekday)'!$A$117,'Winter(weekday)'!$A$143,'Winter(weekday)'!$A$168,'Winter(weekday)'!$A$184,'Winter(weekday)'!$A$205,'Winter(weekday)'!$A$222,'Winter(weekday)'!$A$253,'Winter(weekday)'!$A$278,'Winter(weekday)'!$A$294,'Winter(weekday)'!$A$331,'Winter(weekday)'!$A$359,'Winter(weekday)'!$A$387,'Winter(weekday)'!$A$422,'Winter(weekday)'!$A$464,'Winter(weekday)'!$A$480,'Winter(weekday)'!$A$500,'Winter(weekday)'!$A$520,'Winter(weekday)'!$A$545,'Winter(weekday)'!$A$564,'Winter(weekday)'!$A$583,'Winter(weekday)'!$A$609,'Winter(weekday)'!$A$634,'Winter(weekday)'!$A$657,'Winter(weekday)'!$A$681,'Winter(weekday)'!$A$703,'Winter(weekday)'!$A$727,'Winter(weekday)'!$A$753,'Winter(weekday)'!$A$780,'Winter(weekday)'!$A$807,'Winter(weekday)'!$A$832,'Winter(weekday)'!$A$858,'Winter(weekday)'!$A$886,'Winter(weekday)'!$A$903,'Winter(weekday)'!$A$933,'Winter(weekday)'!$A$948,'Winter(weekday)'!$A$969)</c:f>
              <c:strCache>
                <c:ptCount val="40"/>
                <c:pt idx="0">
                  <c:v>LCH12C-01</c:v>
                </c:pt>
                <c:pt idx="1">
                  <c:v>LCH12C-02</c:v>
                </c:pt>
                <c:pt idx="2">
                  <c:v>LCH12C-03</c:v>
                </c:pt>
                <c:pt idx="3">
                  <c:v>LCH12C-04</c:v>
                </c:pt>
                <c:pt idx="4">
                  <c:v>LCH12C-05</c:v>
                </c:pt>
                <c:pt idx="5">
                  <c:v>LCH12E1-01</c:v>
                </c:pt>
                <c:pt idx="6">
                  <c:v>LCH12E1-02</c:v>
                </c:pt>
                <c:pt idx="7">
                  <c:v>LCH12E1-05</c:v>
                </c:pt>
                <c:pt idx="8">
                  <c:v>LCH12E1-06</c:v>
                </c:pt>
                <c:pt idx="9">
                  <c:v>LCH12E1-07</c:v>
                </c:pt>
                <c:pt idx="10">
                  <c:v>LCH12E1-08</c:v>
                </c:pt>
                <c:pt idx="11">
                  <c:v>LCH12E2-02</c:v>
                </c:pt>
                <c:pt idx="12">
                  <c:v>LCH12E2-03</c:v>
                </c:pt>
                <c:pt idx="13">
                  <c:v>LCH12E2-04</c:v>
                </c:pt>
                <c:pt idx="14">
                  <c:v>LCH12E2-06</c:v>
                </c:pt>
                <c:pt idx="15">
                  <c:v>LCH12E2-07</c:v>
                </c:pt>
                <c:pt idx="16">
                  <c:v>LCH12E3-01</c:v>
                </c:pt>
                <c:pt idx="17">
                  <c:v>LCH12E3-02</c:v>
                </c:pt>
                <c:pt idx="18">
                  <c:v>LCH12E3-03</c:v>
                </c:pt>
                <c:pt idx="19">
                  <c:v>LCH12E3-05</c:v>
                </c:pt>
                <c:pt idx="20">
                  <c:v>LCH12E3-06</c:v>
                </c:pt>
                <c:pt idx="21">
                  <c:v>LCH12E3-07</c:v>
                </c:pt>
                <c:pt idx="22">
                  <c:v>LCH12E3-08</c:v>
                </c:pt>
                <c:pt idx="23">
                  <c:v>LCH12F-01</c:v>
                </c:pt>
                <c:pt idx="24">
                  <c:v>LCH12F-02</c:v>
                </c:pt>
                <c:pt idx="25">
                  <c:v>LCH12F-04</c:v>
                </c:pt>
                <c:pt idx="26">
                  <c:v>LCH12O-01</c:v>
                </c:pt>
                <c:pt idx="27">
                  <c:v>LCH12O-02</c:v>
                </c:pt>
                <c:pt idx="28">
                  <c:v>LCH12O-03</c:v>
                </c:pt>
                <c:pt idx="29">
                  <c:v>LCH12O-04</c:v>
                </c:pt>
                <c:pt idx="30">
                  <c:v>LCH12O-05</c:v>
                </c:pt>
                <c:pt idx="31">
                  <c:v>LCH12O-06</c:v>
                </c:pt>
                <c:pt idx="32">
                  <c:v>LCH12O-07</c:v>
                </c:pt>
                <c:pt idx="33">
                  <c:v>LCH12O-08</c:v>
                </c:pt>
                <c:pt idx="34">
                  <c:v>LCH12O-10</c:v>
                </c:pt>
                <c:pt idx="35">
                  <c:v>LCH12O-11</c:v>
                </c:pt>
                <c:pt idx="36">
                  <c:v>LCH12S-01</c:v>
                </c:pt>
                <c:pt idx="37">
                  <c:v>LCH12S-02</c:v>
                </c:pt>
                <c:pt idx="38">
                  <c:v>LCH18A-01</c:v>
                </c:pt>
                <c:pt idx="39">
                  <c:v>LCH18A-02</c:v>
                </c:pt>
              </c:strCache>
            </c:strRef>
          </c:cat>
          <c:val>
            <c:numRef>
              <c:f>('Winter(weekday)'!$Q$25,'Winter(weekday)'!$Q$52,'Winter(weekday)'!$Q$74,'Winter(weekday)'!$Q$95,'Winter(weekday)'!$Q$117,'Winter(weekday)'!$Q$143,'Winter(weekday)'!$Q$168,'Winter(weekday)'!$Q$184,'Winter(weekday)'!$Q$205,'Winter(weekday)'!$Q$222,'Winter(weekday)'!$Q$253,'Winter(weekday)'!$Q$278,'Winter(weekday)'!$Q$294,'Winter(weekday)'!$Q$331,'Winter(weekday)'!$Q$359,'Winter(weekday)'!$Q$387,'Winter(weekday)'!$Q$422,'Winter(weekday)'!$Q$464,'Winter(weekday)'!$Q$480,'Winter(weekday)'!$Q$500,'Winter(weekday)'!$Q$520,'Winter(weekday)'!$Q$545,'Winter(weekday)'!$Q$564,'Winter(weekday)'!$Q$583,'Winter(weekday)'!$Q$609,'Winter(weekday)'!$Q$634,'Winter(weekday)'!$Q$657,'Winter(weekday)'!$Q$681,'Winter(weekday)'!$Q$703,'Winter(weekday)'!$Q$727,'Winter(weekday)'!$Q$753,'Winter(weekday)'!$Q$780,'Winter(weekday)'!$Q$807,'Winter(weekday)'!$Q$832,'Winter(weekday)'!$Q$858,'Winter(weekday)'!$Q$886,'Winter(weekday)'!$Q$903,'Winter(weekday)'!$Q$933,'Winter(weekday)'!$Q$948,'Winter(weekday)'!$Q$969)</c:f>
              <c:numCache>
                <c:formatCode>h:mm</c:formatCode>
                <c:ptCount val="40"/>
                <c:pt idx="0">
                  <c:v>0.38402777777777836</c:v>
                </c:pt>
                <c:pt idx="1">
                  <c:v>0.41180555555555576</c:v>
                </c:pt>
                <c:pt idx="2">
                  <c:v>0.4472222222222223</c:v>
                </c:pt>
                <c:pt idx="3">
                  <c:v>0.33055555555555532</c:v>
                </c:pt>
                <c:pt idx="4">
                  <c:v>0.44097222222222227</c:v>
                </c:pt>
                <c:pt idx="5">
                  <c:v>0.36944444444444435</c:v>
                </c:pt>
                <c:pt idx="6">
                  <c:v>0.40486111111111106</c:v>
                </c:pt>
                <c:pt idx="7">
                  <c:v>0.28124999999999989</c:v>
                </c:pt>
                <c:pt idx="8">
                  <c:v>0.43888888888888916</c:v>
                </c:pt>
                <c:pt idx="9">
                  <c:v>0.26597222222222189</c:v>
                </c:pt>
                <c:pt idx="10">
                  <c:v>0.48194444444444451</c:v>
                </c:pt>
                <c:pt idx="11">
                  <c:v>0.43680555555555556</c:v>
                </c:pt>
                <c:pt idx="12">
                  <c:v>0.23749999999999993</c:v>
                </c:pt>
                <c:pt idx="13">
                  <c:v>0.4416666666666666</c:v>
                </c:pt>
                <c:pt idx="14">
                  <c:v>0.42430555555555616</c:v>
                </c:pt>
                <c:pt idx="15">
                  <c:v>0.4097222222222221</c:v>
                </c:pt>
                <c:pt idx="16">
                  <c:v>0.47708333333333369</c:v>
                </c:pt>
                <c:pt idx="17">
                  <c:v>0.48333333333333328</c:v>
                </c:pt>
                <c:pt idx="18">
                  <c:v>0.19097222222222246</c:v>
                </c:pt>
                <c:pt idx="19">
                  <c:v>0.31597222222222199</c:v>
                </c:pt>
                <c:pt idx="20">
                  <c:v>0.30625000000000024</c:v>
                </c:pt>
                <c:pt idx="21">
                  <c:v>0.43263888888888863</c:v>
                </c:pt>
                <c:pt idx="22">
                  <c:v>0.31111111111111106</c:v>
                </c:pt>
                <c:pt idx="23">
                  <c:v>0.37152777777777779</c:v>
                </c:pt>
                <c:pt idx="24">
                  <c:v>0.39791666666666675</c:v>
                </c:pt>
                <c:pt idx="25">
                  <c:v>0.35000000000000009</c:v>
                </c:pt>
                <c:pt idx="26">
                  <c:v>0.43263888888888891</c:v>
                </c:pt>
                <c:pt idx="27">
                  <c:v>0.46180555555555564</c:v>
                </c:pt>
                <c:pt idx="28">
                  <c:v>0.45833333333333309</c:v>
                </c:pt>
                <c:pt idx="29">
                  <c:v>0.45625000000000004</c:v>
                </c:pt>
                <c:pt idx="30">
                  <c:v>0.41041666666666671</c:v>
                </c:pt>
                <c:pt idx="31">
                  <c:v>0.41319444444444464</c:v>
                </c:pt>
                <c:pt idx="32">
                  <c:v>0.45833333333333331</c:v>
                </c:pt>
                <c:pt idx="33">
                  <c:v>0.39027777777777778</c:v>
                </c:pt>
                <c:pt idx="34">
                  <c:v>0.47430555555555542</c:v>
                </c:pt>
                <c:pt idx="35">
                  <c:v>0.3958333333333337</c:v>
                </c:pt>
                <c:pt idx="36">
                  <c:v>0.21527777777777785</c:v>
                </c:pt>
                <c:pt idx="37">
                  <c:v>0.43402777777777812</c:v>
                </c:pt>
                <c:pt idx="38">
                  <c:v>0.22430555555555542</c:v>
                </c:pt>
                <c:pt idx="39">
                  <c:v>0.39097222222222239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D-4BB1-AAE4-5ED56149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000599"/>
        <c:axId val="482991287"/>
      </c:barChart>
      <c:catAx>
        <c:axId val="401000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91287"/>
        <c:crosses val="autoZero"/>
        <c:auto val="1"/>
        <c:lblAlgn val="ctr"/>
        <c:lblOffset val="100"/>
        <c:noMultiLvlLbl val="0"/>
      </c:catAx>
      <c:valAx>
        <c:axId val="482991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00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Saturday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KMs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('Winter(Saturday)'!$A$23,'Winter(Saturday)'!$A$48,'Winter(Saturday)'!$A$73,'Winter(Saturday)'!$A$106,'Winter(Saturday)'!$A$137,'Winter(Saturday)'!$A$164,'Winter(Saturday)'!$A$191,'Winter(Saturday)'!$A$204,'Winter(Saturday)'!$A$228,'Winter(Saturday)'!$A$243,'Winter(Saturday)'!$A$267,'Winter(Saturday)'!$A$302,'Winter(Saturday)'!$A$326,'Winter(Saturday)'!$A$339,'Winter(Saturday)'!$A$374,'Winter(Saturday)'!$A$395,'Winter(Saturday)'!$A$435,'Winter(Saturday)'!$A$457,'Winter(Saturday)'!$A$479,'Winter(Saturday)'!$A$489,'Winter(Saturday)'!$A$514,'Winter(Saturday)'!$A$541,'Winter(Saturday)'!$A$565,'Winter(Saturday)'!$A$577,'Winter(Saturday)'!$A$596,'Winter(Saturday)'!$A$618,'Winter(Saturday)'!$A$648,'Winter(Saturday)'!$A$675,'Winter(Saturday)'!$A$702,'Winter(Saturday)'!$A$727,'Winter(Saturday)'!$A$746)</c:f>
              <c:strCache>
                <c:ptCount val="31"/>
                <c:pt idx="0">
                  <c:v>LCH12C-01</c:v>
                </c:pt>
                <c:pt idx="1">
                  <c:v>LCH12C-02</c:v>
                </c:pt>
                <c:pt idx="2">
                  <c:v>LCH12C-04</c:v>
                </c:pt>
                <c:pt idx="3">
                  <c:v>LCH12C-05</c:v>
                </c:pt>
                <c:pt idx="4">
                  <c:v>LCH12E1-01</c:v>
                </c:pt>
                <c:pt idx="5">
                  <c:v>LCH12E1-05</c:v>
                </c:pt>
                <c:pt idx="6">
                  <c:v>LCH12E1-07</c:v>
                </c:pt>
                <c:pt idx="7">
                  <c:v>LCH12E1-08</c:v>
                </c:pt>
                <c:pt idx="8">
                  <c:v>LCH12E2-02</c:v>
                </c:pt>
                <c:pt idx="9">
                  <c:v>LCH12E2-03</c:v>
                </c:pt>
                <c:pt idx="10">
                  <c:v>LCH12E2-04</c:v>
                </c:pt>
                <c:pt idx="11">
                  <c:v>LCH12E2-06</c:v>
                </c:pt>
                <c:pt idx="12">
                  <c:v>LCH12E2-07</c:v>
                </c:pt>
                <c:pt idx="13">
                  <c:v>LCH12E3-01</c:v>
                </c:pt>
                <c:pt idx="14">
                  <c:v>LCH12E3-02</c:v>
                </c:pt>
                <c:pt idx="15">
                  <c:v>LCH12E3-04</c:v>
                </c:pt>
                <c:pt idx="16">
                  <c:v>LCH12E3-05</c:v>
                </c:pt>
                <c:pt idx="17">
                  <c:v>LCH12E3-07</c:v>
                </c:pt>
                <c:pt idx="18">
                  <c:v>LCH12E3-08</c:v>
                </c:pt>
                <c:pt idx="19">
                  <c:v>LCH12F-02</c:v>
                </c:pt>
                <c:pt idx="20">
                  <c:v>LCH12O-01</c:v>
                </c:pt>
                <c:pt idx="21">
                  <c:v>LCH12O-02</c:v>
                </c:pt>
                <c:pt idx="22">
                  <c:v>LCH12O-03</c:v>
                </c:pt>
                <c:pt idx="23">
                  <c:v>LCH12O-04</c:v>
                </c:pt>
                <c:pt idx="24">
                  <c:v>LCH12O-05</c:v>
                </c:pt>
                <c:pt idx="25">
                  <c:v>LCH12O-06</c:v>
                </c:pt>
                <c:pt idx="26">
                  <c:v>LCH12O-07</c:v>
                </c:pt>
                <c:pt idx="27">
                  <c:v>LCH12O-08</c:v>
                </c:pt>
                <c:pt idx="28">
                  <c:v>LCH12O-10</c:v>
                </c:pt>
                <c:pt idx="29">
                  <c:v>LCH12O-11</c:v>
                </c:pt>
                <c:pt idx="30">
                  <c:v>LCH12S-02</c:v>
                </c:pt>
              </c:strCache>
            </c:strRef>
          </c:cat>
          <c:val>
            <c:numRef>
              <c:f>('Winter(Saturday)'!$N$23,'Winter(Saturday)'!$N$48,'Winter(Saturday)'!$N$73,'Winter(Saturday)'!$N$106,'Winter(Saturday)'!$N$137,'Winter(Saturday)'!$N$164,'Winter(Saturday)'!$N$191,'Winter(Saturday)'!$N$204,'Winter(Saturday)'!$N$228,'Winter(Saturday)'!$N$243,'Winter(Saturday)'!$N$267,'Winter(Saturday)'!$N$302,'Winter(Saturday)'!$N$326,'Winter(Saturday)'!$N$339,'Winter(Saturday)'!$N$374,'Winter(Saturday)'!$N$395,'Winter(Saturday)'!$N$435,'Winter(Saturday)'!$N$457,'Winter(Saturday)'!$N$479,'Winter(Saturday)'!$N$489,'Winter(Saturday)'!$N$514,'Winter(Saturday)'!$N$541,'Winter(Saturday)'!$N$565,'Winter(Saturday)'!$N$577,'Winter(Saturday)'!$N$596,'Winter(Saturday)'!$N$618,'Winter(Saturday)'!$N$648,'Winter(Saturday)'!$N$675,'Winter(Saturday)'!$N$702,'Winter(Saturday)'!$N$727,'Winter(Saturday)'!$N$746)</c:f>
              <c:numCache>
                <c:formatCode>General</c:formatCode>
                <c:ptCount val="31"/>
                <c:pt idx="0">
                  <c:v>257.24190000000004</c:v>
                </c:pt>
                <c:pt idx="1">
                  <c:v>222.09372999999997</c:v>
                </c:pt>
                <c:pt idx="2">
                  <c:v>216.76898000000003</c:v>
                </c:pt>
                <c:pt idx="3">
                  <c:v>234.53862000000004</c:v>
                </c:pt>
                <c:pt idx="4">
                  <c:v>265.39772000000005</c:v>
                </c:pt>
                <c:pt idx="5">
                  <c:v>278.85829999999999</c:v>
                </c:pt>
                <c:pt idx="6">
                  <c:v>276.98090000000002</c:v>
                </c:pt>
                <c:pt idx="7">
                  <c:v>114.9988</c:v>
                </c:pt>
                <c:pt idx="8">
                  <c:v>273.29550000000006</c:v>
                </c:pt>
                <c:pt idx="9">
                  <c:v>155.34900000000002</c:v>
                </c:pt>
                <c:pt idx="10">
                  <c:v>218.21568000000002</c:v>
                </c:pt>
                <c:pt idx="11">
                  <c:v>229.82769999999996</c:v>
                </c:pt>
                <c:pt idx="12">
                  <c:v>247.77919</c:v>
                </c:pt>
                <c:pt idx="13">
                  <c:v>128.17920000000001</c:v>
                </c:pt>
                <c:pt idx="14">
                  <c:v>214.97864000000001</c:v>
                </c:pt>
                <c:pt idx="15">
                  <c:v>226.95260000000002</c:v>
                </c:pt>
                <c:pt idx="16">
                  <c:v>241.09973999999997</c:v>
                </c:pt>
                <c:pt idx="17">
                  <c:v>248.83149999999998</c:v>
                </c:pt>
                <c:pt idx="18">
                  <c:v>288.69653</c:v>
                </c:pt>
                <c:pt idx="19">
                  <c:v>110.64239999999999</c:v>
                </c:pt>
                <c:pt idx="20">
                  <c:v>208.75657000000004</c:v>
                </c:pt>
                <c:pt idx="21">
                  <c:v>205.28686999999999</c:v>
                </c:pt>
                <c:pt idx="22">
                  <c:v>212.59438000000006</c:v>
                </c:pt>
                <c:pt idx="23">
                  <c:v>142.33849999999998</c:v>
                </c:pt>
                <c:pt idx="24">
                  <c:v>234.73460000000003</c:v>
                </c:pt>
                <c:pt idx="25">
                  <c:v>260.42734000000002</c:v>
                </c:pt>
                <c:pt idx="26">
                  <c:v>188.54600000000005</c:v>
                </c:pt>
                <c:pt idx="27">
                  <c:v>211.48816999999997</c:v>
                </c:pt>
                <c:pt idx="28">
                  <c:v>287.57769999999999</c:v>
                </c:pt>
                <c:pt idx="29">
                  <c:v>286.25653</c:v>
                </c:pt>
                <c:pt idx="30">
                  <c:v>78.010369999999995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A-4FE0-BCA7-1FD971D13E34}"/>
            </c:ext>
          </c:extLst>
        </c:ser>
        <c:ser>
          <c:idx val="1"/>
          <c:order val="1"/>
          <c:tx>
            <c:v>Time Run</c:v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('Winter(Saturday)'!$A$23,'Winter(Saturday)'!$A$48,'Winter(Saturday)'!$A$73,'Winter(Saturday)'!$A$106,'Winter(Saturday)'!$A$137,'Winter(Saturday)'!$A$164,'Winter(Saturday)'!$A$191,'Winter(Saturday)'!$A$204,'Winter(Saturday)'!$A$228,'Winter(Saturday)'!$A$243,'Winter(Saturday)'!$A$267,'Winter(Saturday)'!$A$302,'Winter(Saturday)'!$A$326,'Winter(Saturday)'!$A$339,'Winter(Saturday)'!$A$374,'Winter(Saturday)'!$A$395,'Winter(Saturday)'!$A$435,'Winter(Saturday)'!$A$457,'Winter(Saturday)'!$A$479,'Winter(Saturday)'!$A$489,'Winter(Saturday)'!$A$514,'Winter(Saturday)'!$A$541,'Winter(Saturday)'!$A$565,'Winter(Saturday)'!$A$577,'Winter(Saturday)'!$A$596,'Winter(Saturday)'!$A$618,'Winter(Saturday)'!$A$648,'Winter(Saturday)'!$A$675,'Winter(Saturday)'!$A$702,'Winter(Saturday)'!$A$727,'Winter(Saturday)'!$A$746)</c:f>
              <c:strCache>
                <c:ptCount val="31"/>
                <c:pt idx="0">
                  <c:v>LCH12C-01</c:v>
                </c:pt>
                <c:pt idx="1">
                  <c:v>LCH12C-02</c:v>
                </c:pt>
                <c:pt idx="2">
                  <c:v>LCH12C-04</c:v>
                </c:pt>
                <c:pt idx="3">
                  <c:v>LCH12C-05</c:v>
                </c:pt>
                <c:pt idx="4">
                  <c:v>LCH12E1-01</c:v>
                </c:pt>
                <c:pt idx="5">
                  <c:v>LCH12E1-05</c:v>
                </c:pt>
                <c:pt idx="6">
                  <c:v>LCH12E1-07</c:v>
                </c:pt>
                <c:pt idx="7">
                  <c:v>LCH12E1-08</c:v>
                </c:pt>
                <c:pt idx="8">
                  <c:v>LCH12E2-02</c:v>
                </c:pt>
                <c:pt idx="9">
                  <c:v>LCH12E2-03</c:v>
                </c:pt>
                <c:pt idx="10">
                  <c:v>LCH12E2-04</c:v>
                </c:pt>
                <c:pt idx="11">
                  <c:v>LCH12E2-06</c:v>
                </c:pt>
                <c:pt idx="12">
                  <c:v>LCH12E2-07</c:v>
                </c:pt>
                <c:pt idx="13">
                  <c:v>LCH12E3-01</c:v>
                </c:pt>
                <c:pt idx="14">
                  <c:v>LCH12E3-02</c:v>
                </c:pt>
                <c:pt idx="15">
                  <c:v>LCH12E3-04</c:v>
                </c:pt>
                <c:pt idx="16">
                  <c:v>LCH12E3-05</c:v>
                </c:pt>
                <c:pt idx="17">
                  <c:v>LCH12E3-07</c:v>
                </c:pt>
                <c:pt idx="18">
                  <c:v>LCH12E3-08</c:v>
                </c:pt>
                <c:pt idx="19">
                  <c:v>LCH12F-02</c:v>
                </c:pt>
                <c:pt idx="20">
                  <c:v>LCH12O-01</c:v>
                </c:pt>
                <c:pt idx="21">
                  <c:v>LCH12O-02</c:v>
                </c:pt>
                <c:pt idx="22">
                  <c:v>LCH12O-03</c:v>
                </c:pt>
                <c:pt idx="23">
                  <c:v>LCH12O-04</c:v>
                </c:pt>
                <c:pt idx="24">
                  <c:v>LCH12O-05</c:v>
                </c:pt>
                <c:pt idx="25">
                  <c:v>LCH12O-06</c:v>
                </c:pt>
                <c:pt idx="26">
                  <c:v>LCH12O-07</c:v>
                </c:pt>
                <c:pt idx="27">
                  <c:v>LCH12O-08</c:v>
                </c:pt>
                <c:pt idx="28">
                  <c:v>LCH12O-10</c:v>
                </c:pt>
                <c:pt idx="29">
                  <c:v>LCH12O-11</c:v>
                </c:pt>
                <c:pt idx="30">
                  <c:v>LCH12S-02</c:v>
                </c:pt>
              </c:strCache>
            </c:strRef>
          </c:cat>
          <c:val>
            <c:numRef>
              <c:f>('Winter(Saturday)'!$Q$23,'Winter(Saturday)'!$Q$48,'Winter(Saturday)'!$Q$73,'Winter(Saturday)'!$Q$106,'Winter(Saturday)'!$Q$137,'Winter(Saturday)'!$Q$164,'Winter(Saturday)'!$Q$191,'Winter(Saturday)'!$Q$204,'Winter(Saturday)'!$Q$228,'Winter(Saturday)'!$Q$243,'Winter(Saturday)'!$Q$267,'Winter(Saturday)'!$Q$302,'Winter(Saturday)'!$Q$326,'Winter(Saturday)'!$Q$339,'Winter(Saturday)'!$Q$374,'Winter(Saturday)'!$Q$395,'Winter(Saturday)'!$Q$435,'Winter(Saturday)'!$Q$457,'Winter(Saturday)'!$Q$479,'Winter(Saturday)'!$Q$489,'Winter(Saturday)'!$Q$514,'Winter(Saturday)'!$Q$541,'Winter(Saturday)'!$Q$565,'Winter(Saturday)'!$Q$577,'Winter(Saturday)'!$Q$596,'Winter(Saturday)'!$Q$618,'Winter(Saturday)'!$Q$648,'Winter(Saturday)'!$Q$675,'Winter(Saturday)'!$Q$702,'Winter(Saturday)'!$Q$727,'Winter(Saturday)'!$Q$746)</c:f>
              <c:numCache>
                <c:formatCode>h:mm</c:formatCode>
                <c:ptCount val="31"/>
                <c:pt idx="0">
                  <c:v>0.41666666666666685</c:v>
                </c:pt>
                <c:pt idx="1">
                  <c:v>0.38055555555555542</c:v>
                </c:pt>
                <c:pt idx="2">
                  <c:v>0.40069444444444458</c:v>
                </c:pt>
                <c:pt idx="3">
                  <c:v>0.41527777777777813</c:v>
                </c:pt>
                <c:pt idx="4">
                  <c:v>0.43541666666666629</c:v>
                </c:pt>
                <c:pt idx="5">
                  <c:v>0.44861111111111135</c:v>
                </c:pt>
                <c:pt idx="6">
                  <c:v>0.42222222222222228</c:v>
                </c:pt>
                <c:pt idx="7">
                  <c:v>0.19166666666666676</c:v>
                </c:pt>
                <c:pt idx="8">
                  <c:v>0.37986111111111115</c:v>
                </c:pt>
                <c:pt idx="9">
                  <c:v>0.2194444444444445</c:v>
                </c:pt>
                <c:pt idx="10">
                  <c:v>0.36805555555555552</c:v>
                </c:pt>
                <c:pt idx="11">
                  <c:v>0.4111111111111112</c:v>
                </c:pt>
                <c:pt idx="12">
                  <c:v>0.42291666666666672</c:v>
                </c:pt>
                <c:pt idx="13">
                  <c:v>0.17916666666666653</c:v>
                </c:pt>
                <c:pt idx="14">
                  <c:v>0.39513888888888882</c:v>
                </c:pt>
                <c:pt idx="15">
                  <c:v>0.37847222222222227</c:v>
                </c:pt>
                <c:pt idx="16">
                  <c:v>0.41388888888888908</c:v>
                </c:pt>
                <c:pt idx="17">
                  <c:v>0.40000000000000019</c:v>
                </c:pt>
                <c:pt idx="18">
                  <c:v>0.4861111111111111</c:v>
                </c:pt>
                <c:pt idx="19">
                  <c:v>0.18541666666666673</c:v>
                </c:pt>
                <c:pt idx="20">
                  <c:v>0.35972222222222272</c:v>
                </c:pt>
                <c:pt idx="21">
                  <c:v>0.36319444444444438</c:v>
                </c:pt>
                <c:pt idx="22">
                  <c:v>0.39791666666666647</c:v>
                </c:pt>
                <c:pt idx="23">
                  <c:v>0.2409722222222222</c:v>
                </c:pt>
                <c:pt idx="24">
                  <c:v>0.39236111111111116</c:v>
                </c:pt>
                <c:pt idx="25">
                  <c:v>0.45000000000000029</c:v>
                </c:pt>
                <c:pt idx="26">
                  <c:v>0.39236111111111094</c:v>
                </c:pt>
                <c:pt idx="27">
                  <c:v>0.34027777777777779</c:v>
                </c:pt>
                <c:pt idx="28">
                  <c:v>0.43124999999999974</c:v>
                </c:pt>
                <c:pt idx="29">
                  <c:v>0.46944444444444461</c:v>
                </c:pt>
                <c:pt idx="30">
                  <c:v>0.14583333333333331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A-4FE0-BCA7-1FD971D13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295399"/>
        <c:axId val="1831671367"/>
      </c:barChart>
      <c:catAx>
        <c:axId val="1296295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71367"/>
        <c:crosses val="autoZero"/>
        <c:auto val="1"/>
        <c:lblAlgn val="ctr"/>
        <c:lblOffset val="100"/>
        <c:noMultiLvlLbl val="0"/>
      </c:catAx>
      <c:valAx>
        <c:axId val="1831671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95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Holiday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KM's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('Winter(holiday)'!$A$32,'Winter(holiday)'!$A$54,'Winter(holiday)'!$A$71,'Winter(holiday)'!$A$104,'Winter(holiday)'!$A$126,'Winter(holiday)'!$A$140,'Winter(holiday)'!$A$155,'Winter(holiday)'!$A$179,'Winter(holiday)'!$A$201,'Winter(holiday)'!$A$217,'Winter(holiday)'!$A$233,'Winter(holiday)'!$A$246,'Winter(holiday)'!$A$264,'Winter(holiday)'!$A$278,'Winter(holiday)'!$A$292,'Winter(holiday)'!$A$310,'Winter(holiday)'!$A$323,'Winter(holiday)'!$A$348,'Winter(holiday)'!$A$367,'Winter(holiday)'!$A$383,'Winter(holiday)'!$A$398,'Winter(holiday)'!$A$415,'Winter(holiday)'!$A$434,'Winter(holiday)'!$A$446,'Winter(holiday)'!$A$461,'Winter(holiday)'!$A$472,'Winter(holiday)'!$A$488)</c:f>
              <c:strCache>
                <c:ptCount val="27"/>
                <c:pt idx="0">
                  <c:v>LCH12E1-01</c:v>
                </c:pt>
                <c:pt idx="1">
                  <c:v>LCH12E1-02</c:v>
                </c:pt>
                <c:pt idx="2">
                  <c:v>LCH12E1-03</c:v>
                </c:pt>
                <c:pt idx="3">
                  <c:v>LCH12E1-04</c:v>
                </c:pt>
                <c:pt idx="4">
                  <c:v>LCH12E1-05</c:v>
                </c:pt>
                <c:pt idx="5">
                  <c:v>LCH12E1-06</c:v>
                </c:pt>
                <c:pt idx="6">
                  <c:v>LCH12E1-07</c:v>
                </c:pt>
                <c:pt idx="7">
                  <c:v>LCH12E1-08</c:v>
                </c:pt>
                <c:pt idx="8">
                  <c:v>LCH12E2-01</c:v>
                </c:pt>
                <c:pt idx="9">
                  <c:v>LCH12E2-02</c:v>
                </c:pt>
                <c:pt idx="10">
                  <c:v>LCH12E2-03</c:v>
                </c:pt>
                <c:pt idx="11">
                  <c:v>LCH12E2-04</c:v>
                </c:pt>
                <c:pt idx="12">
                  <c:v>LCH12E2-05</c:v>
                </c:pt>
                <c:pt idx="13">
                  <c:v>LCH12E2-06</c:v>
                </c:pt>
                <c:pt idx="14">
                  <c:v>LCH12E2-07</c:v>
                </c:pt>
                <c:pt idx="15">
                  <c:v>LCH12E3-01</c:v>
                </c:pt>
                <c:pt idx="16">
                  <c:v>LCH12E3-02</c:v>
                </c:pt>
                <c:pt idx="17">
                  <c:v>LCH12E3-03</c:v>
                </c:pt>
                <c:pt idx="18">
                  <c:v>LCH12E3-04</c:v>
                </c:pt>
                <c:pt idx="19">
                  <c:v>LCH12E3-05</c:v>
                </c:pt>
                <c:pt idx="20">
                  <c:v>LCH12E3-06</c:v>
                </c:pt>
                <c:pt idx="21">
                  <c:v>LCH12E3-07</c:v>
                </c:pt>
                <c:pt idx="22">
                  <c:v>LCH12E3-08</c:v>
                </c:pt>
                <c:pt idx="23">
                  <c:v>LCH12O-08</c:v>
                </c:pt>
                <c:pt idx="24">
                  <c:v>LCH12O-09</c:v>
                </c:pt>
                <c:pt idx="25">
                  <c:v>LCH12O-10</c:v>
                </c:pt>
                <c:pt idx="26">
                  <c:v>LCH12O-11</c:v>
                </c:pt>
              </c:strCache>
            </c:strRef>
          </c:cat>
          <c:val>
            <c:numRef>
              <c:f>('Winter(holiday)'!$N$32,'Winter(holiday)'!$N$54,'Winter(holiday)'!$N$71,'Winter(holiday)'!$N$104,'Winter(holiday)'!$N$126,'Winter(holiday)'!$N$140,'Winter(holiday)'!$N$155,'Winter(holiday)'!$N$179,'Winter(holiday)'!$N$201,'Winter(holiday)'!$N$217,'Winter(holiday)'!$N$233,'Winter(holiday)'!$N$246,'Winter(holiday)'!$N$264,'Winter(holiday)'!$N$278,'Winter(holiday)'!$N$292,'Winter(holiday)'!$N$310,'Winter(holiday)'!$N$323,'Winter(holiday)'!$N$348,'Winter(holiday)'!$N$367,'Winter(holiday)'!$N$383,'Winter(holiday)'!$N$398,'Winter(holiday)'!$N$415,'Winter(holiday)'!$N$434,'Winter(holiday)'!$N$446,'Winter(holiday)'!$N$461,'Winter(holiday)'!$N$472,'Winter(holiday)'!$N$488)</c:f>
              <c:numCache>
                <c:formatCode>General</c:formatCode>
                <c:ptCount val="27"/>
                <c:pt idx="0">
                  <c:v>221.12819999999999</c:v>
                </c:pt>
                <c:pt idx="1">
                  <c:v>97.391640000000038</c:v>
                </c:pt>
                <c:pt idx="2">
                  <c:v>100.43634</c:v>
                </c:pt>
                <c:pt idx="3">
                  <c:v>112.95472000000008</c:v>
                </c:pt>
                <c:pt idx="4">
                  <c:v>252.71420000000003</c:v>
                </c:pt>
                <c:pt idx="5">
                  <c:v>134.21407000000002</c:v>
                </c:pt>
                <c:pt idx="6">
                  <c:v>138.02110000000002</c:v>
                </c:pt>
                <c:pt idx="7">
                  <c:v>210.23248000000007</c:v>
                </c:pt>
                <c:pt idx="8">
                  <c:v>94.142620000000008</c:v>
                </c:pt>
                <c:pt idx="9">
                  <c:v>99.762029999999996</c:v>
                </c:pt>
                <c:pt idx="10">
                  <c:v>111.64201999999999</c:v>
                </c:pt>
                <c:pt idx="11">
                  <c:v>114.06010000000001</c:v>
                </c:pt>
                <c:pt idx="12">
                  <c:v>129.12948999999998</c:v>
                </c:pt>
                <c:pt idx="13">
                  <c:v>130.4836</c:v>
                </c:pt>
                <c:pt idx="14">
                  <c:v>151.29040999999998</c:v>
                </c:pt>
                <c:pt idx="15">
                  <c:v>127.05695999999998</c:v>
                </c:pt>
                <c:pt idx="16">
                  <c:v>114.9988</c:v>
                </c:pt>
                <c:pt idx="17">
                  <c:v>119.13342999999999</c:v>
                </c:pt>
                <c:pt idx="18">
                  <c:v>120.38139</c:v>
                </c:pt>
                <c:pt idx="19">
                  <c:v>119.87287999999999</c:v>
                </c:pt>
                <c:pt idx="20">
                  <c:v>120.96218</c:v>
                </c:pt>
                <c:pt idx="21">
                  <c:v>146.32420000000002</c:v>
                </c:pt>
                <c:pt idx="22">
                  <c:v>125.72131999999999</c:v>
                </c:pt>
                <c:pt idx="23">
                  <c:v>115.23349999999999</c:v>
                </c:pt>
                <c:pt idx="24">
                  <c:v>120.96218</c:v>
                </c:pt>
                <c:pt idx="25">
                  <c:v>133.01349999999999</c:v>
                </c:pt>
                <c:pt idx="26">
                  <c:v>135.12704000000002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A-4CC2-91FF-FB205627D597}"/>
            </c:ext>
          </c:extLst>
        </c:ser>
        <c:ser>
          <c:idx val="1"/>
          <c:order val="1"/>
          <c:tx>
            <c:v>Time Run</c:v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('Winter(holiday)'!$A$32,'Winter(holiday)'!$A$54,'Winter(holiday)'!$A$71,'Winter(holiday)'!$A$104,'Winter(holiday)'!$A$126,'Winter(holiday)'!$A$140,'Winter(holiday)'!$A$155,'Winter(holiday)'!$A$179,'Winter(holiday)'!$A$201,'Winter(holiday)'!$A$217,'Winter(holiday)'!$A$233,'Winter(holiday)'!$A$246,'Winter(holiday)'!$A$264,'Winter(holiday)'!$A$278,'Winter(holiday)'!$A$292,'Winter(holiday)'!$A$310,'Winter(holiday)'!$A$323,'Winter(holiday)'!$A$348,'Winter(holiday)'!$A$367,'Winter(holiday)'!$A$383,'Winter(holiday)'!$A$398,'Winter(holiday)'!$A$415,'Winter(holiday)'!$A$434,'Winter(holiday)'!$A$446,'Winter(holiday)'!$A$461,'Winter(holiday)'!$A$472,'Winter(holiday)'!$A$488)</c:f>
              <c:strCache>
                <c:ptCount val="27"/>
                <c:pt idx="0">
                  <c:v>LCH12E1-01</c:v>
                </c:pt>
                <c:pt idx="1">
                  <c:v>LCH12E1-02</c:v>
                </c:pt>
                <c:pt idx="2">
                  <c:v>LCH12E1-03</c:v>
                </c:pt>
                <c:pt idx="3">
                  <c:v>LCH12E1-04</c:v>
                </c:pt>
                <c:pt idx="4">
                  <c:v>LCH12E1-05</c:v>
                </c:pt>
                <c:pt idx="5">
                  <c:v>LCH12E1-06</c:v>
                </c:pt>
                <c:pt idx="6">
                  <c:v>LCH12E1-07</c:v>
                </c:pt>
                <c:pt idx="7">
                  <c:v>LCH12E1-08</c:v>
                </c:pt>
                <c:pt idx="8">
                  <c:v>LCH12E2-01</c:v>
                </c:pt>
                <c:pt idx="9">
                  <c:v>LCH12E2-02</c:v>
                </c:pt>
                <c:pt idx="10">
                  <c:v>LCH12E2-03</c:v>
                </c:pt>
                <c:pt idx="11">
                  <c:v>LCH12E2-04</c:v>
                </c:pt>
                <c:pt idx="12">
                  <c:v>LCH12E2-05</c:v>
                </c:pt>
                <c:pt idx="13">
                  <c:v>LCH12E2-06</c:v>
                </c:pt>
                <c:pt idx="14">
                  <c:v>LCH12E2-07</c:v>
                </c:pt>
                <c:pt idx="15">
                  <c:v>LCH12E3-01</c:v>
                </c:pt>
                <c:pt idx="16">
                  <c:v>LCH12E3-02</c:v>
                </c:pt>
                <c:pt idx="17">
                  <c:v>LCH12E3-03</c:v>
                </c:pt>
                <c:pt idx="18">
                  <c:v>LCH12E3-04</c:v>
                </c:pt>
                <c:pt idx="19">
                  <c:v>LCH12E3-05</c:v>
                </c:pt>
                <c:pt idx="20">
                  <c:v>LCH12E3-06</c:v>
                </c:pt>
                <c:pt idx="21">
                  <c:v>LCH12E3-07</c:v>
                </c:pt>
                <c:pt idx="22">
                  <c:v>LCH12E3-08</c:v>
                </c:pt>
                <c:pt idx="23">
                  <c:v>LCH12O-08</c:v>
                </c:pt>
                <c:pt idx="24">
                  <c:v>LCH12O-09</c:v>
                </c:pt>
                <c:pt idx="25">
                  <c:v>LCH12O-10</c:v>
                </c:pt>
                <c:pt idx="26">
                  <c:v>LCH12O-11</c:v>
                </c:pt>
              </c:strCache>
            </c:strRef>
          </c:cat>
          <c:val>
            <c:numRef>
              <c:f>('Winter(holiday)'!$Q$32,'Winter(holiday)'!$Q$54,'Winter(holiday)'!$Q$71,'Winter(holiday)'!$Q$104,'Winter(holiday)'!$Q$126,'Winter(holiday)'!$Q$140,'Winter(holiday)'!$Q$155,'Winter(holiday)'!$Q$179,'Winter(holiday)'!$Q$201,'Winter(holiday)'!$Q$217,'Winter(holiday)'!$Q$233,'Winter(holiday)'!$Q$246,'Winter(holiday)'!$Q$264,'Winter(holiday)'!$Q$278,'Winter(holiday)'!$Q$292,'Winter(holiday)'!$Q$310,'Winter(holiday)'!$Q$323,'Winter(holiday)'!$Q$348,'Winter(holiday)'!$Q$367,'Winter(holiday)'!$Q$383,'Winter(holiday)'!$Q$398,'Winter(holiday)'!$Q$415,'Winter(holiday)'!$Q$434,'Winter(holiday)'!$Q$446,'Winter(holiday)'!$Q$461,'Winter(holiday)'!$Q$472,'Winter(holiday)'!$Q$488)</c:f>
              <c:numCache>
                <c:formatCode>h:mm</c:formatCode>
                <c:ptCount val="27"/>
                <c:pt idx="0">
                  <c:v>0.40694444444444505</c:v>
                </c:pt>
                <c:pt idx="1">
                  <c:v>0.19444444444444442</c:v>
                </c:pt>
                <c:pt idx="2">
                  <c:v>0.18750000000000033</c:v>
                </c:pt>
                <c:pt idx="3">
                  <c:v>0.1916666666666666</c:v>
                </c:pt>
                <c:pt idx="4">
                  <c:v>0.3881944444444444</c:v>
                </c:pt>
                <c:pt idx="5">
                  <c:v>0.19722222222222235</c:v>
                </c:pt>
                <c:pt idx="6">
                  <c:v>0.20138888888888914</c:v>
                </c:pt>
                <c:pt idx="7">
                  <c:v>0.3409722222222219</c:v>
                </c:pt>
                <c:pt idx="8">
                  <c:v>0.18958333333333333</c:v>
                </c:pt>
                <c:pt idx="9">
                  <c:v>0.17916666666666678</c:v>
                </c:pt>
                <c:pt idx="10">
                  <c:v>0.20555555555555549</c:v>
                </c:pt>
                <c:pt idx="11">
                  <c:v>0.16736111111111129</c:v>
                </c:pt>
                <c:pt idx="12">
                  <c:v>0.21666666666666673</c:v>
                </c:pt>
                <c:pt idx="13">
                  <c:v>0.21388888888888874</c:v>
                </c:pt>
                <c:pt idx="14">
                  <c:v>0.25208333333333355</c:v>
                </c:pt>
                <c:pt idx="15">
                  <c:v>0.2222222222222226</c:v>
                </c:pt>
                <c:pt idx="16">
                  <c:v>0.17361111111111094</c:v>
                </c:pt>
                <c:pt idx="17">
                  <c:v>0.22222222222222254</c:v>
                </c:pt>
                <c:pt idx="18">
                  <c:v>0.21736111111111134</c:v>
                </c:pt>
                <c:pt idx="19">
                  <c:v>0.17777777777777798</c:v>
                </c:pt>
                <c:pt idx="20">
                  <c:v>0.20625000000000004</c:v>
                </c:pt>
                <c:pt idx="21">
                  <c:v>0.22013888888888877</c:v>
                </c:pt>
                <c:pt idx="22">
                  <c:v>0.2020833333333335</c:v>
                </c:pt>
                <c:pt idx="23">
                  <c:v>0.17847222222222225</c:v>
                </c:pt>
                <c:pt idx="24">
                  <c:v>0.2062500000000001</c:v>
                </c:pt>
                <c:pt idx="25">
                  <c:v>0.22083333333333327</c:v>
                </c:pt>
                <c:pt idx="26">
                  <c:v>0.21597222222222212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A-4CC2-91FF-FB205627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46920"/>
        <c:axId val="1437398552"/>
      </c:barChart>
      <c:catAx>
        <c:axId val="10154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98552"/>
        <c:crosses val="autoZero"/>
        <c:auto val="1"/>
        <c:lblAlgn val="ctr"/>
        <c:lblOffset val="100"/>
        <c:noMultiLvlLbl val="0"/>
      </c:catAx>
      <c:valAx>
        <c:axId val="14373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KMs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inter(holiday)'!$A$32,'Winter(holiday)'!$A$54,'Winter(holiday)'!$A$71,'Winter(holiday)'!$A$104,'Winter(holiday)'!$A$126,'Winter(holiday)'!$A$140,'Winter(holiday)'!$A$155,'Winter(holiday)'!$A$179,'Winter(holiday)'!$A$201,'Winter(holiday)'!$A$217,'Winter(holiday)'!$A$233,'Winter(holiday)'!$A$246,'Winter(holiday)'!$A$264,'Winter(holiday)'!$A$278,'Winter(holiday)'!$A$292,'Winter(holiday)'!$A$310,'Winter(holiday)'!$A$323,'Winter(holiday)'!$A$348,'Winter(holiday)'!$A$367,'Winter(holiday)'!$A$383,'Winter(holiday)'!$A$398,'Winter(holiday)'!$A$415,'Winter(holiday)'!$A$434,'Winter(holiday)'!$A$446,'Winter(holiday)'!$A$461,'Winter(holiday)'!$A$472,'Winter(holiday)'!$A$488)</c:f>
              <c:strCache>
                <c:ptCount val="27"/>
                <c:pt idx="0">
                  <c:v>LCH12E1-01</c:v>
                </c:pt>
                <c:pt idx="1">
                  <c:v>LCH12E1-02</c:v>
                </c:pt>
                <c:pt idx="2">
                  <c:v>LCH12E1-03</c:v>
                </c:pt>
                <c:pt idx="3">
                  <c:v>LCH12E1-04</c:v>
                </c:pt>
                <c:pt idx="4">
                  <c:v>LCH12E1-05</c:v>
                </c:pt>
                <c:pt idx="5">
                  <c:v>LCH12E1-06</c:v>
                </c:pt>
                <c:pt idx="6">
                  <c:v>LCH12E1-07</c:v>
                </c:pt>
                <c:pt idx="7">
                  <c:v>LCH12E1-08</c:v>
                </c:pt>
                <c:pt idx="8">
                  <c:v>LCH12E2-01</c:v>
                </c:pt>
                <c:pt idx="9">
                  <c:v>LCH12E2-02</c:v>
                </c:pt>
                <c:pt idx="10">
                  <c:v>LCH12E2-03</c:v>
                </c:pt>
                <c:pt idx="11">
                  <c:v>LCH12E2-04</c:v>
                </c:pt>
                <c:pt idx="12">
                  <c:v>LCH12E2-05</c:v>
                </c:pt>
                <c:pt idx="13">
                  <c:v>LCH12E2-06</c:v>
                </c:pt>
                <c:pt idx="14">
                  <c:v>LCH12E2-07</c:v>
                </c:pt>
                <c:pt idx="15">
                  <c:v>LCH12E3-01</c:v>
                </c:pt>
                <c:pt idx="16">
                  <c:v>LCH12E3-02</c:v>
                </c:pt>
                <c:pt idx="17">
                  <c:v>LCH12E3-03</c:v>
                </c:pt>
                <c:pt idx="18">
                  <c:v>LCH12E3-04</c:v>
                </c:pt>
                <c:pt idx="19">
                  <c:v>LCH12E3-05</c:v>
                </c:pt>
                <c:pt idx="20">
                  <c:v>LCH12E3-06</c:v>
                </c:pt>
                <c:pt idx="21">
                  <c:v>LCH12E3-07</c:v>
                </c:pt>
                <c:pt idx="22">
                  <c:v>LCH12E3-08</c:v>
                </c:pt>
                <c:pt idx="23">
                  <c:v>LCH12O-08</c:v>
                </c:pt>
                <c:pt idx="24">
                  <c:v>LCH12O-09</c:v>
                </c:pt>
                <c:pt idx="25">
                  <c:v>LCH12O-10</c:v>
                </c:pt>
                <c:pt idx="26">
                  <c:v>LCH12O-11</c:v>
                </c:pt>
              </c:strCache>
            </c:strRef>
          </c:cat>
          <c:val>
            <c:numRef>
              <c:f>('Winter(holiday)'!$N$32,'Winter(holiday)'!$N$54,'Winter(holiday)'!$N$71,'Winter(holiday)'!$N$104,'Winter(holiday)'!$N$126,'Winter(holiday)'!$N$140,'Winter(holiday)'!$N$155,'Winter(holiday)'!$N$179,'Winter(holiday)'!$N$201,'Winter(holiday)'!$N$217,'Winter(holiday)'!$N$233,'Winter(holiday)'!$N$246,'Winter(holiday)'!$N$264,'Winter(holiday)'!$N$278,'Winter(holiday)'!$N$292,'Winter(holiday)'!$N$310,'Winter(holiday)'!$N$323,'Winter(holiday)'!$N$348,'Winter(holiday)'!$N$367,'Winter(holiday)'!$N$383,'Winter(holiday)'!$N$398,'Winter(holiday)'!$N$415,'Winter(holiday)'!$N$434,'Winter(holiday)'!$N$446,'Winter(holiday)'!$N$461,'Winter(holiday)'!$N$472,'Winter(holiday)'!$N$488)</c:f>
              <c:numCache>
                <c:formatCode>General</c:formatCode>
                <c:ptCount val="27"/>
                <c:pt idx="0">
                  <c:v>221.12819999999999</c:v>
                </c:pt>
                <c:pt idx="1">
                  <c:v>97.391640000000038</c:v>
                </c:pt>
                <c:pt idx="2">
                  <c:v>100.43634</c:v>
                </c:pt>
                <c:pt idx="3">
                  <c:v>112.95472000000008</c:v>
                </c:pt>
                <c:pt idx="4">
                  <c:v>252.71420000000003</c:v>
                </c:pt>
                <c:pt idx="5">
                  <c:v>134.21407000000002</c:v>
                </c:pt>
                <c:pt idx="6">
                  <c:v>138.02110000000002</c:v>
                </c:pt>
                <c:pt idx="7">
                  <c:v>210.23248000000007</c:v>
                </c:pt>
                <c:pt idx="8">
                  <c:v>94.142620000000008</c:v>
                </c:pt>
                <c:pt idx="9">
                  <c:v>99.762029999999996</c:v>
                </c:pt>
                <c:pt idx="10">
                  <c:v>111.64201999999999</c:v>
                </c:pt>
                <c:pt idx="11">
                  <c:v>114.06010000000001</c:v>
                </c:pt>
                <c:pt idx="12">
                  <c:v>129.12948999999998</c:v>
                </c:pt>
                <c:pt idx="13">
                  <c:v>130.4836</c:v>
                </c:pt>
                <c:pt idx="14">
                  <c:v>151.29040999999998</c:v>
                </c:pt>
                <c:pt idx="15">
                  <c:v>127.05695999999998</c:v>
                </c:pt>
                <c:pt idx="16">
                  <c:v>114.9988</c:v>
                </c:pt>
                <c:pt idx="17">
                  <c:v>119.13342999999999</c:v>
                </c:pt>
                <c:pt idx="18">
                  <c:v>120.38139</c:v>
                </c:pt>
                <c:pt idx="19">
                  <c:v>119.87287999999999</c:v>
                </c:pt>
                <c:pt idx="20">
                  <c:v>120.96218</c:v>
                </c:pt>
                <c:pt idx="21">
                  <c:v>146.32420000000002</c:v>
                </c:pt>
                <c:pt idx="22">
                  <c:v>125.72131999999999</c:v>
                </c:pt>
                <c:pt idx="23">
                  <c:v>115.23349999999999</c:v>
                </c:pt>
                <c:pt idx="24">
                  <c:v>120.96218</c:v>
                </c:pt>
                <c:pt idx="25">
                  <c:v>133.01349999999999</c:v>
                </c:pt>
                <c:pt idx="26">
                  <c:v>135.12704000000002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9-44AC-B587-624B43A195CA}"/>
            </c:ext>
          </c:extLst>
        </c:ser>
        <c:ser>
          <c:idx val="1"/>
          <c:order val="1"/>
          <c:tx>
            <c:v>Time Run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Winter(holiday)'!$A$32,'Winter(holiday)'!$A$54,'Winter(holiday)'!$A$71,'Winter(holiday)'!$A$104,'Winter(holiday)'!$A$126,'Winter(holiday)'!$A$140,'Winter(holiday)'!$A$155,'Winter(holiday)'!$A$179,'Winter(holiday)'!$A$201,'Winter(holiday)'!$A$217,'Winter(holiday)'!$A$233,'Winter(holiday)'!$A$246,'Winter(holiday)'!$A$264,'Winter(holiday)'!$A$278,'Winter(holiday)'!$A$292,'Winter(holiday)'!$A$310,'Winter(holiday)'!$A$323,'Winter(holiday)'!$A$348,'Winter(holiday)'!$A$367,'Winter(holiday)'!$A$383,'Winter(holiday)'!$A$398,'Winter(holiday)'!$A$415,'Winter(holiday)'!$A$434,'Winter(holiday)'!$A$446,'Winter(holiday)'!$A$461,'Winter(holiday)'!$A$472,'Winter(holiday)'!$A$488)</c:f>
              <c:strCache>
                <c:ptCount val="27"/>
                <c:pt idx="0">
                  <c:v>LCH12E1-01</c:v>
                </c:pt>
                <c:pt idx="1">
                  <c:v>LCH12E1-02</c:v>
                </c:pt>
                <c:pt idx="2">
                  <c:v>LCH12E1-03</c:v>
                </c:pt>
                <c:pt idx="3">
                  <c:v>LCH12E1-04</c:v>
                </c:pt>
                <c:pt idx="4">
                  <c:v>LCH12E1-05</c:v>
                </c:pt>
                <c:pt idx="5">
                  <c:v>LCH12E1-06</c:v>
                </c:pt>
                <c:pt idx="6">
                  <c:v>LCH12E1-07</c:v>
                </c:pt>
                <c:pt idx="7">
                  <c:v>LCH12E1-08</c:v>
                </c:pt>
                <c:pt idx="8">
                  <c:v>LCH12E2-01</c:v>
                </c:pt>
                <c:pt idx="9">
                  <c:v>LCH12E2-02</c:v>
                </c:pt>
                <c:pt idx="10">
                  <c:v>LCH12E2-03</c:v>
                </c:pt>
                <c:pt idx="11">
                  <c:v>LCH12E2-04</c:v>
                </c:pt>
                <c:pt idx="12">
                  <c:v>LCH12E2-05</c:v>
                </c:pt>
                <c:pt idx="13">
                  <c:v>LCH12E2-06</c:v>
                </c:pt>
                <c:pt idx="14">
                  <c:v>LCH12E2-07</c:v>
                </c:pt>
                <c:pt idx="15">
                  <c:v>LCH12E3-01</c:v>
                </c:pt>
                <c:pt idx="16">
                  <c:v>LCH12E3-02</c:v>
                </c:pt>
                <c:pt idx="17">
                  <c:v>LCH12E3-03</c:v>
                </c:pt>
                <c:pt idx="18">
                  <c:v>LCH12E3-04</c:v>
                </c:pt>
                <c:pt idx="19">
                  <c:v>LCH12E3-05</c:v>
                </c:pt>
                <c:pt idx="20">
                  <c:v>LCH12E3-06</c:v>
                </c:pt>
                <c:pt idx="21">
                  <c:v>LCH12E3-07</c:v>
                </c:pt>
                <c:pt idx="22">
                  <c:v>LCH12E3-08</c:v>
                </c:pt>
                <c:pt idx="23">
                  <c:v>LCH12O-08</c:v>
                </c:pt>
                <c:pt idx="24">
                  <c:v>LCH12O-09</c:v>
                </c:pt>
                <c:pt idx="25">
                  <c:v>LCH12O-10</c:v>
                </c:pt>
                <c:pt idx="26">
                  <c:v>LCH12O-11</c:v>
                </c:pt>
              </c:strCache>
            </c:strRef>
          </c:cat>
          <c:val>
            <c:numRef>
              <c:f>('Winter(holiday)'!$Q$32,'Winter(holiday)'!$Q$54,'Winter(holiday)'!$Q$71,'Winter(holiday)'!$Q$104,'Winter(holiday)'!$Q$126,'Winter(holiday)'!$Q$140,'Winter(holiday)'!$Q$155,'Winter(holiday)'!$Q$179,'Winter(holiday)'!$Q$201,'Winter(holiday)'!$Q$217,'Winter(holiday)'!$Q$233,'Winter(holiday)'!$Q$246,'Winter(holiday)'!$Q$264,'Winter(holiday)'!$Q$278,'Winter(holiday)'!$Q$292,'Winter(holiday)'!$Q$310,'Winter(holiday)'!$Q$323,'Winter(holiday)'!$Q$348,'Winter(holiday)'!$Q$367,'Winter(holiday)'!$Q$383,'Winter(holiday)'!$Q$398,'Winter(holiday)'!$Q$415,'Winter(holiday)'!$Q$434,'Winter(holiday)'!$Q$446,'Winter(holiday)'!$Q$461,'Winter(holiday)'!$Q$472,'Winter(holiday)'!$Q$488)</c:f>
              <c:numCache>
                <c:formatCode>h:mm</c:formatCode>
                <c:ptCount val="27"/>
                <c:pt idx="0">
                  <c:v>0.40694444444444505</c:v>
                </c:pt>
                <c:pt idx="1">
                  <c:v>0.19444444444444442</c:v>
                </c:pt>
                <c:pt idx="2">
                  <c:v>0.18750000000000033</c:v>
                </c:pt>
                <c:pt idx="3">
                  <c:v>0.1916666666666666</c:v>
                </c:pt>
                <c:pt idx="4">
                  <c:v>0.3881944444444444</c:v>
                </c:pt>
                <c:pt idx="5">
                  <c:v>0.19722222222222235</c:v>
                </c:pt>
                <c:pt idx="6">
                  <c:v>0.20138888888888914</c:v>
                </c:pt>
                <c:pt idx="7">
                  <c:v>0.3409722222222219</c:v>
                </c:pt>
                <c:pt idx="8">
                  <c:v>0.18958333333333333</c:v>
                </c:pt>
                <c:pt idx="9">
                  <c:v>0.17916666666666678</c:v>
                </c:pt>
                <c:pt idx="10">
                  <c:v>0.20555555555555549</c:v>
                </c:pt>
                <c:pt idx="11">
                  <c:v>0.16736111111111129</c:v>
                </c:pt>
                <c:pt idx="12">
                  <c:v>0.21666666666666673</c:v>
                </c:pt>
                <c:pt idx="13">
                  <c:v>0.21388888888888874</c:v>
                </c:pt>
                <c:pt idx="14">
                  <c:v>0.25208333333333355</c:v>
                </c:pt>
                <c:pt idx="15">
                  <c:v>0.2222222222222226</c:v>
                </c:pt>
                <c:pt idx="16">
                  <c:v>0.17361111111111094</c:v>
                </c:pt>
                <c:pt idx="17">
                  <c:v>0.22222222222222254</c:v>
                </c:pt>
                <c:pt idx="18">
                  <c:v>0.21736111111111134</c:v>
                </c:pt>
                <c:pt idx="19">
                  <c:v>0.17777777777777798</c:v>
                </c:pt>
                <c:pt idx="20">
                  <c:v>0.20625000000000004</c:v>
                </c:pt>
                <c:pt idx="21">
                  <c:v>0.22013888888888877</c:v>
                </c:pt>
                <c:pt idx="22">
                  <c:v>0.2020833333333335</c:v>
                </c:pt>
                <c:pt idx="23">
                  <c:v>0.17847222222222225</c:v>
                </c:pt>
                <c:pt idx="24">
                  <c:v>0.2062500000000001</c:v>
                </c:pt>
                <c:pt idx="25">
                  <c:v>0.22083333333333327</c:v>
                </c:pt>
                <c:pt idx="26">
                  <c:v>0.21597222222222212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9-44AC-B587-624B43A1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88184"/>
        <c:axId val="279405719"/>
      </c:barChart>
      <c:catAx>
        <c:axId val="21223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05719"/>
        <c:crosses val="autoZero"/>
        <c:auto val="1"/>
        <c:lblAlgn val="ctr"/>
        <c:lblOffset val="100"/>
        <c:noMultiLvlLbl val="0"/>
      </c:catAx>
      <c:valAx>
        <c:axId val="279405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'Summer(weekday)'!$O$1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7-47E3-AF13-D85F08205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158535"/>
        <c:axId val="562753943"/>
      </c:barChart>
      <c:catAx>
        <c:axId val="1822158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53943"/>
        <c:crosses val="autoZero"/>
        <c:auto val="1"/>
        <c:lblAlgn val="ctr"/>
        <c:lblOffset val="100"/>
        <c:noMultiLvlLbl val="0"/>
      </c:catAx>
      <c:valAx>
        <c:axId val="56275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58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'Summer(weekday)'!$O$1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F-4E29-A746-350765CF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9463"/>
        <c:axId val="1173875016"/>
      </c:barChart>
      <c:catAx>
        <c:axId val="10679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75016"/>
        <c:crosses val="autoZero"/>
        <c:auto val="1"/>
        <c:lblAlgn val="ctr"/>
        <c:lblOffset val="100"/>
        <c:noMultiLvlLbl val="0"/>
      </c:catAx>
      <c:valAx>
        <c:axId val="11738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Weekday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KMs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('Summer(weekday)'!$A$29,'Summer(weekday)'!$A$58,'Summer(weekday)'!$A$78,'Summer(weekday)'!$A$101,'Summer(weekday)'!$A$128,'Summer(weekday)'!$A$143,'Summer(weekday)'!$A$172,'Summer(weekday)'!$A$187,'Summer(weekday)'!$A$215,'Summer(weekday)'!$A$244,'Summer(weekday)'!$A$261,'Summer(weekday)'!$A$278,'Summer(weekday)'!$A$294,'Summer(weekday)'!$A$309,'Summer(weekday)'!$A$324,'Summer(weekday)'!$A$337,'Summer(weekday)'!$A$352,'Summer(weekday)'!$A$376,'Summer(weekday)'!$A$398,'Summer(weekday)'!$A$411,'Summer(weekday)'!$A$434,'Summer(weekday)'!$A$451,'Summer(weekday)'!$A$467,'Summer(weekday)'!$A$488,'Summer(weekday)'!$A$503,'Summer(weekday)'!$A$523,'Summer(weekday)'!$A$541,'Summer(weekday)'!$A$554,'Summer(weekday)'!$A$576,'Summer(weekday)'!$A$601,'Summer(weekday)'!$A$616,'Summer(weekday)'!$A$645,'Summer(weekday)'!$A$671,'Summer(weekday)'!$A$686,'Summer(weekday)'!$A$710,'Summer(weekday)'!$A$729,'Summer(weekday)'!$A$758,'Summer(weekday)'!$A$782,'Summer(weekday)'!$A$793)</c:f>
              <c:strCache>
                <c:ptCount val="39"/>
                <c:pt idx="0">
                  <c:v>LCH12C-01</c:v>
                </c:pt>
                <c:pt idx="1">
                  <c:v>LCH12C-02</c:v>
                </c:pt>
                <c:pt idx="2">
                  <c:v>LCH12C-03</c:v>
                </c:pt>
                <c:pt idx="3">
                  <c:v>LCH12C-04</c:v>
                </c:pt>
                <c:pt idx="4">
                  <c:v>LCH12C-05</c:v>
                </c:pt>
                <c:pt idx="5">
                  <c:v>LCH12C-06</c:v>
                </c:pt>
                <c:pt idx="6">
                  <c:v>LCH12E1-01</c:v>
                </c:pt>
                <c:pt idx="7">
                  <c:v>LCH12E1-02</c:v>
                </c:pt>
                <c:pt idx="8">
                  <c:v>LCH12E1-04</c:v>
                </c:pt>
                <c:pt idx="9">
                  <c:v>LCH12E1-05</c:v>
                </c:pt>
                <c:pt idx="10">
                  <c:v>LCH12E1-06</c:v>
                </c:pt>
                <c:pt idx="11">
                  <c:v>LCH12E1-07</c:v>
                </c:pt>
                <c:pt idx="12">
                  <c:v>LCH12E1-08</c:v>
                </c:pt>
                <c:pt idx="13">
                  <c:v>LCH12E2-02</c:v>
                </c:pt>
                <c:pt idx="14">
                  <c:v>LCH12E2-03</c:v>
                </c:pt>
                <c:pt idx="15">
                  <c:v>LCH12E2-04</c:v>
                </c:pt>
                <c:pt idx="16">
                  <c:v>LCH12E2-05</c:v>
                </c:pt>
                <c:pt idx="17">
                  <c:v>LCH12E2-06</c:v>
                </c:pt>
                <c:pt idx="18">
                  <c:v>LCH12E2-07</c:v>
                </c:pt>
                <c:pt idx="19">
                  <c:v>LCH12E3-01</c:v>
                </c:pt>
                <c:pt idx="20">
                  <c:v>LCH12E3-02</c:v>
                </c:pt>
                <c:pt idx="21">
                  <c:v>LCH12E3-03</c:v>
                </c:pt>
                <c:pt idx="22">
                  <c:v>LCH12E3-04</c:v>
                </c:pt>
                <c:pt idx="23">
                  <c:v>LCH12E3-06</c:v>
                </c:pt>
                <c:pt idx="24">
                  <c:v>LCH12E3-07</c:v>
                </c:pt>
                <c:pt idx="25">
                  <c:v>LCH12E3-08</c:v>
                </c:pt>
                <c:pt idx="26">
                  <c:v>LCH12F-01</c:v>
                </c:pt>
                <c:pt idx="27">
                  <c:v>LCH12F-04</c:v>
                </c:pt>
                <c:pt idx="28">
                  <c:v>LCH12O-01</c:v>
                </c:pt>
                <c:pt idx="29">
                  <c:v>LCH12O-02</c:v>
                </c:pt>
                <c:pt idx="30">
                  <c:v>LCH12O-04</c:v>
                </c:pt>
                <c:pt idx="31">
                  <c:v>LCH12O-05</c:v>
                </c:pt>
                <c:pt idx="32">
                  <c:v>LCH12O-06</c:v>
                </c:pt>
                <c:pt idx="33">
                  <c:v>LCH12O-07</c:v>
                </c:pt>
                <c:pt idx="34">
                  <c:v>LCH12O-08</c:v>
                </c:pt>
                <c:pt idx="35">
                  <c:v>LCH12O-09</c:v>
                </c:pt>
                <c:pt idx="36">
                  <c:v>LCH12O-10</c:v>
                </c:pt>
                <c:pt idx="37">
                  <c:v>LCH12O-11</c:v>
                </c:pt>
                <c:pt idx="38">
                  <c:v>LCH12S-02</c:v>
                </c:pt>
              </c:strCache>
            </c:strRef>
          </c:cat>
          <c:val>
            <c:numRef>
              <c:f>('Summer(weekday)'!$N$29,'Summer(weekday)'!$N$58,'Summer(weekday)'!$N$78,'Summer(weekday)'!$N$101,'Summer(weekday)'!$N$128,'Summer(weekday)'!$N$143,'Summer(weekday)'!$N$172,'Summer(weekday)'!$N$187,'Summer(weekday)'!$N$215,'Summer(weekday)'!$N$244,'Summer(weekday)'!$N$261,'Summer(weekday)'!$N$278,'Summer(weekday)'!$N$294,'Summer(weekday)'!$N$309,'Summer(weekday)'!$N$324,'Summer(weekday)'!$N$337,'Summer(weekday)'!$N$352,'Summer(weekday)'!$N$376,'Summer(weekday)'!$N$398,'Summer(weekday)'!$N$411,'Summer(weekday)'!$N$434,'Summer(weekday)'!$N$451,'Summer(weekday)'!$N$467,'Summer(weekday)'!$N$488,'Summer(weekday)'!$N$503,'Summer(weekday)'!$N$523,'Summer(weekday)'!$N$541,'Summer(weekday)'!$N$554,'Summer(weekday)'!$N$576,'Summer(weekday)'!$N$601,'Summer(weekday)'!$N$616,'Summer(weekday)'!$N$645,'Summer(weekday)'!$N$671,'Summer(weekday)'!$N$686,'Summer(weekday)'!$N$710,'Summer(weekday)'!$N$729,'Summer(weekday)'!$N$758,'Summer(weekday)'!$N$782,'Summer(weekday)'!$N$793)</c:f>
              <c:numCache>
                <c:formatCode>General</c:formatCode>
                <c:ptCount val="39"/>
                <c:pt idx="0">
                  <c:v>242.68858000000012</c:v>
                </c:pt>
                <c:pt idx="1">
                  <c:v>180.64918000000003</c:v>
                </c:pt>
                <c:pt idx="2">
                  <c:v>253.37778000000006</c:v>
                </c:pt>
                <c:pt idx="3">
                  <c:v>260.32784000000004</c:v>
                </c:pt>
                <c:pt idx="4">
                  <c:v>216.83573000000001</c:v>
                </c:pt>
                <c:pt idx="5">
                  <c:v>120.00854</c:v>
                </c:pt>
                <c:pt idx="6">
                  <c:v>234.00662000000008</c:v>
                </c:pt>
                <c:pt idx="7">
                  <c:v>109.59973999999997</c:v>
                </c:pt>
                <c:pt idx="8">
                  <c:v>231.65055999999996</c:v>
                </c:pt>
                <c:pt idx="9">
                  <c:v>236.53208000000009</c:v>
                </c:pt>
                <c:pt idx="10">
                  <c:v>135.40854000000002</c:v>
                </c:pt>
                <c:pt idx="11">
                  <c:v>134.50037</c:v>
                </c:pt>
                <c:pt idx="12">
                  <c:v>110.88877000000001</c:v>
                </c:pt>
                <c:pt idx="13">
                  <c:v>122.63664000000001</c:v>
                </c:pt>
                <c:pt idx="14">
                  <c:v>139.89850000000001</c:v>
                </c:pt>
                <c:pt idx="15">
                  <c:v>122.48884</c:v>
                </c:pt>
                <c:pt idx="16">
                  <c:v>119.39268</c:v>
                </c:pt>
                <c:pt idx="17">
                  <c:v>231.79498000000004</c:v>
                </c:pt>
                <c:pt idx="18">
                  <c:v>205.69341999999997</c:v>
                </c:pt>
                <c:pt idx="19">
                  <c:v>128.17920000000001</c:v>
                </c:pt>
                <c:pt idx="20">
                  <c:v>239.20524000000003</c:v>
                </c:pt>
                <c:pt idx="21">
                  <c:v>144.90824000000001</c:v>
                </c:pt>
                <c:pt idx="22">
                  <c:v>132.578</c:v>
                </c:pt>
                <c:pt idx="23">
                  <c:v>247.51560000000001</c:v>
                </c:pt>
                <c:pt idx="24">
                  <c:v>139.89850000000001</c:v>
                </c:pt>
                <c:pt idx="25">
                  <c:v>257.41272000000004</c:v>
                </c:pt>
                <c:pt idx="26">
                  <c:v>126.92969000000001</c:v>
                </c:pt>
                <c:pt idx="27">
                  <c:v>114.9988</c:v>
                </c:pt>
                <c:pt idx="28">
                  <c:v>231.79670000000002</c:v>
                </c:pt>
                <c:pt idx="29">
                  <c:v>235.77513000000005</c:v>
                </c:pt>
                <c:pt idx="30">
                  <c:v>155.34900000000002</c:v>
                </c:pt>
                <c:pt idx="31">
                  <c:v>299.49700000000007</c:v>
                </c:pt>
                <c:pt idx="32">
                  <c:v>245.25764999999998</c:v>
                </c:pt>
                <c:pt idx="33">
                  <c:v>157.35587000000004</c:v>
                </c:pt>
                <c:pt idx="34">
                  <c:v>239.989</c:v>
                </c:pt>
                <c:pt idx="35">
                  <c:v>207.44996000000003</c:v>
                </c:pt>
                <c:pt idx="36">
                  <c:v>269.74752000000001</c:v>
                </c:pt>
                <c:pt idx="37">
                  <c:v>276.61214000000007</c:v>
                </c:pt>
                <c:pt idx="38">
                  <c:v>123.90509999999999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7-472F-966F-6595A3CD6D5D}"/>
            </c:ext>
          </c:extLst>
        </c:ser>
        <c:ser>
          <c:idx val="1"/>
          <c:order val="1"/>
          <c:tx>
            <c:v>Time Run</c:v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('Summer(weekday)'!$A$29,'Summer(weekday)'!$A$58,'Summer(weekday)'!$A$78,'Summer(weekday)'!$A$101,'Summer(weekday)'!$A$128,'Summer(weekday)'!$A$143,'Summer(weekday)'!$A$172,'Summer(weekday)'!$A$187,'Summer(weekday)'!$A$215,'Summer(weekday)'!$A$244,'Summer(weekday)'!$A$261,'Summer(weekday)'!$A$278,'Summer(weekday)'!$A$294,'Summer(weekday)'!$A$309,'Summer(weekday)'!$A$324,'Summer(weekday)'!$A$337,'Summer(weekday)'!$A$352,'Summer(weekday)'!$A$376,'Summer(weekday)'!$A$398,'Summer(weekday)'!$A$411,'Summer(weekday)'!$A$434,'Summer(weekday)'!$A$451,'Summer(weekday)'!$A$467,'Summer(weekday)'!$A$488,'Summer(weekday)'!$A$503,'Summer(weekday)'!$A$523,'Summer(weekday)'!$A$541,'Summer(weekday)'!$A$554,'Summer(weekday)'!$A$576,'Summer(weekday)'!$A$601,'Summer(weekday)'!$A$616,'Summer(weekday)'!$A$645,'Summer(weekday)'!$A$671,'Summer(weekday)'!$A$686,'Summer(weekday)'!$A$710,'Summer(weekday)'!$A$729,'Summer(weekday)'!$A$758,'Summer(weekday)'!$A$782,'Summer(weekday)'!$A$793)</c:f>
              <c:strCache>
                <c:ptCount val="39"/>
                <c:pt idx="0">
                  <c:v>LCH12C-01</c:v>
                </c:pt>
                <c:pt idx="1">
                  <c:v>LCH12C-02</c:v>
                </c:pt>
                <c:pt idx="2">
                  <c:v>LCH12C-03</c:v>
                </c:pt>
                <c:pt idx="3">
                  <c:v>LCH12C-04</c:v>
                </c:pt>
                <c:pt idx="4">
                  <c:v>LCH12C-05</c:v>
                </c:pt>
                <c:pt idx="5">
                  <c:v>LCH12C-06</c:v>
                </c:pt>
                <c:pt idx="6">
                  <c:v>LCH12E1-01</c:v>
                </c:pt>
                <c:pt idx="7">
                  <c:v>LCH12E1-02</c:v>
                </c:pt>
                <c:pt idx="8">
                  <c:v>LCH12E1-04</c:v>
                </c:pt>
                <c:pt idx="9">
                  <c:v>LCH12E1-05</c:v>
                </c:pt>
                <c:pt idx="10">
                  <c:v>LCH12E1-06</c:v>
                </c:pt>
                <c:pt idx="11">
                  <c:v>LCH12E1-07</c:v>
                </c:pt>
                <c:pt idx="12">
                  <c:v>LCH12E1-08</c:v>
                </c:pt>
                <c:pt idx="13">
                  <c:v>LCH12E2-02</c:v>
                </c:pt>
                <c:pt idx="14">
                  <c:v>LCH12E2-03</c:v>
                </c:pt>
                <c:pt idx="15">
                  <c:v>LCH12E2-04</c:v>
                </c:pt>
                <c:pt idx="16">
                  <c:v>LCH12E2-05</c:v>
                </c:pt>
                <c:pt idx="17">
                  <c:v>LCH12E2-06</c:v>
                </c:pt>
                <c:pt idx="18">
                  <c:v>LCH12E2-07</c:v>
                </c:pt>
                <c:pt idx="19">
                  <c:v>LCH12E3-01</c:v>
                </c:pt>
                <c:pt idx="20">
                  <c:v>LCH12E3-02</c:v>
                </c:pt>
                <c:pt idx="21">
                  <c:v>LCH12E3-03</c:v>
                </c:pt>
                <c:pt idx="22">
                  <c:v>LCH12E3-04</c:v>
                </c:pt>
                <c:pt idx="23">
                  <c:v>LCH12E3-06</c:v>
                </c:pt>
                <c:pt idx="24">
                  <c:v>LCH12E3-07</c:v>
                </c:pt>
                <c:pt idx="25">
                  <c:v>LCH12E3-08</c:v>
                </c:pt>
                <c:pt idx="26">
                  <c:v>LCH12F-01</c:v>
                </c:pt>
                <c:pt idx="27">
                  <c:v>LCH12F-04</c:v>
                </c:pt>
                <c:pt idx="28">
                  <c:v>LCH12O-01</c:v>
                </c:pt>
                <c:pt idx="29">
                  <c:v>LCH12O-02</c:v>
                </c:pt>
                <c:pt idx="30">
                  <c:v>LCH12O-04</c:v>
                </c:pt>
                <c:pt idx="31">
                  <c:v>LCH12O-05</c:v>
                </c:pt>
                <c:pt idx="32">
                  <c:v>LCH12O-06</c:v>
                </c:pt>
                <c:pt idx="33">
                  <c:v>LCH12O-07</c:v>
                </c:pt>
                <c:pt idx="34">
                  <c:v>LCH12O-08</c:v>
                </c:pt>
                <c:pt idx="35">
                  <c:v>LCH12O-09</c:v>
                </c:pt>
                <c:pt idx="36">
                  <c:v>LCH12O-10</c:v>
                </c:pt>
                <c:pt idx="37">
                  <c:v>LCH12O-11</c:v>
                </c:pt>
                <c:pt idx="38">
                  <c:v>LCH12S-02</c:v>
                </c:pt>
              </c:strCache>
            </c:strRef>
          </c:cat>
          <c:val>
            <c:numRef>
              <c:f>('Summer(weekday)'!$Q$29,'Summer(weekday)'!$Q$58,'Summer(weekday)'!$Q$78,'Summer(weekday)'!$Q$101,'Summer(weekday)'!$Q$128,'Summer(weekday)'!$Q$143,'Summer(weekday)'!$Q$172,'Summer(weekday)'!$Q$187,'Summer(weekday)'!$Q$215,'Summer(weekday)'!$Q$244,'Summer(weekday)'!$Q$261,'Summer(weekday)'!$Q$278,'Summer(weekday)'!$Q$294,'Summer(weekday)'!$Q$309,'Summer(weekday)'!$Q$324,'Summer(weekday)'!$Q$337,'Summer(weekday)'!$Q$352,'Summer(weekday)'!$Q$376,'Summer(weekday)'!$Q$398,'Summer(weekday)'!$Q$411,'Summer(weekday)'!$Q$434,'Summer(weekday)'!$Q$451,'Summer(weekday)'!$Q$467,'Summer(weekday)'!$Q$488,'Summer(weekday)'!$Q$503,'Summer(weekday)'!$Q$523,'Summer(weekday)'!$Q$541,'Summer(weekday)'!$Q$554,'Summer(weekday)'!$Q$576,'Summer(weekday)'!$Q$601,'Summer(weekday)'!$Q$616,'Summer(weekday)'!$Q$645,'Summer(weekday)'!$Q$671,'Summer(weekday)'!$Q$686,'Summer(weekday)'!$Q$710,'Summer(weekday)'!$Q$729,'Summer(weekday)'!$Q$758,'Summer(weekday)'!$Q$782,'Summer(weekday)'!$Q$793)</c:f>
              <c:numCache>
                <c:formatCode>h:mm</c:formatCode>
                <c:ptCount val="39"/>
                <c:pt idx="0">
                  <c:v>0.41736111111111102</c:v>
                </c:pt>
                <c:pt idx="1">
                  <c:v>0.37638888888888905</c:v>
                </c:pt>
                <c:pt idx="2">
                  <c:v>0.43125000000000013</c:v>
                </c:pt>
                <c:pt idx="3">
                  <c:v>0.44236111111111137</c:v>
                </c:pt>
                <c:pt idx="4">
                  <c:v>0.37916666666666671</c:v>
                </c:pt>
                <c:pt idx="5">
                  <c:v>0.19722222222222252</c:v>
                </c:pt>
                <c:pt idx="6">
                  <c:v>0.42500000000000004</c:v>
                </c:pt>
                <c:pt idx="7">
                  <c:v>0.19166666666666676</c:v>
                </c:pt>
                <c:pt idx="8">
                  <c:v>0.41041666666666671</c:v>
                </c:pt>
                <c:pt idx="9">
                  <c:v>0.4256944444444446</c:v>
                </c:pt>
                <c:pt idx="10">
                  <c:v>0.20347222222222225</c:v>
                </c:pt>
                <c:pt idx="11">
                  <c:v>0.22708333333333364</c:v>
                </c:pt>
                <c:pt idx="12">
                  <c:v>0.19583333333333316</c:v>
                </c:pt>
                <c:pt idx="13">
                  <c:v>0.20763888888888893</c:v>
                </c:pt>
                <c:pt idx="14">
                  <c:v>0.22152777777777788</c:v>
                </c:pt>
                <c:pt idx="15">
                  <c:v>0.20416666666666661</c:v>
                </c:pt>
                <c:pt idx="16">
                  <c:v>0.19652777777777763</c:v>
                </c:pt>
                <c:pt idx="17">
                  <c:v>0.40138888888888924</c:v>
                </c:pt>
                <c:pt idx="18">
                  <c:v>0.32638888888888895</c:v>
                </c:pt>
                <c:pt idx="19">
                  <c:v>0.18263888888888913</c:v>
                </c:pt>
                <c:pt idx="20">
                  <c:v>0.37986111111111126</c:v>
                </c:pt>
                <c:pt idx="21">
                  <c:v>0.24027777777777787</c:v>
                </c:pt>
                <c:pt idx="22">
                  <c:v>0.21319444444444458</c:v>
                </c:pt>
                <c:pt idx="23">
                  <c:v>0.38958333333333323</c:v>
                </c:pt>
                <c:pt idx="24">
                  <c:v>0.2263888888888887</c:v>
                </c:pt>
                <c:pt idx="25">
                  <c:v>0.4305555555555558</c:v>
                </c:pt>
                <c:pt idx="26">
                  <c:v>0.21874999999999978</c:v>
                </c:pt>
                <c:pt idx="27">
                  <c:v>0.18888888888888861</c:v>
                </c:pt>
                <c:pt idx="28">
                  <c:v>0.3812500000000002</c:v>
                </c:pt>
                <c:pt idx="29">
                  <c:v>0.39375000000000027</c:v>
                </c:pt>
                <c:pt idx="30">
                  <c:v>0.21527777777777779</c:v>
                </c:pt>
                <c:pt idx="31">
                  <c:v>0.46319444444444446</c:v>
                </c:pt>
                <c:pt idx="32">
                  <c:v>0.41527777777777786</c:v>
                </c:pt>
                <c:pt idx="33">
                  <c:v>0.24236111111111136</c:v>
                </c:pt>
                <c:pt idx="34">
                  <c:v>0.3812500000000002</c:v>
                </c:pt>
                <c:pt idx="35">
                  <c:v>0.31527777777777771</c:v>
                </c:pt>
                <c:pt idx="36">
                  <c:v>0.45624999999999993</c:v>
                </c:pt>
                <c:pt idx="37">
                  <c:v>0.41944444444444434</c:v>
                </c:pt>
                <c:pt idx="38">
                  <c:v>0.21250000000000008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7-472F-966F-6595A3CD6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272423"/>
        <c:axId val="411943703"/>
      </c:barChart>
      <c:catAx>
        <c:axId val="2092272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3703"/>
        <c:crosses val="autoZero"/>
        <c:auto val="1"/>
        <c:lblAlgn val="ctr"/>
        <c:lblOffset val="100"/>
        <c:noMultiLvlLbl val="0"/>
      </c:catAx>
      <c:valAx>
        <c:axId val="411943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72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17</xdr:row>
      <xdr:rowOff>0</xdr:rowOff>
    </xdr:from>
    <xdr:to>
      <xdr:col>14</xdr:col>
      <xdr:colOff>57150</xdr:colOff>
      <xdr:row>32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E6AC2FD-69D7-4359-B0CB-DA94D9F3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333375</xdr:colOff>
      <xdr:row>15</xdr:row>
      <xdr:rowOff>171450</xdr:rowOff>
    </xdr:from>
    <xdr:to>
      <xdr:col>27</xdr:col>
      <xdr:colOff>47625</xdr:colOff>
      <xdr:row>31</xdr:row>
      <xdr:rowOff>9525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E957AA6-AADF-4AC6-85FF-59DFD197B9CE}"/>
            </a:ext>
            <a:ext uri="{147F2762-F138-4A5C-976F-8EAC2B608ADB}">
              <a16:predDERef xmlns:a16="http://schemas.microsoft.com/office/drawing/2014/main" pred="{CE6AC2FD-69D7-4359-B0CB-DA94D9F3F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333375</xdr:colOff>
      <xdr:row>8</xdr:row>
      <xdr:rowOff>9525</xdr:rowOff>
    </xdr:from>
    <xdr:to>
      <xdr:col>43</xdr:col>
      <xdr:colOff>323850</xdr:colOff>
      <xdr:row>29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B545912-1F8C-4912-8E0F-76FEDD59F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523875</xdr:colOff>
      <xdr:row>5</xdr:row>
      <xdr:rowOff>57150</xdr:rowOff>
    </xdr:from>
    <xdr:to>
      <xdr:col>35</xdr:col>
      <xdr:colOff>219075</xdr:colOff>
      <xdr:row>27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FA28B51-0BFA-4472-87A6-484468F7C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492</xdr:row>
      <xdr:rowOff>142875</xdr:rowOff>
    </xdr:from>
    <xdr:to>
      <xdr:col>15</xdr:col>
      <xdr:colOff>428625</xdr:colOff>
      <xdr:row>517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C233EBD-E367-4C1C-8292-4D363C5E5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400050</xdr:colOff>
      <xdr:row>2</xdr:row>
      <xdr:rowOff>104775</xdr:rowOff>
    </xdr:from>
    <xdr:to>
      <xdr:col>27</xdr:col>
      <xdr:colOff>523875</xdr:colOff>
      <xdr:row>25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931779A-E896-43D0-9CE5-C4D6B4F18FA0}"/>
            </a:ext>
            <a:ext uri="{147F2762-F138-4A5C-976F-8EAC2B608ADB}">
              <a16:predDERef xmlns:a16="http://schemas.microsoft.com/office/drawing/2014/main" pred="{DC233EBD-E367-4C1C-8292-4D363C5E5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768</xdr:row>
      <xdr:rowOff>114300</xdr:rowOff>
    </xdr:from>
    <xdr:to>
      <xdr:col>13</xdr:col>
      <xdr:colOff>781050</xdr:colOff>
      <xdr:row>783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418D634-93BC-43C4-AD22-04EB975D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765</xdr:row>
      <xdr:rowOff>171450</xdr:rowOff>
    </xdr:from>
    <xdr:to>
      <xdr:col>13</xdr:col>
      <xdr:colOff>781050</xdr:colOff>
      <xdr:row>781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34A185B-6E6D-4B62-8F73-A21194D68B39}"/>
            </a:ext>
            <a:ext uri="{147F2762-F138-4A5C-976F-8EAC2B608ADB}">
              <a16:predDERef xmlns:a16="http://schemas.microsoft.com/office/drawing/2014/main" pred="{E418D634-93BC-43C4-AD22-04EB975D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476250</xdr:colOff>
      <xdr:row>1</xdr:row>
      <xdr:rowOff>38100</xdr:rowOff>
    </xdr:from>
    <xdr:to>
      <xdr:col>30</xdr:col>
      <xdr:colOff>504825</xdr:colOff>
      <xdr:row>27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4CEA0CE-A612-4A8E-9CB1-ED182DF268C6}"/>
            </a:ext>
            <a:ext uri="{147F2762-F138-4A5C-976F-8EAC2B608ADB}">
              <a16:predDERef xmlns:a16="http://schemas.microsoft.com/office/drawing/2014/main" pred="{334A185B-6E6D-4B62-8F73-A21194D68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295275</xdr:colOff>
      <xdr:row>5</xdr:row>
      <xdr:rowOff>0</xdr:rowOff>
    </xdr:from>
    <xdr:to>
      <xdr:col>44</xdr:col>
      <xdr:colOff>123825</xdr:colOff>
      <xdr:row>29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3F3E1A7-8DA0-440F-91BC-6D5C2F77DBD2}"/>
            </a:ext>
            <a:ext uri="{147F2762-F138-4A5C-976F-8EAC2B608ADB}">
              <a16:predDERef xmlns:a16="http://schemas.microsoft.com/office/drawing/2014/main" pred="{B0B47A8A-C2BB-425A-8E8A-FD81DFB6F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1</xdr:row>
      <xdr:rowOff>123825</xdr:rowOff>
    </xdr:from>
    <xdr:to>
      <xdr:col>27</xdr:col>
      <xdr:colOff>504825</xdr:colOff>
      <xdr:row>22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D939B6B-8EEF-46AC-A0D2-E6516AECC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5EB3-7DFE-433F-A6FA-D540D35F2A8A}">
  <dimension ref="A1:L14"/>
  <sheetViews>
    <sheetView workbookViewId="0">
      <selection sqref="A1:XFD1048576"/>
    </sheetView>
  </sheetViews>
  <sheetFormatPr defaultColWidth="8.85546875" defaultRowHeight="15"/>
  <cols>
    <col min="1" max="1" width="22.7109375" bestFit="1" customWidth="1"/>
  </cols>
  <sheetData>
    <row r="1" spans="1:12">
      <c r="A1" s="32" t="s">
        <v>0</v>
      </c>
      <c r="B1" s="33"/>
      <c r="C1" s="33"/>
      <c r="D1" s="34"/>
    </row>
    <row r="2" spans="1:12">
      <c r="A2" s="19" t="s">
        <v>1</v>
      </c>
      <c r="B2" s="19" t="s">
        <v>2</v>
      </c>
      <c r="C2" s="19" t="s">
        <v>3</v>
      </c>
      <c r="D2" s="19" t="s">
        <v>4</v>
      </c>
    </row>
    <row r="3" spans="1:12">
      <c r="A3" s="20" t="s">
        <v>5</v>
      </c>
      <c r="B3" s="21" t="s">
        <v>6</v>
      </c>
      <c r="C3" s="21">
        <v>2015</v>
      </c>
      <c r="D3" s="22">
        <v>0.6591174448452457</v>
      </c>
    </row>
    <row r="4" spans="1:12">
      <c r="A4" s="20" t="s">
        <v>5</v>
      </c>
      <c r="B4" s="21" t="s">
        <v>6</v>
      </c>
      <c r="C4" s="21">
        <v>2021</v>
      </c>
      <c r="D4" s="22">
        <v>0.47343144569803952</v>
      </c>
    </row>
    <row r="5" spans="1:12">
      <c r="A5" s="20" t="s">
        <v>5</v>
      </c>
      <c r="B5" s="21" t="s">
        <v>7</v>
      </c>
      <c r="C5" s="21">
        <v>2015</v>
      </c>
      <c r="D5" s="22">
        <v>0.7343485999709104</v>
      </c>
    </row>
    <row r="6" spans="1:12">
      <c r="A6" s="20" t="s">
        <v>8</v>
      </c>
      <c r="B6" s="21" t="s">
        <v>6</v>
      </c>
      <c r="C6" s="21">
        <v>2010</v>
      </c>
      <c r="D6" s="22">
        <v>2.0230922444615498</v>
      </c>
    </row>
    <row r="7" spans="1:12">
      <c r="A7" s="20" t="s">
        <v>8</v>
      </c>
      <c r="B7" s="21" t="s">
        <v>6</v>
      </c>
      <c r="C7" s="21">
        <v>2014</v>
      </c>
      <c r="D7" s="22">
        <v>0.98731775548512668</v>
      </c>
    </row>
    <row r="8" spans="1:12">
      <c r="A8" s="20" t="s">
        <v>8</v>
      </c>
      <c r="B8" s="21" t="s">
        <v>6</v>
      </c>
      <c r="C8" s="21">
        <v>2015</v>
      </c>
      <c r="D8" s="22">
        <v>0.5734314456980395</v>
      </c>
    </row>
    <row r="9" spans="1:12">
      <c r="A9" s="20" t="s">
        <v>8</v>
      </c>
      <c r="B9" s="21" t="s">
        <v>6</v>
      </c>
      <c r="C9" s="21">
        <v>2017</v>
      </c>
      <c r="D9" s="22">
        <v>0.27574077439138972</v>
      </c>
    </row>
    <row r="10" spans="1:12">
      <c r="C10" s="4"/>
      <c r="D10" s="23"/>
    </row>
    <row r="12" spans="1:12">
      <c r="A12" s="35" t="s">
        <v>9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7"/>
    </row>
    <row r="13" spans="1:12">
      <c r="A13" s="24" t="s">
        <v>10</v>
      </c>
      <c r="B13" s="24" t="s">
        <v>11</v>
      </c>
      <c r="C13" s="24" t="s">
        <v>12</v>
      </c>
      <c r="D13" s="24" t="s">
        <v>13</v>
      </c>
      <c r="E13" s="24" t="s">
        <v>14</v>
      </c>
      <c r="F13" s="24" t="s">
        <v>15</v>
      </c>
      <c r="G13" s="24" t="s">
        <v>16</v>
      </c>
      <c r="H13" s="24" t="s">
        <v>17</v>
      </c>
      <c r="I13" s="24" t="s">
        <v>18</v>
      </c>
      <c r="J13" s="24" t="s">
        <v>19</v>
      </c>
      <c r="K13" s="24" t="s">
        <v>20</v>
      </c>
      <c r="L13" s="24" t="s">
        <v>21</v>
      </c>
    </row>
    <row r="14" spans="1:12">
      <c r="A14" s="25">
        <v>0.3</v>
      </c>
      <c r="B14" s="25">
        <v>0.3</v>
      </c>
      <c r="C14" s="25">
        <v>0.55000000000000004</v>
      </c>
      <c r="D14" s="25">
        <v>0.6</v>
      </c>
      <c r="E14" s="25">
        <v>0.8</v>
      </c>
      <c r="F14" s="25">
        <v>1</v>
      </c>
      <c r="G14" s="25">
        <v>0.75</v>
      </c>
      <c r="H14" s="25">
        <v>0.75</v>
      </c>
      <c r="I14" s="25">
        <v>1</v>
      </c>
      <c r="J14" s="25">
        <v>1</v>
      </c>
      <c r="K14" s="25">
        <v>1</v>
      </c>
      <c r="L14" s="25">
        <v>1</v>
      </c>
    </row>
  </sheetData>
  <mergeCells count="2">
    <mergeCell ref="A1:D1"/>
    <mergeCell ref="A12:L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46"/>
  <sheetViews>
    <sheetView workbookViewId="0">
      <selection sqref="A1:XFD1048576"/>
    </sheetView>
  </sheetViews>
  <sheetFormatPr defaultColWidth="8.85546875" defaultRowHeight="15"/>
  <cols>
    <col min="1" max="1" width="15.42578125" bestFit="1" customWidth="1"/>
    <col min="2" max="2" width="6.42578125" bestFit="1" customWidth="1"/>
    <col min="3" max="3" width="5.140625" bestFit="1" customWidth="1"/>
    <col min="4" max="4" width="13.42578125" bestFit="1" customWidth="1"/>
    <col min="5" max="5" width="9.85546875" bestFit="1" customWidth="1"/>
    <col min="6" max="6" width="48" bestFit="1" customWidth="1"/>
    <col min="7" max="7" width="11.85546875" bestFit="1" customWidth="1"/>
    <col min="8" max="8" width="13.42578125" bestFit="1" customWidth="1"/>
    <col min="9" max="9" width="33.85546875" bestFit="1" customWidth="1"/>
    <col min="10" max="10" width="7.85546875" bestFit="1" customWidth="1"/>
    <col min="11" max="11" width="7" bestFit="1" customWidth="1"/>
    <col min="12" max="12" width="11.140625" bestFit="1" customWidth="1"/>
    <col min="13" max="13" width="33.85546875" bestFit="1" customWidth="1"/>
    <col min="14" max="14" width="11.42578125" bestFit="1" customWidth="1"/>
  </cols>
  <sheetData>
    <row r="1" spans="1:17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s="4" t="s">
        <v>176</v>
      </c>
      <c r="O1" t="s">
        <v>177</v>
      </c>
      <c r="Q1" t="s">
        <v>273</v>
      </c>
    </row>
    <row r="2" spans="1:17">
      <c r="M2" s="26"/>
    </row>
    <row r="3" spans="1:17">
      <c r="A3" t="s">
        <v>123</v>
      </c>
    </row>
    <row r="4" spans="1:17">
      <c r="A4" t="s">
        <v>123</v>
      </c>
      <c r="B4">
        <v>1</v>
      </c>
      <c r="C4" t="s">
        <v>179</v>
      </c>
      <c r="H4" t="s">
        <v>180</v>
      </c>
      <c r="I4" t="s">
        <v>181</v>
      </c>
      <c r="J4" s="1">
        <v>0.24166666666666667</v>
      </c>
      <c r="K4" s="1">
        <v>0.25</v>
      </c>
      <c r="L4" t="s">
        <v>182</v>
      </c>
      <c r="M4" t="s">
        <v>183</v>
      </c>
      <c r="N4">
        <v>7.6</v>
      </c>
      <c r="Q4" s="1">
        <f t="shared" ref="Q4:Q22" si="0">K4-J4</f>
        <v>8.3333333333333315E-3</v>
      </c>
    </row>
    <row r="5" spans="1:17">
      <c r="A5" t="s">
        <v>123</v>
      </c>
      <c r="B5">
        <v>2</v>
      </c>
      <c r="C5" t="s">
        <v>184</v>
      </c>
      <c r="D5">
        <v>534698</v>
      </c>
      <c r="E5" t="s">
        <v>185</v>
      </c>
      <c r="F5" t="s">
        <v>186</v>
      </c>
      <c r="G5" t="s">
        <v>187</v>
      </c>
      <c r="H5" t="s">
        <v>182</v>
      </c>
      <c r="I5" t="s">
        <v>183</v>
      </c>
      <c r="J5" s="1">
        <v>0.25</v>
      </c>
      <c r="K5" s="1">
        <v>0.26874999999999999</v>
      </c>
      <c r="L5" t="s">
        <v>188</v>
      </c>
      <c r="M5" t="s">
        <v>189</v>
      </c>
      <c r="N5">
        <v>12.118</v>
      </c>
      <c r="Q5" s="1">
        <f t="shared" si="0"/>
        <v>1.8749999999999989E-2</v>
      </c>
    </row>
    <row r="6" spans="1:17">
      <c r="A6" t="s">
        <v>123</v>
      </c>
      <c r="B6">
        <v>3</v>
      </c>
      <c r="C6" t="s">
        <v>184</v>
      </c>
      <c r="D6">
        <v>534756</v>
      </c>
      <c r="E6" t="s">
        <v>190</v>
      </c>
      <c r="F6" t="s">
        <v>191</v>
      </c>
      <c r="G6" t="s">
        <v>187</v>
      </c>
      <c r="H6" t="s">
        <v>188</v>
      </c>
      <c r="I6" t="s">
        <v>189</v>
      </c>
      <c r="J6" s="1">
        <v>0.27152777777777776</v>
      </c>
      <c r="K6" s="1">
        <v>0.28958333333333336</v>
      </c>
      <c r="L6" t="s">
        <v>182</v>
      </c>
      <c r="M6" t="s">
        <v>183</v>
      </c>
      <c r="N6">
        <v>12.781700000000001</v>
      </c>
      <c r="Q6" s="1">
        <f t="shared" si="0"/>
        <v>1.8055555555555602E-2</v>
      </c>
    </row>
    <row r="7" spans="1:17">
      <c r="A7" t="s">
        <v>123</v>
      </c>
      <c r="B7">
        <v>4</v>
      </c>
      <c r="C7" t="s">
        <v>184</v>
      </c>
      <c r="D7">
        <v>534917</v>
      </c>
      <c r="E7" t="s">
        <v>185</v>
      </c>
      <c r="F7" t="s">
        <v>186</v>
      </c>
      <c r="G7" t="s">
        <v>187</v>
      </c>
      <c r="H7" t="s">
        <v>182</v>
      </c>
      <c r="I7" t="s">
        <v>183</v>
      </c>
      <c r="J7" s="1">
        <v>0.29305555555555557</v>
      </c>
      <c r="K7" s="1">
        <v>0.3125</v>
      </c>
      <c r="L7" t="s">
        <v>188</v>
      </c>
      <c r="M7" t="s">
        <v>189</v>
      </c>
      <c r="N7">
        <v>12.118</v>
      </c>
      <c r="Q7" s="1">
        <f t="shared" si="0"/>
        <v>1.9444444444444431E-2</v>
      </c>
    </row>
    <row r="8" spans="1:17">
      <c r="A8" t="s">
        <v>123</v>
      </c>
      <c r="B8">
        <v>5</v>
      </c>
      <c r="C8" t="s">
        <v>184</v>
      </c>
      <c r="D8">
        <v>534832</v>
      </c>
      <c r="E8" t="s">
        <v>190</v>
      </c>
      <c r="F8" t="s">
        <v>191</v>
      </c>
      <c r="G8" t="s">
        <v>187</v>
      </c>
      <c r="H8" t="s">
        <v>188</v>
      </c>
      <c r="I8" t="s">
        <v>189</v>
      </c>
      <c r="J8" s="1">
        <v>0.31527777777777777</v>
      </c>
      <c r="K8" s="1">
        <v>0.3347222222222222</v>
      </c>
      <c r="L8" t="s">
        <v>182</v>
      </c>
      <c r="M8" t="s">
        <v>183</v>
      </c>
      <c r="N8">
        <v>12.781700000000001</v>
      </c>
      <c r="Q8" s="1">
        <f t="shared" si="0"/>
        <v>1.9444444444444431E-2</v>
      </c>
    </row>
    <row r="9" spans="1:17">
      <c r="A9" t="s">
        <v>123</v>
      </c>
      <c r="B9">
        <v>6</v>
      </c>
      <c r="C9" t="s">
        <v>184</v>
      </c>
      <c r="D9">
        <v>534960</v>
      </c>
      <c r="E9" t="s">
        <v>185</v>
      </c>
      <c r="F9" t="s">
        <v>186</v>
      </c>
      <c r="G9" t="s">
        <v>187</v>
      </c>
      <c r="H9" t="s">
        <v>182</v>
      </c>
      <c r="I9" t="s">
        <v>183</v>
      </c>
      <c r="J9" s="1">
        <v>0.33888888888888885</v>
      </c>
      <c r="K9" s="1">
        <v>0.3611111111111111</v>
      </c>
      <c r="L9" t="s">
        <v>188</v>
      </c>
      <c r="M9" t="s">
        <v>189</v>
      </c>
      <c r="N9">
        <v>12.118</v>
      </c>
      <c r="Q9" s="1">
        <f t="shared" si="0"/>
        <v>2.2222222222222254E-2</v>
      </c>
    </row>
    <row r="10" spans="1:17">
      <c r="A10" t="s">
        <v>123</v>
      </c>
      <c r="B10">
        <v>7</v>
      </c>
      <c r="C10" t="s">
        <v>184</v>
      </c>
      <c r="D10">
        <v>534696</v>
      </c>
      <c r="E10" t="s">
        <v>190</v>
      </c>
      <c r="F10" t="s">
        <v>191</v>
      </c>
      <c r="G10" t="s">
        <v>187</v>
      </c>
      <c r="H10" t="s">
        <v>188</v>
      </c>
      <c r="I10" t="s">
        <v>189</v>
      </c>
      <c r="J10" s="1">
        <v>0.36458333333333331</v>
      </c>
      <c r="K10" s="1">
        <v>0.38472222222222219</v>
      </c>
      <c r="L10" t="s">
        <v>182</v>
      </c>
      <c r="M10" t="s">
        <v>183</v>
      </c>
      <c r="N10">
        <v>12.781700000000001</v>
      </c>
      <c r="Q10" s="1">
        <f t="shared" si="0"/>
        <v>2.0138888888888873E-2</v>
      </c>
    </row>
    <row r="11" spans="1:17">
      <c r="A11" t="s">
        <v>123</v>
      </c>
      <c r="B11">
        <v>8</v>
      </c>
      <c r="C11" t="s">
        <v>179</v>
      </c>
      <c r="H11" t="s">
        <v>182</v>
      </c>
      <c r="I11" t="s">
        <v>183</v>
      </c>
      <c r="J11" s="1">
        <v>0.38472222222222219</v>
      </c>
      <c r="K11" s="1">
        <v>0.38750000000000001</v>
      </c>
      <c r="L11" t="s">
        <v>192</v>
      </c>
      <c r="M11" t="s">
        <v>193</v>
      </c>
      <c r="N11">
        <v>1.992</v>
      </c>
      <c r="Q11" s="1">
        <f t="shared" si="0"/>
        <v>2.7777777777778234E-3</v>
      </c>
    </row>
    <row r="12" spans="1:17">
      <c r="A12" t="s">
        <v>123</v>
      </c>
      <c r="B12">
        <v>9</v>
      </c>
      <c r="C12" t="s">
        <v>184</v>
      </c>
      <c r="D12">
        <v>100194</v>
      </c>
      <c r="E12" t="s">
        <v>229</v>
      </c>
      <c r="F12" t="s">
        <v>230</v>
      </c>
      <c r="G12" t="s">
        <v>222</v>
      </c>
      <c r="H12" t="s">
        <v>192</v>
      </c>
      <c r="I12" t="s">
        <v>193</v>
      </c>
      <c r="J12" s="1">
        <v>0.41180555555555554</v>
      </c>
      <c r="K12" s="1">
        <v>0.43888888888888888</v>
      </c>
      <c r="L12" t="s">
        <v>218</v>
      </c>
      <c r="M12" t="s">
        <v>219</v>
      </c>
      <c r="N12">
        <v>15.4627</v>
      </c>
      <c r="Q12" s="1">
        <f t="shared" si="0"/>
        <v>2.7083333333333348E-2</v>
      </c>
    </row>
    <row r="13" spans="1:17">
      <c r="A13" t="s">
        <v>123</v>
      </c>
      <c r="B13">
        <v>10</v>
      </c>
      <c r="C13" t="s">
        <v>184</v>
      </c>
      <c r="D13">
        <v>100032</v>
      </c>
      <c r="E13" t="s">
        <v>220</v>
      </c>
      <c r="F13" t="s">
        <v>221</v>
      </c>
      <c r="G13" t="s">
        <v>222</v>
      </c>
      <c r="H13" t="s">
        <v>218</v>
      </c>
      <c r="I13" t="s">
        <v>219</v>
      </c>
      <c r="J13" s="1">
        <v>0.44444444444444442</v>
      </c>
      <c r="K13" s="1">
        <v>0.47847222222222219</v>
      </c>
      <c r="L13" t="s">
        <v>223</v>
      </c>
      <c r="M13" t="s">
        <v>224</v>
      </c>
      <c r="N13">
        <v>19.882999999999999</v>
      </c>
      <c r="Q13" s="1">
        <f t="shared" si="0"/>
        <v>3.4027777777777768E-2</v>
      </c>
    </row>
    <row r="14" spans="1:17">
      <c r="A14" t="s">
        <v>123</v>
      </c>
      <c r="B14">
        <v>11</v>
      </c>
      <c r="C14" t="s">
        <v>184</v>
      </c>
      <c r="D14">
        <v>100203</v>
      </c>
      <c r="E14" t="s">
        <v>225</v>
      </c>
      <c r="F14" t="s">
        <v>226</v>
      </c>
      <c r="G14" t="s">
        <v>222</v>
      </c>
      <c r="H14" t="s">
        <v>223</v>
      </c>
      <c r="I14" t="s">
        <v>224</v>
      </c>
      <c r="J14" s="1">
        <v>0.49652777777777773</v>
      </c>
      <c r="K14" s="1">
        <v>0.53263888888888888</v>
      </c>
      <c r="L14" t="s">
        <v>218</v>
      </c>
      <c r="M14" t="s">
        <v>219</v>
      </c>
      <c r="N14">
        <v>20.921500000000002</v>
      </c>
      <c r="Q14" s="1">
        <f t="shared" si="0"/>
        <v>3.6111111111111149E-2</v>
      </c>
    </row>
    <row r="15" spans="1:17">
      <c r="A15" t="s">
        <v>123</v>
      </c>
      <c r="B15">
        <v>12</v>
      </c>
      <c r="C15" t="s">
        <v>179</v>
      </c>
      <c r="H15" t="s">
        <v>218</v>
      </c>
      <c r="I15" t="s">
        <v>219</v>
      </c>
      <c r="J15" s="1">
        <v>0.53263888888888888</v>
      </c>
      <c r="K15" s="1">
        <v>0.54097222222222219</v>
      </c>
      <c r="L15" t="s">
        <v>180</v>
      </c>
      <c r="M15" t="s">
        <v>181</v>
      </c>
      <c r="N15">
        <v>5.3</v>
      </c>
      <c r="Q15" s="1">
        <f t="shared" si="0"/>
        <v>8.3333333333333037E-3</v>
      </c>
    </row>
    <row r="16" spans="1:17">
      <c r="A16" t="s">
        <v>123</v>
      </c>
      <c r="B16">
        <v>13</v>
      </c>
      <c r="C16" t="s">
        <v>179</v>
      </c>
      <c r="H16" t="s">
        <v>180</v>
      </c>
      <c r="I16" t="s">
        <v>181</v>
      </c>
      <c r="J16" s="1">
        <v>0.60277777777777775</v>
      </c>
      <c r="K16" s="1">
        <v>0.61111111111111105</v>
      </c>
      <c r="L16" t="s">
        <v>218</v>
      </c>
      <c r="M16" t="s">
        <v>219</v>
      </c>
      <c r="N16">
        <v>5.3</v>
      </c>
      <c r="Q16" s="1">
        <f t="shared" si="0"/>
        <v>8.3333333333333037E-3</v>
      </c>
    </row>
    <row r="17" spans="1:21">
      <c r="A17" t="s">
        <v>123</v>
      </c>
      <c r="B17">
        <v>14</v>
      </c>
      <c r="C17" t="s">
        <v>184</v>
      </c>
      <c r="D17">
        <v>100048</v>
      </c>
      <c r="E17" t="s">
        <v>220</v>
      </c>
      <c r="F17" t="s">
        <v>221</v>
      </c>
      <c r="G17" t="s">
        <v>222</v>
      </c>
      <c r="H17" t="s">
        <v>218</v>
      </c>
      <c r="I17" t="s">
        <v>219</v>
      </c>
      <c r="J17" s="1">
        <v>0.61111111111111105</v>
      </c>
      <c r="K17" s="1">
        <v>0.64513888888888882</v>
      </c>
      <c r="L17" t="s">
        <v>223</v>
      </c>
      <c r="M17" t="s">
        <v>224</v>
      </c>
      <c r="N17">
        <v>19.882999999999999</v>
      </c>
      <c r="Q17" s="1">
        <f t="shared" si="0"/>
        <v>3.4027777777777768E-2</v>
      </c>
    </row>
    <row r="18" spans="1:21">
      <c r="A18" t="s">
        <v>123</v>
      </c>
      <c r="B18">
        <v>15</v>
      </c>
      <c r="C18" t="s">
        <v>184</v>
      </c>
      <c r="D18">
        <v>100219</v>
      </c>
      <c r="E18" t="s">
        <v>225</v>
      </c>
      <c r="F18" t="s">
        <v>226</v>
      </c>
      <c r="G18" t="s">
        <v>222</v>
      </c>
      <c r="H18" t="s">
        <v>223</v>
      </c>
      <c r="I18" t="s">
        <v>224</v>
      </c>
      <c r="J18" s="1">
        <v>0.66319444444444442</v>
      </c>
      <c r="K18" s="1">
        <v>0.69930555555555562</v>
      </c>
      <c r="L18" t="s">
        <v>218</v>
      </c>
      <c r="M18" t="s">
        <v>219</v>
      </c>
      <c r="N18">
        <v>20.921500000000002</v>
      </c>
      <c r="Q18" s="1">
        <f t="shared" si="0"/>
        <v>3.6111111111111205E-2</v>
      </c>
    </row>
    <row r="19" spans="1:21">
      <c r="A19" t="s">
        <v>123</v>
      </c>
      <c r="B19">
        <v>16</v>
      </c>
      <c r="C19" t="s">
        <v>184</v>
      </c>
      <c r="D19">
        <v>100057</v>
      </c>
      <c r="E19" t="s">
        <v>227</v>
      </c>
      <c r="F19" t="s">
        <v>228</v>
      </c>
      <c r="G19" t="s">
        <v>222</v>
      </c>
      <c r="H19" t="s">
        <v>218</v>
      </c>
      <c r="I19" t="s">
        <v>219</v>
      </c>
      <c r="J19" s="1">
        <v>0.70486111111111116</v>
      </c>
      <c r="K19" s="1">
        <v>0.73333333333333339</v>
      </c>
      <c r="L19" t="s">
        <v>192</v>
      </c>
      <c r="M19" t="s">
        <v>193</v>
      </c>
      <c r="N19">
        <v>16.2334</v>
      </c>
      <c r="Q19" s="1">
        <f t="shared" si="0"/>
        <v>2.8472222222222232E-2</v>
      </c>
    </row>
    <row r="20" spans="1:21">
      <c r="A20" t="s">
        <v>123</v>
      </c>
      <c r="B20">
        <v>17</v>
      </c>
      <c r="C20" t="s">
        <v>184</v>
      </c>
      <c r="D20">
        <v>100230</v>
      </c>
      <c r="E20" t="s">
        <v>229</v>
      </c>
      <c r="F20" t="s">
        <v>230</v>
      </c>
      <c r="G20" t="s">
        <v>222</v>
      </c>
      <c r="H20" t="s">
        <v>192</v>
      </c>
      <c r="I20" t="s">
        <v>193</v>
      </c>
      <c r="J20" s="1">
        <v>0.78680555555555554</v>
      </c>
      <c r="K20" s="1">
        <v>0.81388888888888899</v>
      </c>
      <c r="L20" t="s">
        <v>218</v>
      </c>
      <c r="M20" t="s">
        <v>219</v>
      </c>
      <c r="N20">
        <v>15.4627</v>
      </c>
      <c r="Q20" s="1">
        <f t="shared" si="0"/>
        <v>2.7083333333333459E-2</v>
      </c>
    </row>
    <row r="21" spans="1:21">
      <c r="A21" t="s">
        <v>123</v>
      </c>
      <c r="B21">
        <v>18</v>
      </c>
      <c r="C21" t="s">
        <v>184</v>
      </c>
      <c r="D21">
        <v>100068</v>
      </c>
      <c r="E21" t="s">
        <v>220</v>
      </c>
      <c r="F21" t="s">
        <v>221</v>
      </c>
      <c r="G21" t="s">
        <v>222</v>
      </c>
      <c r="H21" t="s">
        <v>218</v>
      </c>
      <c r="I21" t="s">
        <v>219</v>
      </c>
      <c r="J21" s="1">
        <v>0.81944444444444453</v>
      </c>
      <c r="K21" s="1">
        <v>0.8534722222222223</v>
      </c>
      <c r="L21" t="s">
        <v>223</v>
      </c>
      <c r="M21" t="s">
        <v>224</v>
      </c>
      <c r="N21">
        <v>19.882999999999999</v>
      </c>
      <c r="Q21" s="1">
        <f t="shared" si="0"/>
        <v>3.4027777777777768E-2</v>
      </c>
    </row>
    <row r="22" spans="1:21">
      <c r="A22" t="s">
        <v>123</v>
      </c>
      <c r="B22">
        <v>19</v>
      </c>
      <c r="C22" t="s">
        <v>179</v>
      </c>
      <c r="H22" t="s">
        <v>223</v>
      </c>
      <c r="I22" t="s">
        <v>224</v>
      </c>
      <c r="J22" s="1">
        <v>0.8534722222222223</v>
      </c>
      <c r="K22" s="1">
        <v>0.86736111111111114</v>
      </c>
      <c r="L22" t="s">
        <v>180</v>
      </c>
      <c r="M22" t="s">
        <v>181</v>
      </c>
      <c r="N22">
        <v>13.7</v>
      </c>
      <c r="Q22" s="1">
        <f t="shared" si="0"/>
        <v>1.388888888888884E-2</v>
      </c>
    </row>
    <row r="23" spans="1:21">
      <c r="A23" t="s">
        <v>123</v>
      </c>
      <c r="M23" t="s">
        <v>156</v>
      </c>
      <c r="N23">
        <f>SUM(N4:N22)</f>
        <v>257.24190000000004</v>
      </c>
      <c r="P23" t="s">
        <v>274</v>
      </c>
      <c r="Q23" s="1">
        <f>SUM(Q4:Q22)</f>
        <v>0.41666666666666685</v>
      </c>
    </row>
    <row r="24" spans="1:21">
      <c r="Q24" s="1"/>
    </row>
    <row r="25" spans="1:21">
      <c r="A25" t="s">
        <v>120</v>
      </c>
      <c r="Q25" s="1"/>
    </row>
    <row r="26" spans="1:21">
      <c r="A26" t="s">
        <v>120</v>
      </c>
      <c r="B26">
        <v>1</v>
      </c>
      <c r="C26" t="s">
        <v>179</v>
      </c>
      <c r="H26" t="s">
        <v>180</v>
      </c>
      <c r="I26" t="s">
        <v>181</v>
      </c>
      <c r="J26" s="1">
        <v>0.27847222222222223</v>
      </c>
      <c r="K26" s="1">
        <v>0.28680555555555554</v>
      </c>
      <c r="L26" t="s">
        <v>192</v>
      </c>
      <c r="M26" t="s">
        <v>193</v>
      </c>
      <c r="N26">
        <v>7.5</v>
      </c>
      <c r="Q26" s="1">
        <f t="shared" ref="Q26:Q47" si="1">K26-J26</f>
        <v>8.3333333333333037E-3</v>
      </c>
    </row>
    <row r="27" spans="1:21">
      <c r="A27" t="s">
        <v>120</v>
      </c>
      <c r="B27">
        <v>2</v>
      </c>
      <c r="C27" t="s">
        <v>184</v>
      </c>
      <c r="D27">
        <v>100182</v>
      </c>
      <c r="E27" t="s">
        <v>229</v>
      </c>
      <c r="F27" t="s">
        <v>230</v>
      </c>
      <c r="G27" t="s">
        <v>222</v>
      </c>
      <c r="H27" t="s">
        <v>192</v>
      </c>
      <c r="I27" t="s">
        <v>193</v>
      </c>
      <c r="J27" s="1">
        <v>0.28680555555555554</v>
      </c>
      <c r="K27" s="1">
        <v>0.31319444444444444</v>
      </c>
      <c r="L27" t="s">
        <v>218</v>
      </c>
      <c r="M27" t="s">
        <v>219</v>
      </c>
      <c r="N27">
        <v>15.4627</v>
      </c>
      <c r="Q27" s="1">
        <f t="shared" si="1"/>
        <v>2.6388888888888906E-2</v>
      </c>
      <c r="T27">
        <v>257.24190000000004</v>
      </c>
      <c r="U27" s="1">
        <v>0.41666666666666669</v>
      </c>
    </row>
    <row r="28" spans="1:21">
      <c r="A28" t="s">
        <v>120</v>
      </c>
      <c r="B28">
        <v>3</v>
      </c>
      <c r="C28" t="s">
        <v>184</v>
      </c>
      <c r="D28">
        <v>100020</v>
      </c>
      <c r="E28" t="s">
        <v>220</v>
      </c>
      <c r="F28" t="s">
        <v>221</v>
      </c>
      <c r="G28" t="s">
        <v>222</v>
      </c>
      <c r="H28" t="s">
        <v>218</v>
      </c>
      <c r="I28" t="s">
        <v>219</v>
      </c>
      <c r="J28" s="1">
        <v>0.31944444444444448</v>
      </c>
      <c r="K28" s="1">
        <v>0.35347222222222219</v>
      </c>
      <c r="L28" t="s">
        <v>223</v>
      </c>
      <c r="M28" t="s">
        <v>224</v>
      </c>
      <c r="N28">
        <v>19.882999999999999</v>
      </c>
      <c r="Q28" s="1">
        <f t="shared" si="1"/>
        <v>3.4027777777777712E-2</v>
      </c>
      <c r="T28" t="s">
        <v>275</v>
      </c>
      <c r="U28" s="1">
        <v>0.38055555555555554</v>
      </c>
    </row>
    <row r="29" spans="1:21">
      <c r="A29" t="s">
        <v>120</v>
      </c>
      <c r="B29">
        <v>4</v>
      </c>
      <c r="C29" t="s">
        <v>184</v>
      </c>
      <c r="D29">
        <v>100191</v>
      </c>
      <c r="E29" t="s">
        <v>225</v>
      </c>
      <c r="F29" t="s">
        <v>226</v>
      </c>
      <c r="G29" t="s">
        <v>222</v>
      </c>
      <c r="H29" t="s">
        <v>223</v>
      </c>
      <c r="I29" t="s">
        <v>224</v>
      </c>
      <c r="J29" s="1">
        <v>0.37152777777777773</v>
      </c>
      <c r="K29" s="1">
        <v>0.40763888888888888</v>
      </c>
      <c r="L29" t="s">
        <v>218</v>
      </c>
      <c r="M29" t="s">
        <v>219</v>
      </c>
      <c r="N29">
        <v>20.921500000000002</v>
      </c>
      <c r="Q29" s="1">
        <f t="shared" si="1"/>
        <v>3.6111111111111149E-2</v>
      </c>
      <c r="T29" t="s">
        <v>276</v>
      </c>
      <c r="U29" s="1">
        <v>0.40069444444444446</v>
      </c>
    </row>
    <row r="30" spans="1:21">
      <c r="A30" t="s">
        <v>120</v>
      </c>
      <c r="B30">
        <v>5</v>
      </c>
      <c r="C30" t="s">
        <v>184</v>
      </c>
      <c r="D30">
        <v>100029</v>
      </c>
      <c r="E30" t="s">
        <v>227</v>
      </c>
      <c r="F30" t="s">
        <v>228</v>
      </c>
      <c r="G30" t="s">
        <v>222</v>
      </c>
      <c r="H30" t="s">
        <v>218</v>
      </c>
      <c r="I30" t="s">
        <v>219</v>
      </c>
      <c r="J30" s="1">
        <v>0.41319444444444442</v>
      </c>
      <c r="K30" s="1">
        <v>0.44166666666666665</v>
      </c>
      <c r="L30" t="s">
        <v>192</v>
      </c>
      <c r="M30" t="s">
        <v>193</v>
      </c>
      <c r="N30">
        <v>16.2334</v>
      </c>
      <c r="Q30" s="1">
        <f t="shared" si="1"/>
        <v>2.8472222222222232E-2</v>
      </c>
      <c r="T30">
        <f>N106</f>
        <v>234.53862000000004</v>
      </c>
      <c r="U30" s="1">
        <v>0.4152777777777778</v>
      </c>
    </row>
    <row r="31" spans="1:21">
      <c r="A31" t="s">
        <v>120</v>
      </c>
      <c r="B31">
        <v>6</v>
      </c>
      <c r="C31" t="s">
        <v>184</v>
      </c>
      <c r="D31">
        <v>100200</v>
      </c>
      <c r="E31" t="s">
        <v>229</v>
      </c>
      <c r="F31" t="s">
        <v>230</v>
      </c>
      <c r="G31" t="s">
        <v>222</v>
      </c>
      <c r="H31" t="s">
        <v>192</v>
      </c>
      <c r="I31" t="s">
        <v>193</v>
      </c>
      <c r="J31" s="1">
        <v>0.47430555555555554</v>
      </c>
      <c r="K31" s="1">
        <v>0.50138888888888888</v>
      </c>
      <c r="L31" t="s">
        <v>218</v>
      </c>
      <c r="M31" t="s">
        <v>219</v>
      </c>
      <c r="N31">
        <v>15.4627</v>
      </c>
      <c r="Q31" s="1">
        <f t="shared" si="1"/>
        <v>2.7083333333333348E-2</v>
      </c>
      <c r="T31">
        <f>N137</f>
        <v>265.39772000000005</v>
      </c>
      <c r="U31" s="1">
        <v>0.43541666666666662</v>
      </c>
    </row>
    <row r="32" spans="1:21">
      <c r="A32" t="s">
        <v>120</v>
      </c>
      <c r="B32">
        <v>7</v>
      </c>
      <c r="C32" t="s">
        <v>184</v>
      </c>
      <c r="D32">
        <v>100039</v>
      </c>
      <c r="E32" t="s">
        <v>227</v>
      </c>
      <c r="F32" t="s">
        <v>228</v>
      </c>
      <c r="G32" t="s">
        <v>222</v>
      </c>
      <c r="H32" t="s">
        <v>218</v>
      </c>
      <c r="I32" t="s">
        <v>219</v>
      </c>
      <c r="J32" s="1">
        <v>0.51736111111111105</v>
      </c>
      <c r="K32" s="1">
        <v>0.54583333333333328</v>
      </c>
      <c r="L32" t="s">
        <v>192</v>
      </c>
      <c r="M32" t="s">
        <v>193</v>
      </c>
      <c r="N32">
        <v>16.2334</v>
      </c>
      <c r="Q32" s="1">
        <f t="shared" si="1"/>
        <v>2.8472222222222232E-2</v>
      </c>
    </row>
    <row r="33" spans="1:17">
      <c r="A33" t="s">
        <v>120</v>
      </c>
      <c r="B33">
        <v>8</v>
      </c>
      <c r="C33" t="s">
        <v>179</v>
      </c>
      <c r="H33" t="s">
        <v>192</v>
      </c>
      <c r="I33" t="s">
        <v>193</v>
      </c>
      <c r="J33" s="1">
        <v>0.54583333333333328</v>
      </c>
      <c r="K33" s="1">
        <v>0.5541666666666667</v>
      </c>
      <c r="L33" t="s">
        <v>180</v>
      </c>
      <c r="M33" t="s">
        <v>181</v>
      </c>
      <c r="N33">
        <v>7.5</v>
      </c>
      <c r="Q33" s="1">
        <f t="shared" si="1"/>
        <v>8.3333333333334147E-3</v>
      </c>
    </row>
    <row r="34" spans="1:17">
      <c r="A34" t="s">
        <v>120</v>
      </c>
      <c r="B34">
        <v>9</v>
      </c>
      <c r="C34" t="s">
        <v>179</v>
      </c>
      <c r="H34" t="s">
        <v>180</v>
      </c>
      <c r="I34" t="s">
        <v>181</v>
      </c>
      <c r="J34" s="1">
        <v>0.60277777777777775</v>
      </c>
      <c r="K34" s="1">
        <v>0.61111111111111105</v>
      </c>
      <c r="L34" t="s">
        <v>182</v>
      </c>
      <c r="M34" t="s">
        <v>183</v>
      </c>
      <c r="N34">
        <v>7.6</v>
      </c>
      <c r="Q34" s="1">
        <f t="shared" si="1"/>
        <v>8.3333333333333037E-3</v>
      </c>
    </row>
    <row r="35" spans="1:17">
      <c r="A35" t="s">
        <v>120</v>
      </c>
      <c r="B35">
        <v>10</v>
      </c>
      <c r="C35" t="s">
        <v>184</v>
      </c>
      <c r="D35">
        <v>100534</v>
      </c>
      <c r="E35" t="s">
        <v>216</v>
      </c>
      <c r="F35" t="s">
        <v>217</v>
      </c>
      <c r="G35" t="s">
        <v>196</v>
      </c>
      <c r="H35" t="s">
        <v>182</v>
      </c>
      <c r="I35" t="s">
        <v>183</v>
      </c>
      <c r="J35" s="1">
        <v>0.61111111111111105</v>
      </c>
      <c r="K35" s="1">
        <v>0.63263888888888886</v>
      </c>
      <c r="L35" t="s">
        <v>197</v>
      </c>
      <c r="M35" t="s">
        <v>198</v>
      </c>
      <c r="N35">
        <v>11.3742</v>
      </c>
      <c r="Q35" s="1">
        <f t="shared" si="1"/>
        <v>2.1527777777777812E-2</v>
      </c>
    </row>
    <row r="36" spans="1:17">
      <c r="A36" t="s">
        <v>120</v>
      </c>
      <c r="B36">
        <v>11</v>
      </c>
      <c r="C36" t="s">
        <v>184</v>
      </c>
      <c r="D36">
        <v>100381</v>
      </c>
      <c r="E36" t="s">
        <v>199</v>
      </c>
      <c r="F36" t="s">
        <v>200</v>
      </c>
      <c r="G36" t="s">
        <v>196</v>
      </c>
      <c r="H36" t="s">
        <v>197</v>
      </c>
      <c r="I36" t="s">
        <v>198</v>
      </c>
      <c r="J36" s="1">
        <v>0.64236111111111105</v>
      </c>
      <c r="K36" s="1">
        <v>0.65069444444444446</v>
      </c>
      <c r="L36" t="s">
        <v>201</v>
      </c>
      <c r="M36" t="s">
        <v>202</v>
      </c>
      <c r="N36">
        <v>3.9434100000000001</v>
      </c>
      <c r="Q36" s="1">
        <f t="shared" si="1"/>
        <v>8.3333333333334147E-3</v>
      </c>
    </row>
    <row r="37" spans="1:17">
      <c r="A37" t="s">
        <v>120</v>
      </c>
      <c r="B37">
        <v>12</v>
      </c>
      <c r="C37" t="s">
        <v>184</v>
      </c>
      <c r="D37">
        <v>100540</v>
      </c>
      <c r="E37" t="s">
        <v>203</v>
      </c>
      <c r="F37" t="s">
        <v>204</v>
      </c>
      <c r="G37" t="s">
        <v>196</v>
      </c>
      <c r="H37" t="s">
        <v>201</v>
      </c>
      <c r="I37" t="s">
        <v>202</v>
      </c>
      <c r="J37" s="1">
        <v>0.65277777777777779</v>
      </c>
      <c r="K37" s="1">
        <v>0.66041666666666665</v>
      </c>
      <c r="L37" t="s">
        <v>197</v>
      </c>
      <c r="M37" t="s">
        <v>198</v>
      </c>
      <c r="N37">
        <v>3.6383299999999998</v>
      </c>
      <c r="Q37" s="1">
        <f t="shared" si="1"/>
        <v>7.6388888888888618E-3</v>
      </c>
    </row>
    <row r="38" spans="1:17">
      <c r="A38" t="s">
        <v>120</v>
      </c>
      <c r="B38">
        <v>13</v>
      </c>
      <c r="C38" t="s">
        <v>184</v>
      </c>
      <c r="D38">
        <v>100383</v>
      </c>
      <c r="E38" t="s">
        <v>205</v>
      </c>
      <c r="F38" t="s">
        <v>206</v>
      </c>
      <c r="G38" t="s">
        <v>196</v>
      </c>
      <c r="H38" t="s">
        <v>197</v>
      </c>
      <c r="I38" t="s">
        <v>198</v>
      </c>
      <c r="J38" s="1">
        <v>0.67013888888888884</v>
      </c>
      <c r="K38" s="1">
        <v>0.68888888888888899</v>
      </c>
      <c r="L38" t="s">
        <v>182</v>
      </c>
      <c r="M38" t="s">
        <v>183</v>
      </c>
      <c r="N38">
        <v>10.9535</v>
      </c>
      <c r="Q38" s="1">
        <f t="shared" si="1"/>
        <v>1.8750000000000155E-2</v>
      </c>
    </row>
    <row r="39" spans="1:17">
      <c r="A39" t="s">
        <v>120</v>
      </c>
      <c r="B39">
        <v>14</v>
      </c>
      <c r="C39" t="s">
        <v>184</v>
      </c>
      <c r="D39">
        <v>100546</v>
      </c>
      <c r="E39" t="s">
        <v>216</v>
      </c>
      <c r="F39" t="s">
        <v>217</v>
      </c>
      <c r="G39" t="s">
        <v>196</v>
      </c>
      <c r="H39" t="s">
        <v>182</v>
      </c>
      <c r="I39" t="s">
        <v>183</v>
      </c>
      <c r="J39" s="1">
        <v>0.69444444444444453</v>
      </c>
      <c r="K39" s="1">
        <v>0.71597222222222223</v>
      </c>
      <c r="L39" t="s">
        <v>197</v>
      </c>
      <c r="M39" t="s">
        <v>198</v>
      </c>
      <c r="N39">
        <v>11.3742</v>
      </c>
      <c r="Q39" s="1">
        <f t="shared" si="1"/>
        <v>2.1527777777777701E-2</v>
      </c>
    </row>
    <row r="40" spans="1:17">
      <c r="A40" t="s">
        <v>120</v>
      </c>
      <c r="B40">
        <v>15</v>
      </c>
      <c r="C40" t="s">
        <v>184</v>
      </c>
      <c r="D40">
        <v>100393</v>
      </c>
      <c r="E40" t="s">
        <v>199</v>
      </c>
      <c r="F40" t="s">
        <v>200</v>
      </c>
      <c r="G40" t="s">
        <v>196</v>
      </c>
      <c r="H40" t="s">
        <v>197</v>
      </c>
      <c r="I40" t="s">
        <v>198</v>
      </c>
      <c r="J40" s="1">
        <v>0.72569444444444453</v>
      </c>
      <c r="K40" s="1">
        <v>0.73402777777777783</v>
      </c>
      <c r="L40" t="s">
        <v>201</v>
      </c>
      <c r="M40" t="s">
        <v>202</v>
      </c>
      <c r="N40">
        <v>3.9434100000000001</v>
      </c>
      <c r="Q40" s="1">
        <f t="shared" si="1"/>
        <v>8.3333333333333037E-3</v>
      </c>
    </row>
    <row r="41" spans="1:17">
      <c r="A41" t="s">
        <v>120</v>
      </c>
      <c r="B41">
        <v>16</v>
      </c>
      <c r="C41" t="s">
        <v>184</v>
      </c>
      <c r="D41">
        <v>100553</v>
      </c>
      <c r="E41" t="s">
        <v>203</v>
      </c>
      <c r="F41" t="s">
        <v>204</v>
      </c>
      <c r="G41" t="s">
        <v>196</v>
      </c>
      <c r="H41" t="s">
        <v>201</v>
      </c>
      <c r="I41" t="s">
        <v>202</v>
      </c>
      <c r="J41" s="1">
        <v>0.73611111111111116</v>
      </c>
      <c r="K41" s="1">
        <v>0.74375000000000002</v>
      </c>
      <c r="L41" t="s">
        <v>197</v>
      </c>
      <c r="M41" t="s">
        <v>198</v>
      </c>
      <c r="N41">
        <v>3.6383299999999998</v>
      </c>
      <c r="Q41" s="1">
        <f t="shared" si="1"/>
        <v>7.6388888888888618E-3</v>
      </c>
    </row>
    <row r="42" spans="1:17">
      <c r="A42" t="s">
        <v>120</v>
      </c>
      <c r="B42">
        <v>17</v>
      </c>
      <c r="C42" t="s">
        <v>184</v>
      </c>
      <c r="D42">
        <v>100395</v>
      </c>
      <c r="E42" t="s">
        <v>244</v>
      </c>
      <c r="F42" t="s">
        <v>245</v>
      </c>
      <c r="G42" t="s">
        <v>196</v>
      </c>
      <c r="H42" t="s">
        <v>197</v>
      </c>
      <c r="I42" t="s">
        <v>198</v>
      </c>
      <c r="J42" s="1">
        <v>0.75347222222222221</v>
      </c>
      <c r="K42" s="1">
        <v>0.77708333333333324</v>
      </c>
      <c r="L42" t="s">
        <v>192</v>
      </c>
      <c r="M42" t="s">
        <v>193</v>
      </c>
      <c r="N42">
        <v>13.881600000000001</v>
      </c>
      <c r="Q42" s="1">
        <f t="shared" si="1"/>
        <v>2.3611111111111027E-2</v>
      </c>
    </row>
    <row r="43" spans="1:17">
      <c r="A43" t="s">
        <v>120</v>
      </c>
      <c r="B43">
        <v>18</v>
      </c>
      <c r="C43" t="s">
        <v>184</v>
      </c>
      <c r="D43">
        <v>100565</v>
      </c>
      <c r="E43" t="s">
        <v>194</v>
      </c>
      <c r="F43" t="s">
        <v>195</v>
      </c>
      <c r="G43" t="s">
        <v>196</v>
      </c>
      <c r="H43" t="s">
        <v>192</v>
      </c>
      <c r="I43" t="s">
        <v>193</v>
      </c>
      <c r="J43" s="1">
        <v>0.82986111111111116</v>
      </c>
      <c r="K43" s="1">
        <v>0.85277777777777775</v>
      </c>
      <c r="L43" t="s">
        <v>197</v>
      </c>
      <c r="M43" t="s">
        <v>198</v>
      </c>
      <c r="N43">
        <v>13.524900000000001</v>
      </c>
      <c r="Q43" s="1">
        <f t="shared" si="1"/>
        <v>2.2916666666666585E-2</v>
      </c>
    </row>
    <row r="44" spans="1:17">
      <c r="A44" t="s">
        <v>120</v>
      </c>
      <c r="B44">
        <v>19</v>
      </c>
      <c r="C44" t="s">
        <v>184</v>
      </c>
      <c r="D44">
        <v>100413</v>
      </c>
      <c r="E44" t="s">
        <v>199</v>
      </c>
      <c r="F44" t="s">
        <v>200</v>
      </c>
      <c r="G44" t="s">
        <v>196</v>
      </c>
      <c r="H44" t="s">
        <v>197</v>
      </c>
      <c r="I44" t="s">
        <v>198</v>
      </c>
      <c r="J44" s="1">
        <v>0.86458333333333337</v>
      </c>
      <c r="K44" s="1">
        <v>0.87291666666666667</v>
      </c>
      <c r="L44" t="s">
        <v>201</v>
      </c>
      <c r="M44" t="s">
        <v>202</v>
      </c>
      <c r="N44">
        <v>3.9434100000000001</v>
      </c>
      <c r="Q44" s="1">
        <f t="shared" si="1"/>
        <v>8.3333333333333037E-3</v>
      </c>
    </row>
    <row r="45" spans="1:17">
      <c r="A45" t="s">
        <v>120</v>
      </c>
      <c r="B45">
        <v>20</v>
      </c>
      <c r="C45" t="s">
        <v>184</v>
      </c>
      <c r="D45">
        <v>100570</v>
      </c>
      <c r="E45" t="s">
        <v>203</v>
      </c>
      <c r="F45" t="s">
        <v>204</v>
      </c>
      <c r="G45" t="s">
        <v>196</v>
      </c>
      <c r="H45" t="s">
        <v>201</v>
      </c>
      <c r="I45" t="s">
        <v>202</v>
      </c>
      <c r="J45" s="1">
        <v>0.88194444444444453</v>
      </c>
      <c r="K45" s="1">
        <v>0.88958333333333339</v>
      </c>
      <c r="L45" t="s">
        <v>197</v>
      </c>
      <c r="M45" t="s">
        <v>198</v>
      </c>
      <c r="N45">
        <v>3.6383299999999998</v>
      </c>
      <c r="Q45" s="1">
        <f t="shared" si="1"/>
        <v>7.6388888888888618E-3</v>
      </c>
    </row>
    <row r="46" spans="1:17">
      <c r="A46" t="s">
        <v>120</v>
      </c>
      <c r="B46">
        <v>21</v>
      </c>
      <c r="C46" t="s">
        <v>184</v>
      </c>
      <c r="D46">
        <v>100417</v>
      </c>
      <c r="E46" t="s">
        <v>199</v>
      </c>
      <c r="F46" t="s">
        <v>200</v>
      </c>
      <c r="G46" t="s">
        <v>196</v>
      </c>
      <c r="H46" t="s">
        <v>197</v>
      </c>
      <c r="I46" t="s">
        <v>198</v>
      </c>
      <c r="J46" s="1">
        <v>0.89583333333333337</v>
      </c>
      <c r="K46" s="1">
        <v>0.90416666666666667</v>
      </c>
      <c r="L46" t="s">
        <v>201</v>
      </c>
      <c r="M46" t="s">
        <v>202</v>
      </c>
      <c r="N46">
        <v>3.9434100000000001</v>
      </c>
      <c r="Q46" s="1">
        <f t="shared" si="1"/>
        <v>8.3333333333333037E-3</v>
      </c>
    </row>
    <row r="47" spans="1:17">
      <c r="A47" t="s">
        <v>120</v>
      </c>
      <c r="B47">
        <v>22</v>
      </c>
      <c r="C47" t="s">
        <v>179</v>
      </c>
      <c r="H47" t="s">
        <v>201</v>
      </c>
      <c r="I47" t="s">
        <v>202</v>
      </c>
      <c r="J47" s="1">
        <v>0.90416666666666667</v>
      </c>
      <c r="K47" s="1">
        <v>0.9145833333333333</v>
      </c>
      <c r="L47" t="s">
        <v>180</v>
      </c>
      <c r="M47" t="s">
        <v>181</v>
      </c>
      <c r="N47">
        <v>7.5</v>
      </c>
      <c r="Q47" s="1">
        <f t="shared" si="1"/>
        <v>1.041666666666663E-2</v>
      </c>
    </row>
    <row r="48" spans="1:17">
      <c r="A48" t="s">
        <v>120</v>
      </c>
      <c r="M48" t="s">
        <v>277</v>
      </c>
      <c r="N48">
        <f>SUM(N26:N47)</f>
        <v>222.09372999999997</v>
      </c>
      <c r="P48" t="s">
        <v>274</v>
      </c>
      <c r="Q48" s="1">
        <f>SUM(Q26:Q47)</f>
        <v>0.38055555555555542</v>
      </c>
    </row>
    <row r="49" spans="1:17">
      <c r="Q49" s="1"/>
    </row>
    <row r="50" spans="1:17">
      <c r="A50" t="s">
        <v>126</v>
      </c>
      <c r="Q50" s="1"/>
    </row>
    <row r="51" spans="1:17">
      <c r="A51" t="s">
        <v>126</v>
      </c>
      <c r="B51">
        <v>1</v>
      </c>
      <c r="C51" t="s">
        <v>179</v>
      </c>
      <c r="H51" t="s">
        <v>180</v>
      </c>
      <c r="I51" t="s">
        <v>181</v>
      </c>
      <c r="J51" s="1">
        <v>0.25833333333333336</v>
      </c>
      <c r="K51" s="1">
        <v>0.2673611111111111</v>
      </c>
      <c r="L51" t="s">
        <v>207</v>
      </c>
      <c r="M51" t="s">
        <v>208</v>
      </c>
      <c r="N51">
        <v>5.3</v>
      </c>
      <c r="Q51" s="1">
        <f t="shared" ref="Q51:Q72" si="2">K51-J51</f>
        <v>9.0277777777777457E-3</v>
      </c>
    </row>
    <row r="52" spans="1:17">
      <c r="A52" t="s">
        <v>126</v>
      </c>
      <c r="B52">
        <v>2</v>
      </c>
      <c r="C52" t="s">
        <v>184</v>
      </c>
      <c r="D52">
        <v>201005</v>
      </c>
      <c r="E52" t="s">
        <v>209</v>
      </c>
      <c r="F52" t="s">
        <v>210</v>
      </c>
      <c r="G52" t="s">
        <v>211</v>
      </c>
      <c r="H52" t="s">
        <v>207</v>
      </c>
      <c r="I52" t="s">
        <v>208</v>
      </c>
      <c r="J52" s="1">
        <v>0.2673611111111111</v>
      </c>
      <c r="K52" s="1">
        <v>0.28055555555555556</v>
      </c>
      <c r="L52" t="s">
        <v>212</v>
      </c>
      <c r="M52" t="s">
        <v>213</v>
      </c>
      <c r="N52">
        <v>6.6947799999999997</v>
      </c>
      <c r="Q52" s="1">
        <f t="shared" si="2"/>
        <v>1.3194444444444453E-2</v>
      </c>
    </row>
    <row r="53" spans="1:17">
      <c r="A53" t="s">
        <v>126</v>
      </c>
      <c r="B53">
        <v>3</v>
      </c>
      <c r="C53" t="s">
        <v>184</v>
      </c>
      <c r="D53">
        <v>201203</v>
      </c>
      <c r="E53" t="s">
        <v>214</v>
      </c>
      <c r="F53" t="s">
        <v>215</v>
      </c>
      <c r="G53" t="s">
        <v>211</v>
      </c>
      <c r="H53" t="s">
        <v>212</v>
      </c>
      <c r="I53" t="s">
        <v>213</v>
      </c>
      <c r="J53" s="1">
        <v>0.28472222222222221</v>
      </c>
      <c r="K53" s="1">
        <v>0.3</v>
      </c>
      <c r="L53" t="s">
        <v>207</v>
      </c>
      <c r="M53" t="s">
        <v>208</v>
      </c>
      <c r="N53">
        <v>7.8006000000000002</v>
      </c>
      <c r="Q53" s="1">
        <f t="shared" si="2"/>
        <v>1.5277777777777779E-2</v>
      </c>
    </row>
    <row r="54" spans="1:17">
      <c r="A54" t="s">
        <v>126</v>
      </c>
      <c r="B54">
        <v>4</v>
      </c>
      <c r="C54" t="s">
        <v>184</v>
      </c>
      <c r="D54">
        <v>201012</v>
      </c>
      <c r="E54" t="s">
        <v>209</v>
      </c>
      <c r="F54" t="s">
        <v>210</v>
      </c>
      <c r="G54" t="s">
        <v>211</v>
      </c>
      <c r="H54" t="s">
        <v>207</v>
      </c>
      <c r="I54" t="s">
        <v>208</v>
      </c>
      <c r="J54" s="1">
        <v>0.30902777777777779</v>
      </c>
      <c r="K54" s="1">
        <v>0.32222222222222224</v>
      </c>
      <c r="L54" t="s">
        <v>212</v>
      </c>
      <c r="M54" t="s">
        <v>213</v>
      </c>
      <c r="N54">
        <v>6.6947799999999997</v>
      </c>
      <c r="Q54" s="1">
        <f t="shared" si="2"/>
        <v>1.3194444444444453E-2</v>
      </c>
    </row>
    <row r="55" spans="1:17">
      <c r="A55" t="s">
        <v>126</v>
      </c>
      <c r="B55">
        <v>5</v>
      </c>
      <c r="C55" t="s">
        <v>184</v>
      </c>
      <c r="D55">
        <v>201211</v>
      </c>
      <c r="E55" t="s">
        <v>214</v>
      </c>
      <c r="F55" t="s">
        <v>215</v>
      </c>
      <c r="G55" t="s">
        <v>211</v>
      </c>
      <c r="H55" t="s">
        <v>212</v>
      </c>
      <c r="I55" t="s">
        <v>213</v>
      </c>
      <c r="J55" s="1">
        <v>0.3263888888888889</v>
      </c>
      <c r="K55" s="1">
        <v>0.34166666666666662</v>
      </c>
      <c r="L55" t="s">
        <v>207</v>
      </c>
      <c r="M55" t="s">
        <v>208</v>
      </c>
      <c r="N55">
        <v>7.8006000000000002</v>
      </c>
      <c r="Q55" s="1">
        <f t="shared" si="2"/>
        <v>1.5277777777777724E-2</v>
      </c>
    </row>
    <row r="56" spans="1:17">
      <c r="A56" t="s">
        <v>126</v>
      </c>
      <c r="B56">
        <v>6</v>
      </c>
      <c r="C56" t="s">
        <v>184</v>
      </c>
      <c r="D56">
        <v>201021</v>
      </c>
      <c r="E56" t="s">
        <v>209</v>
      </c>
      <c r="F56" t="s">
        <v>210</v>
      </c>
      <c r="G56" t="s">
        <v>211</v>
      </c>
      <c r="H56" t="s">
        <v>207</v>
      </c>
      <c r="I56" t="s">
        <v>208</v>
      </c>
      <c r="J56" s="1">
        <v>0.35069444444444442</v>
      </c>
      <c r="K56" s="1">
        <v>0.36527777777777781</v>
      </c>
      <c r="L56" t="s">
        <v>212</v>
      </c>
      <c r="M56" t="s">
        <v>213</v>
      </c>
      <c r="N56">
        <v>6.6947799999999997</v>
      </c>
      <c r="Q56" s="1">
        <f t="shared" si="2"/>
        <v>1.4583333333333393E-2</v>
      </c>
    </row>
    <row r="57" spans="1:17">
      <c r="A57" t="s">
        <v>126</v>
      </c>
      <c r="B57">
        <v>7</v>
      </c>
      <c r="C57" t="s">
        <v>184</v>
      </c>
      <c r="D57">
        <v>201222</v>
      </c>
      <c r="E57" t="s">
        <v>214</v>
      </c>
      <c r="F57" t="s">
        <v>215</v>
      </c>
      <c r="G57" t="s">
        <v>211</v>
      </c>
      <c r="H57" t="s">
        <v>212</v>
      </c>
      <c r="I57" t="s">
        <v>213</v>
      </c>
      <c r="J57" s="1">
        <v>0.37847222222222227</v>
      </c>
      <c r="K57" s="1">
        <v>0.39583333333333331</v>
      </c>
      <c r="L57" t="s">
        <v>207</v>
      </c>
      <c r="M57" t="s">
        <v>208</v>
      </c>
      <c r="N57">
        <v>7.8006000000000002</v>
      </c>
      <c r="Q57" s="1">
        <f t="shared" si="2"/>
        <v>1.7361111111111049E-2</v>
      </c>
    </row>
    <row r="58" spans="1:17">
      <c r="A58" t="s">
        <v>126</v>
      </c>
      <c r="B58">
        <v>8</v>
      </c>
      <c r="C58" t="s">
        <v>184</v>
      </c>
      <c r="D58">
        <v>201031</v>
      </c>
      <c r="E58" t="s">
        <v>209</v>
      </c>
      <c r="F58" t="s">
        <v>210</v>
      </c>
      <c r="G58" t="s">
        <v>211</v>
      </c>
      <c r="H58" t="s">
        <v>207</v>
      </c>
      <c r="I58" t="s">
        <v>208</v>
      </c>
      <c r="J58" s="1">
        <v>0.4236111111111111</v>
      </c>
      <c r="K58" s="1">
        <v>0.4381944444444445</v>
      </c>
      <c r="L58" t="s">
        <v>212</v>
      </c>
      <c r="M58" t="s">
        <v>213</v>
      </c>
      <c r="N58">
        <v>6.6947799999999997</v>
      </c>
      <c r="Q58" s="1">
        <f t="shared" si="2"/>
        <v>1.4583333333333393E-2</v>
      </c>
    </row>
    <row r="59" spans="1:17">
      <c r="A59" t="s">
        <v>126</v>
      </c>
      <c r="B59">
        <v>9</v>
      </c>
      <c r="C59" t="s">
        <v>184</v>
      </c>
      <c r="D59">
        <v>201230</v>
      </c>
      <c r="E59" t="s">
        <v>214</v>
      </c>
      <c r="F59" t="s">
        <v>215</v>
      </c>
      <c r="G59" t="s">
        <v>211</v>
      </c>
      <c r="H59" t="s">
        <v>212</v>
      </c>
      <c r="I59" t="s">
        <v>213</v>
      </c>
      <c r="J59" s="1">
        <v>0.44097222222222227</v>
      </c>
      <c r="K59" s="1">
        <v>0.45833333333333331</v>
      </c>
      <c r="L59" t="s">
        <v>207</v>
      </c>
      <c r="M59" t="s">
        <v>208</v>
      </c>
      <c r="N59">
        <v>7.8006000000000002</v>
      </c>
      <c r="Q59" s="1">
        <f t="shared" si="2"/>
        <v>1.7361111111111049E-2</v>
      </c>
    </row>
    <row r="60" spans="1:17">
      <c r="A60" t="s">
        <v>126</v>
      </c>
      <c r="B60">
        <v>10</v>
      </c>
      <c r="C60" t="s">
        <v>184</v>
      </c>
      <c r="D60">
        <v>201037</v>
      </c>
      <c r="E60" t="s">
        <v>209</v>
      </c>
      <c r="F60" t="s">
        <v>210</v>
      </c>
      <c r="G60" t="s">
        <v>211</v>
      </c>
      <c r="H60" t="s">
        <v>207</v>
      </c>
      <c r="I60" t="s">
        <v>208</v>
      </c>
      <c r="J60" s="1">
        <v>0.46527777777777773</v>
      </c>
      <c r="K60" s="1">
        <v>0.47986111111111113</v>
      </c>
      <c r="L60" t="s">
        <v>212</v>
      </c>
      <c r="M60" t="s">
        <v>213</v>
      </c>
      <c r="N60">
        <v>6.6947799999999997</v>
      </c>
      <c r="Q60" s="1">
        <f t="shared" si="2"/>
        <v>1.4583333333333393E-2</v>
      </c>
    </row>
    <row r="61" spans="1:17">
      <c r="A61" t="s">
        <v>126</v>
      </c>
      <c r="B61">
        <v>11</v>
      </c>
      <c r="C61" t="s">
        <v>184</v>
      </c>
      <c r="D61">
        <v>201237</v>
      </c>
      <c r="E61" t="s">
        <v>214</v>
      </c>
      <c r="F61" t="s">
        <v>215</v>
      </c>
      <c r="G61" t="s">
        <v>211</v>
      </c>
      <c r="H61" t="s">
        <v>212</v>
      </c>
      <c r="I61" t="s">
        <v>213</v>
      </c>
      <c r="J61" s="1">
        <v>0.4826388888888889</v>
      </c>
      <c r="K61" s="1">
        <v>0.5</v>
      </c>
      <c r="L61" t="s">
        <v>207</v>
      </c>
      <c r="M61" t="s">
        <v>208</v>
      </c>
      <c r="N61">
        <v>7.8006000000000002</v>
      </c>
      <c r="Q61" s="1">
        <f t="shared" si="2"/>
        <v>1.7361111111111105E-2</v>
      </c>
    </row>
    <row r="62" spans="1:17">
      <c r="A62" t="s">
        <v>126</v>
      </c>
      <c r="B62">
        <v>12</v>
      </c>
      <c r="C62" t="s">
        <v>184</v>
      </c>
      <c r="D62">
        <v>201044</v>
      </c>
      <c r="E62" t="s">
        <v>209</v>
      </c>
      <c r="F62" t="s">
        <v>210</v>
      </c>
      <c r="G62" t="s">
        <v>211</v>
      </c>
      <c r="H62" t="s">
        <v>207</v>
      </c>
      <c r="I62" t="s">
        <v>208</v>
      </c>
      <c r="J62" s="1">
        <v>0.50694444444444442</v>
      </c>
      <c r="K62" s="1">
        <v>0.52152777777777781</v>
      </c>
      <c r="L62" t="s">
        <v>212</v>
      </c>
      <c r="M62" t="s">
        <v>213</v>
      </c>
      <c r="N62">
        <v>6.6947799999999997</v>
      </c>
      <c r="Q62" s="1">
        <f t="shared" si="2"/>
        <v>1.4583333333333393E-2</v>
      </c>
    </row>
    <row r="63" spans="1:17">
      <c r="A63" t="s">
        <v>126</v>
      </c>
      <c r="B63">
        <v>13</v>
      </c>
      <c r="C63" t="s">
        <v>184</v>
      </c>
      <c r="D63">
        <v>201243</v>
      </c>
      <c r="E63" t="s">
        <v>214</v>
      </c>
      <c r="F63" t="s">
        <v>215</v>
      </c>
      <c r="G63" t="s">
        <v>211</v>
      </c>
      <c r="H63" t="s">
        <v>212</v>
      </c>
      <c r="I63" t="s">
        <v>213</v>
      </c>
      <c r="J63" s="1">
        <v>0.52430555555555558</v>
      </c>
      <c r="K63" s="1">
        <v>0.54166666666666663</v>
      </c>
      <c r="L63" t="s">
        <v>207</v>
      </c>
      <c r="M63" t="s">
        <v>208</v>
      </c>
      <c r="N63">
        <v>7.8006000000000002</v>
      </c>
      <c r="Q63" s="1">
        <f t="shared" si="2"/>
        <v>1.7361111111111049E-2</v>
      </c>
    </row>
    <row r="64" spans="1:17">
      <c r="A64" t="s">
        <v>126</v>
      </c>
      <c r="B64">
        <v>14</v>
      </c>
      <c r="C64" t="s">
        <v>179</v>
      </c>
      <c r="H64" t="s">
        <v>207</v>
      </c>
      <c r="I64" t="s">
        <v>208</v>
      </c>
      <c r="J64" s="1">
        <v>0.54166666666666663</v>
      </c>
      <c r="K64" s="1">
        <v>0.55069444444444449</v>
      </c>
      <c r="L64" t="s">
        <v>180</v>
      </c>
      <c r="M64" t="s">
        <v>181</v>
      </c>
      <c r="N64">
        <v>5.3</v>
      </c>
      <c r="Q64" s="1">
        <f t="shared" si="2"/>
        <v>9.0277777777778567E-3</v>
      </c>
    </row>
    <row r="65" spans="1:17">
      <c r="A65" t="s">
        <v>126</v>
      </c>
      <c r="B65">
        <v>15</v>
      </c>
      <c r="C65" t="s">
        <v>179</v>
      </c>
      <c r="H65" t="s">
        <v>180</v>
      </c>
      <c r="I65" t="s">
        <v>181</v>
      </c>
      <c r="J65" s="1">
        <v>0.57013888888888886</v>
      </c>
      <c r="K65" s="1">
        <v>0.57847222222222217</v>
      </c>
      <c r="L65" t="s">
        <v>192</v>
      </c>
      <c r="M65" t="s">
        <v>193</v>
      </c>
      <c r="N65">
        <v>7.5</v>
      </c>
      <c r="Q65" s="1">
        <f t="shared" si="2"/>
        <v>8.3333333333333037E-3</v>
      </c>
    </row>
    <row r="66" spans="1:17">
      <c r="A66" t="s">
        <v>126</v>
      </c>
      <c r="B66">
        <v>16</v>
      </c>
      <c r="C66" t="s">
        <v>184</v>
      </c>
      <c r="D66">
        <v>100210</v>
      </c>
      <c r="E66" t="s">
        <v>229</v>
      </c>
      <c r="F66" t="s">
        <v>230</v>
      </c>
      <c r="G66" t="s">
        <v>222</v>
      </c>
      <c r="H66" t="s">
        <v>192</v>
      </c>
      <c r="I66" t="s">
        <v>193</v>
      </c>
      <c r="J66" s="1">
        <v>0.57847222222222217</v>
      </c>
      <c r="K66" s="1">
        <v>0.60555555555555551</v>
      </c>
      <c r="L66" t="s">
        <v>218</v>
      </c>
      <c r="M66" t="s">
        <v>219</v>
      </c>
      <c r="N66">
        <v>15.4627</v>
      </c>
      <c r="Q66" s="1">
        <f t="shared" si="2"/>
        <v>2.7083333333333348E-2</v>
      </c>
    </row>
    <row r="67" spans="1:17">
      <c r="A67" t="s">
        <v>126</v>
      </c>
      <c r="B67">
        <v>17</v>
      </c>
      <c r="C67" t="s">
        <v>184</v>
      </c>
      <c r="D67">
        <v>100049</v>
      </c>
      <c r="E67" t="s">
        <v>227</v>
      </c>
      <c r="F67" t="s">
        <v>228</v>
      </c>
      <c r="G67" t="s">
        <v>222</v>
      </c>
      <c r="H67" t="s">
        <v>218</v>
      </c>
      <c r="I67" t="s">
        <v>219</v>
      </c>
      <c r="J67" s="1">
        <v>0.62152777777777779</v>
      </c>
      <c r="K67" s="1">
        <v>0.65</v>
      </c>
      <c r="L67" t="s">
        <v>192</v>
      </c>
      <c r="M67" t="s">
        <v>193</v>
      </c>
      <c r="N67">
        <v>16.2334</v>
      </c>
      <c r="Q67" s="1">
        <f t="shared" si="2"/>
        <v>2.8472222222222232E-2</v>
      </c>
    </row>
    <row r="68" spans="1:17">
      <c r="A68" t="s">
        <v>126</v>
      </c>
      <c r="B68">
        <v>18</v>
      </c>
      <c r="C68" t="s">
        <v>184</v>
      </c>
      <c r="D68">
        <v>100222</v>
      </c>
      <c r="E68" t="s">
        <v>229</v>
      </c>
      <c r="F68" t="s">
        <v>230</v>
      </c>
      <c r="G68" t="s">
        <v>222</v>
      </c>
      <c r="H68" t="s">
        <v>192</v>
      </c>
      <c r="I68" t="s">
        <v>193</v>
      </c>
      <c r="J68" s="1">
        <v>0.70347222222222217</v>
      </c>
      <c r="K68" s="1">
        <v>0.73055555555555562</v>
      </c>
      <c r="L68" t="s">
        <v>218</v>
      </c>
      <c r="M68" t="s">
        <v>219</v>
      </c>
      <c r="N68">
        <v>15.4627</v>
      </c>
      <c r="Q68" s="1">
        <f t="shared" si="2"/>
        <v>2.7083333333333459E-2</v>
      </c>
    </row>
    <row r="69" spans="1:17">
      <c r="A69" t="s">
        <v>126</v>
      </c>
      <c r="B69">
        <v>19</v>
      </c>
      <c r="C69" t="s">
        <v>184</v>
      </c>
      <c r="D69">
        <v>100060</v>
      </c>
      <c r="E69" t="s">
        <v>220</v>
      </c>
      <c r="F69" t="s">
        <v>221</v>
      </c>
      <c r="G69" t="s">
        <v>222</v>
      </c>
      <c r="H69" t="s">
        <v>218</v>
      </c>
      <c r="I69" t="s">
        <v>219</v>
      </c>
      <c r="J69" s="1">
        <v>0.73611111111111116</v>
      </c>
      <c r="K69" s="1">
        <v>0.77013888888888893</v>
      </c>
      <c r="L69" t="s">
        <v>223</v>
      </c>
      <c r="M69" t="s">
        <v>224</v>
      </c>
      <c r="N69">
        <v>19.882999999999999</v>
      </c>
      <c r="Q69" s="1">
        <f t="shared" si="2"/>
        <v>3.4027777777777768E-2</v>
      </c>
    </row>
    <row r="70" spans="1:17">
      <c r="A70" t="s">
        <v>126</v>
      </c>
      <c r="B70">
        <v>20</v>
      </c>
      <c r="C70" t="s">
        <v>184</v>
      </c>
      <c r="D70">
        <v>100231</v>
      </c>
      <c r="E70" t="s">
        <v>225</v>
      </c>
      <c r="F70" t="s">
        <v>226</v>
      </c>
      <c r="G70" t="s">
        <v>222</v>
      </c>
      <c r="H70" t="s">
        <v>223</v>
      </c>
      <c r="I70" t="s">
        <v>224</v>
      </c>
      <c r="J70" s="1">
        <v>0.78819444444444453</v>
      </c>
      <c r="K70" s="1">
        <v>0.82430555555555562</v>
      </c>
      <c r="L70" t="s">
        <v>218</v>
      </c>
      <c r="M70" t="s">
        <v>219</v>
      </c>
      <c r="N70">
        <v>20.921500000000002</v>
      </c>
      <c r="Q70" s="1">
        <f t="shared" si="2"/>
        <v>3.6111111111111094E-2</v>
      </c>
    </row>
    <row r="71" spans="1:17">
      <c r="A71" t="s">
        <v>126</v>
      </c>
      <c r="B71">
        <v>21</v>
      </c>
      <c r="C71" t="s">
        <v>184</v>
      </c>
      <c r="D71">
        <v>100069</v>
      </c>
      <c r="E71" t="s">
        <v>227</v>
      </c>
      <c r="F71" t="s">
        <v>228</v>
      </c>
      <c r="G71" t="s">
        <v>222</v>
      </c>
      <c r="H71" t="s">
        <v>218</v>
      </c>
      <c r="I71" t="s">
        <v>219</v>
      </c>
      <c r="J71" s="1">
        <v>0.82986111111111116</v>
      </c>
      <c r="K71" s="1">
        <v>0.85833333333333339</v>
      </c>
      <c r="L71" t="s">
        <v>192</v>
      </c>
      <c r="M71" t="s">
        <v>193</v>
      </c>
      <c r="N71">
        <v>16.2334</v>
      </c>
      <c r="Q71" s="1">
        <f t="shared" si="2"/>
        <v>2.8472222222222232E-2</v>
      </c>
    </row>
    <row r="72" spans="1:17">
      <c r="A72" t="s">
        <v>126</v>
      </c>
      <c r="B72">
        <v>22</v>
      </c>
      <c r="C72" t="s">
        <v>179</v>
      </c>
      <c r="H72" t="s">
        <v>192</v>
      </c>
      <c r="I72" t="s">
        <v>193</v>
      </c>
      <c r="J72" s="1">
        <v>0.85833333333333339</v>
      </c>
      <c r="K72" s="1">
        <v>0.8666666666666667</v>
      </c>
      <c r="L72" t="s">
        <v>180</v>
      </c>
      <c r="M72" t="s">
        <v>181</v>
      </c>
      <c r="N72">
        <v>7.5</v>
      </c>
      <c r="Q72" s="1">
        <f t="shared" si="2"/>
        <v>8.3333333333333037E-3</v>
      </c>
    </row>
    <row r="73" spans="1:17">
      <c r="A73" t="s">
        <v>126</v>
      </c>
      <c r="M73" t="s">
        <v>277</v>
      </c>
      <c r="N73">
        <f>SUM(N51:N72)</f>
        <v>216.76898000000003</v>
      </c>
      <c r="P73" t="s">
        <v>274</v>
      </c>
      <c r="Q73" s="1">
        <f>SUM(Q51:Q72)</f>
        <v>0.40069444444444458</v>
      </c>
    </row>
    <row r="74" spans="1:17">
      <c r="Q74" s="1"/>
    </row>
    <row r="75" spans="1:17">
      <c r="A75" t="s">
        <v>140</v>
      </c>
      <c r="Q75" s="1"/>
    </row>
    <row r="76" spans="1:17">
      <c r="A76" t="s">
        <v>140</v>
      </c>
      <c r="B76">
        <v>1</v>
      </c>
      <c r="C76" t="s">
        <v>179</v>
      </c>
      <c r="H76" t="s">
        <v>180</v>
      </c>
      <c r="I76" t="s">
        <v>181</v>
      </c>
      <c r="J76" s="1">
        <v>0.25694444444444448</v>
      </c>
      <c r="K76" s="1">
        <v>0.26527777777777778</v>
      </c>
      <c r="L76" t="s">
        <v>182</v>
      </c>
      <c r="M76" t="s">
        <v>183</v>
      </c>
      <c r="N76">
        <v>7.6</v>
      </c>
      <c r="Q76" s="1">
        <f t="shared" ref="Q76:Q105" si="3">K76-J76</f>
        <v>8.3333333333333037E-3</v>
      </c>
    </row>
    <row r="77" spans="1:17">
      <c r="A77" t="s">
        <v>140</v>
      </c>
      <c r="B77">
        <v>2</v>
      </c>
      <c r="C77" t="s">
        <v>184</v>
      </c>
      <c r="D77">
        <v>534833</v>
      </c>
      <c r="E77" t="s">
        <v>185</v>
      </c>
      <c r="F77" t="s">
        <v>186</v>
      </c>
      <c r="G77" t="s">
        <v>187</v>
      </c>
      <c r="H77" t="s">
        <v>182</v>
      </c>
      <c r="I77" t="s">
        <v>183</v>
      </c>
      <c r="J77" s="1">
        <v>0.26527777777777778</v>
      </c>
      <c r="K77" s="1">
        <v>0.28402777777777777</v>
      </c>
      <c r="L77" t="s">
        <v>188</v>
      </c>
      <c r="M77" t="s">
        <v>189</v>
      </c>
      <c r="N77">
        <v>12.118</v>
      </c>
      <c r="Q77" s="1">
        <f t="shared" si="3"/>
        <v>1.8749999999999989E-2</v>
      </c>
    </row>
    <row r="78" spans="1:17">
      <c r="A78" t="s">
        <v>140</v>
      </c>
      <c r="B78">
        <v>3</v>
      </c>
      <c r="C78" t="s">
        <v>184</v>
      </c>
      <c r="D78">
        <v>534959</v>
      </c>
      <c r="E78" t="s">
        <v>190</v>
      </c>
      <c r="F78" t="s">
        <v>191</v>
      </c>
      <c r="G78" t="s">
        <v>187</v>
      </c>
      <c r="H78" t="s">
        <v>188</v>
      </c>
      <c r="I78" t="s">
        <v>189</v>
      </c>
      <c r="J78" s="1">
        <v>0.28680555555555554</v>
      </c>
      <c r="K78" s="1">
        <v>0.30555555555555552</v>
      </c>
      <c r="L78" t="s">
        <v>182</v>
      </c>
      <c r="M78" t="s">
        <v>183</v>
      </c>
      <c r="N78">
        <v>12.781700000000001</v>
      </c>
      <c r="Q78" s="1">
        <f t="shared" si="3"/>
        <v>1.8749999999999989E-2</v>
      </c>
    </row>
    <row r="79" spans="1:17">
      <c r="A79" t="s">
        <v>140</v>
      </c>
      <c r="B79">
        <v>4</v>
      </c>
      <c r="C79" t="s">
        <v>184</v>
      </c>
      <c r="D79">
        <v>534806</v>
      </c>
      <c r="E79" t="s">
        <v>185</v>
      </c>
      <c r="F79" t="s">
        <v>186</v>
      </c>
      <c r="G79" t="s">
        <v>187</v>
      </c>
      <c r="H79" t="s">
        <v>182</v>
      </c>
      <c r="I79" t="s">
        <v>183</v>
      </c>
      <c r="J79" s="1">
        <v>0.30763888888888891</v>
      </c>
      <c r="K79" s="1">
        <v>0.32708333333333334</v>
      </c>
      <c r="L79" t="s">
        <v>188</v>
      </c>
      <c r="M79" t="s">
        <v>189</v>
      </c>
      <c r="N79">
        <v>12.118</v>
      </c>
      <c r="Q79" s="1">
        <f t="shared" si="3"/>
        <v>1.9444444444444431E-2</v>
      </c>
    </row>
    <row r="80" spans="1:17">
      <c r="A80" t="s">
        <v>140</v>
      </c>
      <c r="B80">
        <v>5</v>
      </c>
      <c r="C80" t="s">
        <v>184</v>
      </c>
      <c r="D80">
        <v>534873</v>
      </c>
      <c r="E80" t="s">
        <v>190</v>
      </c>
      <c r="F80" t="s">
        <v>191</v>
      </c>
      <c r="G80" t="s">
        <v>187</v>
      </c>
      <c r="H80" t="s">
        <v>188</v>
      </c>
      <c r="I80" t="s">
        <v>189</v>
      </c>
      <c r="J80" s="1">
        <v>0.33055555555555555</v>
      </c>
      <c r="K80" s="1">
        <v>0.35000000000000003</v>
      </c>
      <c r="L80" t="s">
        <v>182</v>
      </c>
      <c r="M80" t="s">
        <v>183</v>
      </c>
      <c r="N80">
        <v>12.781700000000001</v>
      </c>
      <c r="Q80" s="1">
        <f t="shared" si="3"/>
        <v>1.9444444444444486E-2</v>
      </c>
    </row>
    <row r="81" spans="1:17">
      <c r="A81" t="s">
        <v>140</v>
      </c>
      <c r="B81">
        <v>6</v>
      </c>
      <c r="C81" t="s">
        <v>184</v>
      </c>
      <c r="D81">
        <v>534837</v>
      </c>
      <c r="E81" t="s">
        <v>185</v>
      </c>
      <c r="F81" t="s">
        <v>186</v>
      </c>
      <c r="G81" t="s">
        <v>187</v>
      </c>
      <c r="H81" t="s">
        <v>182</v>
      </c>
      <c r="I81" t="s">
        <v>183</v>
      </c>
      <c r="J81" s="1">
        <v>0.3576388888888889</v>
      </c>
      <c r="K81" s="1">
        <v>0.38055555555555554</v>
      </c>
      <c r="L81" t="s">
        <v>188</v>
      </c>
      <c r="M81" t="s">
        <v>189</v>
      </c>
      <c r="N81">
        <v>12.118</v>
      </c>
      <c r="Q81" s="1">
        <f t="shared" si="3"/>
        <v>2.2916666666666641E-2</v>
      </c>
    </row>
    <row r="82" spans="1:17">
      <c r="A82" t="s">
        <v>140</v>
      </c>
      <c r="B82">
        <v>7</v>
      </c>
      <c r="C82" t="s">
        <v>184</v>
      </c>
      <c r="D82">
        <v>534831</v>
      </c>
      <c r="E82" t="s">
        <v>190</v>
      </c>
      <c r="F82" t="s">
        <v>191</v>
      </c>
      <c r="G82" t="s">
        <v>187</v>
      </c>
      <c r="H82" t="s">
        <v>188</v>
      </c>
      <c r="I82" t="s">
        <v>189</v>
      </c>
      <c r="J82" s="1">
        <v>0.38541666666666669</v>
      </c>
      <c r="K82" s="1">
        <v>0.40625</v>
      </c>
      <c r="L82" t="s">
        <v>182</v>
      </c>
      <c r="M82" t="s">
        <v>183</v>
      </c>
      <c r="N82">
        <v>12.781700000000001</v>
      </c>
      <c r="Q82" s="1">
        <f t="shared" si="3"/>
        <v>2.0833333333333315E-2</v>
      </c>
    </row>
    <row r="83" spans="1:17">
      <c r="A83" t="s">
        <v>140</v>
      </c>
      <c r="B83">
        <v>8</v>
      </c>
      <c r="C83" t="s">
        <v>184</v>
      </c>
      <c r="D83">
        <v>534961</v>
      </c>
      <c r="E83" t="s">
        <v>185</v>
      </c>
      <c r="F83" t="s">
        <v>186</v>
      </c>
      <c r="G83" t="s">
        <v>187</v>
      </c>
      <c r="H83" t="s">
        <v>182</v>
      </c>
      <c r="I83" t="s">
        <v>183</v>
      </c>
      <c r="J83" s="1">
        <v>0.40625</v>
      </c>
      <c r="K83" s="1">
        <v>0.4291666666666667</v>
      </c>
      <c r="L83" t="s">
        <v>188</v>
      </c>
      <c r="M83" t="s">
        <v>189</v>
      </c>
      <c r="N83">
        <v>12.118</v>
      </c>
      <c r="Q83" s="1">
        <f t="shared" si="3"/>
        <v>2.2916666666666696E-2</v>
      </c>
    </row>
    <row r="84" spans="1:17">
      <c r="A84" t="s">
        <v>140</v>
      </c>
      <c r="B84">
        <v>9</v>
      </c>
      <c r="C84" t="s">
        <v>184</v>
      </c>
      <c r="D84">
        <v>534751</v>
      </c>
      <c r="E84" t="s">
        <v>190</v>
      </c>
      <c r="F84" t="s">
        <v>191</v>
      </c>
      <c r="G84" t="s">
        <v>187</v>
      </c>
      <c r="H84" t="s">
        <v>188</v>
      </c>
      <c r="I84" t="s">
        <v>189</v>
      </c>
      <c r="J84" s="1">
        <v>0.43402777777777773</v>
      </c>
      <c r="K84" s="1">
        <v>0.4548611111111111</v>
      </c>
      <c r="L84" t="s">
        <v>182</v>
      </c>
      <c r="M84" t="s">
        <v>183</v>
      </c>
      <c r="N84">
        <v>12.781700000000001</v>
      </c>
      <c r="Q84" s="1">
        <f t="shared" si="3"/>
        <v>2.083333333333337E-2</v>
      </c>
    </row>
    <row r="85" spans="1:17">
      <c r="A85" t="s">
        <v>140</v>
      </c>
      <c r="B85">
        <v>10</v>
      </c>
      <c r="C85" t="s">
        <v>184</v>
      </c>
      <c r="D85">
        <v>534650</v>
      </c>
      <c r="E85" t="s">
        <v>185</v>
      </c>
      <c r="F85" t="s">
        <v>186</v>
      </c>
      <c r="G85" t="s">
        <v>187</v>
      </c>
      <c r="H85" t="s">
        <v>182</v>
      </c>
      <c r="I85" t="s">
        <v>183</v>
      </c>
      <c r="J85" s="1">
        <v>0.5</v>
      </c>
      <c r="K85" s="1">
        <v>0.5229166666666667</v>
      </c>
      <c r="L85" t="s">
        <v>188</v>
      </c>
      <c r="M85" t="s">
        <v>189</v>
      </c>
      <c r="N85">
        <v>12.118</v>
      </c>
      <c r="Q85" s="1">
        <f t="shared" si="3"/>
        <v>2.2916666666666696E-2</v>
      </c>
    </row>
    <row r="86" spans="1:17">
      <c r="A86" t="s">
        <v>140</v>
      </c>
      <c r="B86">
        <v>11</v>
      </c>
      <c r="C86" t="s">
        <v>184</v>
      </c>
      <c r="D86">
        <v>534912</v>
      </c>
      <c r="E86" t="s">
        <v>190</v>
      </c>
      <c r="F86" t="s">
        <v>191</v>
      </c>
      <c r="G86" t="s">
        <v>187</v>
      </c>
      <c r="H86" t="s">
        <v>188</v>
      </c>
      <c r="I86" t="s">
        <v>189</v>
      </c>
      <c r="J86" s="1">
        <v>0.52777777777777779</v>
      </c>
      <c r="K86" s="1">
        <v>0.54861111111111105</v>
      </c>
      <c r="L86" t="s">
        <v>182</v>
      </c>
      <c r="M86" t="s">
        <v>183</v>
      </c>
      <c r="N86">
        <v>12.781700000000001</v>
      </c>
      <c r="Q86" s="1">
        <f t="shared" si="3"/>
        <v>2.0833333333333259E-2</v>
      </c>
    </row>
    <row r="87" spans="1:17">
      <c r="A87" t="s">
        <v>140</v>
      </c>
      <c r="B87">
        <v>12</v>
      </c>
      <c r="C87" t="s">
        <v>179</v>
      </c>
      <c r="H87" t="s">
        <v>182</v>
      </c>
      <c r="I87" t="s">
        <v>183</v>
      </c>
      <c r="J87" s="1">
        <v>0.54861111111111105</v>
      </c>
      <c r="K87" s="1">
        <v>0.55694444444444446</v>
      </c>
      <c r="L87" t="s">
        <v>180</v>
      </c>
      <c r="M87" t="s">
        <v>181</v>
      </c>
      <c r="N87">
        <v>7.8</v>
      </c>
      <c r="Q87" s="1">
        <f t="shared" si="3"/>
        <v>8.3333333333334147E-3</v>
      </c>
    </row>
    <row r="88" spans="1:17">
      <c r="A88" t="s">
        <v>140</v>
      </c>
      <c r="B88">
        <v>13</v>
      </c>
      <c r="C88" t="s">
        <v>179</v>
      </c>
      <c r="H88" t="s">
        <v>180</v>
      </c>
      <c r="I88" t="s">
        <v>181</v>
      </c>
      <c r="J88" s="1">
        <v>0.58680555555555558</v>
      </c>
      <c r="K88" s="1">
        <v>0.59722222222222221</v>
      </c>
      <c r="L88" t="s">
        <v>201</v>
      </c>
      <c r="M88" t="s">
        <v>202</v>
      </c>
      <c r="N88">
        <v>7.5</v>
      </c>
      <c r="Q88" s="1">
        <f t="shared" si="3"/>
        <v>1.041666666666663E-2</v>
      </c>
    </row>
    <row r="89" spans="1:17">
      <c r="A89" t="s">
        <v>140</v>
      </c>
      <c r="B89">
        <v>14</v>
      </c>
      <c r="C89" t="s">
        <v>184</v>
      </c>
      <c r="D89">
        <v>100533</v>
      </c>
      <c r="E89" t="s">
        <v>203</v>
      </c>
      <c r="F89" t="s">
        <v>204</v>
      </c>
      <c r="G89" t="s">
        <v>196</v>
      </c>
      <c r="H89" t="s">
        <v>201</v>
      </c>
      <c r="I89" t="s">
        <v>202</v>
      </c>
      <c r="J89" s="1">
        <v>0.59722222222222221</v>
      </c>
      <c r="K89" s="1">
        <v>0.60486111111111118</v>
      </c>
      <c r="L89" t="s">
        <v>197</v>
      </c>
      <c r="M89" t="s">
        <v>198</v>
      </c>
      <c r="N89">
        <v>3.6383299999999998</v>
      </c>
      <c r="Q89" s="1">
        <f t="shared" si="3"/>
        <v>7.6388888888889728E-3</v>
      </c>
    </row>
    <row r="90" spans="1:17">
      <c r="A90" t="s">
        <v>140</v>
      </c>
      <c r="B90">
        <v>15</v>
      </c>
      <c r="C90" t="s">
        <v>184</v>
      </c>
      <c r="D90">
        <v>100379</v>
      </c>
      <c r="E90" t="s">
        <v>199</v>
      </c>
      <c r="F90" t="s">
        <v>200</v>
      </c>
      <c r="G90" t="s">
        <v>196</v>
      </c>
      <c r="H90" t="s">
        <v>197</v>
      </c>
      <c r="I90" t="s">
        <v>198</v>
      </c>
      <c r="J90" s="1">
        <v>0.61458333333333337</v>
      </c>
      <c r="K90" s="1">
        <v>0.62291666666666667</v>
      </c>
      <c r="L90" t="s">
        <v>201</v>
      </c>
      <c r="M90" t="s">
        <v>202</v>
      </c>
      <c r="N90">
        <v>3.9434100000000001</v>
      </c>
      <c r="Q90" s="1">
        <f t="shared" si="3"/>
        <v>8.3333333333333037E-3</v>
      </c>
    </row>
    <row r="91" spans="1:17">
      <c r="A91" t="s">
        <v>140</v>
      </c>
      <c r="B91">
        <v>16</v>
      </c>
      <c r="C91" t="s">
        <v>184</v>
      </c>
      <c r="D91">
        <v>100539</v>
      </c>
      <c r="E91" t="s">
        <v>203</v>
      </c>
      <c r="F91" t="s">
        <v>204</v>
      </c>
      <c r="G91" t="s">
        <v>196</v>
      </c>
      <c r="H91" t="s">
        <v>201</v>
      </c>
      <c r="I91" t="s">
        <v>202</v>
      </c>
      <c r="J91" s="1">
        <v>0.63888888888888895</v>
      </c>
      <c r="K91" s="1">
        <v>0.64652777777777781</v>
      </c>
      <c r="L91" t="s">
        <v>197</v>
      </c>
      <c r="M91" t="s">
        <v>198</v>
      </c>
      <c r="N91">
        <v>3.6383299999999998</v>
      </c>
      <c r="Q91" s="1">
        <f t="shared" si="3"/>
        <v>7.6388888888888618E-3</v>
      </c>
    </row>
    <row r="92" spans="1:17">
      <c r="A92" t="s">
        <v>140</v>
      </c>
      <c r="B92">
        <v>17</v>
      </c>
      <c r="C92" t="s">
        <v>184</v>
      </c>
      <c r="D92">
        <v>100385</v>
      </c>
      <c r="E92" t="s">
        <v>199</v>
      </c>
      <c r="F92" t="s">
        <v>200</v>
      </c>
      <c r="G92" t="s">
        <v>196</v>
      </c>
      <c r="H92" t="s">
        <v>197</v>
      </c>
      <c r="I92" t="s">
        <v>198</v>
      </c>
      <c r="J92" s="1">
        <v>0.65625</v>
      </c>
      <c r="K92" s="1">
        <v>0.6645833333333333</v>
      </c>
      <c r="L92" t="s">
        <v>201</v>
      </c>
      <c r="M92" t="s">
        <v>202</v>
      </c>
      <c r="N92">
        <v>3.9434100000000001</v>
      </c>
      <c r="Q92" s="1">
        <f t="shared" si="3"/>
        <v>8.3333333333333037E-3</v>
      </c>
    </row>
    <row r="93" spans="1:17">
      <c r="A93" t="s">
        <v>140</v>
      </c>
      <c r="B93">
        <v>18</v>
      </c>
      <c r="C93" t="s">
        <v>179</v>
      </c>
      <c r="H93" t="s">
        <v>201</v>
      </c>
      <c r="I93" t="s">
        <v>202</v>
      </c>
      <c r="J93" s="1">
        <v>0.6645833333333333</v>
      </c>
      <c r="K93" s="1">
        <v>0.66666666666666663</v>
      </c>
      <c r="L93" t="s">
        <v>207</v>
      </c>
      <c r="M93" t="s">
        <v>208</v>
      </c>
      <c r="N93">
        <v>1.2889999999999999</v>
      </c>
      <c r="Q93" s="1">
        <f t="shared" si="3"/>
        <v>2.0833333333333259E-3</v>
      </c>
    </row>
    <row r="94" spans="1:17">
      <c r="A94" t="s">
        <v>140</v>
      </c>
      <c r="B94">
        <v>19</v>
      </c>
      <c r="C94" t="s">
        <v>184</v>
      </c>
      <c r="D94">
        <v>201075</v>
      </c>
      <c r="E94" t="s">
        <v>209</v>
      </c>
      <c r="F94" t="s">
        <v>210</v>
      </c>
      <c r="G94" t="s">
        <v>211</v>
      </c>
      <c r="H94" t="s">
        <v>207</v>
      </c>
      <c r="I94" t="s">
        <v>208</v>
      </c>
      <c r="J94" s="1">
        <v>0.66666666666666663</v>
      </c>
      <c r="K94" s="1">
        <v>0.68125000000000002</v>
      </c>
      <c r="L94" t="s">
        <v>212</v>
      </c>
      <c r="M94" t="s">
        <v>213</v>
      </c>
      <c r="N94">
        <v>6.6947799999999997</v>
      </c>
      <c r="Q94" s="1">
        <f t="shared" si="3"/>
        <v>1.4583333333333393E-2</v>
      </c>
    </row>
    <row r="95" spans="1:17">
      <c r="A95" t="s">
        <v>140</v>
      </c>
      <c r="B95">
        <v>20</v>
      </c>
      <c r="C95" t="s">
        <v>184</v>
      </c>
      <c r="D95">
        <v>201274</v>
      </c>
      <c r="E95" t="s">
        <v>214</v>
      </c>
      <c r="F95" t="s">
        <v>215</v>
      </c>
      <c r="G95" t="s">
        <v>211</v>
      </c>
      <c r="H95" t="s">
        <v>212</v>
      </c>
      <c r="I95" t="s">
        <v>213</v>
      </c>
      <c r="J95" s="1">
        <v>0.71875</v>
      </c>
      <c r="K95" s="1">
        <v>0.73611111111111116</v>
      </c>
      <c r="L95" t="s">
        <v>207</v>
      </c>
      <c r="M95" t="s">
        <v>208</v>
      </c>
      <c r="N95">
        <v>7.8006000000000002</v>
      </c>
      <c r="Q95" s="1">
        <f t="shared" si="3"/>
        <v>1.736111111111116E-2</v>
      </c>
    </row>
    <row r="96" spans="1:17">
      <c r="A96" t="s">
        <v>140</v>
      </c>
      <c r="B96">
        <v>21</v>
      </c>
      <c r="C96" t="s">
        <v>184</v>
      </c>
      <c r="D96">
        <v>201083</v>
      </c>
      <c r="E96" t="s">
        <v>209</v>
      </c>
      <c r="F96" t="s">
        <v>210</v>
      </c>
      <c r="G96" t="s">
        <v>211</v>
      </c>
      <c r="H96" t="s">
        <v>207</v>
      </c>
      <c r="I96" t="s">
        <v>208</v>
      </c>
      <c r="J96" s="1">
        <v>0.73958333333333337</v>
      </c>
      <c r="K96" s="1">
        <v>0.75486111111111109</v>
      </c>
      <c r="L96" t="s">
        <v>212</v>
      </c>
      <c r="M96" t="s">
        <v>213</v>
      </c>
      <c r="N96">
        <v>6.6947799999999997</v>
      </c>
      <c r="Q96" s="1">
        <f t="shared" si="3"/>
        <v>1.5277777777777724E-2</v>
      </c>
    </row>
    <row r="97" spans="1:17">
      <c r="A97" t="s">
        <v>140</v>
      </c>
      <c r="B97">
        <v>22</v>
      </c>
      <c r="C97" t="s">
        <v>184</v>
      </c>
      <c r="D97">
        <v>201283</v>
      </c>
      <c r="E97" t="s">
        <v>214</v>
      </c>
      <c r="F97" t="s">
        <v>215</v>
      </c>
      <c r="G97" t="s">
        <v>211</v>
      </c>
      <c r="H97" t="s">
        <v>212</v>
      </c>
      <c r="I97" t="s">
        <v>213</v>
      </c>
      <c r="J97" s="1">
        <v>0.76041666666666663</v>
      </c>
      <c r="K97" s="1">
        <v>0.77777777777777779</v>
      </c>
      <c r="L97" t="s">
        <v>207</v>
      </c>
      <c r="M97" t="s">
        <v>208</v>
      </c>
      <c r="N97">
        <v>7.8006000000000002</v>
      </c>
      <c r="Q97" s="1">
        <f t="shared" si="3"/>
        <v>1.736111111111116E-2</v>
      </c>
    </row>
    <row r="98" spans="1:17">
      <c r="A98" t="s">
        <v>140</v>
      </c>
      <c r="B98">
        <v>23</v>
      </c>
      <c r="C98" t="s">
        <v>184</v>
      </c>
      <c r="D98">
        <v>201092</v>
      </c>
      <c r="E98" t="s">
        <v>209</v>
      </c>
      <c r="F98" t="s">
        <v>210</v>
      </c>
      <c r="G98" t="s">
        <v>211</v>
      </c>
      <c r="H98" t="s">
        <v>207</v>
      </c>
      <c r="I98" t="s">
        <v>208</v>
      </c>
      <c r="J98" s="1">
        <v>0.78125</v>
      </c>
      <c r="K98" s="1">
        <v>0.79652777777777783</v>
      </c>
      <c r="L98" t="s">
        <v>212</v>
      </c>
      <c r="M98" t="s">
        <v>213</v>
      </c>
      <c r="N98">
        <v>6.6947799999999997</v>
      </c>
      <c r="Q98" s="1">
        <f t="shared" si="3"/>
        <v>1.5277777777777835E-2</v>
      </c>
    </row>
    <row r="99" spans="1:17">
      <c r="A99" t="s">
        <v>140</v>
      </c>
      <c r="B99">
        <v>24</v>
      </c>
      <c r="C99" t="s">
        <v>184</v>
      </c>
      <c r="D99">
        <v>201291</v>
      </c>
      <c r="E99" t="s">
        <v>214</v>
      </c>
      <c r="F99" t="s">
        <v>215</v>
      </c>
      <c r="G99" t="s">
        <v>211</v>
      </c>
      <c r="H99" t="s">
        <v>212</v>
      </c>
      <c r="I99" t="s">
        <v>213</v>
      </c>
      <c r="J99" s="1">
        <v>0.80208333333333337</v>
      </c>
      <c r="K99" s="1">
        <v>0.81944444444444453</v>
      </c>
      <c r="L99" t="s">
        <v>207</v>
      </c>
      <c r="M99" t="s">
        <v>208</v>
      </c>
      <c r="N99">
        <v>7.8006000000000002</v>
      </c>
      <c r="Q99" s="1">
        <f t="shared" si="3"/>
        <v>1.736111111111116E-2</v>
      </c>
    </row>
    <row r="100" spans="1:17">
      <c r="A100" t="s">
        <v>140</v>
      </c>
      <c r="B100">
        <v>25</v>
      </c>
      <c r="C100" t="s">
        <v>184</v>
      </c>
      <c r="D100">
        <v>201100</v>
      </c>
      <c r="E100" t="s">
        <v>209</v>
      </c>
      <c r="F100" t="s">
        <v>210</v>
      </c>
      <c r="G100" t="s">
        <v>211</v>
      </c>
      <c r="H100" t="s">
        <v>207</v>
      </c>
      <c r="I100" t="s">
        <v>208</v>
      </c>
      <c r="J100" s="1">
        <v>0.82638888888888884</v>
      </c>
      <c r="K100" s="1">
        <v>0.83958333333333324</v>
      </c>
      <c r="L100" t="s">
        <v>212</v>
      </c>
      <c r="M100" t="s">
        <v>213</v>
      </c>
      <c r="N100">
        <v>6.6947799999999997</v>
      </c>
      <c r="Q100" s="1">
        <f t="shared" si="3"/>
        <v>1.3194444444444398E-2</v>
      </c>
    </row>
    <row r="101" spans="1:17">
      <c r="A101" t="s">
        <v>140</v>
      </c>
      <c r="B101">
        <v>26</v>
      </c>
      <c r="C101" t="s">
        <v>184</v>
      </c>
      <c r="D101">
        <v>201300</v>
      </c>
      <c r="E101" t="s">
        <v>214</v>
      </c>
      <c r="F101" t="s">
        <v>215</v>
      </c>
      <c r="G101" t="s">
        <v>211</v>
      </c>
      <c r="H101" t="s">
        <v>212</v>
      </c>
      <c r="I101" t="s">
        <v>213</v>
      </c>
      <c r="J101" s="1">
        <v>0.84375</v>
      </c>
      <c r="K101" s="1">
        <v>0.85902777777777783</v>
      </c>
      <c r="L101" t="s">
        <v>207</v>
      </c>
      <c r="M101" t="s">
        <v>208</v>
      </c>
      <c r="N101">
        <v>7.8006000000000002</v>
      </c>
      <c r="Q101" s="1">
        <f t="shared" si="3"/>
        <v>1.5277777777777835E-2</v>
      </c>
    </row>
    <row r="102" spans="1:17">
      <c r="A102" t="s">
        <v>140</v>
      </c>
      <c r="B102">
        <v>27</v>
      </c>
      <c r="C102" t="s">
        <v>184</v>
      </c>
      <c r="D102">
        <v>201108</v>
      </c>
      <c r="E102" t="s">
        <v>269</v>
      </c>
      <c r="F102" t="s">
        <v>270</v>
      </c>
      <c r="G102" t="s">
        <v>211</v>
      </c>
      <c r="H102" t="s">
        <v>207</v>
      </c>
      <c r="I102" t="s">
        <v>208</v>
      </c>
      <c r="J102" s="1">
        <v>0.86319444444444438</v>
      </c>
      <c r="K102" s="1">
        <v>0.8666666666666667</v>
      </c>
      <c r="L102" t="s">
        <v>201</v>
      </c>
      <c r="M102" t="s">
        <v>202</v>
      </c>
      <c r="N102">
        <v>1.7518100000000001</v>
      </c>
      <c r="Q102" s="1">
        <f t="shared" si="3"/>
        <v>3.4722222222223209E-3</v>
      </c>
    </row>
    <row r="103" spans="1:17">
      <c r="A103" t="s">
        <v>140</v>
      </c>
      <c r="B103">
        <v>28</v>
      </c>
      <c r="C103" t="s">
        <v>184</v>
      </c>
      <c r="D103">
        <v>201306</v>
      </c>
      <c r="E103" t="s">
        <v>267</v>
      </c>
      <c r="F103" t="s">
        <v>268</v>
      </c>
      <c r="G103" t="s">
        <v>211</v>
      </c>
      <c r="H103" t="s">
        <v>201</v>
      </c>
      <c r="I103" t="s">
        <v>202</v>
      </c>
      <c r="J103" s="1">
        <v>0.86944444444444446</v>
      </c>
      <c r="K103" s="1">
        <v>0.87291666666666667</v>
      </c>
      <c r="L103" t="s">
        <v>207</v>
      </c>
      <c r="M103" t="s">
        <v>208</v>
      </c>
      <c r="N103">
        <v>1.7024999999999999</v>
      </c>
      <c r="Q103" s="1">
        <f t="shared" si="3"/>
        <v>3.4722222222222099E-3</v>
      </c>
    </row>
    <row r="104" spans="1:17">
      <c r="A104" t="s">
        <v>140</v>
      </c>
      <c r="B104">
        <v>29</v>
      </c>
      <c r="C104" t="s">
        <v>184</v>
      </c>
      <c r="D104">
        <v>201112</v>
      </c>
      <c r="E104" t="s">
        <v>269</v>
      </c>
      <c r="F104" t="s">
        <v>270</v>
      </c>
      <c r="G104" t="s">
        <v>211</v>
      </c>
      <c r="H104" t="s">
        <v>207</v>
      </c>
      <c r="I104" t="s">
        <v>208</v>
      </c>
      <c r="J104" s="1">
        <v>0.87291666666666667</v>
      </c>
      <c r="K104" s="1">
        <v>0.87638888888888899</v>
      </c>
      <c r="L104" t="s">
        <v>201</v>
      </c>
      <c r="M104" t="s">
        <v>202</v>
      </c>
      <c r="N104">
        <v>1.7518100000000001</v>
      </c>
      <c r="Q104" s="1">
        <f t="shared" si="3"/>
        <v>3.4722222222223209E-3</v>
      </c>
    </row>
    <row r="105" spans="1:17">
      <c r="A105" t="s">
        <v>140</v>
      </c>
      <c r="B105">
        <v>30</v>
      </c>
      <c r="C105" t="s">
        <v>179</v>
      </c>
      <c r="H105" t="s">
        <v>201</v>
      </c>
      <c r="I105" t="s">
        <v>202</v>
      </c>
      <c r="J105" s="1">
        <v>0.87638888888888899</v>
      </c>
      <c r="K105" s="1">
        <v>0.88680555555555562</v>
      </c>
      <c r="L105" t="s">
        <v>180</v>
      </c>
      <c r="M105" t="s">
        <v>181</v>
      </c>
      <c r="N105">
        <v>7.5</v>
      </c>
      <c r="Q105" s="1">
        <f t="shared" si="3"/>
        <v>1.041666666666663E-2</v>
      </c>
    </row>
    <row r="106" spans="1:17">
      <c r="A106" t="s">
        <v>140</v>
      </c>
      <c r="M106" t="s">
        <v>277</v>
      </c>
      <c r="N106">
        <f>SUM(N76:N105)</f>
        <v>234.53862000000004</v>
      </c>
      <c r="P106" t="s">
        <v>274</v>
      </c>
      <c r="Q106" s="1">
        <f>SUM(Q76:Q105)</f>
        <v>0.41527777777777813</v>
      </c>
    </row>
    <row r="107" spans="1:17">
      <c r="Q107" s="1"/>
    </row>
    <row r="108" spans="1:17">
      <c r="A108" t="s">
        <v>122</v>
      </c>
      <c r="Q108" s="1"/>
    </row>
    <row r="109" spans="1:17">
      <c r="A109" t="s">
        <v>122</v>
      </c>
      <c r="B109">
        <v>1</v>
      </c>
      <c r="C109" t="s">
        <v>179</v>
      </c>
      <c r="H109" t="s">
        <v>180</v>
      </c>
      <c r="I109" t="s">
        <v>181</v>
      </c>
      <c r="J109" s="1">
        <v>0.3215277777777778</v>
      </c>
      <c r="K109" s="1">
        <v>0.3298611111111111</v>
      </c>
      <c r="L109" t="s">
        <v>218</v>
      </c>
      <c r="M109" t="s">
        <v>219</v>
      </c>
      <c r="N109">
        <v>5.3</v>
      </c>
      <c r="Q109" s="1">
        <f t="shared" ref="Q109:Q136" si="4">K109-J109</f>
        <v>8.3333333333333037E-3</v>
      </c>
    </row>
    <row r="110" spans="1:17">
      <c r="A110" t="s">
        <v>122</v>
      </c>
      <c r="B110">
        <v>2</v>
      </c>
      <c r="C110" t="s">
        <v>184</v>
      </c>
      <c r="D110">
        <v>100021</v>
      </c>
      <c r="E110" t="s">
        <v>227</v>
      </c>
      <c r="F110" t="s">
        <v>228</v>
      </c>
      <c r="G110" t="s">
        <v>222</v>
      </c>
      <c r="H110" t="s">
        <v>218</v>
      </c>
      <c r="I110" t="s">
        <v>219</v>
      </c>
      <c r="J110" s="1">
        <v>0.3298611111111111</v>
      </c>
      <c r="K110" s="1">
        <v>0.35833333333333334</v>
      </c>
      <c r="L110" t="s">
        <v>192</v>
      </c>
      <c r="M110" t="s">
        <v>193</v>
      </c>
      <c r="N110">
        <v>16.2334</v>
      </c>
      <c r="Q110" s="1">
        <f t="shared" si="4"/>
        <v>2.8472222222222232E-2</v>
      </c>
    </row>
    <row r="111" spans="1:17">
      <c r="A111" t="s">
        <v>122</v>
      </c>
      <c r="B111">
        <v>3</v>
      </c>
      <c r="C111" t="s">
        <v>184</v>
      </c>
      <c r="D111">
        <v>100502</v>
      </c>
      <c r="E111" t="s">
        <v>194</v>
      </c>
      <c r="F111" t="s">
        <v>195</v>
      </c>
      <c r="G111" t="s">
        <v>196</v>
      </c>
      <c r="H111" t="s">
        <v>192</v>
      </c>
      <c r="I111" t="s">
        <v>193</v>
      </c>
      <c r="J111" s="1">
        <v>0.35833333333333334</v>
      </c>
      <c r="K111" s="1">
        <v>0.3833333333333333</v>
      </c>
      <c r="L111" t="s">
        <v>197</v>
      </c>
      <c r="M111" t="s">
        <v>198</v>
      </c>
      <c r="N111">
        <v>13.524900000000001</v>
      </c>
      <c r="Q111" s="1">
        <f t="shared" si="4"/>
        <v>2.4999999999999967E-2</v>
      </c>
    </row>
    <row r="112" spans="1:17">
      <c r="A112" t="s">
        <v>122</v>
      </c>
      <c r="B112">
        <v>4</v>
      </c>
      <c r="C112" t="s">
        <v>184</v>
      </c>
      <c r="D112">
        <v>100349</v>
      </c>
      <c r="E112" t="s">
        <v>199</v>
      </c>
      <c r="F112" t="s">
        <v>200</v>
      </c>
      <c r="G112" t="s">
        <v>196</v>
      </c>
      <c r="H112" t="s">
        <v>197</v>
      </c>
      <c r="I112" t="s">
        <v>198</v>
      </c>
      <c r="J112" s="1">
        <v>0.3923611111111111</v>
      </c>
      <c r="K112" s="1">
        <v>0.40069444444444446</v>
      </c>
      <c r="L112" t="s">
        <v>201</v>
      </c>
      <c r="M112" t="s">
        <v>202</v>
      </c>
      <c r="N112">
        <v>3.9434100000000001</v>
      </c>
      <c r="Q112" s="1">
        <f t="shared" si="4"/>
        <v>8.3333333333333592E-3</v>
      </c>
    </row>
    <row r="113" spans="1:17">
      <c r="A113" t="s">
        <v>122</v>
      </c>
      <c r="B113">
        <v>5</v>
      </c>
      <c r="C113" t="s">
        <v>184</v>
      </c>
      <c r="D113">
        <v>100508</v>
      </c>
      <c r="E113" t="s">
        <v>203</v>
      </c>
      <c r="F113" t="s">
        <v>204</v>
      </c>
      <c r="G113" t="s">
        <v>196</v>
      </c>
      <c r="H113" t="s">
        <v>201</v>
      </c>
      <c r="I113" t="s">
        <v>202</v>
      </c>
      <c r="J113" s="1">
        <v>0.40277777777777773</v>
      </c>
      <c r="K113" s="1">
        <v>0.41041666666666665</v>
      </c>
      <c r="L113" t="s">
        <v>197</v>
      </c>
      <c r="M113" t="s">
        <v>198</v>
      </c>
      <c r="N113">
        <v>3.6383299999999998</v>
      </c>
      <c r="Q113" s="1">
        <f t="shared" si="4"/>
        <v>7.6388888888889173E-3</v>
      </c>
    </row>
    <row r="114" spans="1:17">
      <c r="A114" t="s">
        <v>122</v>
      </c>
      <c r="B114">
        <v>6</v>
      </c>
      <c r="C114" t="s">
        <v>184</v>
      </c>
      <c r="D114">
        <v>100351</v>
      </c>
      <c r="E114" t="s">
        <v>205</v>
      </c>
      <c r="F114" t="s">
        <v>206</v>
      </c>
      <c r="G114" t="s">
        <v>196</v>
      </c>
      <c r="H114" t="s">
        <v>197</v>
      </c>
      <c r="I114" t="s">
        <v>198</v>
      </c>
      <c r="J114" s="1">
        <v>0.4201388888888889</v>
      </c>
      <c r="K114" s="1">
        <v>0.43888888888888888</v>
      </c>
      <c r="L114" t="s">
        <v>182</v>
      </c>
      <c r="M114" t="s">
        <v>183</v>
      </c>
      <c r="N114">
        <v>10.9535</v>
      </c>
      <c r="Q114" s="1">
        <f t="shared" si="4"/>
        <v>1.8749999999999989E-2</v>
      </c>
    </row>
    <row r="115" spans="1:17">
      <c r="A115" t="s">
        <v>122</v>
      </c>
      <c r="B115">
        <v>7</v>
      </c>
      <c r="C115" t="s">
        <v>184</v>
      </c>
      <c r="D115">
        <v>100513</v>
      </c>
      <c r="E115" t="s">
        <v>216</v>
      </c>
      <c r="F115" t="s">
        <v>217</v>
      </c>
      <c r="G115" t="s">
        <v>196</v>
      </c>
      <c r="H115" t="s">
        <v>182</v>
      </c>
      <c r="I115" t="s">
        <v>183</v>
      </c>
      <c r="J115" s="1">
        <v>0.44444444444444442</v>
      </c>
      <c r="K115" s="1">
        <v>0.46597222222222223</v>
      </c>
      <c r="L115" t="s">
        <v>197</v>
      </c>
      <c r="M115" t="s">
        <v>198</v>
      </c>
      <c r="N115">
        <v>11.3742</v>
      </c>
      <c r="Q115" s="1">
        <f t="shared" si="4"/>
        <v>2.1527777777777812E-2</v>
      </c>
    </row>
    <row r="116" spans="1:17">
      <c r="A116" t="s">
        <v>122</v>
      </c>
      <c r="B116">
        <v>8</v>
      </c>
      <c r="C116" t="s">
        <v>184</v>
      </c>
      <c r="D116">
        <v>100361</v>
      </c>
      <c r="E116" t="s">
        <v>205</v>
      </c>
      <c r="F116" t="s">
        <v>206</v>
      </c>
      <c r="G116" t="s">
        <v>196</v>
      </c>
      <c r="H116" t="s">
        <v>197</v>
      </c>
      <c r="I116" t="s">
        <v>198</v>
      </c>
      <c r="J116" s="1">
        <v>0.50347222222222221</v>
      </c>
      <c r="K116" s="1">
        <v>0.52222222222222225</v>
      </c>
      <c r="L116" t="s">
        <v>182</v>
      </c>
      <c r="M116" t="s">
        <v>183</v>
      </c>
      <c r="N116">
        <v>10.9535</v>
      </c>
      <c r="Q116" s="1">
        <f t="shared" si="4"/>
        <v>1.8750000000000044E-2</v>
      </c>
    </row>
    <row r="117" spans="1:17">
      <c r="A117" t="s">
        <v>122</v>
      </c>
      <c r="B117">
        <v>9</v>
      </c>
      <c r="C117" t="s">
        <v>184</v>
      </c>
      <c r="D117">
        <v>100522</v>
      </c>
      <c r="E117" t="s">
        <v>216</v>
      </c>
      <c r="F117" t="s">
        <v>217</v>
      </c>
      <c r="G117" t="s">
        <v>196</v>
      </c>
      <c r="H117" t="s">
        <v>182</v>
      </c>
      <c r="I117" t="s">
        <v>183</v>
      </c>
      <c r="J117" s="1">
        <v>0.52777777777777779</v>
      </c>
      <c r="K117" s="1">
        <v>0.5493055555555556</v>
      </c>
      <c r="L117" t="s">
        <v>197</v>
      </c>
      <c r="M117" t="s">
        <v>198</v>
      </c>
      <c r="N117">
        <v>11.3742</v>
      </c>
      <c r="Q117" s="1">
        <f t="shared" si="4"/>
        <v>2.1527777777777812E-2</v>
      </c>
    </row>
    <row r="118" spans="1:17">
      <c r="A118" t="s">
        <v>122</v>
      </c>
      <c r="B118">
        <v>10</v>
      </c>
      <c r="C118" t="s">
        <v>184</v>
      </c>
      <c r="D118">
        <v>100369</v>
      </c>
      <c r="E118" t="s">
        <v>199</v>
      </c>
      <c r="F118" t="s">
        <v>200</v>
      </c>
      <c r="G118" t="s">
        <v>196</v>
      </c>
      <c r="H118" t="s">
        <v>197</v>
      </c>
      <c r="I118" t="s">
        <v>198</v>
      </c>
      <c r="J118" s="1">
        <v>0.55902777777777779</v>
      </c>
      <c r="K118" s="1">
        <v>0.56736111111111109</v>
      </c>
      <c r="L118" t="s">
        <v>201</v>
      </c>
      <c r="M118" t="s">
        <v>202</v>
      </c>
      <c r="N118">
        <v>3.9434100000000001</v>
      </c>
      <c r="Q118" s="1">
        <f t="shared" si="4"/>
        <v>8.3333333333333037E-3</v>
      </c>
    </row>
    <row r="119" spans="1:17">
      <c r="A119" t="s">
        <v>122</v>
      </c>
      <c r="B119">
        <v>11</v>
      </c>
      <c r="C119" t="s">
        <v>184</v>
      </c>
      <c r="D119">
        <v>100528</v>
      </c>
      <c r="E119" t="s">
        <v>203</v>
      </c>
      <c r="F119" t="s">
        <v>204</v>
      </c>
      <c r="G119" t="s">
        <v>196</v>
      </c>
      <c r="H119" t="s">
        <v>201</v>
      </c>
      <c r="I119" t="s">
        <v>202</v>
      </c>
      <c r="J119" s="1">
        <v>0.56944444444444442</v>
      </c>
      <c r="K119" s="1">
        <v>0.57708333333333328</v>
      </c>
      <c r="L119" t="s">
        <v>197</v>
      </c>
      <c r="M119" t="s">
        <v>198</v>
      </c>
      <c r="N119">
        <v>3.6383299999999998</v>
      </c>
      <c r="Q119" s="1">
        <f t="shared" si="4"/>
        <v>7.6388888888888618E-3</v>
      </c>
    </row>
    <row r="120" spans="1:17">
      <c r="A120" t="s">
        <v>122</v>
      </c>
      <c r="B120">
        <v>12</v>
      </c>
      <c r="C120" t="s">
        <v>184</v>
      </c>
      <c r="D120">
        <v>100371</v>
      </c>
      <c r="E120" t="s">
        <v>205</v>
      </c>
      <c r="F120" t="s">
        <v>206</v>
      </c>
      <c r="G120" t="s">
        <v>196</v>
      </c>
      <c r="H120" t="s">
        <v>197</v>
      </c>
      <c r="I120" t="s">
        <v>198</v>
      </c>
      <c r="J120" s="1">
        <v>0.58680555555555558</v>
      </c>
      <c r="K120" s="1">
        <v>0.60555555555555551</v>
      </c>
      <c r="L120" t="s">
        <v>182</v>
      </c>
      <c r="M120" t="s">
        <v>183</v>
      </c>
      <c r="N120">
        <v>10.9535</v>
      </c>
      <c r="Q120" s="1">
        <f t="shared" si="4"/>
        <v>1.8749999999999933E-2</v>
      </c>
    </row>
    <row r="121" spans="1:17">
      <c r="A121" t="s">
        <v>122</v>
      </c>
      <c r="B121">
        <v>13</v>
      </c>
      <c r="C121" t="s">
        <v>179</v>
      </c>
      <c r="H121" t="s">
        <v>182</v>
      </c>
      <c r="I121" t="s">
        <v>183</v>
      </c>
      <c r="J121" s="1">
        <v>0.60555555555555551</v>
      </c>
      <c r="K121" s="1">
        <v>0.61388888888888882</v>
      </c>
      <c r="L121" t="s">
        <v>180</v>
      </c>
      <c r="M121" t="s">
        <v>181</v>
      </c>
      <c r="N121">
        <v>7.8</v>
      </c>
      <c r="Q121" s="1">
        <f t="shared" si="4"/>
        <v>8.3333333333333037E-3</v>
      </c>
    </row>
    <row r="122" spans="1:17">
      <c r="A122" t="s">
        <v>122</v>
      </c>
      <c r="B122">
        <v>14</v>
      </c>
      <c r="C122" t="s">
        <v>179</v>
      </c>
      <c r="H122" t="s">
        <v>180</v>
      </c>
      <c r="I122" t="s">
        <v>181</v>
      </c>
      <c r="J122" s="1">
        <v>0.7368055555555556</v>
      </c>
      <c r="K122" s="1">
        <v>0.74513888888888891</v>
      </c>
      <c r="L122" t="s">
        <v>192</v>
      </c>
      <c r="M122" t="s">
        <v>193</v>
      </c>
      <c r="N122">
        <v>7.5</v>
      </c>
      <c r="Q122" s="1">
        <f t="shared" si="4"/>
        <v>8.3333333333333037E-3</v>
      </c>
    </row>
    <row r="123" spans="1:17">
      <c r="A123" t="s">
        <v>122</v>
      </c>
      <c r="B123">
        <v>15</v>
      </c>
      <c r="C123" t="s">
        <v>184</v>
      </c>
      <c r="D123">
        <v>100226</v>
      </c>
      <c r="E123" t="s">
        <v>229</v>
      </c>
      <c r="F123" t="s">
        <v>230</v>
      </c>
      <c r="G123" t="s">
        <v>222</v>
      </c>
      <c r="H123" t="s">
        <v>192</v>
      </c>
      <c r="I123" t="s">
        <v>193</v>
      </c>
      <c r="J123" s="1">
        <v>0.74513888888888891</v>
      </c>
      <c r="K123" s="1">
        <v>0.77222222222222225</v>
      </c>
      <c r="L123" t="s">
        <v>218</v>
      </c>
      <c r="M123" t="s">
        <v>219</v>
      </c>
      <c r="N123">
        <v>15.4627</v>
      </c>
      <c r="Q123" s="1">
        <f t="shared" si="4"/>
        <v>2.7083333333333348E-2</v>
      </c>
    </row>
    <row r="124" spans="1:17">
      <c r="A124" t="s">
        <v>122</v>
      </c>
      <c r="B124">
        <v>16</v>
      </c>
      <c r="C124" t="s">
        <v>184</v>
      </c>
      <c r="D124">
        <v>100064</v>
      </c>
      <c r="E124" t="s">
        <v>220</v>
      </c>
      <c r="F124" t="s">
        <v>221</v>
      </c>
      <c r="G124" t="s">
        <v>222</v>
      </c>
      <c r="H124" t="s">
        <v>218</v>
      </c>
      <c r="I124" t="s">
        <v>219</v>
      </c>
      <c r="J124" s="1">
        <v>0.77777777777777779</v>
      </c>
      <c r="K124" s="1">
        <v>0.81180555555555556</v>
      </c>
      <c r="L124" t="s">
        <v>223</v>
      </c>
      <c r="M124" t="s">
        <v>224</v>
      </c>
      <c r="N124">
        <v>19.882999999999999</v>
      </c>
      <c r="Q124" s="1">
        <f t="shared" si="4"/>
        <v>3.4027777777777768E-2</v>
      </c>
    </row>
    <row r="125" spans="1:17">
      <c r="A125" t="s">
        <v>122</v>
      </c>
      <c r="B125">
        <v>17</v>
      </c>
      <c r="C125" t="s">
        <v>184</v>
      </c>
      <c r="D125">
        <v>100235</v>
      </c>
      <c r="E125" t="s">
        <v>225</v>
      </c>
      <c r="F125" t="s">
        <v>226</v>
      </c>
      <c r="G125" t="s">
        <v>222</v>
      </c>
      <c r="H125" t="s">
        <v>223</v>
      </c>
      <c r="I125" t="s">
        <v>224</v>
      </c>
      <c r="J125" s="1">
        <v>0.82986111111111116</v>
      </c>
      <c r="K125" s="1">
        <v>0.86597222222222225</v>
      </c>
      <c r="L125" t="s">
        <v>218</v>
      </c>
      <c r="M125" t="s">
        <v>219</v>
      </c>
      <c r="N125">
        <v>20.921500000000002</v>
      </c>
      <c r="Q125" s="1">
        <f t="shared" si="4"/>
        <v>3.6111111111111094E-2</v>
      </c>
    </row>
    <row r="126" spans="1:17">
      <c r="A126" t="s">
        <v>122</v>
      </c>
      <c r="B126">
        <v>18</v>
      </c>
      <c r="C126" t="s">
        <v>179</v>
      </c>
      <c r="H126" t="s">
        <v>218</v>
      </c>
      <c r="I126" t="s">
        <v>219</v>
      </c>
      <c r="J126" s="1">
        <v>0.86597222222222225</v>
      </c>
      <c r="K126" s="1">
        <v>0.86944444444444446</v>
      </c>
      <c r="L126" t="s">
        <v>201</v>
      </c>
      <c r="M126" t="s">
        <v>202</v>
      </c>
      <c r="N126">
        <v>2.3210000000000002</v>
      </c>
      <c r="Q126" s="1">
        <f t="shared" si="4"/>
        <v>3.4722222222222099E-3</v>
      </c>
    </row>
    <row r="127" spans="1:17">
      <c r="A127" t="s">
        <v>122</v>
      </c>
      <c r="B127">
        <v>19</v>
      </c>
      <c r="C127" t="s">
        <v>184</v>
      </c>
      <c r="D127">
        <v>201310</v>
      </c>
      <c r="E127" t="s">
        <v>267</v>
      </c>
      <c r="F127" t="s">
        <v>268</v>
      </c>
      <c r="G127" t="s">
        <v>211</v>
      </c>
      <c r="H127" t="s">
        <v>201</v>
      </c>
      <c r="I127" t="s">
        <v>202</v>
      </c>
      <c r="J127" s="1">
        <v>0.87916666666666676</v>
      </c>
      <c r="K127" s="1">
        <v>0.88263888888888886</v>
      </c>
      <c r="L127" t="s">
        <v>207</v>
      </c>
      <c r="M127" t="s">
        <v>208</v>
      </c>
      <c r="N127">
        <v>1.7024999999999999</v>
      </c>
      <c r="Q127" s="1">
        <f t="shared" si="4"/>
        <v>3.4722222222220989E-3</v>
      </c>
    </row>
    <row r="128" spans="1:17">
      <c r="A128" t="s">
        <v>122</v>
      </c>
      <c r="B128">
        <v>20</v>
      </c>
      <c r="C128" t="s">
        <v>184</v>
      </c>
      <c r="D128">
        <v>201115</v>
      </c>
      <c r="E128" t="s">
        <v>269</v>
      </c>
      <c r="F128" t="s">
        <v>270</v>
      </c>
      <c r="G128" t="s">
        <v>211</v>
      </c>
      <c r="H128" t="s">
        <v>207</v>
      </c>
      <c r="I128" t="s">
        <v>208</v>
      </c>
      <c r="J128" s="1">
        <v>0.88263888888888886</v>
      </c>
      <c r="K128" s="1">
        <v>0.88611111111111107</v>
      </c>
      <c r="L128" t="s">
        <v>201</v>
      </c>
      <c r="M128" t="s">
        <v>202</v>
      </c>
      <c r="N128">
        <v>1.7518100000000001</v>
      </c>
      <c r="Q128" s="1">
        <f t="shared" si="4"/>
        <v>3.4722222222222099E-3</v>
      </c>
    </row>
    <row r="129" spans="1:17">
      <c r="A129" t="s">
        <v>122</v>
      </c>
      <c r="B129">
        <v>21</v>
      </c>
      <c r="C129" t="s">
        <v>184</v>
      </c>
      <c r="D129">
        <v>201117</v>
      </c>
      <c r="E129" t="s">
        <v>263</v>
      </c>
      <c r="F129" t="s">
        <v>264</v>
      </c>
      <c r="G129" t="s">
        <v>211</v>
      </c>
      <c r="H129" t="s">
        <v>201</v>
      </c>
      <c r="I129" t="s">
        <v>202</v>
      </c>
      <c r="J129" s="1">
        <v>0.89236111111111116</v>
      </c>
      <c r="K129" s="1">
        <v>0.90486111111111101</v>
      </c>
      <c r="L129" t="s">
        <v>212</v>
      </c>
      <c r="M129" t="s">
        <v>213</v>
      </c>
      <c r="N129">
        <v>5.9868399999999999</v>
      </c>
      <c r="Q129" s="1">
        <f t="shared" si="4"/>
        <v>1.2499999999999845E-2</v>
      </c>
    </row>
    <row r="130" spans="1:17">
      <c r="A130" t="s">
        <v>122</v>
      </c>
      <c r="B130">
        <v>22</v>
      </c>
      <c r="C130" t="s">
        <v>184</v>
      </c>
      <c r="D130">
        <v>201322</v>
      </c>
      <c r="E130" t="s">
        <v>265</v>
      </c>
      <c r="F130" t="s">
        <v>266</v>
      </c>
      <c r="G130" t="s">
        <v>211</v>
      </c>
      <c r="H130" t="s">
        <v>212</v>
      </c>
      <c r="I130" t="s">
        <v>213</v>
      </c>
      <c r="J130" s="1">
        <v>0.90972222222222221</v>
      </c>
      <c r="K130" s="1">
        <v>0.92152777777777783</v>
      </c>
      <c r="L130" t="s">
        <v>201</v>
      </c>
      <c r="M130" t="s">
        <v>202</v>
      </c>
      <c r="N130">
        <v>6.09809</v>
      </c>
      <c r="Q130" s="1">
        <f t="shared" si="4"/>
        <v>1.1805555555555625E-2</v>
      </c>
    </row>
    <row r="131" spans="1:17">
      <c r="A131" t="s">
        <v>122</v>
      </c>
      <c r="B131">
        <v>23</v>
      </c>
      <c r="C131" t="s">
        <v>179</v>
      </c>
      <c r="H131" t="s">
        <v>201</v>
      </c>
      <c r="I131" t="s">
        <v>202</v>
      </c>
      <c r="J131" s="1">
        <v>0.92152777777777783</v>
      </c>
      <c r="K131" s="1">
        <v>0.9277777777777777</v>
      </c>
      <c r="L131" t="s">
        <v>231</v>
      </c>
      <c r="M131" t="s">
        <v>232</v>
      </c>
      <c r="N131">
        <v>6</v>
      </c>
      <c r="Q131" s="1">
        <f t="shared" si="4"/>
        <v>6.2499999999998668E-3</v>
      </c>
    </row>
    <row r="132" spans="1:17">
      <c r="A132" t="s">
        <v>122</v>
      </c>
      <c r="B132">
        <v>24</v>
      </c>
      <c r="C132" t="s">
        <v>184</v>
      </c>
      <c r="D132">
        <v>330109</v>
      </c>
      <c r="E132" t="s">
        <v>233</v>
      </c>
      <c r="F132" t="s">
        <v>234</v>
      </c>
      <c r="G132" t="s">
        <v>235</v>
      </c>
      <c r="H132" t="s">
        <v>231</v>
      </c>
      <c r="I132" t="s">
        <v>232</v>
      </c>
      <c r="J132" s="1">
        <v>0.95138888888888884</v>
      </c>
      <c r="K132" s="1">
        <v>0.97083333333333333</v>
      </c>
      <c r="L132" t="s">
        <v>236</v>
      </c>
      <c r="M132" t="s">
        <v>237</v>
      </c>
      <c r="N132">
        <v>14.0327</v>
      </c>
      <c r="Q132" s="1">
        <f t="shared" si="4"/>
        <v>1.9444444444444486E-2</v>
      </c>
    </row>
    <row r="133" spans="1:17">
      <c r="A133" t="s">
        <v>122</v>
      </c>
      <c r="B133">
        <v>25</v>
      </c>
      <c r="C133" t="s">
        <v>184</v>
      </c>
      <c r="D133">
        <v>330138</v>
      </c>
      <c r="E133" t="s">
        <v>238</v>
      </c>
      <c r="F133" t="s">
        <v>239</v>
      </c>
      <c r="G133" t="s">
        <v>235</v>
      </c>
      <c r="H133" t="s">
        <v>236</v>
      </c>
      <c r="I133" t="s">
        <v>237</v>
      </c>
      <c r="J133" s="1">
        <v>0.97916666666666663</v>
      </c>
      <c r="K133" s="1">
        <v>0.99722222222222223</v>
      </c>
      <c r="L133" t="s">
        <v>231</v>
      </c>
      <c r="M133" t="s">
        <v>232</v>
      </c>
      <c r="N133">
        <v>13.1371</v>
      </c>
      <c r="Q133" s="1">
        <f t="shared" si="4"/>
        <v>1.8055555555555602E-2</v>
      </c>
    </row>
    <row r="134" spans="1:17">
      <c r="A134" t="s">
        <v>122</v>
      </c>
      <c r="B134">
        <v>26</v>
      </c>
      <c r="C134" t="s">
        <v>184</v>
      </c>
      <c r="D134">
        <v>330110</v>
      </c>
      <c r="E134" t="s">
        <v>233</v>
      </c>
      <c r="F134" t="s">
        <v>234</v>
      </c>
      <c r="G134" t="s">
        <v>235</v>
      </c>
      <c r="H134" t="s">
        <v>231</v>
      </c>
      <c r="I134" t="s">
        <v>232</v>
      </c>
      <c r="J134" s="1">
        <v>0</v>
      </c>
      <c r="K134" s="1">
        <v>1.9444444444444445E-2</v>
      </c>
      <c r="L134" t="s">
        <v>236</v>
      </c>
      <c r="M134" t="s">
        <v>237</v>
      </c>
      <c r="N134">
        <v>14.0327</v>
      </c>
      <c r="Q134" s="1">
        <f t="shared" si="4"/>
        <v>1.9444444444444445E-2</v>
      </c>
    </row>
    <row r="135" spans="1:17">
      <c r="A135" t="s">
        <v>122</v>
      </c>
      <c r="B135">
        <v>27</v>
      </c>
      <c r="C135" t="s">
        <v>184</v>
      </c>
      <c r="D135">
        <v>330139</v>
      </c>
      <c r="E135" t="s">
        <v>238</v>
      </c>
      <c r="F135" t="s">
        <v>239</v>
      </c>
      <c r="G135" t="s">
        <v>235</v>
      </c>
      <c r="H135" t="s">
        <v>236</v>
      </c>
      <c r="I135" t="s">
        <v>237</v>
      </c>
      <c r="J135" s="1">
        <v>2.0833333333333332E-2</v>
      </c>
      <c r="K135" s="1">
        <v>3.888888888888889E-2</v>
      </c>
      <c r="L135" t="s">
        <v>231</v>
      </c>
      <c r="M135" t="s">
        <v>232</v>
      </c>
      <c r="N135">
        <v>13.1371</v>
      </c>
      <c r="Q135" s="1">
        <f t="shared" si="4"/>
        <v>1.8055555555555557E-2</v>
      </c>
    </row>
    <row r="136" spans="1:17">
      <c r="A136" t="s">
        <v>122</v>
      </c>
      <c r="B136">
        <v>28</v>
      </c>
      <c r="C136" t="s">
        <v>179</v>
      </c>
      <c r="H136" t="s">
        <v>231</v>
      </c>
      <c r="I136" t="s">
        <v>232</v>
      </c>
      <c r="J136" s="1">
        <v>3.888888888888889E-2</v>
      </c>
      <c r="K136" s="1">
        <v>5.1388888888888894E-2</v>
      </c>
      <c r="L136" t="s">
        <v>180</v>
      </c>
      <c r="M136" t="s">
        <v>181</v>
      </c>
      <c r="N136">
        <v>9.8000000000000007</v>
      </c>
      <c r="Q136" s="1">
        <f t="shared" si="4"/>
        <v>1.2500000000000004E-2</v>
      </c>
    </row>
    <row r="137" spans="1:17">
      <c r="A137" t="s">
        <v>122</v>
      </c>
      <c r="M137" t="s">
        <v>277</v>
      </c>
      <c r="N137">
        <f>SUM(N109:N136)</f>
        <v>265.39772000000005</v>
      </c>
      <c r="P137" t="s">
        <v>274</v>
      </c>
      <c r="Q137" s="1">
        <f>SUM(Q109:Q136)</f>
        <v>0.43541666666666629</v>
      </c>
    </row>
    <row r="138" spans="1:17">
      <c r="Q138" s="1"/>
    </row>
    <row r="139" spans="1:17">
      <c r="A139" t="s">
        <v>113</v>
      </c>
      <c r="Q139" s="1"/>
    </row>
    <row r="140" spans="1:17">
      <c r="A140" t="s">
        <v>113</v>
      </c>
      <c r="B140">
        <v>1</v>
      </c>
      <c r="C140" t="s">
        <v>179</v>
      </c>
      <c r="H140" t="s">
        <v>180</v>
      </c>
      <c r="I140" t="s">
        <v>181</v>
      </c>
      <c r="J140" s="1">
        <v>0.22083333333333333</v>
      </c>
      <c r="K140" s="1">
        <v>0.22916666666666666</v>
      </c>
      <c r="L140" t="s">
        <v>182</v>
      </c>
      <c r="M140" t="s">
        <v>183</v>
      </c>
      <c r="N140">
        <v>7.6</v>
      </c>
      <c r="Q140" s="1">
        <f t="shared" ref="Q140:Q163" si="5">K140-J140</f>
        <v>8.3333333333333315E-3</v>
      </c>
    </row>
    <row r="141" spans="1:17">
      <c r="A141" t="s">
        <v>113</v>
      </c>
      <c r="B141">
        <v>2</v>
      </c>
      <c r="C141" t="s">
        <v>184</v>
      </c>
      <c r="D141">
        <v>534697</v>
      </c>
      <c r="E141" t="s">
        <v>185</v>
      </c>
      <c r="F141" t="s">
        <v>186</v>
      </c>
      <c r="G141" t="s">
        <v>187</v>
      </c>
      <c r="H141" t="s">
        <v>182</v>
      </c>
      <c r="I141" t="s">
        <v>183</v>
      </c>
      <c r="J141" s="1">
        <v>0.22916666666666666</v>
      </c>
      <c r="K141" s="1">
        <v>0.24791666666666667</v>
      </c>
      <c r="L141" t="s">
        <v>188</v>
      </c>
      <c r="M141" t="s">
        <v>189</v>
      </c>
      <c r="N141">
        <v>12.118</v>
      </c>
      <c r="Q141" s="1">
        <f t="shared" si="5"/>
        <v>1.8750000000000017E-2</v>
      </c>
    </row>
    <row r="142" spans="1:17">
      <c r="A142" t="s">
        <v>113</v>
      </c>
      <c r="B142">
        <v>3</v>
      </c>
      <c r="C142" t="s">
        <v>184</v>
      </c>
      <c r="D142">
        <v>534834</v>
      </c>
      <c r="E142" t="s">
        <v>261</v>
      </c>
      <c r="F142" t="s">
        <v>262</v>
      </c>
      <c r="G142" t="s">
        <v>187</v>
      </c>
      <c r="H142" t="s">
        <v>188</v>
      </c>
      <c r="I142" t="s">
        <v>189</v>
      </c>
      <c r="J142" s="1">
        <v>0.25138888888888888</v>
      </c>
      <c r="K142" s="1">
        <v>0.26805555555555555</v>
      </c>
      <c r="L142" t="s">
        <v>182</v>
      </c>
      <c r="M142" t="s">
        <v>183</v>
      </c>
      <c r="N142">
        <v>11.843</v>
      </c>
      <c r="Q142" s="1">
        <f t="shared" si="5"/>
        <v>1.6666666666666663E-2</v>
      </c>
    </row>
    <row r="143" spans="1:17">
      <c r="A143" t="s">
        <v>113</v>
      </c>
      <c r="B143">
        <v>4</v>
      </c>
      <c r="C143" t="s">
        <v>184</v>
      </c>
      <c r="D143">
        <v>534962</v>
      </c>
      <c r="E143" t="s">
        <v>185</v>
      </c>
      <c r="F143" t="s">
        <v>186</v>
      </c>
      <c r="G143" t="s">
        <v>187</v>
      </c>
      <c r="H143" t="s">
        <v>182</v>
      </c>
      <c r="I143" t="s">
        <v>183</v>
      </c>
      <c r="J143" s="1">
        <v>0.2722222222222222</v>
      </c>
      <c r="K143" s="1">
        <v>0.29097222222222224</v>
      </c>
      <c r="L143" t="s">
        <v>188</v>
      </c>
      <c r="M143" t="s">
        <v>189</v>
      </c>
      <c r="N143">
        <v>12.118</v>
      </c>
      <c r="Q143" s="1">
        <f t="shared" si="5"/>
        <v>1.8750000000000044E-2</v>
      </c>
    </row>
    <row r="144" spans="1:17">
      <c r="A144" t="s">
        <v>113</v>
      </c>
      <c r="B144">
        <v>5</v>
      </c>
      <c r="C144" t="s">
        <v>184</v>
      </c>
      <c r="D144">
        <v>534757</v>
      </c>
      <c r="E144" t="s">
        <v>190</v>
      </c>
      <c r="F144" t="s">
        <v>191</v>
      </c>
      <c r="G144" t="s">
        <v>187</v>
      </c>
      <c r="H144" t="s">
        <v>188</v>
      </c>
      <c r="I144" t="s">
        <v>189</v>
      </c>
      <c r="J144" s="1">
        <v>0.29375000000000001</v>
      </c>
      <c r="K144" s="1">
        <v>0.31319444444444444</v>
      </c>
      <c r="L144" t="s">
        <v>182</v>
      </c>
      <c r="M144" t="s">
        <v>183</v>
      </c>
      <c r="N144">
        <v>12.781700000000001</v>
      </c>
      <c r="Q144" s="1">
        <f t="shared" si="5"/>
        <v>1.9444444444444431E-2</v>
      </c>
    </row>
    <row r="145" spans="1:17">
      <c r="A145" t="s">
        <v>113</v>
      </c>
      <c r="B145">
        <v>6</v>
      </c>
      <c r="C145" t="s">
        <v>184</v>
      </c>
      <c r="D145">
        <v>534918</v>
      </c>
      <c r="E145" t="s">
        <v>185</v>
      </c>
      <c r="F145" t="s">
        <v>186</v>
      </c>
      <c r="G145" t="s">
        <v>187</v>
      </c>
      <c r="H145" t="s">
        <v>182</v>
      </c>
      <c r="I145" t="s">
        <v>183</v>
      </c>
      <c r="J145" s="1">
        <v>0.31527777777777777</v>
      </c>
      <c r="K145" s="1">
        <v>0.33611111111111108</v>
      </c>
      <c r="L145" t="s">
        <v>188</v>
      </c>
      <c r="M145" t="s">
        <v>189</v>
      </c>
      <c r="N145">
        <v>12.118</v>
      </c>
      <c r="Q145" s="1">
        <f t="shared" si="5"/>
        <v>2.0833333333333315E-2</v>
      </c>
    </row>
    <row r="146" spans="1:17">
      <c r="A146" t="s">
        <v>113</v>
      </c>
      <c r="B146">
        <v>7</v>
      </c>
      <c r="C146" t="s">
        <v>184</v>
      </c>
      <c r="D146">
        <v>534694</v>
      </c>
      <c r="E146" t="s">
        <v>190</v>
      </c>
      <c r="F146" t="s">
        <v>191</v>
      </c>
      <c r="G146" t="s">
        <v>187</v>
      </c>
      <c r="H146" t="s">
        <v>188</v>
      </c>
      <c r="I146" t="s">
        <v>189</v>
      </c>
      <c r="J146" s="1">
        <v>0.33888888888888885</v>
      </c>
      <c r="K146" s="1">
        <v>0.35902777777777778</v>
      </c>
      <c r="L146" t="s">
        <v>182</v>
      </c>
      <c r="M146" t="s">
        <v>183</v>
      </c>
      <c r="N146">
        <v>12.781700000000001</v>
      </c>
      <c r="Q146" s="1">
        <f t="shared" si="5"/>
        <v>2.0138888888888928E-2</v>
      </c>
    </row>
    <row r="147" spans="1:17">
      <c r="A147" t="s">
        <v>113</v>
      </c>
      <c r="B147">
        <v>8</v>
      </c>
      <c r="C147" t="s">
        <v>184</v>
      </c>
      <c r="D147">
        <v>534707</v>
      </c>
      <c r="E147" t="s">
        <v>185</v>
      </c>
      <c r="F147" t="s">
        <v>186</v>
      </c>
      <c r="G147" t="s">
        <v>187</v>
      </c>
      <c r="H147" t="s">
        <v>182</v>
      </c>
      <c r="I147" t="s">
        <v>183</v>
      </c>
      <c r="J147" s="1">
        <v>0.3923611111111111</v>
      </c>
      <c r="K147" s="1">
        <v>0.4152777777777778</v>
      </c>
      <c r="L147" t="s">
        <v>188</v>
      </c>
      <c r="M147" t="s">
        <v>189</v>
      </c>
      <c r="N147">
        <v>12.118</v>
      </c>
      <c r="Q147" s="1">
        <f t="shared" si="5"/>
        <v>2.2916666666666696E-2</v>
      </c>
    </row>
    <row r="148" spans="1:17">
      <c r="A148" t="s">
        <v>113</v>
      </c>
      <c r="B148">
        <v>9</v>
      </c>
      <c r="C148" t="s">
        <v>184</v>
      </c>
      <c r="D148">
        <v>534956</v>
      </c>
      <c r="E148" t="s">
        <v>190</v>
      </c>
      <c r="F148" t="s">
        <v>191</v>
      </c>
      <c r="G148" t="s">
        <v>187</v>
      </c>
      <c r="H148" t="s">
        <v>188</v>
      </c>
      <c r="I148" t="s">
        <v>189</v>
      </c>
      <c r="J148" s="1">
        <v>0.4201388888888889</v>
      </c>
      <c r="K148" s="1">
        <v>0.44097222222222227</v>
      </c>
      <c r="L148" t="s">
        <v>182</v>
      </c>
      <c r="M148" t="s">
        <v>183</v>
      </c>
      <c r="N148">
        <v>12.781700000000001</v>
      </c>
      <c r="Q148" s="1">
        <f t="shared" si="5"/>
        <v>2.083333333333337E-2</v>
      </c>
    </row>
    <row r="149" spans="1:17">
      <c r="A149" t="s">
        <v>113</v>
      </c>
      <c r="B149">
        <v>10</v>
      </c>
      <c r="C149" t="s">
        <v>184</v>
      </c>
      <c r="D149">
        <v>534808</v>
      </c>
      <c r="E149" t="s">
        <v>185</v>
      </c>
      <c r="F149" t="s">
        <v>186</v>
      </c>
      <c r="G149" t="s">
        <v>187</v>
      </c>
      <c r="H149" t="s">
        <v>182</v>
      </c>
      <c r="I149" t="s">
        <v>183</v>
      </c>
      <c r="J149" s="1">
        <v>0.44791666666666669</v>
      </c>
      <c r="K149" s="1">
        <v>0.47083333333333338</v>
      </c>
      <c r="L149" t="s">
        <v>188</v>
      </c>
      <c r="M149" t="s">
        <v>189</v>
      </c>
      <c r="N149">
        <v>12.118</v>
      </c>
      <c r="Q149" s="1">
        <f t="shared" si="5"/>
        <v>2.2916666666666696E-2</v>
      </c>
    </row>
    <row r="150" spans="1:17">
      <c r="A150" t="s">
        <v>113</v>
      </c>
      <c r="B150">
        <v>11</v>
      </c>
      <c r="C150" t="s">
        <v>184</v>
      </c>
      <c r="D150">
        <v>534753</v>
      </c>
      <c r="E150" t="s">
        <v>190</v>
      </c>
      <c r="F150" t="s">
        <v>191</v>
      </c>
      <c r="G150" t="s">
        <v>187</v>
      </c>
      <c r="H150" t="s">
        <v>188</v>
      </c>
      <c r="I150" t="s">
        <v>189</v>
      </c>
      <c r="J150" s="1">
        <v>0.47569444444444442</v>
      </c>
      <c r="K150" s="1">
        <v>0.49652777777777773</v>
      </c>
      <c r="L150" t="s">
        <v>182</v>
      </c>
      <c r="M150" t="s">
        <v>183</v>
      </c>
      <c r="N150">
        <v>12.781700000000001</v>
      </c>
      <c r="Q150" s="1">
        <f t="shared" si="5"/>
        <v>2.0833333333333315E-2</v>
      </c>
    </row>
    <row r="151" spans="1:17">
      <c r="A151" t="s">
        <v>113</v>
      </c>
      <c r="B151">
        <v>12</v>
      </c>
      <c r="C151" t="s">
        <v>179</v>
      </c>
      <c r="H151" t="s">
        <v>182</v>
      </c>
      <c r="I151" t="s">
        <v>183</v>
      </c>
      <c r="J151" s="1">
        <v>0.49652777777777773</v>
      </c>
      <c r="K151" s="1">
        <v>0.50486111111111109</v>
      </c>
      <c r="L151" t="s">
        <v>180</v>
      </c>
      <c r="M151" t="s">
        <v>181</v>
      </c>
      <c r="N151">
        <v>7.8</v>
      </c>
      <c r="Q151" s="1">
        <f t="shared" si="5"/>
        <v>8.3333333333333592E-3</v>
      </c>
    </row>
    <row r="152" spans="1:17">
      <c r="A152" t="s">
        <v>113</v>
      </c>
      <c r="B152">
        <v>13</v>
      </c>
      <c r="C152" t="s">
        <v>179</v>
      </c>
      <c r="H152" t="s">
        <v>180</v>
      </c>
      <c r="I152" t="s">
        <v>181</v>
      </c>
      <c r="J152" s="1">
        <v>0.54375000000000007</v>
      </c>
      <c r="K152" s="1">
        <v>0.55208333333333337</v>
      </c>
      <c r="L152" t="s">
        <v>182</v>
      </c>
      <c r="M152" t="s">
        <v>183</v>
      </c>
      <c r="N152">
        <v>7.6</v>
      </c>
      <c r="Q152" s="1">
        <f t="shared" si="5"/>
        <v>8.3333333333333037E-3</v>
      </c>
    </row>
    <row r="153" spans="1:17">
      <c r="A153" t="s">
        <v>113</v>
      </c>
      <c r="B153">
        <v>14</v>
      </c>
      <c r="C153" t="s">
        <v>184</v>
      </c>
      <c r="D153">
        <v>534761</v>
      </c>
      <c r="E153" t="s">
        <v>185</v>
      </c>
      <c r="F153" t="s">
        <v>186</v>
      </c>
      <c r="G153" t="s">
        <v>187</v>
      </c>
      <c r="H153" t="s">
        <v>182</v>
      </c>
      <c r="I153" t="s">
        <v>183</v>
      </c>
      <c r="J153" s="1">
        <v>0.55208333333333337</v>
      </c>
      <c r="K153" s="1">
        <v>0.57500000000000007</v>
      </c>
      <c r="L153" t="s">
        <v>188</v>
      </c>
      <c r="M153" t="s">
        <v>189</v>
      </c>
      <c r="N153">
        <v>12.118</v>
      </c>
      <c r="Q153" s="1">
        <f t="shared" si="5"/>
        <v>2.2916666666666696E-2</v>
      </c>
    </row>
    <row r="154" spans="1:17">
      <c r="A154" t="s">
        <v>113</v>
      </c>
      <c r="B154">
        <v>15</v>
      </c>
      <c r="C154" t="s">
        <v>184</v>
      </c>
      <c r="D154">
        <v>534870</v>
      </c>
      <c r="E154" t="s">
        <v>190</v>
      </c>
      <c r="F154" t="s">
        <v>191</v>
      </c>
      <c r="G154" t="s">
        <v>187</v>
      </c>
      <c r="H154" t="s">
        <v>188</v>
      </c>
      <c r="I154" t="s">
        <v>189</v>
      </c>
      <c r="J154" s="1">
        <v>0.57986111111111105</v>
      </c>
      <c r="K154" s="1">
        <v>0.60069444444444442</v>
      </c>
      <c r="L154" t="s">
        <v>182</v>
      </c>
      <c r="M154" t="s">
        <v>183</v>
      </c>
      <c r="N154">
        <v>12.781700000000001</v>
      </c>
      <c r="Q154" s="1">
        <f t="shared" si="5"/>
        <v>2.083333333333337E-2</v>
      </c>
    </row>
    <row r="155" spans="1:17">
      <c r="A155" t="s">
        <v>113</v>
      </c>
      <c r="B155">
        <v>16</v>
      </c>
      <c r="C155" t="s">
        <v>184</v>
      </c>
      <c r="D155">
        <v>534840</v>
      </c>
      <c r="E155" t="s">
        <v>185</v>
      </c>
      <c r="F155" t="s">
        <v>186</v>
      </c>
      <c r="G155" t="s">
        <v>187</v>
      </c>
      <c r="H155" t="s">
        <v>182</v>
      </c>
      <c r="I155" t="s">
        <v>183</v>
      </c>
      <c r="J155" s="1">
        <v>0.60416666666666663</v>
      </c>
      <c r="K155" s="1">
        <v>0.62708333333333333</v>
      </c>
      <c r="L155" t="s">
        <v>188</v>
      </c>
      <c r="M155" t="s">
        <v>189</v>
      </c>
      <c r="N155">
        <v>12.118</v>
      </c>
      <c r="Q155" s="1">
        <f t="shared" si="5"/>
        <v>2.2916666666666696E-2</v>
      </c>
    </row>
    <row r="156" spans="1:17">
      <c r="A156" t="s">
        <v>113</v>
      </c>
      <c r="B156">
        <v>17</v>
      </c>
      <c r="C156" t="s">
        <v>184</v>
      </c>
      <c r="D156">
        <v>534748</v>
      </c>
      <c r="E156" t="s">
        <v>190</v>
      </c>
      <c r="F156" t="s">
        <v>191</v>
      </c>
      <c r="G156" t="s">
        <v>187</v>
      </c>
      <c r="H156" t="s">
        <v>188</v>
      </c>
      <c r="I156" t="s">
        <v>189</v>
      </c>
      <c r="J156" s="1">
        <v>0.63194444444444442</v>
      </c>
      <c r="K156" s="1">
        <v>0.65277777777777779</v>
      </c>
      <c r="L156" t="s">
        <v>182</v>
      </c>
      <c r="M156" t="s">
        <v>183</v>
      </c>
      <c r="N156">
        <v>12.781700000000001</v>
      </c>
      <c r="Q156" s="1">
        <f t="shared" si="5"/>
        <v>2.083333333333337E-2</v>
      </c>
    </row>
    <row r="157" spans="1:17">
      <c r="A157" t="s">
        <v>113</v>
      </c>
      <c r="B157">
        <v>18</v>
      </c>
      <c r="C157" t="s">
        <v>184</v>
      </c>
      <c r="D157">
        <v>534876</v>
      </c>
      <c r="E157" t="s">
        <v>185</v>
      </c>
      <c r="F157" t="s">
        <v>186</v>
      </c>
      <c r="G157" t="s">
        <v>187</v>
      </c>
      <c r="H157" t="s">
        <v>182</v>
      </c>
      <c r="I157" t="s">
        <v>183</v>
      </c>
      <c r="J157" s="1">
        <v>0.67361111111111116</v>
      </c>
      <c r="K157" s="1">
        <v>0.69652777777777775</v>
      </c>
      <c r="L157" t="s">
        <v>188</v>
      </c>
      <c r="M157" t="s">
        <v>189</v>
      </c>
      <c r="N157">
        <v>12.118</v>
      </c>
      <c r="Q157" s="1">
        <f t="shared" si="5"/>
        <v>2.2916666666666585E-2</v>
      </c>
    </row>
    <row r="158" spans="1:17">
      <c r="A158" t="s">
        <v>113</v>
      </c>
      <c r="B158">
        <v>19</v>
      </c>
      <c r="C158" t="s">
        <v>184</v>
      </c>
      <c r="D158">
        <v>534646</v>
      </c>
      <c r="E158" t="s">
        <v>190</v>
      </c>
      <c r="F158" t="s">
        <v>191</v>
      </c>
      <c r="G158" t="s">
        <v>187</v>
      </c>
      <c r="H158" t="s">
        <v>188</v>
      </c>
      <c r="I158" t="s">
        <v>189</v>
      </c>
      <c r="J158" s="1">
        <v>0.70138888888888884</v>
      </c>
      <c r="K158" s="1">
        <v>0.72222222222222221</v>
      </c>
      <c r="L158" t="s">
        <v>182</v>
      </c>
      <c r="M158" t="s">
        <v>183</v>
      </c>
      <c r="N158">
        <v>12.781700000000001</v>
      </c>
      <c r="Q158" s="1">
        <f t="shared" si="5"/>
        <v>2.083333333333337E-2</v>
      </c>
    </row>
    <row r="159" spans="1:17">
      <c r="A159" t="s">
        <v>113</v>
      </c>
      <c r="B159">
        <v>20</v>
      </c>
      <c r="C159" t="s">
        <v>184</v>
      </c>
      <c r="D159">
        <v>534710</v>
      </c>
      <c r="E159" t="s">
        <v>185</v>
      </c>
      <c r="F159" t="s">
        <v>186</v>
      </c>
      <c r="G159" t="s">
        <v>187</v>
      </c>
      <c r="H159" t="s">
        <v>182</v>
      </c>
      <c r="I159" t="s">
        <v>183</v>
      </c>
      <c r="J159" s="1">
        <v>0.78472222222222221</v>
      </c>
      <c r="K159" s="1">
        <v>0.80763888888888891</v>
      </c>
      <c r="L159" t="s">
        <v>188</v>
      </c>
      <c r="M159" t="s">
        <v>189</v>
      </c>
      <c r="N159">
        <v>12.118</v>
      </c>
      <c r="Q159" s="1">
        <f t="shared" si="5"/>
        <v>2.2916666666666696E-2</v>
      </c>
    </row>
    <row r="160" spans="1:17">
      <c r="A160" t="s">
        <v>113</v>
      </c>
      <c r="B160">
        <v>21</v>
      </c>
      <c r="C160" t="s">
        <v>184</v>
      </c>
      <c r="D160">
        <v>534951</v>
      </c>
      <c r="E160" t="s">
        <v>190</v>
      </c>
      <c r="F160" t="s">
        <v>191</v>
      </c>
      <c r="G160" t="s">
        <v>187</v>
      </c>
      <c r="H160" t="s">
        <v>188</v>
      </c>
      <c r="I160" t="s">
        <v>189</v>
      </c>
      <c r="J160" s="1">
        <v>0.8125</v>
      </c>
      <c r="K160" s="1">
        <v>0.83263888888888893</v>
      </c>
      <c r="L160" t="s">
        <v>182</v>
      </c>
      <c r="M160" t="s">
        <v>183</v>
      </c>
      <c r="N160">
        <v>12.781700000000001</v>
      </c>
      <c r="Q160" s="1">
        <f t="shared" si="5"/>
        <v>2.0138888888888928E-2</v>
      </c>
    </row>
    <row r="161" spans="1:17">
      <c r="A161" t="s">
        <v>113</v>
      </c>
      <c r="B161">
        <v>22</v>
      </c>
      <c r="C161" t="s">
        <v>184</v>
      </c>
      <c r="D161">
        <v>534878</v>
      </c>
      <c r="E161" t="s">
        <v>185</v>
      </c>
      <c r="F161" t="s">
        <v>186</v>
      </c>
      <c r="G161" t="s">
        <v>187</v>
      </c>
      <c r="H161" t="s">
        <v>182</v>
      </c>
      <c r="I161" t="s">
        <v>183</v>
      </c>
      <c r="J161" s="1">
        <v>0.83680555555555547</v>
      </c>
      <c r="K161" s="1">
        <v>0.8569444444444444</v>
      </c>
      <c r="L161" t="s">
        <v>188</v>
      </c>
      <c r="M161" t="s">
        <v>189</v>
      </c>
      <c r="N161">
        <v>12.118</v>
      </c>
      <c r="Q161" s="1">
        <f t="shared" si="5"/>
        <v>2.0138888888888928E-2</v>
      </c>
    </row>
    <row r="162" spans="1:17">
      <c r="A162" t="s">
        <v>113</v>
      </c>
      <c r="B162">
        <v>23</v>
      </c>
      <c r="C162" t="s">
        <v>184</v>
      </c>
      <c r="D162">
        <v>534829</v>
      </c>
      <c r="E162" t="s">
        <v>190</v>
      </c>
      <c r="F162" t="s">
        <v>191</v>
      </c>
      <c r="G162" t="s">
        <v>187</v>
      </c>
      <c r="H162" t="s">
        <v>188</v>
      </c>
      <c r="I162" t="s">
        <v>189</v>
      </c>
      <c r="J162" s="1">
        <v>0.86111111111111116</v>
      </c>
      <c r="K162" s="1">
        <v>0.87986111111111109</v>
      </c>
      <c r="L162" t="s">
        <v>182</v>
      </c>
      <c r="M162" t="s">
        <v>183</v>
      </c>
      <c r="N162">
        <v>12.781700000000001</v>
      </c>
      <c r="Q162" s="1">
        <f t="shared" si="5"/>
        <v>1.8749999999999933E-2</v>
      </c>
    </row>
    <row r="163" spans="1:17">
      <c r="A163" t="s">
        <v>113</v>
      </c>
      <c r="B163">
        <v>24</v>
      </c>
      <c r="C163" t="s">
        <v>179</v>
      </c>
      <c r="H163" t="s">
        <v>182</v>
      </c>
      <c r="I163" t="s">
        <v>183</v>
      </c>
      <c r="J163" s="1">
        <v>0.87986111111111109</v>
      </c>
      <c r="K163" s="1">
        <v>0.8881944444444444</v>
      </c>
      <c r="L163" t="s">
        <v>180</v>
      </c>
      <c r="M163" t="s">
        <v>181</v>
      </c>
      <c r="N163">
        <v>7.8</v>
      </c>
      <c r="Q163" s="1">
        <f t="shared" si="5"/>
        <v>8.3333333333333037E-3</v>
      </c>
    </row>
    <row r="164" spans="1:17">
      <c r="A164" t="s">
        <v>113</v>
      </c>
      <c r="M164" t="s">
        <v>277</v>
      </c>
      <c r="N164">
        <f>SUM(N140:N163)</f>
        <v>278.85829999999999</v>
      </c>
      <c r="P164" t="s">
        <v>274</v>
      </c>
      <c r="Q164" s="1">
        <f>SUM(Q140:Q163)</f>
        <v>0.44861111111111135</v>
      </c>
    </row>
    <row r="165" spans="1:17">
      <c r="Q165" s="1"/>
    </row>
    <row r="166" spans="1:17">
      <c r="A166" t="s">
        <v>117</v>
      </c>
      <c r="Q166" s="1"/>
    </row>
    <row r="167" spans="1:17">
      <c r="A167" t="s">
        <v>117</v>
      </c>
      <c r="B167">
        <v>1</v>
      </c>
      <c r="C167" t="s">
        <v>179</v>
      </c>
      <c r="H167" t="s">
        <v>180</v>
      </c>
      <c r="I167" t="s">
        <v>181</v>
      </c>
      <c r="J167" s="1">
        <v>0.19305555555555554</v>
      </c>
      <c r="K167" s="1">
        <v>0.20138888888888887</v>
      </c>
      <c r="L167" t="s">
        <v>182</v>
      </c>
      <c r="M167" t="s">
        <v>183</v>
      </c>
      <c r="N167">
        <v>7.6</v>
      </c>
      <c r="Q167" s="1">
        <f t="shared" ref="Q167:Q186" si="6">K167-J167</f>
        <v>8.3333333333333315E-3</v>
      </c>
    </row>
    <row r="168" spans="1:17">
      <c r="A168" t="s">
        <v>117</v>
      </c>
      <c r="B168">
        <v>2</v>
      </c>
      <c r="C168" t="s">
        <v>184</v>
      </c>
      <c r="D168">
        <v>534754</v>
      </c>
      <c r="E168" t="s">
        <v>185</v>
      </c>
      <c r="F168" t="s">
        <v>186</v>
      </c>
      <c r="G168" t="s">
        <v>187</v>
      </c>
      <c r="H168" t="s">
        <v>182</v>
      </c>
      <c r="I168" t="s">
        <v>183</v>
      </c>
      <c r="J168" s="1">
        <v>0.20138888888888887</v>
      </c>
      <c r="K168" s="1">
        <v>0.22013888888888888</v>
      </c>
      <c r="L168" t="s">
        <v>188</v>
      </c>
      <c r="M168" t="s">
        <v>189</v>
      </c>
      <c r="N168">
        <v>12.118</v>
      </c>
      <c r="Q168" s="1">
        <f t="shared" si="6"/>
        <v>1.8750000000000017E-2</v>
      </c>
    </row>
    <row r="169" spans="1:17">
      <c r="A169" t="s">
        <v>117</v>
      </c>
      <c r="B169">
        <v>3</v>
      </c>
      <c r="C169" t="s">
        <v>184</v>
      </c>
      <c r="D169">
        <v>534759</v>
      </c>
      <c r="E169" t="s">
        <v>261</v>
      </c>
      <c r="F169" t="s">
        <v>262</v>
      </c>
      <c r="G169" t="s">
        <v>187</v>
      </c>
      <c r="H169" t="s">
        <v>188</v>
      </c>
      <c r="I169" t="s">
        <v>189</v>
      </c>
      <c r="J169" s="1">
        <v>0.22777777777777777</v>
      </c>
      <c r="K169" s="1">
        <v>0.24444444444444446</v>
      </c>
      <c r="L169" t="s">
        <v>182</v>
      </c>
      <c r="M169" t="s">
        <v>183</v>
      </c>
      <c r="N169">
        <v>11.843</v>
      </c>
      <c r="Q169" s="1">
        <f t="shared" si="6"/>
        <v>1.6666666666666691E-2</v>
      </c>
    </row>
    <row r="170" spans="1:17">
      <c r="A170" t="s">
        <v>117</v>
      </c>
      <c r="B170">
        <v>4</v>
      </c>
      <c r="C170" t="s">
        <v>184</v>
      </c>
      <c r="D170">
        <v>534704</v>
      </c>
      <c r="E170" t="s">
        <v>185</v>
      </c>
      <c r="F170" t="s">
        <v>186</v>
      </c>
      <c r="G170" t="s">
        <v>187</v>
      </c>
      <c r="H170" t="s">
        <v>182</v>
      </c>
      <c r="I170" t="s">
        <v>183</v>
      </c>
      <c r="J170" s="1">
        <v>0.27916666666666667</v>
      </c>
      <c r="K170" s="1">
        <v>0.29791666666666666</v>
      </c>
      <c r="L170" t="s">
        <v>188</v>
      </c>
      <c r="M170" t="s">
        <v>189</v>
      </c>
      <c r="N170">
        <v>12.118</v>
      </c>
      <c r="Q170" s="1">
        <f t="shared" si="6"/>
        <v>1.8749999999999989E-2</v>
      </c>
    </row>
    <row r="171" spans="1:17">
      <c r="A171" t="s">
        <v>117</v>
      </c>
      <c r="B171">
        <v>5</v>
      </c>
      <c r="C171" t="s">
        <v>184</v>
      </c>
      <c r="D171">
        <v>534835</v>
      </c>
      <c r="E171" t="s">
        <v>190</v>
      </c>
      <c r="F171" t="s">
        <v>191</v>
      </c>
      <c r="G171" t="s">
        <v>187</v>
      </c>
      <c r="H171" t="s">
        <v>188</v>
      </c>
      <c r="I171" t="s">
        <v>189</v>
      </c>
      <c r="J171" s="1">
        <v>0.30069444444444443</v>
      </c>
      <c r="K171" s="1">
        <v>0.32013888888888892</v>
      </c>
      <c r="L171" t="s">
        <v>182</v>
      </c>
      <c r="M171" t="s">
        <v>183</v>
      </c>
      <c r="N171">
        <v>12.781700000000001</v>
      </c>
      <c r="Q171" s="1">
        <f t="shared" si="6"/>
        <v>1.9444444444444486E-2</v>
      </c>
    </row>
    <row r="172" spans="1:17">
      <c r="A172" t="s">
        <v>117</v>
      </c>
      <c r="B172">
        <v>6</v>
      </c>
      <c r="C172" t="s">
        <v>184</v>
      </c>
      <c r="D172">
        <v>534764</v>
      </c>
      <c r="E172" t="s">
        <v>185</v>
      </c>
      <c r="F172" t="s">
        <v>186</v>
      </c>
      <c r="G172" t="s">
        <v>187</v>
      </c>
      <c r="H172" t="s">
        <v>182</v>
      </c>
      <c r="I172" t="s">
        <v>183</v>
      </c>
      <c r="J172" s="1">
        <v>0.32291666666666669</v>
      </c>
      <c r="K172" s="1">
        <v>0.34375</v>
      </c>
      <c r="L172" t="s">
        <v>188</v>
      </c>
      <c r="M172" t="s">
        <v>189</v>
      </c>
      <c r="N172">
        <v>12.118</v>
      </c>
      <c r="Q172" s="1">
        <f t="shared" si="6"/>
        <v>2.0833333333333315E-2</v>
      </c>
    </row>
    <row r="173" spans="1:17">
      <c r="A173" t="s">
        <v>117</v>
      </c>
      <c r="B173">
        <v>7</v>
      </c>
      <c r="C173" t="s">
        <v>184</v>
      </c>
      <c r="D173">
        <v>534752</v>
      </c>
      <c r="E173" t="s">
        <v>190</v>
      </c>
      <c r="F173" t="s">
        <v>191</v>
      </c>
      <c r="G173" t="s">
        <v>187</v>
      </c>
      <c r="H173" t="s">
        <v>188</v>
      </c>
      <c r="I173" t="s">
        <v>189</v>
      </c>
      <c r="J173" s="1">
        <v>0.34722222222222227</v>
      </c>
      <c r="K173" s="1">
        <v>0.36736111111111108</v>
      </c>
      <c r="L173" t="s">
        <v>182</v>
      </c>
      <c r="M173" t="s">
        <v>183</v>
      </c>
      <c r="N173">
        <v>12.781700000000001</v>
      </c>
      <c r="Q173" s="1">
        <f t="shared" si="6"/>
        <v>2.0138888888888817E-2</v>
      </c>
    </row>
    <row r="174" spans="1:17">
      <c r="A174" t="s">
        <v>117</v>
      </c>
      <c r="B174">
        <v>8</v>
      </c>
      <c r="C174" t="s">
        <v>184</v>
      </c>
      <c r="D174">
        <v>534652</v>
      </c>
      <c r="E174" t="s">
        <v>185</v>
      </c>
      <c r="F174" t="s">
        <v>186</v>
      </c>
      <c r="G174" t="s">
        <v>187</v>
      </c>
      <c r="H174" t="s">
        <v>182</v>
      </c>
      <c r="I174" t="s">
        <v>183</v>
      </c>
      <c r="J174" s="1">
        <v>0.36805555555555558</v>
      </c>
      <c r="K174" s="1">
        <v>0.39097222222222222</v>
      </c>
      <c r="L174" t="s">
        <v>188</v>
      </c>
      <c r="M174" t="s">
        <v>189</v>
      </c>
      <c r="N174">
        <v>12.118</v>
      </c>
      <c r="Q174" s="1">
        <f t="shared" si="6"/>
        <v>2.2916666666666641E-2</v>
      </c>
    </row>
    <row r="175" spans="1:17">
      <c r="A175" t="s">
        <v>117</v>
      </c>
      <c r="B175">
        <v>9</v>
      </c>
      <c r="C175" t="s">
        <v>184</v>
      </c>
      <c r="D175">
        <v>534804</v>
      </c>
      <c r="E175" t="s">
        <v>190</v>
      </c>
      <c r="F175" t="s">
        <v>191</v>
      </c>
      <c r="G175" t="s">
        <v>187</v>
      </c>
      <c r="H175" t="s">
        <v>188</v>
      </c>
      <c r="I175" t="s">
        <v>189</v>
      </c>
      <c r="J175" s="1">
        <v>0.39583333333333331</v>
      </c>
      <c r="K175" s="1">
        <v>0.41666666666666669</v>
      </c>
      <c r="L175" t="s">
        <v>182</v>
      </c>
      <c r="M175" t="s">
        <v>183</v>
      </c>
      <c r="N175">
        <v>12.781700000000001</v>
      </c>
      <c r="Q175" s="1">
        <f t="shared" si="6"/>
        <v>2.083333333333337E-2</v>
      </c>
    </row>
    <row r="176" spans="1:17">
      <c r="A176" t="s">
        <v>117</v>
      </c>
      <c r="B176">
        <v>10</v>
      </c>
      <c r="C176" t="s">
        <v>184</v>
      </c>
      <c r="D176">
        <v>534807</v>
      </c>
      <c r="E176" t="s">
        <v>185</v>
      </c>
      <c r="F176" t="s">
        <v>186</v>
      </c>
      <c r="G176" t="s">
        <v>187</v>
      </c>
      <c r="H176" t="s">
        <v>182</v>
      </c>
      <c r="I176" t="s">
        <v>183</v>
      </c>
      <c r="J176" s="1">
        <v>0.4201388888888889</v>
      </c>
      <c r="K176" s="1">
        <v>0.44305555555555554</v>
      </c>
      <c r="L176" t="s">
        <v>188</v>
      </c>
      <c r="M176" t="s">
        <v>189</v>
      </c>
      <c r="N176">
        <v>12.118</v>
      </c>
      <c r="Q176" s="1">
        <f t="shared" si="6"/>
        <v>2.2916666666666641E-2</v>
      </c>
    </row>
    <row r="177" spans="1:17">
      <c r="A177" t="s">
        <v>117</v>
      </c>
      <c r="B177">
        <v>11</v>
      </c>
      <c r="C177" t="s">
        <v>184</v>
      </c>
      <c r="D177">
        <v>534805</v>
      </c>
      <c r="E177" t="s">
        <v>190</v>
      </c>
      <c r="F177" t="s">
        <v>191</v>
      </c>
      <c r="G177" t="s">
        <v>187</v>
      </c>
      <c r="H177" t="s">
        <v>188</v>
      </c>
      <c r="I177" t="s">
        <v>189</v>
      </c>
      <c r="J177" s="1">
        <v>0.44791666666666669</v>
      </c>
      <c r="K177" s="1">
        <v>0.46875</v>
      </c>
      <c r="L177" t="s">
        <v>182</v>
      </c>
      <c r="M177" t="s">
        <v>183</v>
      </c>
      <c r="N177">
        <v>12.781700000000001</v>
      </c>
      <c r="Q177" s="1">
        <f t="shared" si="6"/>
        <v>2.0833333333333315E-2</v>
      </c>
    </row>
    <row r="178" spans="1:17">
      <c r="A178" t="s">
        <v>117</v>
      </c>
      <c r="B178">
        <v>12</v>
      </c>
      <c r="C178" t="s">
        <v>179</v>
      </c>
      <c r="H178" t="s">
        <v>182</v>
      </c>
      <c r="I178" t="s">
        <v>183</v>
      </c>
      <c r="J178" s="1">
        <v>0.46875</v>
      </c>
      <c r="K178" s="1">
        <v>0.4770833333333333</v>
      </c>
      <c r="L178" t="s">
        <v>180</v>
      </c>
      <c r="M178" t="s">
        <v>181</v>
      </c>
      <c r="N178">
        <v>7.8</v>
      </c>
      <c r="Q178" s="1">
        <f t="shared" si="6"/>
        <v>8.3333333333333037E-3</v>
      </c>
    </row>
    <row r="179" spans="1:17">
      <c r="A179" t="s">
        <v>117</v>
      </c>
      <c r="B179">
        <v>13</v>
      </c>
      <c r="C179" t="s">
        <v>179</v>
      </c>
      <c r="H179" t="s">
        <v>180</v>
      </c>
      <c r="I179" t="s">
        <v>181</v>
      </c>
      <c r="J179" s="1">
        <v>0.79027777777777775</v>
      </c>
      <c r="K179" s="1">
        <v>0.79861111111111116</v>
      </c>
      <c r="L179" t="s">
        <v>182</v>
      </c>
      <c r="M179" t="s">
        <v>183</v>
      </c>
      <c r="N179">
        <v>7.6</v>
      </c>
      <c r="Q179" s="1">
        <f t="shared" si="6"/>
        <v>8.3333333333334147E-3</v>
      </c>
    </row>
    <row r="180" spans="1:17">
      <c r="A180" t="s">
        <v>117</v>
      </c>
      <c r="B180">
        <v>14</v>
      </c>
      <c r="C180" t="s">
        <v>184</v>
      </c>
      <c r="D180">
        <v>534658</v>
      </c>
      <c r="E180" t="s">
        <v>185</v>
      </c>
      <c r="F180" t="s">
        <v>186</v>
      </c>
      <c r="G180" t="s">
        <v>187</v>
      </c>
      <c r="H180" t="s">
        <v>182</v>
      </c>
      <c r="I180" t="s">
        <v>183</v>
      </c>
      <c r="J180" s="1">
        <v>0.79861111111111116</v>
      </c>
      <c r="K180" s="1">
        <v>0.82013888888888886</v>
      </c>
      <c r="L180" t="s">
        <v>188</v>
      </c>
      <c r="M180" t="s">
        <v>189</v>
      </c>
      <c r="N180">
        <v>12.118</v>
      </c>
      <c r="Q180" s="1">
        <f t="shared" si="6"/>
        <v>2.1527777777777701E-2</v>
      </c>
    </row>
    <row r="181" spans="1:17">
      <c r="A181" t="s">
        <v>117</v>
      </c>
      <c r="B181">
        <v>15</v>
      </c>
      <c r="C181" t="s">
        <v>184</v>
      </c>
      <c r="D181">
        <v>534802</v>
      </c>
      <c r="E181" t="s">
        <v>190</v>
      </c>
      <c r="F181" t="s">
        <v>191</v>
      </c>
      <c r="G181" t="s">
        <v>187</v>
      </c>
      <c r="H181" t="s">
        <v>188</v>
      </c>
      <c r="I181" t="s">
        <v>189</v>
      </c>
      <c r="J181" s="1">
        <v>0.82638888888888884</v>
      </c>
      <c r="K181" s="1">
        <v>0.84652777777777777</v>
      </c>
      <c r="L181" t="s">
        <v>182</v>
      </c>
      <c r="M181" t="s">
        <v>183</v>
      </c>
      <c r="N181">
        <v>12.781700000000001</v>
      </c>
      <c r="Q181" s="1">
        <f t="shared" si="6"/>
        <v>2.0138888888888928E-2</v>
      </c>
    </row>
    <row r="182" spans="1:17">
      <c r="A182" t="s">
        <v>117</v>
      </c>
      <c r="B182">
        <v>16</v>
      </c>
      <c r="C182" t="s">
        <v>184</v>
      </c>
      <c r="D182">
        <v>534711</v>
      </c>
      <c r="E182" t="s">
        <v>185</v>
      </c>
      <c r="F182" t="s">
        <v>186</v>
      </c>
      <c r="G182" t="s">
        <v>187</v>
      </c>
      <c r="H182" t="s">
        <v>182</v>
      </c>
      <c r="I182" t="s">
        <v>183</v>
      </c>
      <c r="J182" s="1">
        <v>0.85763888888888884</v>
      </c>
      <c r="K182" s="1">
        <v>0.87708333333333333</v>
      </c>
      <c r="L182" t="s">
        <v>188</v>
      </c>
      <c r="M182" t="s">
        <v>189</v>
      </c>
      <c r="N182">
        <v>12.118</v>
      </c>
      <c r="Q182" s="1">
        <f t="shared" si="6"/>
        <v>1.9444444444444486E-2</v>
      </c>
    </row>
    <row r="183" spans="1:17">
      <c r="A183" t="s">
        <v>117</v>
      </c>
      <c r="B183">
        <v>17</v>
      </c>
      <c r="C183" t="s">
        <v>184</v>
      </c>
      <c r="D183">
        <v>534803</v>
      </c>
      <c r="E183" t="s">
        <v>190</v>
      </c>
      <c r="F183" t="s">
        <v>191</v>
      </c>
      <c r="G183" t="s">
        <v>187</v>
      </c>
      <c r="H183" t="s">
        <v>188</v>
      </c>
      <c r="I183" t="s">
        <v>189</v>
      </c>
      <c r="J183" s="1">
        <v>0.88194444444444453</v>
      </c>
      <c r="K183" s="1">
        <v>0.9</v>
      </c>
      <c r="L183" t="s">
        <v>182</v>
      </c>
      <c r="M183" t="s">
        <v>183</v>
      </c>
      <c r="N183">
        <v>12.781700000000001</v>
      </c>
      <c r="Q183" s="1">
        <f t="shared" si="6"/>
        <v>1.8055555555555491E-2</v>
      </c>
    </row>
    <row r="184" spans="1:17">
      <c r="A184" t="s">
        <v>117</v>
      </c>
      <c r="B184">
        <v>18</v>
      </c>
      <c r="C184" t="s">
        <v>184</v>
      </c>
      <c r="D184">
        <v>534879</v>
      </c>
      <c r="E184" t="s">
        <v>185</v>
      </c>
      <c r="F184" t="s">
        <v>186</v>
      </c>
      <c r="G184" t="s">
        <v>187</v>
      </c>
      <c r="H184" t="s">
        <v>182</v>
      </c>
      <c r="I184" t="s">
        <v>183</v>
      </c>
      <c r="J184" s="1">
        <v>0.90277777777777779</v>
      </c>
      <c r="K184" s="1">
        <v>0.92152777777777783</v>
      </c>
      <c r="L184" t="s">
        <v>188</v>
      </c>
      <c r="M184" t="s">
        <v>189</v>
      </c>
      <c r="N184">
        <v>12.118</v>
      </c>
      <c r="Q184" s="1">
        <f t="shared" si="6"/>
        <v>1.8750000000000044E-2</v>
      </c>
    </row>
    <row r="185" spans="1:17">
      <c r="A185" t="s">
        <v>117</v>
      </c>
      <c r="B185">
        <v>19</v>
      </c>
      <c r="C185" t="s">
        <v>184</v>
      </c>
      <c r="D185">
        <v>534750</v>
      </c>
      <c r="E185" t="s">
        <v>190</v>
      </c>
      <c r="F185" t="s">
        <v>191</v>
      </c>
      <c r="G185" t="s">
        <v>187</v>
      </c>
      <c r="H185" t="s">
        <v>188</v>
      </c>
      <c r="I185" t="s">
        <v>189</v>
      </c>
      <c r="J185" s="1">
        <v>0.92361111111111116</v>
      </c>
      <c r="K185" s="1">
        <v>0.94166666666666676</v>
      </c>
      <c r="L185" t="s">
        <v>182</v>
      </c>
      <c r="M185" t="s">
        <v>183</v>
      </c>
      <c r="N185">
        <v>12.781700000000001</v>
      </c>
      <c r="Q185" s="1">
        <f t="shared" si="6"/>
        <v>1.8055555555555602E-2</v>
      </c>
    </row>
    <row r="186" spans="1:17">
      <c r="A186" t="s">
        <v>117</v>
      </c>
      <c r="B186">
        <v>20</v>
      </c>
      <c r="C186" t="s">
        <v>184</v>
      </c>
      <c r="D186">
        <v>534659</v>
      </c>
      <c r="E186" t="s">
        <v>185</v>
      </c>
      <c r="F186" t="s">
        <v>186</v>
      </c>
      <c r="G186" t="s">
        <v>187</v>
      </c>
      <c r="H186" t="s">
        <v>182</v>
      </c>
      <c r="I186" t="s">
        <v>183</v>
      </c>
      <c r="J186" s="1">
        <v>0.97222222222222221</v>
      </c>
      <c r="K186" s="1">
        <v>0.99097222222222225</v>
      </c>
      <c r="L186" t="s">
        <v>188</v>
      </c>
      <c r="M186" t="s">
        <v>189</v>
      </c>
      <c r="N186">
        <v>12.118</v>
      </c>
      <c r="Q186" s="1">
        <f t="shared" si="6"/>
        <v>1.8750000000000044E-2</v>
      </c>
    </row>
    <row r="187" spans="1:17">
      <c r="A187" t="s">
        <v>117</v>
      </c>
      <c r="B187">
        <v>21</v>
      </c>
      <c r="C187" t="s">
        <v>184</v>
      </c>
      <c r="D187">
        <v>534958</v>
      </c>
      <c r="E187" t="s">
        <v>261</v>
      </c>
      <c r="F187" t="s">
        <v>262</v>
      </c>
      <c r="G187" t="s">
        <v>187</v>
      </c>
      <c r="H187" t="s">
        <v>188</v>
      </c>
      <c r="I187" t="s">
        <v>189</v>
      </c>
      <c r="J187" s="1">
        <v>0.99305555555555547</v>
      </c>
      <c r="K187" s="1">
        <v>9.7222222222222224E-3</v>
      </c>
      <c r="L187" t="s">
        <v>182</v>
      </c>
      <c r="M187" t="s">
        <v>183</v>
      </c>
      <c r="N187">
        <v>11.843</v>
      </c>
      <c r="Q187" s="1">
        <v>1.6666666666666666E-2</v>
      </c>
    </row>
    <row r="188" spans="1:17">
      <c r="A188" t="s">
        <v>117</v>
      </c>
      <c r="B188">
        <v>22</v>
      </c>
      <c r="C188" t="s">
        <v>184</v>
      </c>
      <c r="D188">
        <v>534880</v>
      </c>
      <c r="E188" t="s">
        <v>185</v>
      </c>
      <c r="F188" t="s">
        <v>186</v>
      </c>
      <c r="G188" t="s">
        <v>187</v>
      </c>
      <c r="H188" t="s">
        <v>182</v>
      </c>
      <c r="I188" t="s">
        <v>183</v>
      </c>
      <c r="J188" s="1">
        <v>1.3888888888888888E-2</v>
      </c>
      <c r="K188" s="1">
        <v>3.2638888888888891E-2</v>
      </c>
      <c r="L188" t="s">
        <v>188</v>
      </c>
      <c r="M188" t="s">
        <v>189</v>
      </c>
      <c r="N188">
        <v>12.118</v>
      </c>
      <c r="Q188" s="1">
        <f>K188-J188</f>
        <v>1.8750000000000003E-2</v>
      </c>
    </row>
    <row r="189" spans="1:17">
      <c r="A189" t="s">
        <v>117</v>
      </c>
      <c r="B189">
        <v>23</v>
      </c>
      <c r="C189" t="s">
        <v>184</v>
      </c>
      <c r="D189">
        <v>534648</v>
      </c>
      <c r="E189" t="s">
        <v>261</v>
      </c>
      <c r="F189" t="s">
        <v>262</v>
      </c>
      <c r="G189" t="s">
        <v>187</v>
      </c>
      <c r="H189" t="s">
        <v>188</v>
      </c>
      <c r="I189" t="s">
        <v>189</v>
      </c>
      <c r="J189" s="1">
        <v>3.8194444444444441E-2</v>
      </c>
      <c r="K189" s="1">
        <v>5.486111111111111E-2</v>
      </c>
      <c r="L189" t="s">
        <v>182</v>
      </c>
      <c r="M189" t="s">
        <v>183</v>
      </c>
      <c r="N189">
        <v>11.843</v>
      </c>
      <c r="Q189" s="1">
        <f>K189-J189</f>
        <v>1.666666666666667E-2</v>
      </c>
    </row>
    <row r="190" spans="1:17">
      <c r="A190" t="s">
        <v>117</v>
      </c>
      <c r="B190">
        <v>24</v>
      </c>
      <c r="C190" t="s">
        <v>179</v>
      </c>
      <c r="H190" t="s">
        <v>182</v>
      </c>
      <c r="I190" t="s">
        <v>183</v>
      </c>
      <c r="J190" s="1">
        <v>5.486111111111111E-2</v>
      </c>
      <c r="K190" s="1">
        <v>6.3194444444444442E-2</v>
      </c>
      <c r="L190" t="s">
        <v>180</v>
      </c>
      <c r="M190" t="s">
        <v>181</v>
      </c>
      <c r="N190">
        <v>7.8</v>
      </c>
      <c r="Q190" s="1">
        <f>K190-J190</f>
        <v>8.3333333333333315E-3</v>
      </c>
    </row>
    <row r="191" spans="1:17">
      <c r="A191" t="s">
        <v>117</v>
      </c>
      <c r="M191" t="s">
        <v>277</v>
      </c>
      <c r="N191">
        <f>SUM(N167:N190)</f>
        <v>276.98090000000002</v>
      </c>
      <c r="P191" t="s">
        <v>274</v>
      </c>
      <c r="Q191" s="1">
        <f>SUM(Q167:Q190)</f>
        <v>0.42222222222222228</v>
      </c>
    </row>
    <row r="192" spans="1:17">
      <c r="Q192" s="1"/>
    </row>
    <row r="193" spans="1:17">
      <c r="A193" t="s">
        <v>148</v>
      </c>
      <c r="Q193" s="1"/>
    </row>
    <row r="194" spans="1:17">
      <c r="A194" t="s">
        <v>148</v>
      </c>
      <c r="B194">
        <v>1</v>
      </c>
      <c r="C194" t="s">
        <v>179</v>
      </c>
      <c r="H194" t="s">
        <v>180</v>
      </c>
      <c r="I194" t="s">
        <v>181</v>
      </c>
      <c r="J194" s="1">
        <v>0.46736111111111112</v>
      </c>
      <c r="K194" s="1">
        <v>0.47569444444444442</v>
      </c>
      <c r="L194" t="s">
        <v>182</v>
      </c>
      <c r="M194" t="s">
        <v>183</v>
      </c>
      <c r="N194">
        <v>7.6</v>
      </c>
      <c r="Q194" s="1">
        <f t="shared" ref="Q194:Q203" si="7">K194-J194</f>
        <v>8.3333333333333037E-3</v>
      </c>
    </row>
    <row r="195" spans="1:17">
      <c r="A195" t="s">
        <v>148</v>
      </c>
      <c r="B195">
        <v>2</v>
      </c>
      <c r="C195" t="s">
        <v>184</v>
      </c>
      <c r="D195">
        <v>534655</v>
      </c>
      <c r="E195" t="s">
        <v>185</v>
      </c>
      <c r="F195" t="s">
        <v>186</v>
      </c>
      <c r="G195" t="s">
        <v>187</v>
      </c>
      <c r="H195" t="s">
        <v>182</v>
      </c>
      <c r="I195" t="s">
        <v>183</v>
      </c>
      <c r="J195" s="1">
        <v>0.47569444444444442</v>
      </c>
      <c r="K195" s="1">
        <v>0.49861111111111112</v>
      </c>
      <c r="L195" t="s">
        <v>188</v>
      </c>
      <c r="M195" t="s">
        <v>189</v>
      </c>
      <c r="N195">
        <v>12.118</v>
      </c>
      <c r="Q195" s="1">
        <f t="shared" si="7"/>
        <v>2.2916666666666696E-2</v>
      </c>
    </row>
    <row r="196" spans="1:17">
      <c r="A196" t="s">
        <v>148</v>
      </c>
      <c r="B196">
        <v>3</v>
      </c>
      <c r="C196" t="s">
        <v>184</v>
      </c>
      <c r="D196">
        <v>534913</v>
      </c>
      <c r="E196" t="s">
        <v>190</v>
      </c>
      <c r="F196" t="s">
        <v>191</v>
      </c>
      <c r="G196" t="s">
        <v>187</v>
      </c>
      <c r="H196" t="s">
        <v>188</v>
      </c>
      <c r="I196" t="s">
        <v>189</v>
      </c>
      <c r="J196" s="1">
        <v>0.50347222222222221</v>
      </c>
      <c r="K196" s="1">
        <v>0.52430555555555558</v>
      </c>
      <c r="L196" t="s">
        <v>182</v>
      </c>
      <c r="M196" t="s">
        <v>183</v>
      </c>
      <c r="N196">
        <v>12.781700000000001</v>
      </c>
      <c r="Q196" s="1">
        <f t="shared" si="7"/>
        <v>2.083333333333337E-2</v>
      </c>
    </row>
    <row r="197" spans="1:17">
      <c r="A197" t="s">
        <v>148</v>
      </c>
      <c r="B197">
        <v>4</v>
      </c>
      <c r="C197" t="s">
        <v>184</v>
      </c>
      <c r="D197">
        <v>534836</v>
      </c>
      <c r="E197" t="s">
        <v>185</v>
      </c>
      <c r="F197" t="s">
        <v>186</v>
      </c>
      <c r="G197" t="s">
        <v>187</v>
      </c>
      <c r="H197" t="s">
        <v>182</v>
      </c>
      <c r="I197" t="s">
        <v>183</v>
      </c>
      <c r="J197" s="1">
        <v>0.53125</v>
      </c>
      <c r="K197" s="1">
        <v>0.5541666666666667</v>
      </c>
      <c r="L197" t="s">
        <v>188</v>
      </c>
      <c r="M197" t="s">
        <v>189</v>
      </c>
      <c r="N197">
        <v>12.118</v>
      </c>
      <c r="Q197" s="1">
        <f t="shared" si="7"/>
        <v>2.2916666666666696E-2</v>
      </c>
    </row>
    <row r="198" spans="1:17">
      <c r="A198" t="s">
        <v>148</v>
      </c>
      <c r="B198">
        <v>5</v>
      </c>
      <c r="C198" t="s">
        <v>184</v>
      </c>
      <c r="D198">
        <v>534874</v>
      </c>
      <c r="E198" t="s">
        <v>190</v>
      </c>
      <c r="F198" t="s">
        <v>191</v>
      </c>
      <c r="G198" t="s">
        <v>187</v>
      </c>
      <c r="H198" t="s">
        <v>188</v>
      </c>
      <c r="I198" t="s">
        <v>189</v>
      </c>
      <c r="J198" s="1">
        <v>0.55902777777777779</v>
      </c>
      <c r="K198" s="1">
        <v>0.57986111111111105</v>
      </c>
      <c r="L198" t="s">
        <v>182</v>
      </c>
      <c r="M198" t="s">
        <v>183</v>
      </c>
      <c r="N198">
        <v>12.781700000000001</v>
      </c>
      <c r="Q198" s="1">
        <f t="shared" si="7"/>
        <v>2.0833333333333259E-2</v>
      </c>
    </row>
    <row r="199" spans="1:17">
      <c r="A199" t="s">
        <v>148</v>
      </c>
      <c r="B199">
        <v>6</v>
      </c>
      <c r="C199" t="s">
        <v>184</v>
      </c>
      <c r="D199">
        <v>534763</v>
      </c>
      <c r="E199" t="s">
        <v>185</v>
      </c>
      <c r="F199" t="s">
        <v>186</v>
      </c>
      <c r="G199" t="s">
        <v>187</v>
      </c>
      <c r="H199" t="s">
        <v>182</v>
      </c>
      <c r="I199" t="s">
        <v>183</v>
      </c>
      <c r="J199" s="1">
        <v>0.58333333333333337</v>
      </c>
      <c r="K199" s="1">
        <v>0.60625000000000007</v>
      </c>
      <c r="L199" t="s">
        <v>188</v>
      </c>
      <c r="M199" t="s">
        <v>189</v>
      </c>
      <c r="N199">
        <v>12.118</v>
      </c>
      <c r="Q199" s="1">
        <f t="shared" si="7"/>
        <v>2.2916666666666696E-2</v>
      </c>
    </row>
    <row r="200" spans="1:17">
      <c r="A200" t="s">
        <v>148</v>
      </c>
      <c r="B200">
        <v>7</v>
      </c>
      <c r="C200" t="s">
        <v>184</v>
      </c>
      <c r="D200">
        <v>534830</v>
      </c>
      <c r="E200" t="s">
        <v>190</v>
      </c>
      <c r="F200" t="s">
        <v>191</v>
      </c>
      <c r="G200" t="s">
        <v>187</v>
      </c>
      <c r="H200" t="s">
        <v>188</v>
      </c>
      <c r="I200" t="s">
        <v>189</v>
      </c>
      <c r="J200" s="1">
        <v>0.61111111111111105</v>
      </c>
      <c r="K200" s="1">
        <v>0.63194444444444442</v>
      </c>
      <c r="L200" t="s">
        <v>182</v>
      </c>
      <c r="M200" t="s">
        <v>183</v>
      </c>
      <c r="N200">
        <v>12.781700000000001</v>
      </c>
      <c r="Q200" s="1">
        <f t="shared" si="7"/>
        <v>2.083333333333337E-2</v>
      </c>
    </row>
    <row r="201" spans="1:17">
      <c r="A201" t="s">
        <v>148</v>
      </c>
      <c r="B201">
        <v>8</v>
      </c>
      <c r="C201" t="s">
        <v>184</v>
      </c>
      <c r="D201">
        <v>534708</v>
      </c>
      <c r="E201" t="s">
        <v>185</v>
      </c>
      <c r="F201" t="s">
        <v>186</v>
      </c>
      <c r="G201" t="s">
        <v>187</v>
      </c>
      <c r="H201" t="s">
        <v>182</v>
      </c>
      <c r="I201" t="s">
        <v>183</v>
      </c>
      <c r="J201" s="1">
        <v>0.65972222222222221</v>
      </c>
      <c r="K201" s="1">
        <v>0.68263888888888891</v>
      </c>
      <c r="L201" t="s">
        <v>188</v>
      </c>
      <c r="M201" t="s">
        <v>189</v>
      </c>
      <c r="N201">
        <v>12.118</v>
      </c>
      <c r="Q201" s="1">
        <f t="shared" si="7"/>
        <v>2.2916666666666696E-2</v>
      </c>
    </row>
    <row r="202" spans="1:17">
      <c r="A202" t="s">
        <v>148</v>
      </c>
      <c r="B202">
        <v>9</v>
      </c>
      <c r="C202" t="s">
        <v>184</v>
      </c>
      <c r="D202">
        <v>534693</v>
      </c>
      <c r="E202" t="s">
        <v>190</v>
      </c>
      <c r="F202" t="s">
        <v>191</v>
      </c>
      <c r="G202" t="s">
        <v>187</v>
      </c>
      <c r="H202" t="s">
        <v>188</v>
      </c>
      <c r="I202" t="s">
        <v>189</v>
      </c>
      <c r="J202" s="1">
        <v>0.6875</v>
      </c>
      <c r="K202" s="1">
        <v>0.70833333333333337</v>
      </c>
      <c r="L202" t="s">
        <v>182</v>
      </c>
      <c r="M202" t="s">
        <v>183</v>
      </c>
      <c r="N202">
        <v>12.781700000000001</v>
      </c>
      <c r="Q202" s="1">
        <f t="shared" si="7"/>
        <v>2.083333333333337E-2</v>
      </c>
    </row>
    <row r="203" spans="1:17">
      <c r="A203" t="s">
        <v>148</v>
      </c>
      <c r="B203">
        <v>10</v>
      </c>
      <c r="C203" t="s">
        <v>179</v>
      </c>
      <c r="H203" t="s">
        <v>182</v>
      </c>
      <c r="I203" t="s">
        <v>183</v>
      </c>
      <c r="J203" s="1">
        <v>0.70833333333333337</v>
      </c>
      <c r="K203" s="1">
        <v>0.71666666666666667</v>
      </c>
      <c r="L203" t="s">
        <v>180</v>
      </c>
      <c r="M203" t="s">
        <v>181</v>
      </c>
      <c r="N203">
        <v>7.8</v>
      </c>
      <c r="Q203" s="1">
        <f t="shared" si="7"/>
        <v>8.3333333333333037E-3</v>
      </c>
    </row>
    <row r="204" spans="1:17">
      <c r="A204" t="s">
        <v>148</v>
      </c>
      <c r="M204" t="s">
        <v>277</v>
      </c>
      <c r="N204">
        <f>SUM(N194:N203)</f>
        <v>114.9988</v>
      </c>
      <c r="P204" t="s">
        <v>274</v>
      </c>
      <c r="Q204" s="1">
        <f>SUM(Q194:Q203)</f>
        <v>0.19166666666666676</v>
      </c>
    </row>
    <row r="205" spans="1:17">
      <c r="Q205" s="1"/>
    </row>
    <row r="206" spans="1:17">
      <c r="A206" t="s">
        <v>138</v>
      </c>
      <c r="Q206" s="1"/>
    </row>
    <row r="207" spans="1:17">
      <c r="A207" t="s">
        <v>138</v>
      </c>
      <c r="B207">
        <v>1</v>
      </c>
      <c r="C207" t="s">
        <v>179</v>
      </c>
      <c r="H207" t="s">
        <v>180</v>
      </c>
      <c r="I207" t="s">
        <v>181</v>
      </c>
      <c r="J207" s="1">
        <v>0.25347222222222221</v>
      </c>
      <c r="K207" s="1">
        <v>0.27083333333333331</v>
      </c>
      <c r="L207" t="s">
        <v>236</v>
      </c>
      <c r="M207" t="s">
        <v>237</v>
      </c>
      <c r="N207">
        <v>13.5</v>
      </c>
      <c r="Q207" s="1">
        <f t="shared" ref="Q207:Q227" si="8">K207-J207</f>
        <v>1.7361111111111105E-2</v>
      </c>
    </row>
    <row r="208" spans="1:17">
      <c r="A208" t="s">
        <v>138</v>
      </c>
      <c r="B208">
        <v>2</v>
      </c>
      <c r="C208" t="s">
        <v>184</v>
      </c>
      <c r="D208">
        <v>330111</v>
      </c>
      <c r="E208" t="s">
        <v>238</v>
      </c>
      <c r="F208" t="s">
        <v>239</v>
      </c>
      <c r="G208" t="s">
        <v>235</v>
      </c>
      <c r="H208" t="s">
        <v>236</v>
      </c>
      <c r="I208" t="s">
        <v>237</v>
      </c>
      <c r="J208" s="1">
        <v>0.27083333333333331</v>
      </c>
      <c r="K208" s="1">
        <v>0.28750000000000003</v>
      </c>
      <c r="L208" t="s">
        <v>231</v>
      </c>
      <c r="M208" t="s">
        <v>232</v>
      </c>
      <c r="N208">
        <v>13.1371</v>
      </c>
      <c r="Q208" s="1">
        <f t="shared" si="8"/>
        <v>1.6666666666666718E-2</v>
      </c>
    </row>
    <row r="209" spans="1:17">
      <c r="A209" t="s">
        <v>138</v>
      </c>
      <c r="B209">
        <v>3</v>
      </c>
      <c r="C209" t="s">
        <v>184</v>
      </c>
      <c r="D209">
        <v>330084</v>
      </c>
      <c r="E209" t="s">
        <v>233</v>
      </c>
      <c r="F209" t="s">
        <v>234</v>
      </c>
      <c r="G209" t="s">
        <v>235</v>
      </c>
      <c r="H209" t="s">
        <v>231</v>
      </c>
      <c r="I209" t="s">
        <v>232</v>
      </c>
      <c r="J209" s="1">
        <v>0.29166666666666669</v>
      </c>
      <c r="K209" s="1">
        <v>0.31111111111111112</v>
      </c>
      <c r="L209" t="s">
        <v>236</v>
      </c>
      <c r="M209" t="s">
        <v>237</v>
      </c>
      <c r="N209">
        <v>14.0327</v>
      </c>
      <c r="Q209" s="1">
        <f t="shared" si="8"/>
        <v>1.9444444444444431E-2</v>
      </c>
    </row>
    <row r="210" spans="1:17">
      <c r="A210" t="s">
        <v>138</v>
      </c>
      <c r="B210">
        <v>4</v>
      </c>
      <c r="C210" t="s">
        <v>184</v>
      </c>
      <c r="D210">
        <v>330113</v>
      </c>
      <c r="E210" t="s">
        <v>238</v>
      </c>
      <c r="F210" t="s">
        <v>239</v>
      </c>
      <c r="G210" t="s">
        <v>235</v>
      </c>
      <c r="H210" t="s">
        <v>236</v>
      </c>
      <c r="I210" t="s">
        <v>237</v>
      </c>
      <c r="J210" s="1">
        <v>0.3125</v>
      </c>
      <c r="K210" s="1">
        <v>0.33055555555555555</v>
      </c>
      <c r="L210" t="s">
        <v>231</v>
      </c>
      <c r="M210" t="s">
        <v>232</v>
      </c>
      <c r="N210">
        <v>13.1371</v>
      </c>
      <c r="Q210" s="1">
        <f t="shared" si="8"/>
        <v>1.8055555555555547E-2</v>
      </c>
    </row>
    <row r="211" spans="1:17">
      <c r="A211" t="s">
        <v>138</v>
      </c>
      <c r="B211">
        <v>5</v>
      </c>
      <c r="C211" t="s">
        <v>184</v>
      </c>
      <c r="D211">
        <v>330088</v>
      </c>
      <c r="E211" t="s">
        <v>233</v>
      </c>
      <c r="F211" t="s">
        <v>234</v>
      </c>
      <c r="G211" t="s">
        <v>235</v>
      </c>
      <c r="H211" t="s">
        <v>231</v>
      </c>
      <c r="I211" t="s">
        <v>232</v>
      </c>
      <c r="J211" s="1">
        <v>0.33680555555555558</v>
      </c>
      <c r="K211" s="1">
        <v>0.3576388888888889</v>
      </c>
      <c r="L211" t="s">
        <v>236</v>
      </c>
      <c r="M211" t="s">
        <v>237</v>
      </c>
      <c r="N211">
        <v>14.0327</v>
      </c>
      <c r="Q211" s="1">
        <f t="shared" si="8"/>
        <v>2.0833333333333315E-2</v>
      </c>
    </row>
    <row r="212" spans="1:17">
      <c r="A212" t="s">
        <v>138</v>
      </c>
      <c r="B212">
        <v>6</v>
      </c>
      <c r="C212" t="s">
        <v>184</v>
      </c>
      <c r="D212">
        <v>330117</v>
      </c>
      <c r="E212" t="s">
        <v>238</v>
      </c>
      <c r="F212" t="s">
        <v>239</v>
      </c>
      <c r="G212" t="s">
        <v>235</v>
      </c>
      <c r="H212" t="s">
        <v>236</v>
      </c>
      <c r="I212" t="s">
        <v>237</v>
      </c>
      <c r="J212" s="1">
        <v>0.36805555555555558</v>
      </c>
      <c r="K212" s="1">
        <v>0.38611111111111113</v>
      </c>
      <c r="L212" t="s">
        <v>231</v>
      </c>
      <c r="M212" t="s">
        <v>232</v>
      </c>
      <c r="N212">
        <v>13.1371</v>
      </c>
      <c r="Q212" s="1">
        <f t="shared" si="8"/>
        <v>1.8055555555555547E-2</v>
      </c>
    </row>
    <row r="213" spans="1:17">
      <c r="A213" t="s">
        <v>138</v>
      </c>
      <c r="B213">
        <v>7</v>
      </c>
      <c r="C213" t="s">
        <v>184</v>
      </c>
      <c r="D213">
        <v>330091</v>
      </c>
      <c r="E213" t="s">
        <v>233</v>
      </c>
      <c r="F213" t="s">
        <v>234</v>
      </c>
      <c r="G213" t="s">
        <v>235</v>
      </c>
      <c r="H213" t="s">
        <v>231</v>
      </c>
      <c r="I213" t="s">
        <v>232</v>
      </c>
      <c r="J213" s="1">
        <v>0.40972222222222227</v>
      </c>
      <c r="K213" s="1">
        <v>0.43055555555555558</v>
      </c>
      <c r="L213" t="s">
        <v>236</v>
      </c>
      <c r="M213" t="s">
        <v>237</v>
      </c>
      <c r="N213">
        <v>14.0327</v>
      </c>
      <c r="Q213" s="1">
        <f t="shared" si="8"/>
        <v>2.0833333333333315E-2</v>
      </c>
    </row>
    <row r="214" spans="1:17">
      <c r="A214" t="s">
        <v>138</v>
      </c>
      <c r="B214">
        <v>8</v>
      </c>
      <c r="C214" t="s">
        <v>184</v>
      </c>
      <c r="D214">
        <v>330120</v>
      </c>
      <c r="E214" t="s">
        <v>238</v>
      </c>
      <c r="F214" t="s">
        <v>239</v>
      </c>
      <c r="G214" t="s">
        <v>235</v>
      </c>
      <c r="H214" t="s">
        <v>236</v>
      </c>
      <c r="I214" t="s">
        <v>237</v>
      </c>
      <c r="J214" s="1">
        <v>0.4375</v>
      </c>
      <c r="K214" s="1">
        <v>0.45555555555555555</v>
      </c>
      <c r="L214" t="s">
        <v>231</v>
      </c>
      <c r="M214" t="s">
        <v>232</v>
      </c>
      <c r="N214">
        <v>13.1371</v>
      </c>
      <c r="Q214" s="1">
        <f t="shared" si="8"/>
        <v>1.8055555555555547E-2</v>
      </c>
    </row>
    <row r="215" spans="1:17">
      <c r="A215" t="s">
        <v>138</v>
      </c>
      <c r="B215">
        <v>9</v>
      </c>
      <c r="C215" t="s">
        <v>184</v>
      </c>
      <c r="D215">
        <v>330093</v>
      </c>
      <c r="E215" t="s">
        <v>233</v>
      </c>
      <c r="F215" t="s">
        <v>234</v>
      </c>
      <c r="G215" t="s">
        <v>235</v>
      </c>
      <c r="H215" t="s">
        <v>231</v>
      </c>
      <c r="I215" t="s">
        <v>232</v>
      </c>
      <c r="J215" s="1">
        <v>0.46527777777777773</v>
      </c>
      <c r="K215" s="1">
        <v>0.4861111111111111</v>
      </c>
      <c r="L215" t="s">
        <v>236</v>
      </c>
      <c r="M215" t="s">
        <v>237</v>
      </c>
      <c r="N215">
        <v>14.0327</v>
      </c>
      <c r="Q215" s="1">
        <f t="shared" si="8"/>
        <v>2.083333333333337E-2</v>
      </c>
    </row>
    <row r="216" spans="1:17">
      <c r="A216" t="s">
        <v>138</v>
      </c>
      <c r="B216">
        <v>10</v>
      </c>
      <c r="C216" t="s">
        <v>184</v>
      </c>
      <c r="D216">
        <v>330122</v>
      </c>
      <c r="E216" t="s">
        <v>238</v>
      </c>
      <c r="F216" t="s">
        <v>239</v>
      </c>
      <c r="G216" t="s">
        <v>235</v>
      </c>
      <c r="H216" t="s">
        <v>236</v>
      </c>
      <c r="I216" t="s">
        <v>237</v>
      </c>
      <c r="J216" s="1">
        <v>0.49305555555555558</v>
      </c>
      <c r="K216" s="1">
        <v>0.51111111111111118</v>
      </c>
      <c r="L216" t="s">
        <v>231</v>
      </c>
      <c r="M216" t="s">
        <v>232</v>
      </c>
      <c r="N216">
        <v>13.1371</v>
      </c>
      <c r="Q216" s="1">
        <f t="shared" si="8"/>
        <v>1.8055555555555602E-2</v>
      </c>
    </row>
    <row r="217" spans="1:17">
      <c r="A217" t="s">
        <v>138</v>
      </c>
      <c r="B217">
        <v>11</v>
      </c>
      <c r="C217" t="s">
        <v>179</v>
      </c>
      <c r="H217" t="s">
        <v>231</v>
      </c>
      <c r="I217" t="s">
        <v>232</v>
      </c>
      <c r="J217" s="1">
        <v>0.51111111111111118</v>
      </c>
      <c r="K217" s="1">
        <v>0.52361111111111114</v>
      </c>
      <c r="L217" t="s">
        <v>180</v>
      </c>
      <c r="M217" t="s">
        <v>181</v>
      </c>
      <c r="N217">
        <v>9.8000000000000007</v>
      </c>
      <c r="Q217" s="1">
        <f t="shared" si="8"/>
        <v>1.2499999999999956E-2</v>
      </c>
    </row>
    <row r="218" spans="1:17">
      <c r="A218" t="s">
        <v>138</v>
      </c>
      <c r="B218">
        <v>12</v>
      </c>
      <c r="C218" t="s">
        <v>179</v>
      </c>
      <c r="H218" t="s">
        <v>180</v>
      </c>
      <c r="I218" t="s">
        <v>181</v>
      </c>
      <c r="J218" s="1">
        <v>0.61944444444444446</v>
      </c>
      <c r="K218" s="1">
        <v>0.63194444444444442</v>
      </c>
      <c r="L218" t="s">
        <v>231</v>
      </c>
      <c r="M218" t="s">
        <v>232</v>
      </c>
      <c r="N218">
        <v>9.6999999999999993</v>
      </c>
      <c r="Q218" s="1">
        <f t="shared" si="8"/>
        <v>1.2499999999999956E-2</v>
      </c>
    </row>
    <row r="219" spans="1:17">
      <c r="A219" t="s">
        <v>138</v>
      </c>
      <c r="B219">
        <v>13</v>
      </c>
      <c r="C219" t="s">
        <v>184</v>
      </c>
      <c r="D219">
        <v>330099</v>
      </c>
      <c r="E219" t="s">
        <v>233</v>
      </c>
      <c r="F219" t="s">
        <v>234</v>
      </c>
      <c r="G219" t="s">
        <v>235</v>
      </c>
      <c r="H219" t="s">
        <v>231</v>
      </c>
      <c r="I219" t="s">
        <v>232</v>
      </c>
      <c r="J219" s="1">
        <v>0.63194444444444442</v>
      </c>
      <c r="K219" s="1">
        <v>0.65277777777777779</v>
      </c>
      <c r="L219" t="s">
        <v>236</v>
      </c>
      <c r="M219" t="s">
        <v>237</v>
      </c>
      <c r="N219">
        <v>14.0327</v>
      </c>
      <c r="Q219" s="1">
        <f t="shared" si="8"/>
        <v>2.083333333333337E-2</v>
      </c>
    </row>
    <row r="220" spans="1:17">
      <c r="A220" t="s">
        <v>138</v>
      </c>
      <c r="B220">
        <v>14</v>
      </c>
      <c r="C220" t="s">
        <v>184</v>
      </c>
      <c r="D220">
        <v>330128</v>
      </c>
      <c r="E220" t="s">
        <v>238</v>
      </c>
      <c r="F220" t="s">
        <v>239</v>
      </c>
      <c r="G220" t="s">
        <v>235</v>
      </c>
      <c r="H220" t="s">
        <v>236</v>
      </c>
      <c r="I220" t="s">
        <v>237</v>
      </c>
      <c r="J220" s="1">
        <v>0.65972222222222221</v>
      </c>
      <c r="K220" s="1">
        <v>0.6777777777777777</v>
      </c>
      <c r="L220" t="s">
        <v>231</v>
      </c>
      <c r="M220" t="s">
        <v>232</v>
      </c>
      <c r="N220">
        <v>13.1371</v>
      </c>
      <c r="Q220" s="1">
        <f t="shared" si="8"/>
        <v>1.8055555555555491E-2</v>
      </c>
    </row>
    <row r="221" spans="1:17">
      <c r="A221" t="s">
        <v>138</v>
      </c>
      <c r="B221">
        <v>15</v>
      </c>
      <c r="C221" t="s">
        <v>184</v>
      </c>
      <c r="D221">
        <v>330101</v>
      </c>
      <c r="E221" t="s">
        <v>233</v>
      </c>
      <c r="F221" t="s">
        <v>234</v>
      </c>
      <c r="G221" t="s">
        <v>235</v>
      </c>
      <c r="H221" t="s">
        <v>231</v>
      </c>
      <c r="I221" t="s">
        <v>232</v>
      </c>
      <c r="J221" s="1">
        <v>0.6875</v>
      </c>
      <c r="K221" s="1">
        <v>0.70833333333333337</v>
      </c>
      <c r="L221" t="s">
        <v>236</v>
      </c>
      <c r="M221" t="s">
        <v>237</v>
      </c>
      <c r="N221">
        <v>14.0327</v>
      </c>
      <c r="Q221" s="1">
        <f t="shared" si="8"/>
        <v>2.083333333333337E-2</v>
      </c>
    </row>
    <row r="222" spans="1:17">
      <c r="A222" t="s">
        <v>138</v>
      </c>
      <c r="B222">
        <v>16</v>
      </c>
      <c r="C222" t="s">
        <v>184</v>
      </c>
      <c r="D222">
        <v>330130</v>
      </c>
      <c r="E222" t="s">
        <v>238</v>
      </c>
      <c r="F222" t="s">
        <v>239</v>
      </c>
      <c r="G222" t="s">
        <v>235</v>
      </c>
      <c r="H222" t="s">
        <v>236</v>
      </c>
      <c r="I222" t="s">
        <v>237</v>
      </c>
      <c r="J222" s="1">
        <v>0.71527777777777779</v>
      </c>
      <c r="K222" s="1">
        <v>0.73333333333333339</v>
      </c>
      <c r="L222" t="s">
        <v>231</v>
      </c>
      <c r="M222" t="s">
        <v>232</v>
      </c>
      <c r="N222">
        <v>13.1371</v>
      </c>
      <c r="Q222" s="1">
        <f t="shared" si="8"/>
        <v>1.8055555555555602E-2</v>
      </c>
    </row>
    <row r="223" spans="1:17">
      <c r="A223" t="s">
        <v>138</v>
      </c>
      <c r="B223">
        <v>17</v>
      </c>
      <c r="C223" t="s">
        <v>184</v>
      </c>
      <c r="D223">
        <v>330103</v>
      </c>
      <c r="E223" t="s">
        <v>233</v>
      </c>
      <c r="F223" t="s">
        <v>234</v>
      </c>
      <c r="G223" t="s">
        <v>235</v>
      </c>
      <c r="H223" t="s">
        <v>231</v>
      </c>
      <c r="I223" t="s">
        <v>232</v>
      </c>
      <c r="J223" s="1">
        <v>0.74305555555555547</v>
      </c>
      <c r="K223" s="1">
        <v>0.76388888888888884</v>
      </c>
      <c r="L223" t="s">
        <v>236</v>
      </c>
      <c r="M223" t="s">
        <v>237</v>
      </c>
      <c r="N223">
        <v>14.0327</v>
      </c>
      <c r="Q223" s="1">
        <f t="shared" si="8"/>
        <v>2.083333333333337E-2</v>
      </c>
    </row>
    <row r="224" spans="1:17">
      <c r="A224" t="s">
        <v>138</v>
      </c>
      <c r="B224">
        <v>18</v>
      </c>
      <c r="C224" t="s">
        <v>184</v>
      </c>
      <c r="D224">
        <v>330132</v>
      </c>
      <c r="E224" t="s">
        <v>238</v>
      </c>
      <c r="F224" t="s">
        <v>239</v>
      </c>
      <c r="G224" t="s">
        <v>235</v>
      </c>
      <c r="H224" t="s">
        <v>236</v>
      </c>
      <c r="I224" t="s">
        <v>237</v>
      </c>
      <c r="J224" s="1">
        <v>0.77083333333333337</v>
      </c>
      <c r="K224" s="1">
        <v>0.78888888888888886</v>
      </c>
      <c r="L224" t="s">
        <v>231</v>
      </c>
      <c r="M224" t="s">
        <v>232</v>
      </c>
      <c r="N224">
        <v>13.1371</v>
      </c>
      <c r="Q224" s="1">
        <f t="shared" si="8"/>
        <v>1.8055555555555491E-2</v>
      </c>
    </row>
    <row r="225" spans="1:17">
      <c r="A225" t="s">
        <v>138</v>
      </c>
      <c r="B225">
        <v>19</v>
      </c>
      <c r="C225" t="s">
        <v>184</v>
      </c>
      <c r="D225">
        <v>330106</v>
      </c>
      <c r="E225" t="s">
        <v>233</v>
      </c>
      <c r="F225" t="s">
        <v>234</v>
      </c>
      <c r="G225" t="s">
        <v>235</v>
      </c>
      <c r="H225" t="s">
        <v>231</v>
      </c>
      <c r="I225" t="s">
        <v>232</v>
      </c>
      <c r="J225" s="1">
        <v>0.82638888888888884</v>
      </c>
      <c r="K225" s="1">
        <v>0.84722222222222221</v>
      </c>
      <c r="L225" t="s">
        <v>236</v>
      </c>
      <c r="M225" t="s">
        <v>237</v>
      </c>
      <c r="N225">
        <v>14.0327</v>
      </c>
      <c r="Q225" s="1">
        <f t="shared" si="8"/>
        <v>2.083333333333337E-2</v>
      </c>
    </row>
    <row r="226" spans="1:17">
      <c r="A226" t="s">
        <v>138</v>
      </c>
      <c r="B226">
        <v>20</v>
      </c>
      <c r="C226" t="s">
        <v>184</v>
      </c>
      <c r="D226">
        <v>330135</v>
      </c>
      <c r="E226" t="s">
        <v>238</v>
      </c>
      <c r="F226" t="s">
        <v>239</v>
      </c>
      <c r="G226" t="s">
        <v>235</v>
      </c>
      <c r="H226" t="s">
        <v>236</v>
      </c>
      <c r="I226" t="s">
        <v>237</v>
      </c>
      <c r="J226" s="1">
        <v>0.85416666666666663</v>
      </c>
      <c r="K226" s="1">
        <v>0.87083333333333324</v>
      </c>
      <c r="L226" t="s">
        <v>231</v>
      </c>
      <c r="M226" t="s">
        <v>232</v>
      </c>
      <c r="N226">
        <v>13.1371</v>
      </c>
      <c r="Q226" s="1">
        <f t="shared" si="8"/>
        <v>1.6666666666666607E-2</v>
      </c>
    </row>
    <row r="227" spans="1:17">
      <c r="A227" t="s">
        <v>138</v>
      </c>
      <c r="B227">
        <v>21</v>
      </c>
      <c r="C227" t="s">
        <v>179</v>
      </c>
      <c r="H227" t="s">
        <v>231</v>
      </c>
      <c r="I227" t="s">
        <v>232</v>
      </c>
      <c r="J227" s="1">
        <v>0.87083333333333324</v>
      </c>
      <c r="K227" s="1">
        <v>0.8833333333333333</v>
      </c>
      <c r="L227" t="s">
        <v>180</v>
      </c>
      <c r="M227" t="s">
        <v>181</v>
      </c>
      <c r="N227">
        <v>9.8000000000000007</v>
      </c>
      <c r="Q227" s="1">
        <f t="shared" si="8"/>
        <v>1.2500000000000067E-2</v>
      </c>
    </row>
    <row r="228" spans="1:17">
      <c r="A228" t="s">
        <v>138</v>
      </c>
      <c r="M228" t="s">
        <v>277</v>
      </c>
      <c r="N228">
        <f>SUM(N207:N227)</f>
        <v>273.29550000000006</v>
      </c>
      <c r="P228" t="s">
        <v>274</v>
      </c>
      <c r="Q228" s="1">
        <f>SUM(Q207:Q227)</f>
        <v>0.37986111111111115</v>
      </c>
    </row>
    <row r="229" spans="1:17">
      <c r="Q229" s="1"/>
    </row>
    <row r="230" spans="1:17">
      <c r="A230" t="s">
        <v>114</v>
      </c>
      <c r="Q230" s="1"/>
    </row>
    <row r="231" spans="1:17">
      <c r="A231" t="s">
        <v>114</v>
      </c>
      <c r="B231">
        <v>1</v>
      </c>
      <c r="C231" t="s">
        <v>179</v>
      </c>
      <c r="H231" t="s">
        <v>180</v>
      </c>
      <c r="I231" t="s">
        <v>181</v>
      </c>
      <c r="J231" s="1">
        <v>0.28958333333333336</v>
      </c>
      <c r="K231" s="1">
        <v>0.30208333333333331</v>
      </c>
      <c r="L231" t="s">
        <v>231</v>
      </c>
      <c r="M231" t="s">
        <v>232</v>
      </c>
      <c r="N231">
        <v>9.6999999999999993</v>
      </c>
      <c r="Q231" s="1">
        <f t="shared" ref="Q231:Q242" si="9">K231-J231</f>
        <v>1.2499999999999956E-2</v>
      </c>
    </row>
    <row r="232" spans="1:17">
      <c r="A232" t="s">
        <v>114</v>
      </c>
      <c r="B232">
        <v>2</v>
      </c>
      <c r="C232" t="s">
        <v>184</v>
      </c>
      <c r="D232">
        <v>330085</v>
      </c>
      <c r="E232" t="s">
        <v>233</v>
      </c>
      <c r="F232" t="s">
        <v>234</v>
      </c>
      <c r="G232" t="s">
        <v>235</v>
      </c>
      <c r="H232" t="s">
        <v>231</v>
      </c>
      <c r="I232" t="s">
        <v>232</v>
      </c>
      <c r="J232" s="1">
        <v>0.30208333333333331</v>
      </c>
      <c r="K232" s="1">
        <v>0.32291666666666669</v>
      </c>
      <c r="L232" t="s">
        <v>236</v>
      </c>
      <c r="M232" t="s">
        <v>237</v>
      </c>
      <c r="N232">
        <v>14.0327</v>
      </c>
      <c r="Q232" s="1">
        <f t="shared" si="9"/>
        <v>2.083333333333337E-2</v>
      </c>
    </row>
    <row r="233" spans="1:17">
      <c r="A233" t="s">
        <v>114</v>
      </c>
      <c r="B233">
        <v>3</v>
      </c>
      <c r="C233" t="s">
        <v>184</v>
      </c>
      <c r="D233">
        <v>330114</v>
      </c>
      <c r="E233" t="s">
        <v>238</v>
      </c>
      <c r="F233" t="s">
        <v>239</v>
      </c>
      <c r="G233" t="s">
        <v>235</v>
      </c>
      <c r="H233" t="s">
        <v>236</v>
      </c>
      <c r="I233" t="s">
        <v>237</v>
      </c>
      <c r="J233" s="1">
        <v>0.3263888888888889</v>
      </c>
      <c r="K233" s="1">
        <v>0.3444444444444445</v>
      </c>
      <c r="L233" t="s">
        <v>231</v>
      </c>
      <c r="M233" t="s">
        <v>232</v>
      </c>
      <c r="N233">
        <v>13.1371</v>
      </c>
      <c r="Q233" s="1">
        <f t="shared" si="9"/>
        <v>1.8055555555555602E-2</v>
      </c>
    </row>
    <row r="234" spans="1:17">
      <c r="A234" t="s">
        <v>114</v>
      </c>
      <c r="B234">
        <v>4</v>
      </c>
      <c r="C234" t="s">
        <v>184</v>
      </c>
      <c r="D234">
        <v>330089</v>
      </c>
      <c r="E234" t="s">
        <v>233</v>
      </c>
      <c r="F234" t="s">
        <v>234</v>
      </c>
      <c r="G234" t="s">
        <v>235</v>
      </c>
      <c r="H234" t="s">
        <v>231</v>
      </c>
      <c r="I234" t="s">
        <v>232</v>
      </c>
      <c r="J234" s="1">
        <v>0.3576388888888889</v>
      </c>
      <c r="K234" s="1">
        <v>0.37847222222222227</v>
      </c>
      <c r="L234" t="s">
        <v>236</v>
      </c>
      <c r="M234" t="s">
        <v>237</v>
      </c>
      <c r="N234">
        <v>14.0327</v>
      </c>
      <c r="Q234" s="1">
        <f t="shared" si="9"/>
        <v>2.083333333333337E-2</v>
      </c>
    </row>
    <row r="235" spans="1:17">
      <c r="A235" t="s">
        <v>114</v>
      </c>
      <c r="B235">
        <v>5</v>
      </c>
      <c r="C235" t="s">
        <v>184</v>
      </c>
      <c r="D235">
        <v>330118</v>
      </c>
      <c r="E235" t="s">
        <v>238</v>
      </c>
      <c r="F235" t="s">
        <v>239</v>
      </c>
      <c r="G235" t="s">
        <v>235</v>
      </c>
      <c r="H235" t="s">
        <v>236</v>
      </c>
      <c r="I235" t="s">
        <v>237</v>
      </c>
      <c r="J235" s="1">
        <v>0.38194444444444442</v>
      </c>
      <c r="K235" s="1">
        <v>0.39999999999999997</v>
      </c>
      <c r="L235" t="s">
        <v>231</v>
      </c>
      <c r="M235" t="s">
        <v>232</v>
      </c>
      <c r="N235">
        <v>13.1371</v>
      </c>
      <c r="Q235" s="1">
        <f t="shared" si="9"/>
        <v>1.8055555555555547E-2</v>
      </c>
    </row>
    <row r="236" spans="1:17">
      <c r="A236" t="s">
        <v>114</v>
      </c>
      <c r="B236">
        <v>6</v>
      </c>
      <c r="C236" t="s">
        <v>184</v>
      </c>
      <c r="D236">
        <v>330094</v>
      </c>
      <c r="E236" t="s">
        <v>233</v>
      </c>
      <c r="F236" t="s">
        <v>234</v>
      </c>
      <c r="G236" t="s">
        <v>235</v>
      </c>
      <c r="H236" t="s">
        <v>231</v>
      </c>
      <c r="I236" t="s">
        <v>232</v>
      </c>
      <c r="J236" s="1">
        <v>0.49305555555555558</v>
      </c>
      <c r="K236" s="1">
        <v>0.51388888888888895</v>
      </c>
      <c r="L236" t="s">
        <v>236</v>
      </c>
      <c r="M236" t="s">
        <v>237</v>
      </c>
      <c r="N236">
        <v>14.0327</v>
      </c>
      <c r="Q236" s="1">
        <f t="shared" si="9"/>
        <v>2.083333333333337E-2</v>
      </c>
    </row>
    <row r="237" spans="1:17">
      <c r="A237" t="s">
        <v>114</v>
      </c>
      <c r="B237">
        <v>7</v>
      </c>
      <c r="C237" t="s">
        <v>184</v>
      </c>
      <c r="D237">
        <v>330123</v>
      </c>
      <c r="E237" t="s">
        <v>238</v>
      </c>
      <c r="F237" t="s">
        <v>239</v>
      </c>
      <c r="G237" t="s">
        <v>235</v>
      </c>
      <c r="H237" t="s">
        <v>236</v>
      </c>
      <c r="I237" t="s">
        <v>237</v>
      </c>
      <c r="J237" s="1">
        <v>0.52083333333333337</v>
      </c>
      <c r="K237" s="1">
        <v>0.53888888888888886</v>
      </c>
      <c r="L237" t="s">
        <v>231</v>
      </c>
      <c r="M237" t="s">
        <v>232</v>
      </c>
      <c r="N237">
        <v>13.1371</v>
      </c>
      <c r="Q237" s="1">
        <f t="shared" si="9"/>
        <v>1.8055555555555491E-2</v>
      </c>
    </row>
    <row r="238" spans="1:17">
      <c r="A238" t="s">
        <v>114</v>
      </c>
      <c r="B238">
        <v>8</v>
      </c>
      <c r="C238" t="s">
        <v>184</v>
      </c>
      <c r="D238">
        <v>330096</v>
      </c>
      <c r="E238" t="s">
        <v>233</v>
      </c>
      <c r="F238" t="s">
        <v>234</v>
      </c>
      <c r="G238" t="s">
        <v>235</v>
      </c>
      <c r="H238" t="s">
        <v>231</v>
      </c>
      <c r="I238" t="s">
        <v>232</v>
      </c>
      <c r="J238" s="1">
        <v>0.54861111111111105</v>
      </c>
      <c r="K238" s="1">
        <v>0.56944444444444442</v>
      </c>
      <c r="L238" t="s">
        <v>236</v>
      </c>
      <c r="M238" t="s">
        <v>237</v>
      </c>
      <c r="N238">
        <v>14.0327</v>
      </c>
      <c r="Q238" s="1">
        <f t="shared" si="9"/>
        <v>2.083333333333337E-2</v>
      </c>
    </row>
    <row r="239" spans="1:17">
      <c r="A239" t="s">
        <v>114</v>
      </c>
      <c r="B239">
        <v>9</v>
      </c>
      <c r="C239" t="s">
        <v>184</v>
      </c>
      <c r="D239">
        <v>330125</v>
      </c>
      <c r="E239" t="s">
        <v>238</v>
      </c>
      <c r="F239" t="s">
        <v>239</v>
      </c>
      <c r="G239" t="s">
        <v>235</v>
      </c>
      <c r="H239" t="s">
        <v>236</v>
      </c>
      <c r="I239" t="s">
        <v>237</v>
      </c>
      <c r="J239" s="1">
        <v>0.57638888888888895</v>
      </c>
      <c r="K239" s="1">
        <v>0.59444444444444444</v>
      </c>
      <c r="L239" t="s">
        <v>231</v>
      </c>
      <c r="M239" t="s">
        <v>232</v>
      </c>
      <c r="N239">
        <v>13.1371</v>
      </c>
      <c r="Q239" s="1">
        <f t="shared" si="9"/>
        <v>1.8055555555555491E-2</v>
      </c>
    </row>
    <row r="240" spans="1:17">
      <c r="A240" t="s">
        <v>114</v>
      </c>
      <c r="B240">
        <v>10</v>
      </c>
      <c r="C240" t="s">
        <v>184</v>
      </c>
      <c r="D240">
        <v>330098</v>
      </c>
      <c r="E240" t="s">
        <v>233</v>
      </c>
      <c r="F240" t="s">
        <v>234</v>
      </c>
      <c r="G240" t="s">
        <v>235</v>
      </c>
      <c r="H240" t="s">
        <v>231</v>
      </c>
      <c r="I240" t="s">
        <v>232</v>
      </c>
      <c r="J240" s="1">
        <v>0.60416666666666663</v>
      </c>
      <c r="K240" s="1">
        <v>0.625</v>
      </c>
      <c r="L240" t="s">
        <v>236</v>
      </c>
      <c r="M240" t="s">
        <v>237</v>
      </c>
      <c r="N240">
        <v>14.0327</v>
      </c>
      <c r="Q240" s="1">
        <f t="shared" si="9"/>
        <v>2.083333333333337E-2</v>
      </c>
    </row>
    <row r="241" spans="1:17">
      <c r="A241" t="s">
        <v>114</v>
      </c>
      <c r="B241">
        <v>11</v>
      </c>
      <c r="C241" t="s">
        <v>184</v>
      </c>
      <c r="D241">
        <v>330127</v>
      </c>
      <c r="E241" t="s">
        <v>238</v>
      </c>
      <c r="F241" t="s">
        <v>239</v>
      </c>
      <c r="G241" t="s">
        <v>235</v>
      </c>
      <c r="H241" t="s">
        <v>236</v>
      </c>
      <c r="I241" t="s">
        <v>237</v>
      </c>
      <c r="J241" s="1">
        <v>0.63194444444444442</v>
      </c>
      <c r="K241" s="1">
        <v>0.65</v>
      </c>
      <c r="L241" t="s">
        <v>231</v>
      </c>
      <c r="M241" t="s">
        <v>232</v>
      </c>
      <c r="N241">
        <v>13.1371</v>
      </c>
      <c r="Q241" s="1">
        <f t="shared" si="9"/>
        <v>1.8055555555555602E-2</v>
      </c>
    </row>
    <row r="242" spans="1:17">
      <c r="A242" t="s">
        <v>114</v>
      </c>
      <c r="B242">
        <v>12</v>
      </c>
      <c r="C242" t="s">
        <v>179</v>
      </c>
      <c r="H242" t="s">
        <v>231</v>
      </c>
      <c r="I242" t="s">
        <v>232</v>
      </c>
      <c r="J242" s="1">
        <v>0.65</v>
      </c>
      <c r="K242" s="1">
        <v>0.66249999999999998</v>
      </c>
      <c r="L242" t="s">
        <v>180</v>
      </c>
      <c r="M242" t="s">
        <v>181</v>
      </c>
      <c r="N242">
        <v>9.8000000000000007</v>
      </c>
      <c r="Q242" s="1">
        <f t="shared" si="9"/>
        <v>1.2499999999999956E-2</v>
      </c>
    </row>
    <row r="243" spans="1:17">
      <c r="A243" t="s">
        <v>114</v>
      </c>
      <c r="M243" t="s">
        <v>277</v>
      </c>
      <c r="N243">
        <f>SUM(N231:N242)</f>
        <v>155.34900000000002</v>
      </c>
      <c r="P243" t="s">
        <v>274</v>
      </c>
      <c r="Q243" s="1">
        <f>SUM(Q231:Q242)</f>
        <v>0.2194444444444445</v>
      </c>
    </row>
    <row r="244" spans="1:17">
      <c r="Q244" s="1"/>
    </row>
    <row r="245" spans="1:17">
      <c r="A245" t="s">
        <v>143</v>
      </c>
      <c r="Q245" s="1"/>
    </row>
    <row r="246" spans="1:17">
      <c r="A246" t="s">
        <v>143</v>
      </c>
      <c r="B246">
        <v>1</v>
      </c>
      <c r="C246" t="s">
        <v>179</v>
      </c>
      <c r="H246" t="s">
        <v>180</v>
      </c>
      <c r="I246" t="s">
        <v>181</v>
      </c>
      <c r="J246" s="1">
        <v>0.25694444444444448</v>
      </c>
      <c r="K246" s="1">
        <v>0.2673611111111111</v>
      </c>
      <c r="L246" t="s">
        <v>201</v>
      </c>
      <c r="M246" t="s">
        <v>202</v>
      </c>
      <c r="N246">
        <v>7.5</v>
      </c>
      <c r="Q246" s="1">
        <f t="shared" ref="Q246:Q263" si="10">K246-J246</f>
        <v>1.041666666666663E-2</v>
      </c>
    </row>
    <row r="247" spans="1:17">
      <c r="A247" t="s">
        <v>143</v>
      </c>
      <c r="B247">
        <v>2</v>
      </c>
      <c r="C247" t="s">
        <v>184</v>
      </c>
      <c r="D247">
        <v>100489</v>
      </c>
      <c r="E247" t="s">
        <v>203</v>
      </c>
      <c r="F247" t="s">
        <v>204</v>
      </c>
      <c r="G247" t="s">
        <v>196</v>
      </c>
      <c r="H247" t="s">
        <v>201</v>
      </c>
      <c r="I247" t="s">
        <v>202</v>
      </c>
      <c r="J247" s="1">
        <v>0.2673611111111111</v>
      </c>
      <c r="K247" s="1">
        <v>0.27499999999999997</v>
      </c>
      <c r="L247" t="s">
        <v>197</v>
      </c>
      <c r="M247" t="s">
        <v>198</v>
      </c>
      <c r="N247">
        <v>3.6383299999999998</v>
      </c>
      <c r="Q247" s="1">
        <f t="shared" si="10"/>
        <v>7.6388888888888618E-3</v>
      </c>
    </row>
    <row r="248" spans="1:17">
      <c r="A248" t="s">
        <v>143</v>
      </c>
      <c r="B248">
        <v>3</v>
      </c>
      <c r="C248" t="s">
        <v>184</v>
      </c>
      <c r="D248">
        <v>100334</v>
      </c>
      <c r="E248" t="s">
        <v>244</v>
      </c>
      <c r="F248" t="s">
        <v>245</v>
      </c>
      <c r="G248" t="s">
        <v>196</v>
      </c>
      <c r="H248" t="s">
        <v>197</v>
      </c>
      <c r="I248" t="s">
        <v>198</v>
      </c>
      <c r="J248" s="1">
        <v>0.28125</v>
      </c>
      <c r="K248" s="1">
        <v>0.30694444444444441</v>
      </c>
      <c r="L248" t="s">
        <v>192</v>
      </c>
      <c r="M248" t="s">
        <v>193</v>
      </c>
      <c r="N248">
        <v>13.881600000000001</v>
      </c>
      <c r="Q248" s="1">
        <f t="shared" si="10"/>
        <v>2.5694444444444409E-2</v>
      </c>
    </row>
    <row r="249" spans="1:17">
      <c r="A249" t="s">
        <v>143</v>
      </c>
      <c r="B249">
        <v>4</v>
      </c>
      <c r="C249" t="s">
        <v>184</v>
      </c>
      <c r="D249">
        <v>100496</v>
      </c>
      <c r="E249" t="s">
        <v>194</v>
      </c>
      <c r="F249" t="s">
        <v>195</v>
      </c>
      <c r="G249" t="s">
        <v>196</v>
      </c>
      <c r="H249" t="s">
        <v>192</v>
      </c>
      <c r="I249" t="s">
        <v>193</v>
      </c>
      <c r="J249" s="1">
        <v>0.31666666666666665</v>
      </c>
      <c r="K249" s="1">
        <v>0.34166666666666662</v>
      </c>
      <c r="L249" t="s">
        <v>197</v>
      </c>
      <c r="M249" t="s">
        <v>198</v>
      </c>
      <c r="N249">
        <v>13.524900000000001</v>
      </c>
      <c r="Q249" s="1">
        <f t="shared" si="10"/>
        <v>2.4999999999999967E-2</v>
      </c>
    </row>
    <row r="250" spans="1:17">
      <c r="A250" t="s">
        <v>143</v>
      </c>
      <c r="B250">
        <v>5</v>
      </c>
      <c r="C250" t="s">
        <v>184</v>
      </c>
      <c r="D250">
        <v>100343</v>
      </c>
      <c r="E250" t="s">
        <v>199</v>
      </c>
      <c r="F250" t="s">
        <v>200</v>
      </c>
      <c r="G250" t="s">
        <v>196</v>
      </c>
      <c r="H250" t="s">
        <v>197</v>
      </c>
      <c r="I250" t="s">
        <v>198</v>
      </c>
      <c r="J250" s="1">
        <v>0.34375</v>
      </c>
      <c r="K250" s="1">
        <v>0.3520833333333333</v>
      </c>
      <c r="L250" t="s">
        <v>201</v>
      </c>
      <c r="M250" t="s">
        <v>202</v>
      </c>
      <c r="N250">
        <v>3.9434100000000001</v>
      </c>
      <c r="Q250" s="1">
        <f t="shared" si="10"/>
        <v>8.3333333333333037E-3</v>
      </c>
    </row>
    <row r="251" spans="1:17">
      <c r="A251" t="s">
        <v>143</v>
      </c>
      <c r="B251">
        <v>6</v>
      </c>
      <c r="C251" t="s">
        <v>179</v>
      </c>
      <c r="H251" t="s">
        <v>201</v>
      </c>
      <c r="I251" t="s">
        <v>202</v>
      </c>
      <c r="J251" s="1">
        <v>0.45694444444444443</v>
      </c>
      <c r="K251" s="1">
        <v>0.46180555555555558</v>
      </c>
      <c r="L251" t="s">
        <v>197</v>
      </c>
      <c r="M251" t="s">
        <v>198</v>
      </c>
      <c r="N251">
        <v>3.2549999999999999</v>
      </c>
      <c r="Q251" s="1">
        <f t="shared" si="10"/>
        <v>4.8611111111111494E-3</v>
      </c>
    </row>
    <row r="252" spans="1:17">
      <c r="A252" t="s">
        <v>143</v>
      </c>
      <c r="B252">
        <v>7</v>
      </c>
      <c r="C252" t="s">
        <v>184</v>
      </c>
      <c r="D252">
        <v>100356</v>
      </c>
      <c r="E252" t="s">
        <v>205</v>
      </c>
      <c r="F252" t="s">
        <v>206</v>
      </c>
      <c r="G252" t="s">
        <v>196</v>
      </c>
      <c r="H252" t="s">
        <v>197</v>
      </c>
      <c r="I252" t="s">
        <v>198</v>
      </c>
      <c r="J252" s="1">
        <v>0.46180555555555558</v>
      </c>
      <c r="K252" s="1">
        <v>0.48055555555555557</v>
      </c>
      <c r="L252" t="s">
        <v>182</v>
      </c>
      <c r="M252" t="s">
        <v>183</v>
      </c>
      <c r="N252">
        <v>10.9535</v>
      </c>
      <c r="Q252" s="1">
        <f t="shared" si="10"/>
        <v>1.8749999999999989E-2</v>
      </c>
    </row>
    <row r="253" spans="1:17">
      <c r="A253" t="s">
        <v>143</v>
      </c>
      <c r="B253">
        <v>8</v>
      </c>
      <c r="C253" t="s">
        <v>184</v>
      </c>
      <c r="D253">
        <v>100518</v>
      </c>
      <c r="E253" t="s">
        <v>216</v>
      </c>
      <c r="F253" t="s">
        <v>217</v>
      </c>
      <c r="G253" t="s">
        <v>196</v>
      </c>
      <c r="H253" t="s">
        <v>182</v>
      </c>
      <c r="I253" t="s">
        <v>183</v>
      </c>
      <c r="J253" s="1">
        <v>0.4861111111111111</v>
      </c>
      <c r="K253" s="1">
        <v>0.50763888888888886</v>
      </c>
      <c r="L253" t="s">
        <v>197</v>
      </c>
      <c r="M253" t="s">
        <v>198</v>
      </c>
      <c r="N253">
        <v>11.3742</v>
      </c>
      <c r="Q253" s="1">
        <f t="shared" si="10"/>
        <v>2.1527777777777757E-2</v>
      </c>
    </row>
    <row r="254" spans="1:17">
      <c r="A254" t="s">
        <v>143</v>
      </c>
      <c r="B254">
        <v>9</v>
      </c>
      <c r="C254" t="s">
        <v>184</v>
      </c>
      <c r="D254">
        <v>100364</v>
      </c>
      <c r="E254" t="s">
        <v>199</v>
      </c>
      <c r="F254" t="s">
        <v>200</v>
      </c>
      <c r="G254" t="s">
        <v>196</v>
      </c>
      <c r="H254" t="s">
        <v>197</v>
      </c>
      <c r="I254" t="s">
        <v>198</v>
      </c>
      <c r="J254" s="1">
        <v>0.51736111111111105</v>
      </c>
      <c r="K254" s="1">
        <v>0.52569444444444446</v>
      </c>
      <c r="L254" t="s">
        <v>201</v>
      </c>
      <c r="M254" t="s">
        <v>202</v>
      </c>
      <c r="N254">
        <v>3.9434100000000001</v>
      </c>
      <c r="Q254" s="1">
        <f t="shared" si="10"/>
        <v>8.3333333333334147E-3</v>
      </c>
    </row>
    <row r="255" spans="1:17">
      <c r="A255" t="s">
        <v>143</v>
      </c>
      <c r="B255">
        <v>10</v>
      </c>
      <c r="C255" t="s">
        <v>184</v>
      </c>
      <c r="D255">
        <v>100523</v>
      </c>
      <c r="E255" t="s">
        <v>203</v>
      </c>
      <c r="F255" t="s">
        <v>204</v>
      </c>
      <c r="G255" t="s">
        <v>196</v>
      </c>
      <c r="H255" t="s">
        <v>201</v>
      </c>
      <c r="I255" t="s">
        <v>202</v>
      </c>
      <c r="J255" s="1">
        <v>0.52777777777777779</v>
      </c>
      <c r="K255" s="1">
        <v>0.53541666666666665</v>
      </c>
      <c r="L255" t="s">
        <v>197</v>
      </c>
      <c r="M255" t="s">
        <v>198</v>
      </c>
      <c r="N255">
        <v>3.6383299999999998</v>
      </c>
      <c r="Q255" s="1">
        <f t="shared" si="10"/>
        <v>7.6388888888888618E-3</v>
      </c>
    </row>
    <row r="256" spans="1:17">
      <c r="A256" t="s">
        <v>143</v>
      </c>
      <c r="B256">
        <v>11</v>
      </c>
      <c r="C256" t="s">
        <v>184</v>
      </c>
      <c r="D256">
        <v>100366</v>
      </c>
      <c r="E256" t="s">
        <v>205</v>
      </c>
      <c r="F256" t="s">
        <v>206</v>
      </c>
      <c r="G256" t="s">
        <v>196</v>
      </c>
      <c r="H256" t="s">
        <v>197</v>
      </c>
      <c r="I256" t="s">
        <v>198</v>
      </c>
      <c r="J256" s="1">
        <v>0.54513888888888895</v>
      </c>
      <c r="K256" s="1">
        <v>0.56388888888888888</v>
      </c>
      <c r="L256" t="s">
        <v>182</v>
      </c>
      <c r="M256" t="s">
        <v>183</v>
      </c>
      <c r="N256">
        <v>10.9535</v>
      </c>
      <c r="Q256" s="1">
        <f t="shared" si="10"/>
        <v>1.8749999999999933E-2</v>
      </c>
    </row>
    <row r="257" spans="1:17">
      <c r="A257" t="s">
        <v>143</v>
      </c>
      <c r="B257">
        <v>12</v>
      </c>
      <c r="C257" t="s">
        <v>179</v>
      </c>
      <c r="H257" t="s">
        <v>182</v>
      </c>
      <c r="I257" t="s">
        <v>183</v>
      </c>
      <c r="J257" s="1">
        <v>0.56388888888888888</v>
      </c>
      <c r="K257" s="1">
        <v>0.57222222222222219</v>
      </c>
      <c r="L257" t="s">
        <v>180</v>
      </c>
      <c r="M257" t="s">
        <v>181</v>
      </c>
      <c r="N257">
        <v>7.8</v>
      </c>
      <c r="Q257" s="1">
        <f t="shared" si="10"/>
        <v>8.3333333333333037E-3</v>
      </c>
    </row>
    <row r="258" spans="1:17">
      <c r="A258" t="s">
        <v>143</v>
      </c>
      <c r="B258">
        <v>13</v>
      </c>
      <c r="C258" t="s">
        <v>179</v>
      </c>
      <c r="H258" t="s">
        <v>180</v>
      </c>
      <c r="I258" t="s">
        <v>181</v>
      </c>
      <c r="J258" s="1">
        <v>0.77986111111111101</v>
      </c>
      <c r="K258" s="1">
        <v>0.78819444444444453</v>
      </c>
      <c r="L258" t="s">
        <v>218</v>
      </c>
      <c r="M258" t="s">
        <v>219</v>
      </c>
      <c r="N258">
        <v>5.3</v>
      </c>
      <c r="Q258" s="1">
        <f t="shared" si="10"/>
        <v>8.3333333333335258E-3</v>
      </c>
    </row>
    <row r="259" spans="1:17">
      <c r="A259" t="s">
        <v>143</v>
      </c>
      <c r="B259">
        <v>14</v>
      </c>
      <c r="C259" t="s">
        <v>184</v>
      </c>
      <c r="D259">
        <v>100065</v>
      </c>
      <c r="E259" t="s">
        <v>227</v>
      </c>
      <c r="F259" t="s">
        <v>228</v>
      </c>
      <c r="G259" t="s">
        <v>222</v>
      </c>
      <c r="H259" t="s">
        <v>218</v>
      </c>
      <c r="I259" t="s">
        <v>219</v>
      </c>
      <c r="J259" s="1">
        <v>0.78819444444444453</v>
      </c>
      <c r="K259" s="1">
        <v>0.81666666666666676</v>
      </c>
      <c r="L259" t="s">
        <v>192</v>
      </c>
      <c r="M259" t="s">
        <v>193</v>
      </c>
      <c r="N259">
        <v>16.2334</v>
      </c>
      <c r="Q259" s="1">
        <f t="shared" si="10"/>
        <v>2.8472222222222232E-2</v>
      </c>
    </row>
    <row r="260" spans="1:17">
      <c r="A260" t="s">
        <v>143</v>
      </c>
      <c r="B260">
        <v>15</v>
      </c>
      <c r="C260" t="s">
        <v>184</v>
      </c>
      <c r="D260">
        <v>100236</v>
      </c>
      <c r="E260" t="s">
        <v>229</v>
      </c>
      <c r="F260" t="s">
        <v>230</v>
      </c>
      <c r="G260" t="s">
        <v>222</v>
      </c>
      <c r="H260" t="s">
        <v>192</v>
      </c>
      <c r="I260" t="s">
        <v>193</v>
      </c>
      <c r="J260" s="1">
        <v>0.84930555555555554</v>
      </c>
      <c r="K260" s="1">
        <v>0.87569444444444444</v>
      </c>
      <c r="L260" t="s">
        <v>218</v>
      </c>
      <c r="M260" t="s">
        <v>219</v>
      </c>
      <c r="N260">
        <v>15.4627</v>
      </c>
      <c r="Q260" s="1">
        <f t="shared" si="10"/>
        <v>2.6388888888888906E-2</v>
      </c>
    </row>
    <row r="261" spans="1:17">
      <c r="A261" t="s">
        <v>143</v>
      </c>
      <c r="B261">
        <v>16</v>
      </c>
      <c r="C261" t="s">
        <v>184</v>
      </c>
      <c r="D261">
        <v>100073</v>
      </c>
      <c r="E261" t="s">
        <v>227</v>
      </c>
      <c r="F261" t="s">
        <v>228</v>
      </c>
      <c r="G261" t="s">
        <v>222</v>
      </c>
      <c r="H261" t="s">
        <v>218</v>
      </c>
      <c r="I261" t="s">
        <v>219</v>
      </c>
      <c r="J261" s="1">
        <v>0.88194444444444453</v>
      </c>
      <c r="K261" s="1">
        <v>0.91041666666666676</v>
      </c>
      <c r="L261" t="s">
        <v>192</v>
      </c>
      <c r="M261" t="s">
        <v>193</v>
      </c>
      <c r="N261">
        <v>16.2334</v>
      </c>
      <c r="Q261" s="1">
        <f t="shared" si="10"/>
        <v>2.8472222222222232E-2</v>
      </c>
    </row>
    <row r="262" spans="1:17">
      <c r="A262" t="s">
        <v>143</v>
      </c>
      <c r="B262">
        <v>17</v>
      </c>
      <c r="C262" t="s">
        <v>184</v>
      </c>
      <c r="D262">
        <v>100240</v>
      </c>
      <c r="E262" t="s">
        <v>229</v>
      </c>
      <c r="F262" t="s">
        <v>230</v>
      </c>
      <c r="G262" t="s">
        <v>222</v>
      </c>
      <c r="H262" t="s">
        <v>192</v>
      </c>
      <c r="I262" t="s">
        <v>193</v>
      </c>
      <c r="J262" s="1">
        <v>0.91319444444444453</v>
      </c>
      <c r="K262" s="1">
        <v>0.93958333333333333</v>
      </c>
      <c r="L262" t="s">
        <v>218</v>
      </c>
      <c r="M262" t="s">
        <v>219</v>
      </c>
      <c r="N262">
        <v>15.4627</v>
      </c>
      <c r="Q262" s="1">
        <f t="shared" si="10"/>
        <v>2.6388888888888795E-2</v>
      </c>
    </row>
    <row r="263" spans="1:17">
      <c r="A263" t="s">
        <v>143</v>
      </c>
      <c r="B263">
        <v>18</v>
      </c>
      <c r="C263" t="s">
        <v>184</v>
      </c>
      <c r="D263">
        <v>100076</v>
      </c>
      <c r="E263" t="s">
        <v>227</v>
      </c>
      <c r="F263" t="s">
        <v>228</v>
      </c>
      <c r="G263" t="s">
        <v>222</v>
      </c>
      <c r="H263" t="s">
        <v>218</v>
      </c>
      <c r="I263" t="s">
        <v>219</v>
      </c>
      <c r="J263" s="1">
        <v>0.94444444444444453</v>
      </c>
      <c r="K263" s="1">
        <v>0.97291666666666676</v>
      </c>
      <c r="L263" t="s">
        <v>192</v>
      </c>
      <c r="M263" t="s">
        <v>193</v>
      </c>
      <c r="N263">
        <v>16.2334</v>
      </c>
      <c r="Q263" s="1">
        <f t="shared" si="10"/>
        <v>2.8472222222222232E-2</v>
      </c>
    </row>
    <row r="264" spans="1:17">
      <c r="A264" t="s">
        <v>143</v>
      </c>
      <c r="B264">
        <v>19</v>
      </c>
      <c r="C264" t="s">
        <v>184</v>
      </c>
      <c r="D264">
        <v>100242</v>
      </c>
      <c r="E264" t="s">
        <v>229</v>
      </c>
      <c r="F264" t="s">
        <v>230</v>
      </c>
      <c r="G264" t="s">
        <v>222</v>
      </c>
      <c r="H264" t="s">
        <v>192</v>
      </c>
      <c r="I264" t="s">
        <v>193</v>
      </c>
      <c r="J264" s="1">
        <v>0.97569444444444453</v>
      </c>
      <c r="K264" s="1">
        <v>2.0833333333333333E-3</v>
      </c>
      <c r="L264" t="s">
        <v>218</v>
      </c>
      <c r="M264" t="s">
        <v>219</v>
      </c>
      <c r="N264">
        <v>15.4627</v>
      </c>
      <c r="Q264" s="1">
        <v>1.9444444444444445E-2</v>
      </c>
    </row>
    <row r="265" spans="1:17">
      <c r="A265" t="s">
        <v>143</v>
      </c>
      <c r="B265">
        <v>20</v>
      </c>
      <c r="C265" t="s">
        <v>184</v>
      </c>
      <c r="D265">
        <v>100078</v>
      </c>
      <c r="E265" t="s">
        <v>260</v>
      </c>
      <c r="F265" t="s">
        <v>228</v>
      </c>
      <c r="G265" t="s">
        <v>222</v>
      </c>
      <c r="H265" t="s">
        <v>218</v>
      </c>
      <c r="I265" t="s">
        <v>219</v>
      </c>
      <c r="J265" s="1">
        <v>6.9444444444444441E-3</v>
      </c>
      <c r="K265" s="1">
        <v>3.5416666666666666E-2</v>
      </c>
      <c r="L265" t="s">
        <v>192</v>
      </c>
      <c r="M265" t="s">
        <v>193</v>
      </c>
      <c r="N265">
        <v>15.921200000000001</v>
      </c>
      <c r="Q265" s="1">
        <f>K265-J265</f>
        <v>2.8472222222222222E-2</v>
      </c>
    </row>
    <row r="266" spans="1:17">
      <c r="A266" t="s">
        <v>143</v>
      </c>
      <c r="B266">
        <v>21</v>
      </c>
      <c r="C266" t="s">
        <v>179</v>
      </c>
      <c r="H266" t="s">
        <v>192</v>
      </c>
      <c r="I266" t="s">
        <v>193</v>
      </c>
      <c r="J266" s="1">
        <v>3.5416666666666666E-2</v>
      </c>
      <c r="K266" s="1">
        <v>4.3750000000000004E-2</v>
      </c>
      <c r="L266" t="s">
        <v>180</v>
      </c>
      <c r="M266" t="s">
        <v>181</v>
      </c>
      <c r="N266">
        <v>7.5</v>
      </c>
      <c r="Q266" s="1">
        <f>K266-J266</f>
        <v>8.3333333333333384E-3</v>
      </c>
    </row>
    <row r="267" spans="1:17">
      <c r="A267" t="s">
        <v>143</v>
      </c>
      <c r="M267" t="s">
        <v>277</v>
      </c>
      <c r="N267">
        <f>SUM(N246:N266)</f>
        <v>218.21568000000002</v>
      </c>
      <c r="P267" t="s">
        <v>274</v>
      </c>
      <c r="Q267" s="1">
        <f>SUM(Q246:Q266)</f>
        <v>0.36805555555555552</v>
      </c>
    </row>
    <row r="268" spans="1:17">
      <c r="Q268" s="1"/>
    </row>
    <row r="269" spans="1:17">
      <c r="A269" t="s">
        <v>136</v>
      </c>
      <c r="Q269" s="1"/>
    </row>
    <row r="270" spans="1:17">
      <c r="A270" t="s">
        <v>136</v>
      </c>
      <c r="B270">
        <v>1</v>
      </c>
      <c r="C270" t="s">
        <v>179</v>
      </c>
      <c r="H270" t="s">
        <v>180</v>
      </c>
      <c r="I270" t="s">
        <v>181</v>
      </c>
      <c r="J270" s="1">
        <v>0.19999999999999998</v>
      </c>
      <c r="K270" s="1">
        <v>0.20833333333333334</v>
      </c>
      <c r="L270" t="s">
        <v>218</v>
      </c>
      <c r="M270" t="s">
        <v>219</v>
      </c>
      <c r="N270">
        <v>5.3</v>
      </c>
      <c r="Q270" s="1">
        <f t="shared" ref="Q270:Q301" si="11">K270-J270</f>
        <v>8.3333333333333592E-3</v>
      </c>
    </row>
    <row r="271" spans="1:17">
      <c r="A271" t="s">
        <v>136</v>
      </c>
      <c r="B271">
        <v>2</v>
      </c>
      <c r="C271" t="s">
        <v>184</v>
      </c>
      <c r="D271">
        <v>100010</v>
      </c>
      <c r="E271" t="s">
        <v>278</v>
      </c>
      <c r="F271" t="s">
        <v>279</v>
      </c>
      <c r="G271" t="s">
        <v>222</v>
      </c>
      <c r="H271" t="s">
        <v>218</v>
      </c>
      <c r="I271" t="s">
        <v>219</v>
      </c>
      <c r="J271" s="1">
        <v>0.20833333333333334</v>
      </c>
      <c r="K271" s="1">
        <v>0.22430555555555556</v>
      </c>
      <c r="L271" t="s">
        <v>250</v>
      </c>
      <c r="M271" t="s">
        <v>251</v>
      </c>
      <c r="N271">
        <v>7.6986299999999996</v>
      </c>
      <c r="Q271" s="1">
        <f t="shared" si="11"/>
        <v>1.5972222222222221E-2</v>
      </c>
    </row>
    <row r="272" spans="1:17">
      <c r="A272" t="s">
        <v>136</v>
      </c>
      <c r="B272">
        <v>3</v>
      </c>
      <c r="C272" t="s">
        <v>184</v>
      </c>
      <c r="D272">
        <v>100178</v>
      </c>
      <c r="E272" t="s">
        <v>271</v>
      </c>
      <c r="F272" t="s">
        <v>272</v>
      </c>
      <c r="G272" t="s">
        <v>222</v>
      </c>
      <c r="H272" t="s">
        <v>250</v>
      </c>
      <c r="I272" t="s">
        <v>251</v>
      </c>
      <c r="J272" s="1">
        <v>0.22569444444444445</v>
      </c>
      <c r="K272" s="1">
        <v>0.24166666666666667</v>
      </c>
      <c r="L272" t="s">
        <v>218</v>
      </c>
      <c r="M272" t="s">
        <v>219</v>
      </c>
      <c r="N272">
        <v>8.4759799999999998</v>
      </c>
      <c r="Q272" s="1">
        <f t="shared" si="11"/>
        <v>1.5972222222222221E-2</v>
      </c>
    </row>
    <row r="273" spans="1:17">
      <c r="A273" t="s">
        <v>136</v>
      </c>
      <c r="B273">
        <v>4</v>
      </c>
      <c r="C273" t="s">
        <v>179</v>
      </c>
      <c r="H273" t="s">
        <v>218</v>
      </c>
      <c r="I273" t="s">
        <v>219</v>
      </c>
      <c r="J273" s="1">
        <v>0.24166666666666667</v>
      </c>
      <c r="K273" s="1">
        <v>0.24722222222222223</v>
      </c>
      <c r="L273" t="s">
        <v>197</v>
      </c>
      <c r="M273" t="s">
        <v>198</v>
      </c>
      <c r="N273">
        <v>3.9390000000000001</v>
      </c>
      <c r="Q273" s="1">
        <f t="shared" si="11"/>
        <v>5.5555555555555636E-3</v>
      </c>
    </row>
    <row r="274" spans="1:17">
      <c r="A274" t="s">
        <v>136</v>
      </c>
      <c r="B274">
        <v>5</v>
      </c>
      <c r="C274" t="s">
        <v>184</v>
      </c>
      <c r="D274">
        <v>100332</v>
      </c>
      <c r="E274" t="s">
        <v>199</v>
      </c>
      <c r="F274" t="s">
        <v>200</v>
      </c>
      <c r="G274" t="s">
        <v>196</v>
      </c>
      <c r="H274" t="s">
        <v>197</v>
      </c>
      <c r="I274" t="s">
        <v>198</v>
      </c>
      <c r="J274" s="1">
        <v>0.27083333333333331</v>
      </c>
      <c r="K274" s="1">
        <v>0.27916666666666667</v>
      </c>
      <c r="L274" t="s">
        <v>201</v>
      </c>
      <c r="M274" t="s">
        <v>202</v>
      </c>
      <c r="N274">
        <v>3.9434100000000001</v>
      </c>
      <c r="Q274" s="1">
        <f t="shared" si="11"/>
        <v>8.3333333333333592E-3</v>
      </c>
    </row>
    <row r="275" spans="1:17">
      <c r="A275" t="s">
        <v>136</v>
      </c>
      <c r="B275">
        <v>6</v>
      </c>
      <c r="C275" t="s">
        <v>184</v>
      </c>
      <c r="D275">
        <v>100491</v>
      </c>
      <c r="E275" t="s">
        <v>203</v>
      </c>
      <c r="F275" t="s">
        <v>204</v>
      </c>
      <c r="G275" t="s">
        <v>196</v>
      </c>
      <c r="H275" t="s">
        <v>201</v>
      </c>
      <c r="I275" t="s">
        <v>202</v>
      </c>
      <c r="J275" s="1">
        <v>0.28125</v>
      </c>
      <c r="K275" s="1">
        <v>0.28888888888888892</v>
      </c>
      <c r="L275" t="s">
        <v>197</v>
      </c>
      <c r="M275" t="s">
        <v>198</v>
      </c>
      <c r="N275">
        <v>3.6383299999999998</v>
      </c>
      <c r="Q275" s="1">
        <f t="shared" si="11"/>
        <v>7.6388888888889173E-3</v>
      </c>
    </row>
    <row r="276" spans="1:17">
      <c r="A276" t="s">
        <v>136</v>
      </c>
      <c r="B276">
        <v>7</v>
      </c>
      <c r="C276" t="s">
        <v>184</v>
      </c>
      <c r="D276">
        <v>100335</v>
      </c>
      <c r="E276" t="s">
        <v>199</v>
      </c>
      <c r="F276" t="s">
        <v>200</v>
      </c>
      <c r="G276" t="s">
        <v>196</v>
      </c>
      <c r="H276" t="s">
        <v>197</v>
      </c>
      <c r="I276" t="s">
        <v>198</v>
      </c>
      <c r="J276" s="1">
        <v>0.29166666666666669</v>
      </c>
      <c r="K276" s="1">
        <v>0.3</v>
      </c>
      <c r="L276" t="s">
        <v>201</v>
      </c>
      <c r="M276" t="s">
        <v>202</v>
      </c>
      <c r="N276">
        <v>3.9434100000000001</v>
      </c>
      <c r="Q276" s="1">
        <f t="shared" si="11"/>
        <v>8.3333333333333037E-3</v>
      </c>
    </row>
    <row r="277" spans="1:17">
      <c r="A277" t="s">
        <v>136</v>
      </c>
      <c r="B277">
        <v>8</v>
      </c>
      <c r="C277" t="s">
        <v>184</v>
      </c>
      <c r="D277">
        <v>100493</v>
      </c>
      <c r="E277" t="s">
        <v>203</v>
      </c>
      <c r="F277" t="s">
        <v>204</v>
      </c>
      <c r="G277" t="s">
        <v>196</v>
      </c>
      <c r="H277" t="s">
        <v>201</v>
      </c>
      <c r="I277" t="s">
        <v>202</v>
      </c>
      <c r="J277" s="1">
        <v>0.30208333333333331</v>
      </c>
      <c r="K277" s="1">
        <v>0.30972222222222223</v>
      </c>
      <c r="L277" t="s">
        <v>197</v>
      </c>
      <c r="M277" t="s">
        <v>198</v>
      </c>
      <c r="N277">
        <v>3.6383299999999998</v>
      </c>
      <c r="Q277" s="1">
        <f t="shared" si="11"/>
        <v>7.6388888888889173E-3</v>
      </c>
    </row>
    <row r="278" spans="1:17">
      <c r="A278" t="s">
        <v>136</v>
      </c>
      <c r="B278">
        <v>9</v>
      </c>
      <c r="C278" t="s">
        <v>184</v>
      </c>
      <c r="D278">
        <v>100338</v>
      </c>
      <c r="E278" t="s">
        <v>199</v>
      </c>
      <c r="F278" t="s">
        <v>200</v>
      </c>
      <c r="G278" t="s">
        <v>196</v>
      </c>
      <c r="H278" t="s">
        <v>197</v>
      </c>
      <c r="I278" t="s">
        <v>198</v>
      </c>
      <c r="J278" s="1">
        <v>0.3125</v>
      </c>
      <c r="K278" s="1">
        <v>0.32083333333333336</v>
      </c>
      <c r="L278" t="s">
        <v>201</v>
      </c>
      <c r="M278" t="s">
        <v>202</v>
      </c>
      <c r="N278">
        <v>3.9434100000000001</v>
      </c>
      <c r="Q278" s="1">
        <f t="shared" si="11"/>
        <v>8.3333333333333592E-3</v>
      </c>
    </row>
    <row r="279" spans="1:17">
      <c r="A279" t="s">
        <v>136</v>
      </c>
      <c r="B279">
        <v>10</v>
      </c>
      <c r="C279" t="s">
        <v>184</v>
      </c>
      <c r="D279">
        <v>100497</v>
      </c>
      <c r="E279" t="s">
        <v>203</v>
      </c>
      <c r="F279" t="s">
        <v>204</v>
      </c>
      <c r="G279" t="s">
        <v>196</v>
      </c>
      <c r="H279" t="s">
        <v>201</v>
      </c>
      <c r="I279" t="s">
        <v>202</v>
      </c>
      <c r="J279" s="1">
        <v>0.32291666666666669</v>
      </c>
      <c r="K279" s="1">
        <v>0.33055555555555555</v>
      </c>
      <c r="L279" t="s">
        <v>197</v>
      </c>
      <c r="M279" t="s">
        <v>198</v>
      </c>
      <c r="N279">
        <v>3.6383299999999998</v>
      </c>
      <c r="Q279" s="1">
        <f t="shared" si="11"/>
        <v>7.6388888888888618E-3</v>
      </c>
    </row>
    <row r="280" spans="1:17">
      <c r="A280" t="s">
        <v>136</v>
      </c>
      <c r="B280">
        <v>11</v>
      </c>
      <c r="C280" t="s">
        <v>184</v>
      </c>
      <c r="D280">
        <v>100341</v>
      </c>
      <c r="E280" t="s">
        <v>199</v>
      </c>
      <c r="F280" t="s">
        <v>200</v>
      </c>
      <c r="G280" t="s">
        <v>196</v>
      </c>
      <c r="H280" t="s">
        <v>197</v>
      </c>
      <c r="I280" t="s">
        <v>198</v>
      </c>
      <c r="J280" s="1">
        <v>0.33333333333333331</v>
      </c>
      <c r="K280" s="1">
        <v>0.34166666666666662</v>
      </c>
      <c r="L280" t="s">
        <v>201</v>
      </c>
      <c r="M280" t="s">
        <v>202</v>
      </c>
      <c r="N280">
        <v>3.9434100000000001</v>
      </c>
      <c r="Q280" s="1">
        <f t="shared" si="11"/>
        <v>8.3333333333333037E-3</v>
      </c>
    </row>
    <row r="281" spans="1:17">
      <c r="A281" t="s">
        <v>136</v>
      </c>
      <c r="B281">
        <v>12</v>
      </c>
      <c r="C281" t="s">
        <v>184</v>
      </c>
      <c r="D281">
        <v>100499</v>
      </c>
      <c r="E281" t="s">
        <v>203</v>
      </c>
      <c r="F281" t="s">
        <v>204</v>
      </c>
      <c r="G281" t="s">
        <v>196</v>
      </c>
      <c r="H281" t="s">
        <v>201</v>
      </c>
      <c r="I281" t="s">
        <v>202</v>
      </c>
      <c r="J281" s="1">
        <v>0.34375</v>
      </c>
      <c r="K281" s="1">
        <v>0.35138888888888892</v>
      </c>
      <c r="L281" t="s">
        <v>197</v>
      </c>
      <c r="M281" t="s">
        <v>198</v>
      </c>
      <c r="N281">
        <v>3.6383299999999998</v>
      </c>
      <c r="Q281" s="1">
        <f t="shared" si="11"/>
        <v>7.6388888888889173E-3</v>
      </c>
    </row>
    <row r="282" spans="1:17">
      <c r="A282" t="s">
        <v>136</v>
      </c>
      <c r="B282">
        <v>13</v>
      </c>
      <c r="C282" t="s">
        <v>184</v>
      </c>
      <c r="D282">
        <v>100344</v>
      </c>
      <c r="E282" t="s">
        <v>199</v>
      </c>
      <c r="F282" t="s">
        <v>200</v>
      </c>
      <c r="G282" t="s">
        <v>196</v>
      </c>
      <c r="H282" t="s">
        <v>197</v>
      </c>
      <c r="I282" t="s">
        <v>198</v>
      </c>
      <c r="J282" s="1">
        <v>0.35416666666666669</v>
      </c>
      <c r="K282" s="1">
        <v>0.36249999999999999</v>
      </c>
      <c r="L282" t="s">
        <v>201</v>
      </c>
      <c r="M282" t="s">
        <v>202</v>
      </c>
      <c r="N282">
        <v>3.9434100000000001</v>
      </c>
      <c r="Q282" s="1">
        <f t="shared" si="11"/>
        <v>8.3333333333333037E-3</v>
      </c>
    </row>
    <row r="283" spans="1:17">
      <c r="A283" t="s">
        <v>136</v>
      </c>
      <c r="B283">
        <v>14</v>
      </c>
      <c r="C283" t="s">
        <v>184</v>
      </c>
      <c r="D283">
        <v>100503</v>
      </c>
      <c r="E283" t="s">
        <v>203</v>
      </c>
      <c r="F283" t="s">
        <v>204</v>
      </c>
      <c r="G283" t="s">
        <v>196</v>
      </c>
      <c r="H283" t="s">
        <v>201</v>
      </c>
      <c r="I283" t="s">
        <v>202</v>
      </c>
      <c r="J283" s="1">
        <v>0.36458333333333331</v>
      </c>
      <c r="K283" s="1">
        <v>0.37222222222222223</v>
      </c>
      <c r="L283" t="s">
        <v>197</v>
      </c>
      <c r="M283" t="s">
        <v>198</v>
      </c>
      <c r="N283">
        <v>3.6383299999999998</v>
      </c>
      <c r="Q283" s="1">
        <f t="shared" si="11"/>
        <v>7.6388888888889173E-3</v>
      </c>
    </row>
    <row r="284" spans="1:17">
      <c r="A284" t="s">
        <v>136</v>
      </c>
      <c r="B284">
        <v>15</v>
      </c>
      <c r="C284" t="s">
        <v>184</v>
      </c>
      <c r="D284">
        <v>100347</v>
      </c>
      <c r="E284" t="s">
        <v>199</v>
      </c>
      <c r="F284" t="s">
        <v>200</v>
      </c>
      <c r="G284" t="s">
        <v>196</v>
      </c>
      <c r="H284" t="s">
        <v>197</v>
      </c>
      <c r="I284" t="s">
        <v>198</v>
      </c>
      <c r="J284" s="1">
        <v>0.37847222222222227</v>
      </c>
      <c r="K284" s="1">
        <v>0.38680555555555557</v>
      </c>
      <c r="L284" t="s">
        <v>201</v>
      </c>
      <c r="M284" t="s">
        <v>202</v>
      </c>
      <c r="N284">
        <v>3.9434100000000001</v>
      </c>
      <c r="Q284" s="1">
        <f t="shared" si="11"/>
        <v>8.3333333333333037E-3</v>
      </c>
    </row>
    <row r="285" spans="1:17">
      <c r="A285" t="s">
        <v>136</v>
      </c>
      <c r="B285">
        <v>16</v>
      </c>
      <c r="C285" t="s">
        <v>184</v>
      </c>
      <c r="D285">
        <v>100505</v>
      </c>
      <c r="E285" t="s">
        <v>203</v>
      </c>
      <c r="F285" t="s">
        <v>204</v>
      </c>
      <c r="G285" t="s">
        <v>196</v>
      </c>
      <c r="H285" t="s">
        <v>201</v>
      </c>
      <c r="I285" t="s">
        <v>202</v>
      </c>
      <c r="J285" s="1">
        <v>0.3888888888888889</v>
      </c>
      <c r="K285" s="1">
        <v>0.39652777777777781</v>
      </c>
      <c r="L285" t="s">
        <v>197</v>
      </c>
      <c r="M285" t="s">
        <v>198</v>
      </c>
      <c r="N285">
        <v>3.6383299999999998</v>
      </c>
      <c r="Q285" s="1">
        <f t="shared" si="11"/>
        <v>7.6388888888889173E-3</v>
      </c>
    </row>
    <row r="286" spans="1:17">
      <c r="A286" t="s">
        <v>136</v>
      </c>
      <c r="B286">
        <v>17</v>
      </c>
      <c r="C286" t="s">
        <v>184</v>
      </c>
      <c r="D286">
        <v>100352</v>
      </c>
      <c r="E286" t="s">
        <v>199</v>
      </c>
      <c r="F286" t="s">
        <v>200</v>
      </c>
      <c r="G286" t="s">
        <v>196</v>
      </c>
      <c r="H286" t="s">
        <v>197</v>
      </c>
      <c r="I286" t="s">
        <v>198</v>
      </c>
      <c r="J286" s="1">
        <v>0.40625</v>
      </c>
      <c r="K286" s="1">
        <v>0.4145833333333333</v>
      </c>
      <c r="L286" t="s">
        <v>201</v>
      </c>
      <c r="M286" t="s">
        <v>202</v>
      </c>
      <c r="N286">
        <v>3.9434100000000001</v>
      </c>
      <c r="Q286" s="1">
        <f t="shared" si="11"/>
        <v>8.3333333333333037E-3</v>
      </c>
    </row>
    <row r="287" spans="1:17">
      <c r="A287" t="s">
        <v>136</v>
      </c>
      <c r="B287">
        <v>18</v>
      </c>
      <c r="C287" t="s">
        <v>184</v>
      </c>
      <c r="D287">
        <v>100510</v>
      </c>
      <c r="E287" t="s">
        <v>203</v>
      </c>
      <c r="F287" t="s">
        <v>204</v>
      </c>
      <c r="G287" t="s">
        <v>196</v>
      </c>
      <c r="H287" t="s">
        <v>201</v>
      </c>
      <c r="I287" t="s">
        <v>202</v>
      </c>
      <c r="J287" s="1">
        <v>0.43055555555555558</v>
      </c>
      <c r="K287" s="1">
        <v>0.4381944444444445</v>
      </c>
      <c r="L287" t="s">
        <v>197</v>
      </c>
      <c r="M287" t="s">
        <v>198</v>
      </c>
      <c r="N287">
        <v>3.6383299999999998</v>
      </c>
      <c r="Q287" s="1">
        <f t="shared" si="11"/>
        <v>7.6388888888889173E-3</v>
      </c>
    </row>
    <row r="288" spans="1:17">
      <c r="A288" t="s">
        <v>136</v>
      </c>
      <c r="B288">
        <v>19</v>
      </c>
      <c r="C288" t="s">
        <v>184</v>
      </c>
      <c r="D288">
        <v>100357</v>
      </c>
      <c r="E288" t="s">
        <v>199</v>
      </c>
      <c r="F288" t="s">
        <v>200</v>
      </c>
      <c r="G288" t="s">
        <v>196</v>
      </c>
      <c r="H288" t="s">
        <v>197</v>
      </c>
      <c r="I288" t="s">
        <v>198</v>
      </c>
      <c r="J288" s="1">
        <v>0.44791666666666669</v>
      </c>
      <c r="K288" s="1">
        <v>0.45624999999999999</v>
      </c>
      <c r="L288" t="s">
        <v>201</v>
      </c>
      <c r="M288" t="s">
        <v>202</v>
      </c>
      <c r="N288">
        <v>3.9434100000000001</v>
      </c>
      <c r="Q288" s="1">
        <f t="shared" si="11"/>
        <v>8.3333333333333037E-3</v>
      </c>
    </row>
    <row r="289" spans="1:17">
      <c r="A289" t="s">
        <v>136</v>
      </c>
      <c r="B289">
        <v>20</v>
      </c>
      <c r="C289" t="s">
        <v>179</v>
      </c>
      <c r="H289" t="s">
        <v>201</v>
      </c>
      <c r="I289" t="s">
        <v>202</v>
      </c>
      <c r="J289" s="1">
        <v>0.45624999999999999</v>
      </c>
      <c r="K289" s="1">
        <v>0.46666666666666662</v>
      </c>
      <c r="L289" t="s">
        <v>180</v>
      </c>
      <c r="M289" t="s">
        <v>181</v>
      </c>
      <c r="N289">
        <v>7.5</v>
      </c>
      <c r="Q289" s="1">
        <f t="shared" si="11"/>
        <v>1.041666666666663E-2</v>
      </c>
    </row>
    <row r="290" spans="1:17">
      <c r="A290" t="s">
        <v>136</v>
      </c>
      <c r="B290">
        <v>21</v>
      </c>
      <c r="C290" t="s">
        <v>179</v>
      </c>
      <c r="H290" t="s">
        <v>180</v>
      </c>
      <c r="I290" t="s">
        <v>181</v>
      </c>
      <c r="J290" s="1">
        <v>0.51250000000000007</v>
      </c>
      <c r="K290" s="1">
        <v>0.52083333333333337</v>
      </c>
      <c r="L290" t="s">
        <v>182</v>
      </c>
      <c r="M290" t="s">
        <v>183</v>
      </c>
      <c r="N290">
        <v>7.6</v>
      </c>
      <c r="Q290" s="1">
        <f t="shared" si="11"/>
        <v>8.3333333333333037E-3</v>
      </c>
    </row>
    <row r="291" spans="1:17">
      <c r="A291" t="s">
        <v>136</v>
      </c>
      <c r="B291">
        <v>22</v>
      </c>
      <c r="C291" t="s">
        <v>184</v>
      </c>
      <c r="D291">
        <v>534701</v>
      </c>
      <c r="E291" t="s">
        <v>185</v>
      </c>
      <c r="F291" t="s">
        <v>186</v>
      </c>
      <c r="G291" t="s">
        <v>187</v>
      </c>
      <c r="H291" t="s">
        <v>182</v>
      </c>
      <c r="I291" t="s">
        <v>183</v>
      </c>
      <c r="J291" s="1">
        <v>0.52083333333333337</v>
      </c>
      <c r="K291" s="1">
        <v>0.54375000000000007</v>
      </c>
      <c r="L291" t="s">
        <v>188</v>
      </c>
      <c r="M291" t="s">
        <v>189</v>
      </c>
      <c r="N291">
        <v>12.118</v>
      </c>
      <c r="Q291" s="1">
        <f t="shared" si="11"/>
        <v>2.2916666666666696E-2</v>
      </c>
    </row>
    <row r="292" spans="1:17">
      <c r="A292" t="s">
        <v>136</v>
      </c>
      <c r="B292">
        <v>23</v>
      </c>
      <c r="C292" t="s">
        <v>184</v>
      </c>
      <c r="D292">
        <v>534914</v>
      </c>
      <c r="E292" t="s">
        <v>190</v>
      </c>
      <c r="F292" t="s">
        <v>191</v>
      </c>
      <c r="G292" t="s">
        <v>187</v>
      </c>
      <c r="H292" t="s">
        <v>188</v>
      </c>
      <c r="I292" t="s">
        <v>189</v>
      </c>
      <c r="J292" s="1">
        <v>0.54861111111111105</v>
      </c>
      <c r="K292" s="1">
        <v>0.56944444444444442</v>
      </c>
      <c r="L292" t="s">
        <v>182</v>
      </c>
      <c r="M292" t="s">
        <v>183</v>
      </c>
      <c r="N292">
        <v>12.781700000000001</v>
      </c>
      <c r="Q292" s="1">
        <f t="shared" si="11"/>
        <v>2.083333333333337E-2</v>
      </c>
    </row>
    <row r="293" spans="1:17">
      <c r="A293" t="s">
        <v>136</v>
      </c>
      <c r="B293">
        <v>24</v>
      </c>
      <c r="C293" t="s">
        <v>184</v>
      </c>
      <c r="D293">
        <v>534915</v>
      </c>
      <c r="E293" t="s">
        <v>185</v>
      </c>
      <c r="F293" t="s">
        <v>186</v>
      </c>
      <c r="G293" t="s">
        <v>187</v>
      </c>
      <c r="H293" t="s">
        <v>182</v>
      </c>
      <c r="I293" t="s">
        <v>183</v>
      </c>
      <c r="J293" s="1">
        <v>0.57291666666666663</v>
      </c>
      <c r="K293" s="1">
        <v>0.59583333333333333</v>
      </c>
      <c r="L293" t="s">
        <v>188</v>
      </c>
      <c r="M293" t="s">
        <v>189</v>
      </c>
      <c r="N293">
        <v>12.118</v>
      </c>
      <c r="Q293" s="1">
        <f t="shared" si="11"/>
        <v>2.2916666666666696E-2</v>
      </c>
    </row>
    <row r="294" spans="1:17">
      <c r="A294" t="s">
        <v>136</v>
      </c>
      <c r="B294">
        <v>25</v>
      </c>
      <c r="C294" t="s">
        <v>184</v>
      </c>
      <c r="D294">
        <v>534907</v>
      </c>
      <c r="E294" t="s">
        <v>190</v>
      </c>
      <c r="F294" t="s">
        <v>191</v>
      </c>
      <c r="G294" t="s">
        <v>187</v>
      </c>
      <c r="H294" t="s">
        <v>188</v>
      </c>
      <c r="I294" t="s">
        <v>189</v>
      </c>
      <c r="J294" s="1">
        <v>0.60069444444444442</v>
      </c>
      <c r="K294" s="1">
        <v>0.62152777777777779</v>
      </c>
      <c r="L294" t="s">
        <v>182</v>
      </c>
      <c r="M294" t="s">
        <v>183</v>
      </c>
      <c r="N294">
        <v>12.781700000000001</v>
      </c>
      <c r="Q294" s="1">
        <f t="shared" si="11"/>
        <v>2.083333333333337E-2</v>
      </c>
    </row>
    <row r="295" spans="1:17">
      <c r="A295" t="s">
        <v>136</v>
      </c>
      <c r="B295">
        <v>26</v>
      </c>
      <c r="C295" t="s">
        <v>184</v>
      </c>
      <c r="D295">
        <v>534877</v>
      </c>
      <c r="E295" t="s">
        <v>185</v>
      </c>
      <c r="F295" t="s">
        <v>186</v>
      </c>
      <c r="G295" t="s">
        <v>187</v>
      </c>
      <c r="H295" t="s">
        <v>182</v>
      </c>
      <c r="I295" t="s">
        <v>183</v>
      </c>
      <c r="J295" s="1">
        <v>0.63194444444444442</v>
      </c>
      <c r="K295" s="1">
        <v>0.65486111111111112</v>
      </c>
      <c r="L295" t="s">
        <v>188</v>
      </c>
      <c r="M295" t="s">
        <v>189</v>
      </c>
      <c r="N295">
        <v>12.118</v>
      </c>
      <c r="Q295" s="1">
        <f t="shared" si="11"/>
        <v>2.2916666666666696E-2</v>
      </c>
    </row>
    <row r="296" spans="1:17">
      <c r="A296" t="s">
        <v>136</v>
      </c>
      <c r="B296">
        <v>27</v>
      </c>
      <c r="C296" t="s">
        <v>184</v>
      </c>
      <c r="D296">
        <v>534952</v>
      </c>
      <c r="E296" t="s">
        <v>190</v>
      </c>
      <c r="F296" t="s">
        <v>191</v>
      </c>
      <c r="G296" t="s">
        <v>187</v>
      </c>
      <c r="H296" t="s">
        <v>188</v>
      </c>
      <c r="I296" t="s">
        <v>189</v>
      </c>
      <c r="J296" s="1">
        <v>0.65972222222222221</v>
      </c>
      <c r="K296" s="1">
        <v>0.68055555555555547</v>
      </c>
      <c r="L296" t="s">
        <v>182</v>
      </c>
      <c r="M296" t="s">
        <v>183</v>
      </c>
      <c r="N296">
        <v>12.781700000000001</v>
      </c>
      <c r="Q296" s="1">
        <f t="shared" si="11"/>
        <v>2.0833333333333259E-2</v>
      </c>
    </row>
    <row r="297" spans="1:17">
      <c r="A297" t="s">
        <v>136</v>
      </c>
      <c r="B297">
        <v>28</v>
      </c>
      <c r="C297" t="s">
        <v>184</v>
      </c>
      <c r="D297">
        <v>534657</v>
      </c>
      <c r="E297" t="s">
        <v>185</v>
      </c>
      <c r="F297" t="s">
        <v>186</v>
      </c>
      <c r="G297" t="s">
        <v>187</v>
      </c>
      <c r="H297" t="s">
        <v>182</v>
      </c>
      <c r="I297" t="s">
        <v>183</v>
      </c>
      <c r="J297" s="1">
        <v>0.71527777777777779</v>
      </c>
      <c r="K297" s="1">
        <v>0.73819444444444438</v>
      </c>
      <c r="L297" t="s">
        <v>188</v>
      </c>
      <c r="M297" t="s">
        <v>189</v>
      </c>
      <c r="N297">
        <v>12.118</v>
      </c>
      <c r="Q297" s="1">
        <f t="shared" si="11"/>
        <v>2.2916666666666585E-2</v>
      </c>
    </row>
    <row r="298" spans="1:17">
      <c r="A298" t="s">
        <v>136</v>
      </c>
      <c r="B298">
        <v>29</v>
      </c>
      <c r="C298" t="s">
        <v>184</v>
      </c>
      <c r="D298">
        <v>534691</v>
      </c>
      <c r="E298" t="s">
        <v>190</v>
      </c>
      <c r="F298" t="s">
        <v>191</v>
      </c>
      <c r="G298" t="s">
        <v>187</v>
      </c>
      <c r="H298" t="s">
        <v>188</v>
      </c>
      <c r="I298" t="s">
        <v>189</v>
      </c>
      <c r="J298" s="1">
        <v>0.74305555555555547</v>
      </c>
      <c r="K298" s="1">
        <v>0.76388888888888884</v>
      </c>
      <c r="L298" t="s">
        <v>182</v>
      </c>
      <c r="M298" t="s">
        <v>183</v>
      </c>
      <c r="N298">
        <v>12.781700000000001</v>
      </c>
      <c r="Q298" s="1">
        <f t="shared" si="11"/>
        <v>2.083333333333337E-2</v>
      </c>
    </row>
    <row r="299" spans="1:17">
      <c r="A299" t="s">
        <v>136</v>
      </c>
      <c r="B299">
        <v>30</v>
      </c>
      <c r="C299" t="s">
        <v>184</v>
      </c>
      <c r="D299">
        <v>534921</v>
      </c>
      <c r="E299" t="s">
        <v>185</v>
      </c>
      <c r="F299" t="s">
        <v>186</v>
      </c>
      <c r="G299" t="s">
        <v>187</v>
      </c>
      <c r="H299" t="s">
        <v>182</v>
      </c>
      <c r="I299" t="s">
        <v>183</v>
      </c>
      <c r="J299" s="1">
        <v>0.77083333333333337</v>
      </c>
      <c r="K299" s="1">
        <v>0.79375000000000007</v>
      </c>
      <c r="L299" t="s">
        <v>188</v>
      </c>
      <c r="M299" t="s">
        <v>189</v>
      </c>
      <c r="N299">
        <v>12.118</v>
      </c>
      <c r="Q299" s="1">
        <f t="shared" si="11"/>
        <v>2.2916666666666696E-2</v>
      </c>
    </row>
    <row r="300" spans="1:17">
      <c r="A300" t="s">
        <v>136</v>
      </c>
      <c r="B300">
        <v>31</v>
      </c>
      <c r="C300" t="s">
        <v>184</v>
      </c>
      <c r="D300">
        <v>534692</v>
      </c>
      <c r="E300" t="s">
        <v>190</v>
      </c>
      <c r="F300" t="s">
        <v>191</v>
      </c>
      <c r="G300" t="s">
        <v>187</v>
      </c>
      <c r="H300" t="s">
        <v>188</v>
      </c>
      <c r="I300" t="s">
        <v>189</v>
      </c>
      <c r="J300" s="1">
        <v>0.79861111111111116</v>
      </c>
      <c r="K300" s="1">
        <v>0.81874999999999998</v>
      </c>
      <c r="L300" t="s">
        <v>182</v>
      </c>
      <c r="M300" t="s">
        <v>183</v>
      </c>
      <c r="N300">
        <v>12.781700000000001</v>
      </c>
      <c r="Q300" s="1">
        <f t="shared" si="11"/>
        <v>2.0138888888888817E-2</v>
      </c>
    </row>
    <row r="301" spans="1:17">
      <c r="A301" t="s">
        <v>136</v>
      </c>
      <c r="B301">
        <v>32</v>
      </c>
      <c r="C301" t="s">
        <v>179</v>
      </c>
      <c r="H301" t="s">
        <v>182</v>
      </c>
      <c r="I301" t="s">
        <v>183</v>
      </c>
      <c r="J301" s="1">
        <v>0.81874999999999998</v>
      </c>
      <c r="K301" s="1">
        <v>0.82708333333333339</v>
      </c>
      <c r="L301" t="s">
        <v>180</v>
      </c>
      <c r="M301" t="s">
        <v>181</v>
      </c>
      <c r="N301">
        <v>7.8</v>
      </c>
      <c r="Q301" s="1">
        <f t="shared" si="11"/>
        <v>8.3333333333334147E-3</v>
      </c>
    </row>
    <row r="302" spans="1:17">
      <c r="A302" t="s">
        <v>136</v>
      </c>
      <c r="M302" t="s">
        <v>277</v>
      </c>
      <c r="N302">
        <f>SUM(N270:N301)</f>
        <v>229.82769999999996</v>
      </c>
      <c r="P302" t="s">
        <v>274</v>
      </c>
      <c r="Q302" s="1">
        <f>SUM(Q270:Q301)</f>
        <v>0.4111111111111112</v>
      </c>
    </row>
    <row r="303" spans="1:17">
      <c r="Q303" s="1"/>
    </row>
    <row r="304" spans="1:17">
      <c r="A304" t="s">
        <v>127</v>
      </c>
      <c r="Q304" s="1"/>
    </row>
    <row r="305" spans="1:17">
      <c r="A305" t="s">
        <v>127</v>
      </c>
      <c r="B305">
        <v>1</v>
      </c>
      <c r="C305" t="s">
        <v>179</v>
      </c>
      <c r="H305" t="s">
        <v>180</v>
      </c>
      <c r="I305" t="s">
        <v>181</v>
      </c>
      <c r="J305" s="1">
        <v>0.22430555555555556</v>
      </c>
      <c r="K305" s="1">
        <v>0.23263888888888887</v>
      </c>
      <c r="L305" t="s">
        <v>218</v>
      </c>
      <c r="M305" t="s">
        <v>219</v>
      </c>
      <c r="N305">
        <v>5.3</v>
      </c>
      <c r="Q305" s="1">
        <f t="shared" ref="Q305:Q325" si="12">K305-J305</f>
        <v>8.3333333333333037E-3</v>
      </c>
    </row>
    <row r="306" spans="1:17">
      <c r="A306" t="s">
        <v>127</v>
      </c>
      <c r="B306">
        <v>2</v>
      </c>
      <c r="C306" t="s">
        <v>184</v>
      </c>
      <c r="D306">
        <v>100012</v>
      </c>
      <c r="E306" t="s">
        <v>278</v>
      </c>
      <c r="F306" t="s">
        <v>279</v>
      </c>
      <c r="G306" t="s">
        <v>222</v>
      </c>
      <c r="H306" t="s">
        <v>218</v>
      </c>
      <c r="I306" t="s">
        <v>219</v>
      </c>
      <c r="J306" s="1">
        <v>0.23263888888888887</v>
      </c>
      <c r="K306" s="1">
        <v>0.24861111111111112</v>
      </c>
      <c r="L306" t="s">
        <v>250</v>
      </c>
      <c r="M306" t="s">
        <v>251</v>
      </c>
      <c r="N306">
        <v>7.6986299999999996</v>
      </c>
      <c r="Q306" s="1">
        <f t="shared" si="12"/>
        <v>1.5972222222222249E-2</v>
      </c>
    </row>
    <row r="307" spans="1:17">
      <c r="A307" t="s">
        <v>127</v>
      </c>
      <c r="B307">
        <v>3</v>
      </c>
      <c r="C307" t="s">
        <v>184</v>
      </c>
      <c r="D307">
        <v>100179</v>
      </c>
      <c r="E307" t="s">
        <v>271</v>
      </c>
      <c r="F307" t="s">
        <v>272</v>
      </c>
      <c r="G307" t="s">
        <v>222</v>
      </c>
      <c r="H307" t="s">
        <v>250</v>
      </c>
      <c r="I307" t="s">
        <v>251</v>
      </c>
      <c r="J307" s="1">
        <v>0.25</v>
      </c>
      <c r="K307" s="1">
        <v>0.26597222222222222</v>
      </c>
      <c r="L307" t="s">
        <v>218</v>
      </c>
      <c r="M307" t="s">
        <v>219</v>
      </c>
      <c r="N307">
        <v>8.4759799999999998</v>
      </c>
      <c r="Q307" s="1">
        <f t="shared" si="12"/>
        <v>1.5972222222222221E-2</v>
      </c>
    </row>
    <row r="308" spans="1:17">
      <c r="A308" t="s">
        <v>127</v>
      </c>
      <c r="B308">
        <v>4</v>
      </c>
      <c r="C308" t="s">
        <v>184</v>
      </c>
      <c r="D308">
        <v>100015</v>
      </c>
      <c r="E308" t="s">
        <v>227</v>
      </c>
      <c r="F308" t="s">
        <v>228</v>
      </c>
      <c r="G308" t="s">
        <v>222</v>
      </c>
      <c r="H308" t="s">
        <v>218</v>
      </c>
      <c r="I308" t="s">
        <v>219</v>
      </c>
      <c r="J308" s="1">
        <v>0.2673611111111111</v>
      </c>
      <c r="K308" s="1">
        <v>0.29583333333333334</v>
      </c>
      <c r="L308" t="s">
        <v>192</v>
      </c>
      <c r="M308" t="s">
        <v>193</v>
      </c>
      <c r="N308">
        <v>16.2334</v>
      </c>
      <c r="Q308" s="1">
        <f t="shared" si="12"/>
        <v>2.8472222222222232E-2</v>
      </c>
    </row>
    <row r="309" spans="1:17">
      <c r="A309" t="s">
        <v>127</v>
      </c>
      <c r="B309">
        <v>5</v>
      </c>
      <c r="C309" t="s">
        <v>184</v>
      </c>
      <c r="D309">
        <v>100184</v>
      </c>
      <c r="E309" t="s">
        <v>229</v>
      </c>
      <c r="F309" t="s">
        <v>230</v>
      </c>
      <c r="G309" t="s">
        <v>222</v>
      </c>
      <c r="H309" t="s">
        <v>192</v>
      </c>
      <c r="I309" t="s">
        <v>193</v>
      </c>
      <c r="J309" s="1">
        <v>0.30763888888888891</v>
      </c>
      <c r="K309" s="1">
        <v>0.3347222222222222</v>
      </c>
      <c r="L309" t="s">
        <v>218</v>
      </c>
      <c r="M309" t="s">
        <v>219</v>
      </c>
      <c r="N309">
        <v>15.4627</v>
      </c>
      <c r="Q309" s="1">
        <f t="shared" si="12"/>
        <v>2.7083333333333293E-2</v>
      </c>
    </row>
    <row r="310" spans="1:17">
      <c r="A310" t="s">
        <v>127</v>
      </c>
      <c r="B310">
        <v>6</v>
      </c>
      <c r="C310" t="s">
        <v>184</v>
      </c>
      <c r="D310">
        <v>100024</v>
      </c>
      <c r="E310" t="s">
        <v>220</v>
      </c>
      <c r="F310" t="s">
        <v>221</v>
      </c>
      <c r="G310" t="s">
        <v>222</v>
      </c>
      <c r="H310" t="s">
        <v>218</v>
      </c>
      <c r="I310" t="s">
        <v>219</v>
      </c>
      <c r="J310" s="1">
        <v>0.3611111111111111</v>
      </c>
      <c r="K310" s="1">
        <v>0.39513888888888887</v>
      </c>
      <c r="L310" t="s">
        <v>223</v>
      </c>
      <c r="M310" t="s">
        <v>224</v>
      </c>
      <c r="N310">
        <v>19.882999999999999</v>
      </c>
      <c r="Q310" s="1">
        <f t="shared" si="12"/>
        <v>3.4027777777777768E-2</v>
      </c>
    </row>
    <row r="311" spans="1:17">
      <c r="A311" t="s">
        <v>127</v>
      </c>
      <c r="B311">
        <v>7</v>
      </c>
      <c r="C311" t="s">
        <v>184</v>
      </c>
      <c r="D311">
        <v>100195</v>
      </c>
      <c r="E311" t="s">
        <v>225</v>
      </c>
      <c r="F311" t="s">
        <v>226</v>
      </c>
      <c r="G311" t="s">
        <v>222</v>
      </c>
      <c r="H311" t="s">
        <v>223</v>
      </c>
      <c r="I311" t="s">
        <v>224</v>
      </c>
      <c r="J311" s="1">
        <v>0.41319444444444442</v>
      </c>
      <c r="K311" s="1">
        <v>0.44930555555555557</v>
      </c>
      <c r="L311" t="s">
        <v>218</v>
      </c>
      <c r="M311" t="s">
        <v>219</v>
      </c>
      <c r="N311">
        <v>20.921500000000002</v>
      </c>
      <c r="Q311" s="1">
        <f t="shared" si="12"/>
        <v>3.6111111111111149E-2</v>
      </c>
    </row>
    <row r="312" spans="1:17">
      <c r="A312" t="s">
        <v>127</v>
      </c>
      <c r="B312">
        <v>8</v>
      </c>
      <c r="C312" t="s">
        <v>184</v>
      </c>
      <c r="D312">
        <v>100033</v>
      </c>
      <c r="E312" t="s">
        <v>227</v>
      </c>
      <c r="F312" t="s">
        <v>228</v>
      </c>
      <c r="G312" t="s">
        <v>222</v>
      </c>
      <c r="H312" t="s">
        <v>218</v>
      </c>
      <c r="I312" t="s">
        <v>219</v>
      </c>
      <c r="J312" s="1">
        <v>0.4548611111111111</v>
      </c>
      <c r="K312" s="1">
        <v>0.48333333333333334</v>
      </c>
      <c r="L312" t="s">
        <v>192</v>
      </c>
      <c r="M312" t="s">
        <v>193</v>
      </c>
      <c r="N312">
        <v>16.2334</v>
      </c>
      <c r="Q312" s="1">
        <f t="shared" si="12"/>
        <v>2.8472222222222232E-2</v>
      </c>
    </row>
    <row r="313" spans="1:17">
      <c r="A313" t="s">
        <v>127</v>
      </c>
      <c r="B313">
        <v>9</v>
      </c>
      <c r="C313" t="s">
        <v>179</v>
      </c>
      <c r="H313" t="s">
        <v>192</v>
      </c>
      <c r="I313" t="s">
        <v>193</v>
      </c>
      <c r="J313" s="1">
        <v>0.48333333333333334</v>
      </c>
      <c r="K313" s="1">
        <v>0.4916666666666667</v>
      </c>
      <c r="L313" t="s">
        <v>180</v>
      </c>
      <c r="M313" t="s">
        <v>181</v>
      </c>
      <c r="N313">
        <v>7.5</v>
      </c>
      <c r="Q313" s="1">
        <f t="shared" si="12"/>
        <v>8.3333333333333592E-3</v>
      </c>
    </row>
    <row r="314" spans="1:17">
      <c r="A314" t="s">
        <v>127</v>
      </c>
      <c r="B314">
        <v>10</v>
      </c>
      <c r="C314" t="s">
        <v>179</v>
      </c>
      <c r="H314" t="s">
        <v>180</v>
      </c>
      <c r="I314" t="s">
        <v>181</v>
      </c>
      <c r="J314" s="1">
        <v>0.52847222222222223</v>
      </c>
      <c r="K314" s="1">
        <v>0.53680555555555554</v>
      </c>
      <c r="L314" t="s">
        <v>192</v>
      </c>
      <c r="M314" t="s">
        <v>193</v>
      </c>
      <c r="N314">
        <v>7.5</v>
      </c>
      <c r="Q314" s="1">
        <f t="shared" si="12"/>
        <v>8.3333333333333037E-3</v>
      </c>
    </row>
    <row r="315" spans="1:17">
      <c r="A315" t="s">
        <v>127</v>
      </c>
      <c r="B315">
        <v>11</v>
      </c>
      <c r="C315" t="s">
        <v>184</v>
      </c>
      <c r="D315">
        <v>100206</v>
      </c>
      <c r="E315" t="s">
        <v>229</v>
      </c>
      <c r="F315" t="s">
        <v>230</v>
      </c>
      <c r="G315" t="s">
        <v>222</v>
      </c>
      <c r="H315" t="s">
        <v>192</v>
      </c>
      <c r="I315" t="s">
        <v>193</v>
      </c>
      <c r="J315" s="1">
        <v>0.53680555555555554</v>
      </c>
      <c r="K315" s="1">
        <v>0.56388888888888888</v>
      </c>
      <c r="L315" t="s">
        <v>218</v>
      </c>
      <c r="M315" t="s">
        <v>219</v>
      </c>
      <c r="N315">
        <v>15.4627</v>
      </c>
      <c r="Q315" s="1">
        <f t="shared" si="12"/>
        <v>2.7083333333333348E-2</v>
      </c>
    </row>
    <row r="316" spans="1:17">
      <c r="A316" t="s">
        <v>127</v>
      </c>
      <c r="B316">
        <v>12</v>
      </c>
      <c r="C316" t="s">
        <v>184</v>
      </c>
      <c r="D316">
        <v>100044</v>
      </c>
      <c r="E316" t="s">
        <v>220</v>
      </c>
      <c r="F316" t="s">
        <v>221</v>
      </c>
      <c r="G316" t="s">
        <v>222</v>
      </c>
      <c r="H316" t="s">
        <v>218</v>
      </c>
      <c r="I316" t="s">
        <v>219</v>
      </c>
      <c r="J316" s="1">
        <v>0.56944444444444442</v>
      </c>
      <c r="K316" s="1">
        <v>0.60347222222222219</v>
      </c>
      <c r="L316" t="s">
        <v>223</v>
      </c>
      <c r="M316" t="s">
        <v>224</v>
      </c>
      <c r="N316">
        <v>19.882999999999999</v>
      </c>
      <c r="Q316" s="1">
        <f t="shared" si="12"/>
        <v>3.4027777777777768E-2</v>
      </c>
    </row>
    <row r="317" spans="1:17">
      <c r="A317" t="s">
        <v>127</v>
      </c>
      <c r="B317">
        <v>13</v>
      </c>
      <c r="C317" t="s">
        <v>184</v>
      </c>
      <c r="D317">
        <v>100215</v>
      </c>
      <c r="E317" t="s">
        <v>225</v>
      </c>
      <c r="F317" t="s">
        <v>226</v>
      </c>
      <c r="G317" t="s">
        <v>222</v>
      </c>
      <c r="H317" t="s">
        <v>223</v>
      </c>
      <c r="I317" t="s">
        <v>224</v>
      </c>
      <c r="J317" s="1">
        <v>0.62152777777777779</v>
      </c>
      <c r="K317" s="1">
        <v>0.65763888888888888</v>
      </c>
      <c r="L317" t="s">
        <v>218</v>
      </c>
      <c r="M317" t="s">
        <v>219</v>
      </c>
      <c r="N317">
        <v>20.921500000000002</v>
      </c>
      <c r="Q317" s="1">
        <f t="shared" si="12"/>
        <v>3.6111111111111094E-2</v>
      </c>
    </row>
    <row r="318" spans="1:17">
      <c r="A318" t="s">
        <v>127</v>
      </c>
      <c r="B318">
        <v>14</v>
      </c>
      <c r="C318" t="s">
        <v>184</v>
      </c>
      <c r="D318">
        <v>100053</v>
      </c>
      <c r="E318" t="s">
        <v>227</v>
      </c>
      <c r="F318" t="s">
        <v>228</v>
      </c>
      <c r="G318" t="s">
        <v>222</v>
      </c>
      <c r="H318" t="s">
        <v>218</v>
      </c>
      <c r="I318" t="s">
        <v>219</v>
      </c>
      <c r="J318" s="1">
        <v>0.66319444444444442</v>
      </c>
      <c r="K318" s="1">
        <v>0.69166666666666676</v>
      </c>
      <c r="L318" t="s">
        <v>192</v>
      </c>
      <c r="M318" t="s">
        <v>193</v>
      </c>
      <c r="N318">
        <v>16.2334</v>
      </c>
      <c r="Q318" s="1">
        <f t="shared" si="12"/>
        <v>2.8472222222222343E-2</v>
      </c>
    </row>
    <row r="319" spans="1:17">
      <c r="A319" t="s">
        <v>127</v>
      </c>
      <c r="B319">
        <v>15</v>
      </c>
      <c r="C319" t="s">
        <v>184</v>
      </c>
      <c r="D319">
        <v>100552</v>
      </c>
      <c r="E319" t="s">
        <v>194</v>
      </c>
      <c r="F319" t="s">
        <v>195</v>
      </c>
      <c r="G319" t="s">
        <v>196</v>
      </c>
      <c r="H319" t="s">
        <v>192</v>
      </c>
      <c r="I319" t="s">
        <v>193</v>
      </c>
      <c r="J319" s="1">
        <v>0.74652777777777779</v>
      </c>
      <c r="K319" s="1">
        <v>0.76944444444444438</v>
      </c>
      <c r="L319" t="s">
        <v>197</v>
      </c>
      <c r="M319" t="s">
        <v>198</v>
      </c>
      <c r="N319">
        <v>13.524900000000001</v>
      </c>
      <c r="Q319" s="1">
        <f t="shared" si="12"/>
        <v>2.2916666666666585E-2</v>
      </c>
    </row>
    <row r="320" spans="1:17">
      <c r="A320" t="s">
        <v>127</v>
      </c>
      <c r="B320">
        <v>16</v>
      </c>
      <c r="C320" t="s">
        <v>184</v>
      </c>
      <c r="D320">
        <v>100409</v>
      </c>
      <c r="E320" t="s">
        <v>199</v>
      </c>
      <c r="F320" t="s">
        <v>200</v>
      </c>
      <c r="G320" t="s">
        <v>196</v>
      </c>
      <c r="H320" t="s">
        <v>197</v>
      </c>
      <c r="I320" t="s">
        <v>198</v>
      </c>
      <c r="J320" s="1">
        <v>0.78125</v>
      </c>
      <c r="K320" s="1">
        <v>0.7895833333333333</v>
      </c>
      <c r="L320" t="s">
        <v>201</v>
      </c>
      <c r="M320" t="s">
        <v>202</v>
      </c>
      <c r="N320">
        <v>3.9434100000000001</v>
      </c>
      <c r="Q320" s="1">
        <f t="shared" si="12"/>
        <v>8.3333333333333037E-3</v>
      </c>
    </row>
    <row r="321" spans="1:17">
      <c r="A321" t="s">
        <v>127</v>
      </c>
      <c r="B321">
        <v>17</v>
      </c>
      <c r="C321" t="s">
        <v>184</v>
      </c>
      <c r="D321">
        <v>100572</v>
      </c>
      <c r="E321" t="s">
        <v>203</v>
      </c>
      <c r="F321" t="s">
        <v>204</v>
      </c>
      <c r="G321" t="s">
        <v>196</v>
      </c>
      <c r="H321" t="s">
        <v>201</v>
      </c>
      <c r="I321" t="s">
        <v>202</v>
      </c>
      <c r="J321" s="1">
        <v>0.79166666666666663</v>
      </c>
      <c r="K321" s="1">
        <v>0.7993055555555556</v>
      </c>
      <c r="L321" t="s">
        <v>197</v>
      </c>
      <c r="M321" t="s">
        <v>198</v>
      </c>
      <c r="N321">
        <v>3.6383299999999998</v>
      </c>
      <c r="Q321" s="1">
        <f t="shared" si="12"/>
        <v>7.6388888888889728E-3</v>
      </c>
    </row>
    <row r="322" spans="1:17">
      <c r="A322" t="s">
        <v>127</v>
      </c>
      <c r="B322">
        <v>18</v>
      </c>
      <c r="C322" t="s">
        <v>184</v>
      </c>
      <c r="D322">
        <v>100405</v>
      </c>
      <c r="E322" t="s">
        <v>199</v>
      </c>
      <c r="F322" t="s">
        <v>200</v>
      </c>
      <c r="G322" t="s">
        <v>196</v>
      </c>
      <c r="H322" t="s">
        <v>197</v>
      </c>
      <c r="I322" t="s">
        <v>198</v>
      </c>
      <c r="J322" s="1">
        <v>0.80902777777777779</v>
      </c>
      <c r="K322" s="1">
        <v>0.81736111111111109</v>
      </c>
      <c r="L322" t="s">
        <v>201</v>
      </c>
      <c r="M322" t="s">
        <v>202</v>
      </c>
      <c r="N322">
        <v>3.9434100000000001</v>
      </c>
      <c r="Q322" s="1">
        <f t="shared" si="12"/>
        <v>8.3333333333333037E-3</v>
      </c>
    </row>
    <row r="323" spans="1:17">
      <c r="A323" t="s">
        <v>127</v>
      </c>
      <c r="B323">
        <v>19</v>
      </c>
      <c r="C323" t="s">
        <v>184</v>
      </c>
      <c r="D323">
        <v>100564</v>
      </c>
      <c r="E323" t="s">
        <v>203</v>
      </c>
      <c r="F323" t="s">
        <v>204</v>
      </c>
      <c r="G323" t="s">
        <v>196</v>
      </c>
      <c r="H323" t="s">
        <v>201</v>
      </c>
      <c r="I323" t="s">
        <v>202</v>
      </c>
      <c r="J323" s="1">
        <v>0.81944444444444453</v>
      </c>
      <c r="K323" s="1">
        <v>0.82708333333333339</v>
      </c>
      <c r="L323" t="s">
        <v>197</v>
      </c>
      <c r="M323" t="s">
        <v>198</v>
      </c>
      <c r="N323">
        <v>3.6383299999999998</v>
      </c>
      <c r="Q323" s="1">
        <f t="shared" si="12"/>
        <v>7.6388888888888618E-3</v>
      </c>
    </row>
    <row r="324" spans="1:17">
      <c r="A324" t="s">
        <v>127</v>
      </c>
      <c r="B324">
        <v>20</v>
      </c>
      <c r="C324" t="s">
        <v>184</v>
      </c>
      <c r="D324">
        <v>100407</v>
      </c>
      <c r="E324" t="s">
        <v>244</v>
      </c>
      <c r="F324" t="s">
        <v>245</v>
      </c>
      <c r="G324" t="s">
        <v>196</v>
      </c>
      <c r="H324" t="s">
        <v>197</v>
      </c>
      <c r="I324" t="s">
        <v>198</v>
      </c>
      <c r="J324" s="1">
        <v>0.83680555555555547</v>
      </c>
      <c r="K324" s="1">
        <v>0.85972222222222217</v>
      </c>
      <c r="L324" t="s">
        <v>192</v>
      </c>
      <c r="M324" t="s">
        <v>193</v>
      </c>
      <c r="N324">
        <v>13.881600000000001</v>
      </c>
      <c r="Q324" s="1">
        <f t="shared" si="12"/>
        <v>2.2916666666666696E-2</v>
      </c>
    </row>
    <row r="325" spans="1:17">
      <c r="A325" t="s">
        <v>127</v>
      </c>
      <c r="B325">
        <v>21</v>
      </c>
      <c r="C325" t="s">
        <v>179</v>
      </c>
      <c r="H325" t="s">
        <v>192</v>
      </c>
      <c r="I325" t="s">
        <v>193</v>
      </c>
      <c r="J325" s="1">
        <v>0.85972222222222217</v>
      </c>
      <c r="K325" s="1">
        <v>0.86805555555555547</v>
      </c>
      <c r="L325" t="s">
        <v>180</v>
      </c>
      <c r="M325" t="s">
        <v>181</v>
      </c>
      <c r="N325">
        <v>7.5</v>
      </c>
      <c r="Q325" s="1">
        <f t="shared" si="12"/>
        <v>8.3333333333333037E-3</v>
      </c>
    </row>
    <row r="326" spans="1:17">
      <c r="A326" t="s">
        <v>127</v>
      </c>
      <c r="M326" t="s">
        <v>277</v>
      </c>
      <c r="N326">
        <f>SUM(N305:N325)</f>
        <v>247.77919</v>
      </c>
      <c r="P326" t="s">
        <v>274</v>
      </c>
      <c r="Q326" s="1">
        <f>SUM(Q305:Q325)</f>
        <v>0.42291666666666672</v>
      </c>
    </row>
    <row r="327" spans="1:17">
      <c r="Q327" s="1"/>
    </row>
    <row r="328" spans="1:17">
      <c r="A328" t="s">
        <v>133</v>
      </c>
      <c r="Q328" s="1"/>
    </row>
    <row r="329" spans="1:17">
      <c r="A329" t="s">
        <v>133</v>
      </c>
      <c r="B329">
        <v>1</v>
      </c>
      <c r="C329" t="s">
        <v>179</v>
      </c>
      <c r="H329" t="s">
        <v>180</v>
      </c>
      <c r="I329" t="s">
        <v>181</v>
      </c>
      <c r="J329" s="1">
        <v>0.25833333333333336</v>
      </c>
      <c r="K329" s="1">
        <v>0.27083333333333331</v>
      </c>
      <c r="L329" t="s">
        <v>231</v>
      </c>
      <c r="M329" t="s">
        <v>232</v>
      </c>
      <c r="N329">
        <v>9.6999999999999993</v>
      </c>
      <c r="Q329" s="1">
        <f t="shared" ref="Q329:Q338" si="13">K329-J329</f>
        <v>1.2499999999999956E-2</v>
      </c>
    </row>
    <row r="330" spans="1:17">
      <c r="A330" t="s">
        <v>133</v>
      </c>
      <c r="B330">
        <v>2</v>
      </c>
      <c r="C330" t="s">
        <v>184</v>
      </c>
      <c r="D330">
        <v>330083</v>
      </c>
      <c r="E330" t="s">
        <v>233</v>
      </c>
      <c r="F330" t="s">
        <v>234</v>
      </c>
      <c r="G330" t="s">
        <v>235</v>
      </c>
      <c r="H330" t="s">
        <v>231</v>
      </c>
      <c r="I330" t="s">
        <v>232</v>
      </c>
      <c r="J330" s="1">
        <v>0.27083333333333331</v>
      </c>
      <c r="K330" s="1">
        <v>0.2902777777777778</v>
      </c>
      <c r="L330" t="s">
        <v>236</v>
      </c>
      <c r="M330" t="s">
        <v>237</v>
      </c>
      <c r="N330">
        <v>14.0327</v>
      </c>
      <c r="Q330" s="1">
        <f t="shared" si="13"/>
        <v>1.9444444444444486E-2</v>
      </c>
    </row>
    <row r="331" spans="1:17">
      <c r="A331" t="s">
        <v>133</v>
      </c>
      <c r="B331">
        <v>3</v>
      </c>
      <c r="C331" t="s">
        <v>184</v>
      </c>
      <c r="D331">
        <v>330112</v>
      </c>
      <c r="E331" t="s">
        <v>238</v>
      </c>
      <c r="F331" t="s">
        <v>239</v>
      </c>
      <c r="G331" t="s">
        <v>235</v>
      </c>
      <c r="H331" t="s">
        <v>236</v>
      </c>
      <c r="I331" t="s">
        <v>237</v>
      </c>
      <c r="J331" s="1">
        <v>0.2986111111111111</v>
      </c>
      <c r="K331" s="1">
        <v>0.31666666666666665</v>
      </c>
      <c r="L331" t="s">
        <v>231</v>
      </c>
      <c r="M331" t="s">
        <v>232</v>
      </c>
      <c r="N331">
        <v>13.1371</v>
      </c>
      <c r="Q331" s="1">
        <f t="shared" si="13"/>
        <v>1.8055555555555547E-2</v>
      </c>
    </row>
    <row r="332" spans="1:17">
      <c r="A332" t="s">
        <v>133</v>
      </c>
      <c r="B332">
        <v>4</v>
      </c>
      <c r="C332" t="s">
        <v>184</v>
      </c>
      <c r="D332">
        <v>330087</v>
      </c>
      <c r="E332" t="s">
        <v>233</v>
      </c>
      <c r="F332" t="s">
        <v>234</v>
      </c>
      <c r="G332" t="s">
        <v>235</v>
      </c>
      <c r="H332" t="s">
        <v>231</v>
      </c>
      <c r="I332" t="s">
        <v>232</v>
      </c>
      <c r="J332" s="1">
        <v>0.32291666666666669</v>
      </c>
      <c r="K332" s="1">
        <v>0.34375</v>
      </c>
      <c r="L332" t="s">
        <v>236</v>
      </c>
      <c r="M332" t="s">
        <v>237</v>
      </c>
      <c r="N332">
        <v>14.0327</v>
      </c>
      <c r="Q332" s="1">
        <f t="shared" si="13"/>
        <v>2.0833333333333315E-2</v>
      </c>
    </row>
    <row r="333" spans="1:17">
      <c r="A333" t="s">
        <v>133</v>
      </c>
      <c r="B333">
        <v>5</v>
      </c>
      <c r="C333" t="s">
        <v>184</v>
      </c>
      <c r="D333">
        <v>330116</v>
      </c>
      <c r="E333" t="s">
        <v>238</v>
      </c>
      <c r="F333" t="s">
        <v>239</v>
      </c>
      <c r="G333" t="s">
        <v>235</v>
      </c>
      <c r="H333" t="s">
        <v>236</v>
      </c>
      <c r="I333" t="s">
        <v>237</v>
      </c>
      <c r="J333" s="1">
        <v>0.35416666666666669</v>
      </c>
      <c r="K333" s="1">
        <v>0.37222222222222223</v>
      </c>
      <c r="L333" t="s">
        <v>231</v>
      </c>
      <c r="M333" t="s">
        <v>232</v>
      </c>
      <c r="N333">
        <v>13.1371</v>
      </c>
      <c r="Q333" s="1">
        <f t="shared" si="13"/>
        <v>1.8055555555555547E-2</v>
      </c>
    </row>
    <row r="334" spans="1:17">
      <c r="A334" t="s">
        <v>133</v>
      </c>
      <c r="B334">
        <v>6</v>
      </c>
      <c r="C334" t="s">
        <v>184</v>
      </c>
      <c r="D334">
        <v>330095</v>
      </c>
      <c r="E334" t="s">
        <v>233</v>
      </c>
      <c r="F334" t="s">
        <v>234</v>
      </c>
      <c r="G334" t="s">
        <v>235</v>
      </c>
      <c r="H334" t="s">
        <v>231</v>
      </c>
      <c r="I334" t="s">
        <v>232</v>
      </c>
      <c r="J334" s="1">
        <v>0.52083333333333337</v>
      </c>
      <c r="K334" s="1">
        <v>0.54166666666666663</v>
      </c>
      <c r="L334" t="s">
        <v>236</v>
      </c>
      <c r="M334" t="s">
        <v>237</v>
      </c>
      <c r="N334">
        <v>14.0327</v>
      </c>
      <c r="Q334" s="1">
        <f t="shared" si="13"/>
        <v>2.0833333333333259E-2</v>
      </c>
    </row>
    <row r="335" spans="1:17">
      <c r="A335" t="s">
        <v>133</v>
      </c>
      <c r="B335">
        <v>7</v>
      </c>
      <c r="C335" t="s">
        <v>184</v>
      </c>
      <c r="D335">
        <v>330124</v>
      </c>
      <c r="E335" t="s">
        <v>238</v>
      </c>
      <c r="F335" t="s">
        <v>239</v>
      </c>
      <c r="G335" t="s">
        <v>235</v>
      </c>
      <c r="H335" t="s">
        <v>236</v>
      </c>
      <c r="I335" t="s">
        <v>237</v>
      </c>
      <c r="J335" s="1">
        <v>0.54861111111111105</v>
      </c>
      <c r="K335" s="1">
        <v>0.56666666666666665</v>
      </c>
      <c r="L335" t="s">
        <v>231</v>
      </c>
      <c r="M335" t="s">
        <v>232</v>
      </c>
      <c r="N335">
        <v>13.1371</v>
      </c>
      <c r="Q335" s="1">
        <f t="shared" si="13"/>
        <v>1.8055555555555602E-2</v>
      </c>
    </row>
    <row r="336" spans="1:17">
      <c r="A336" t="s">
        <v>133</v>
      </c>
      <c r="B336">
        <v>8</v>
      </c>
      <c r="C336" t="s">
        <v>184</v>
      </c>
      <c r="D336">
        <v>330097</v>
      </c>
      <c r="E336" t="s">
        <v>233</v>
      </c>
      <c r="F336" t="s">
        <v>234</v>
      </c>
      <c r="G336" t="s">
        <v>235</v>
      </c>
      <c r="H336" t="s">
        <v>231</v>
      </c>
      <c r="I336" t="s">
        <v>232</v>
      </c>
      <c r="J336" s="1">
        <v>0.57638888888888895</v>
      </c>
      <c r="K336" s="1">
        <v>0.59722222222222221</v>
      </c>
      <c r="L336" t="s">
        <v>236</v>
      </c>
      <c r="M336" t="s">
        <v>237</v>
      </c>
      <c r="N336">
        <v>14.0327</v>
      </c>
      <c r="Q336" s="1">
        <f t="shared" si="13"/>
        <v>2.0833333333333259E-2</v>
      </c>
    </row>
    <row r="337" spans="1:17">
      <c r="A337" t="s">
        <v>133</v>
      </c>
      <c r="B337">
        <v>9</v>
      </c>
      <c r="C337" t="s">
        <v>184</v>
      </c>
      <c r="D337">
        <v>330126</v>
      </c>
      <c r="E337" t="s">
        <v>238</v>
      </c>
      <c r="F337" t="s">
        <v>239</v>
      </c>
      <c r="G337" t="s">
        <v>235</v>
      </c>
      <c r="H337" t="s">
        <v>236</v>
      </c>
      <c r="I337" t="s">
        <v>237</v>
      </c>
      <c r="J337" s="1">
        <v>0.60416666666666663</v>
      </c>
      <c r="K337" s="1">
        <v>0.62222222222222223</v>
      </c>
      <c r="L337" t="s">
        <v>231</v>
      </c>
      <c r="M337" t="s">
        <v>232</v>
      </c>
      <c r="N337">
        <v>13.1371</v>
      </c>
      <c r="Q337" s="1">
        <f t="shared" si="13"/>
        <v>1.8055555555555602E-2</v>
      </c>
    </row>
    <row r="338" spans="1:17">
      <c r="A338" t="s">
        <v>133</v>
      </c>
      <c r="B338">
        <v>10</v>
      </c>
      <c r="C338" t="s">
        <v>179</v>
      </c>
      <c r="H338" t="s">
        <v>231</v>
      </c>
      <c r="I338" t="s">
        <v>232</v>
      </c>
      <c r="J338" s="1">
        <v>0.62222222222222223</v>
      </c>
      <c r="K338" s="1">
        <v>0.63472222222222219</v>
      </c>
      <c r="L338" t="s">
        <v>180</v>
      </c>
      <c r="M338" t="s">
        <v>181</v>
      </c>
      <c r="N338">
        <v>9.8000000000000007</v>
      </c>
      <c r="Q338" s="1">
        <f t="shared" si="13"/>
        <v>1.2499999999999956E-2</v>
      </c>
    </row>
    <row r="339" spans="1:17">
      <c r="A339" t="s">
        <v>133</v>
      </c>
      <c r="M339" t="s">
        <v>277</v>
      </c>
      <c r="N339">
        <f>SUM(N329:N338)</f>
        <v>128.17920000000001</v>
      </c>
      <c r="P339" t="s">
        <v>280</v>
      </c>
      <c r="Q339" s="1">
        <f>SUM(Q329:Q338)</f>
        <v>0.17916666666666653</v>
      </c>
    </row>
    <row r="340" spans="1:17">
      <c r="Q340" s="1"/>
    </row>
    <row r="341" spans="1:17">
      <c r="A341" t="s">
        <v>145</v>
      </c>
      <c r="Q341" s="1"/>
    </row>
    <row r="342" spans="1:17">
      <c r="A342" t="s">
        <v>145</v>
      </c>
      <c r="B342">
        <v>1</v>
      </c>
      <c r="C342" t="s">
        <v>179</v>
      </c>
      <c r="H342" t="s">
        <v>180</v>
      </c>
      <c r="I342" t="s">
        <v>181</v>
      </c>
      <c r="J342" s="1">
        <v>0.32777777777777778</v>
      </c>
      <c r="K342" s="1">
        <v>0.33680555555555558</v>
      </c>
      <c r="L342" t="s">
        <v>207</v>
      </c>
      <c r="M342" t="s">
        <v>208</v>
      </c>
      <c r="N342">
        <v>5.3</v>
      </c>
      <c r="Q342" s="1">
        <f t="shared" ref="Q342:Q366" si="14">K342-J342</f>
        <v>9.0277777777778012E-3</v>
      </c>
    </row>
    <row r="343" spans="1:17">
      <c r="A343" t="s">
        <v>145</v>
      </c>
      <c r="B343">
        <v>2</v>
      </c>
      <c r="C343" t="s">
        <v>184</v>
      </c>
      <c r="D343">
        <v>201018</v>
      </c>
      <c r="E343" t="s">
        <v>209</v>
      </c>
      <c r="F343" t="s">
        <v>210</v>
      </c>
      <c r="G343" t="s">
        <v>211</v>
      </c>
      <c r="H343" t="s">
        <v>207</v>
      </c>
      <c r="I343" t="s">
        <v>208</v>
      </c>
      <c r="J343" s="1">
        <v>0.33680555555555558</v>
      </c>
      <c r="K343" s="1">
        <v>0.35000000000000003</v>
      </c>
      <c r="L343" t="s">
        <v>212</v>
      </c>
      <c r="M343" t="s">
        <v>213</v>
      </c>
      <c r="N343">
        <v>6.6947799999999997</v>
      </c>
      <c r="Q343" s="1">
        <f t="shared" si="14"/>
        <v>1.3194444444444453E-2</v>
      </c>
    </row>
    <row r="344" spans="1:17">
      <c r="A344" t="s">
        <v>145</v>
      </c>
      <c r="B344">
        <v>3</v>
      </c>
      <c r="C344" t="s">
        <v>184</v>
      </c>
      <c r="D344">
        <v>201216</v>
      </c>
      <c r="E344" t="s">
        <v>214</v>
      </c>
      <c r="F344" t="s">
        <v>215</v>
      </c>
      <c r="G344" t="s">
        <v>211</v>
      </c>
      <c r="H344" t="s">
        <v>212</v>
      </c>
      <c r="I344" t="s">
        <v>213</v>
      </c>
      <c r="J344" s="1">
        <v>0.3576388888888889</v>
      </c>
      <c r="K344" s="1">
        <v>0.375</v>
      </c>
      <c r="L344" t="s">
        <v>207</v>
      </c>
      <c r="M344" t="s">
        <v>208</v>
      </c>
      <c r="N344">
        <v>7.8006000000000002</v>
      </c>
      <c r="Q344" s="1">
        <f t="shared" si="14"/>
        <v>1.7361111111111105E-2</v>
      </c>
    </row>
    <row r="345" spans="1:17">
      <c r="A345" t="s">
        <v>145</v>
      </c>
      <c r="B345">
        <v>4</v>
      </c>
      <c r="C345" t="s">
        <v>184</v>
      </c>
      <c r="D345">
        <v>201026</v>
      </c>
      <c r="E345" t="s">
        <v>209</v>
      </c>
      <c r="F345" t="s">
        <v>210</v>
      </c>
      <c r="G345" t="s">
        <v>211</v>
      </c>
      <c r="H345" t="s">
        <v>207</v>
      </c>
      <c r="I345" t="s">
        <v>208</v>
      </c>
      <c r="J345" s="1">
        <v>0.38194444444444442</v>
      </c>
      <c r="K345" s="1">
        <v>0.39652777777777781</v>
      </c>
      <c r="L345" t="s">
        <v>212</v>
      </c>
      <c r="M345" t="s">
        <v>213</v>
      </c>
      <c r="N345">
        <v>6.6947799999999997</v>
      </c>
      <c r="Q345" s="1">
        <f t="shared" si="14"/>
        <v>1.4583333333333393E-2</v>
      </c>
    </row>
    <row r="346" spans="1:17">
      <c r="A346" t="s">
        <v>145</v>
      </c>
      <c r="B346">
        <v>5</v>
      </c>
      <c r="C346" t="s">
        <v>179</v>
      </c>
      <c r="H346" t="s">
        <v>212</v>
      </c>
      <c r="I346" t="s">
        <v>213</v>
      </c>
      <c r="J346" s="1">
        <v>0.39652777777777781</v>
      </c>
      <c r="K346" s="1">
        <v>0.39999999999999997</v>
      </c>
      <c r="L346" t="s">
        <v>207</v>
      </c>
      <c r="M346" t="s">
        <v>208</v>
      </c>
      <c r="N346">
        <v>2.5910000000000002</v>
      </c>
      <c r="Q346" s="1">
        <f t="shared" si="14"/>
        <v>3.4722222222221544E-3</v>
      </c>
    </row>
    <row r="347" spans="1:17">
      <c r="A347" t="s">
        <v>145</v>
      </c>
      <c r="B347">
        <v>6</v>
      </c>
      <c r="C347" t="s">
        <v>184</v>
      </c>
      <c r="D347">
        <v>201030</v>
      </c>
      <c r="E347" t="s">
        <v>209</v>
      </c>
      <c r="F347" t="s">
        <v>210</v>
      </c>
      <c r="G347" t="s">
        <v>211</v>
      </c>
      <c r="H347" t="s">
        <v>207</v>
      </c>
      <c r="I347" t="s">
        <v>208</v>
      </c>
      <c r="J347" s="1">
        <v>0.40277777777777773</v>
      </c>
      <c r="K347" s="1">
        <v>0.41736111111111113</v>
      </c>
      <c r="L347" t="s">
        <v>212</v>
      </c>
      <c r="M347" t="s">
        <v>213</v>
      </c>
      <c r="N347">
        <v>6.6947799999999997</v>
      </c>
      <c r="Q347" s="1">
        <f t="shared" si="14"/>
        <v>1.4583333333333393E-2</v>
      </c>
    </row>
    <row r="348" spans="1:17">
      <c r="A348" t="s">
        <v>145</v>
      </c>
      <c r="B348">
        <v>7</v>
      </c>
      <c r="C348" t="s">
        <v>184</v>
      </c>
      <c r="D348">
        <v>201227</v>
      </c>
      <c r="E348" t="s">
        <v>214</v>
      </c>
      <c r="F348" t="s">
        <v>215</v>
      </c>
      <c r="G348" t="s">
        <v>211</v>
      </c>
      <c r="H348" t="s">
        <v>212</v>
      </c>
      <c r="I348" t="s">
        <v>213</v>
      </c>
      <c r="J348" s="1">
        <v>0.4201388888888889</v>
      </c>
      <c r="K348" s="1">
        <v>0.4375</v>
      </c>
      <c r="L348" t="s">
        <v>207</v>
      </c>
      <c r="M348" t="s">
        <v>208</v>
      </c>
      <c r="N348">
        <v>7.8006000000000002</v>
      </c>
      <c r="Q348" s="1">
        <f t="shared" si="14"/>
        <v>1.7361111111111105E-2</v>
      </c>
    </row>
    <row r="349" spans="1:17">
      <c r="A349" t="s">
        <v>145</v>
      </c>
      <c r="B349">
        <v>8</v>
      </c>
      <c r="C349" t="s">
        <v>184</v>
      </c>
      <c r="D349">
        <v>201041</v>
      </c>
      <c r="E349" t="s">
        <v>209</v>
      </c>
      <c r="F349" t="s">
        <v>210</v>
      </c>
      <c r="G349" t="s">
        <v>211</v>
      </c>
      <c r="H349" t="s">
        <v>207</v>
      </c>
      <c r="I349" t="s">
        <v>208</v>
      </c>
      <c r="J349" s="1">
        <v>0.4861111111111111</v>
      </c>
      <c r="K349" s="1">
        <v>0.50069444444444444</v>
      </c>
      <c r="L349" t="s">
        <v>212</v>
      </c>
      <c r="M349" t="s">
        <v>213</v>
      </c>
      <c r="N349">
        <v>6.6947799999999997</v>
      </c>
      <c r="Q349" s="1">
        <f t="shared" si="14"/>
        <v>1.4583333333333337E-2</v>
      </c>
    </row>
    <row r="350" spans="1:17">
      <c r="A350" t="s">
        <v>145</v>
      </c>
      <c r="B350">
        <v>9</v>
      </c>
      <c r="C350" t="s">
        <v>184</v>
      </c>
      <c r="D350">
        <v>201240</v>
      </c>
      <c r="E350" t="s">
        <v>214</v>
      </c>
      <c r="F350" t="s">
        <v>215</v>
      </c>
      <c r="G350" t="s">
        <v>211</v>
      </c>
      <c r="H350" t="s">
        <v>212</v>
      </c>
      <c r="I350" t="s">
        <v>213</v>
      </c>
      <c r="J350" s="1">
        <v>0.50347222222222221</v>
      </c>
      <c r="K350" s="1">
        <v>0.52083333333333337</v>
      </c>
      <c r="L350" t="s">
        <v>207</v>
      </c>
      <c r="M350" t="s">
        <v>208</v>
      </c>
      <c r="N350">
        <v>7.8006000000000002</v>
      </c>
      <c r="Q350" s="1">
        <f t="shared" si="14"/>
        <v>1.736111111111116E-2</v>
      </c>
    </row>
    <row r="351" spans="1:17">
      <c r="A351" t="s">
        <v>145</v>
      </c>
      <c r="B351">
        <v>10</v>
      </c>
      <c r="C351" t="s">
        <v>184</v>
      </c>
      <c r="D351">
        <v>201047</v>
      </c>
      <c r="E351" t="s">
        <v>209</v>
      </c>
      <c r="F351" t="s">
        <v>210</v>
      </c>
      <c r="G351" t="s">
        <v>211</v>
      </c>
      <c r="H351" t="s">
        <v>207</v>
      </c>
      <c r="I351" t="s">
        <v>208</v>
      </c>
      <c r="J351" s="1">
        <v>0.52083333333333337</v>
      </c>
      <c r="K351" s="1">
        <v>0.53541666666666665</v>
      </c>
      <c r="L351" t="s">
        <v>212</v>
      </c>
      <c r="M351" t="s">
        <v>213</v>
      </c>
      <c r="N351">
        <v>6.6947799999999997</v>
      </c>
      <c r="Q351" s="1">
        <f t="shared" si="14"/>
        <v>1.4583333333333282E-2</v>
      </c>
    </row>
    <row r="352" spans="1:17">
      <c r="A352" t="s">
        <v>145</v>
      </c>
      <c r="B352">
        <v>11</v>
      </c>
      <c r="C352" t="s">
        <v>184</v>
      </c>
      <c r="D352">
        <v>201245</v>
      </c>
      <c r="E352" t="s">
        <v>214</v>
      </c>
      <c r="F352" t="s">
        <v>215</v>
      </c>
      <c r="G352" t="s">
        <v>211</v>
      </c>
      <c r="H352" t="s">
        <v>212</v>
      </c>
      <c r="I352" t="s">
        <v>213</v>
      </c>
      <c r="J352" s="1">
        <v>0.53819444444444442</v>
      </c>
      <c r="K352" s="1">
        <v>0.55555555555555558</v>
      </c>
      <c r="L352" t="s">
        <v>207</v>
      </c>
      <c r="M352" t="s">
        <v>208</v>
      </c>
      <c r="N352">
        <v>7.8006000000000002</v>
      </c>
      <c r="Q352" s="1">
        <f t="shared" si="14"/>
        <v>1.736111111111116E-2</v>
      </c>
    </row>
    <row r="353" spans="1:17">
      <c r="A353" t="s">
        <v>145</v>
      </c>
      <c r="B353">
        <v>12</v>
      </c>
      <c r="C353" t="s">
        <v>184</v>
      </c>
      <c r="D353">
        <v>201056</v>
      </c>
      <c r="E353" t="s">
        <v>209</v>
      </c>
      <c r="F353" t="s">
        <v>210</v>
      </c>
      <c r="G353" t="s">
        <v>211</v>
      </c>
      <c r="H353" t="s">
        <v>207</v>
      </c>
      <c r="I353" t="s">
        <v>208</v>
      </c>
      <c r="J353" s="1">
        <v>0.5625</v>
      </c>
      <c r="K353" s="1">
        <v>0.57708333333333328</v>
      </c>
      <c r="L353" t="s">
        <v>212</v>
      </c>
      <c r="M353" t="s">
        <v>213</v>
      </c>
      <c r="N353">
        <v>6.6947799999999997</v>
      </c>
      <c r="Q353" s="1">
        <f t="shared" si="14"/>
        <v>1.4583333333333282E-2</v>
      </c>
    </row>
    <row r="354" spans="1:17">
      <c r="A354" t="s">
        <v>145</v>
      </c>
      <c r="B354">
        <v>13</v>
      </c>
      <c r="C354" t="s">
        <v>184</v>
      </c>
      <c r="D354">
        <v>201219</v>
      </c>
      <c r="E354" t="s">
        <v>214</v>
      </c>
      <c r="F354" t="s">
        <v>215</v>
      </c>
      <c r="G354" t="s">
        <v>211</v>
      </c>
      <c r="H354" t="s">
        <v>212</v>
      </c>
      <c r="I354" t="s">
        <v>213</v>
      </c>
      <c r="J354" s="1">
        <v>0.57986111111111105</v>
      </c>
      <c r="K354" s="1">
        <v>0.59722222222222221</v>
      </c>
      <c r="L354" t="s">
        <v>207</v>
      </c>
      <c r="M354" t="s">
        <v>208</v>
      </c>
      <c r="N354">
        <v>7.8006000000000002</v>
      </c>
      <c r="Q354" s="1">
        <f t="shared" si="14"/>
        <v>1.736111111111116E-2</v>
      </c>
    </row>
    <row r="355" spans="1:17">
      <c r="A355" t="s">
        <v>145</v>
      </c>
      <c r="B355">
        <v>14</v>
      </c>
      <c r="C355" t="s">
        <v>184</v>
      </c>
      <c r="D355">
        <v>201066</v>
      </c>
      <c r="E355" t="s">
        <v>209</v>
      </c>
      <c r="F355" t="s">
        <v>210</v>
      </c>
      <c r="G355" t="s">
        <v>211</v>
      </c>
      <c r="H355" t="s">
        <v>207</v>
      </c>
      <c r="I355" t="s">
        <v>208</v>
      </c>
      <c r="J355" s="1">
        <v>0.60416666666666663</v>
      </c>
      <c r="K355" s="1">
        <v>0.61875000000000002</v>
      </c>
      <c r="L355" t="s">
        <v>212</v>
      </c>
      <c r="M355" t="s">
        <v>213</v>
      </c>
      <c r="N355">
        <v>6.6947799999999997</v>
      </c>
      <c r="Q355" s="1">
        <f t="shared" si="14"/>
        <v>1.4583333333333393E-2</v>
      </c>
    </row>
    <row r="356" spans="1:17">
      <c r="A356" t="s">
        <v>145</v>
      </c>
      <c r="B356">
        <v>15</v>
      </c>
      <c r="C356" t="s">
        <v>184</v>
      </c>
      <c r="D356">
        <v>201259</v>
      </c>
      <c r="E356" t="s">
        <v>214</v>
      </c>
      <c r="F356" t="s">
        <v>215</v>
      </c>
      <c r="G356" t="s">
        <v>211</v>
      </c>
      <c r="H356" t="s">
        <v>212</v>
      </c>
      <c r="I356" t="s">
        <v>213</v>
      </c>
      <c r="J356" s="1">
        <v>0.62152777777777779</v>
      </c>
      <c r="K356" s="1">
        <v>0.63888888888888895</v>
      </c>
      <c r="L356" t="s">
        <v>207</v>
      </c>
      <c r="M356" t="s">
        <v>208</v>
      </c>
      <c r="N356">
        <v>7.8006000000000002</v>
      </c>
      <c r="Q356" s="1">
        <f t="shared" si="14"/>
        <v>1.736111111111116E-2</v>
      </c>
    </row>
    <row r="357" spans="1:17">
      <c r="A357" t="s">
        <v>145</v>
      </c>
      <c r="B357">
        <v>16</v>
      </c>
      <c r="C357" t="s">
        <v>179</v>
      </c>
      <c r="H357" t="s">
        <v>207</v>
      </c>
      <c r="I357" t="s">
        <v>208</v>
      </c>
      <c r="J357" s="1">
        <v>0.63888888888888895</v>
      </c>
      <c r="K357" s="1">
        <v>0.6479166666666667</v>
      </c>
      <c r="L357" t="s">
        <v>180</v>
      </c>
      <c r="M357" t="s">
        <v>181</v>
      </c>
      <c r="N357">
        <v>5.3</v>
      </c>
      <c r="Q357" s="1">
        <f t="shared" si="14"/>
        <v>9.0277777777777457E-3</v>
      </c>
    </row>
    <row r="358" spans="1:17">
      <c r="A358" t="s">
        <v>145</v>
      </c>
      <c r="B358">
        <v>17</v>
      </c>
      <c r="C358" t="s">
        <v>179</v>
      </c>
      <c r="H358" t="s">
        <v>180</v>
      </c>
      <c r="I358" t="s">
        <v>181</v>
      </c>
      <c r="J358" s="1">
        <v>0.78611111111111109</v>
      </c>
      <c r="K358" s="1">
        <v>0.79861111111111116</v>
      </c>
      <c r="L358" t="s">
        <v>231</v>
      </c>
      <c r="M358" t="s">
        <v>232</v>
      </c>
      <c r="N358">
        <v>9.6999999999999993</v>
      </c>
      <c r="Q358" s="1">
        <f t="shared" si="14"/>
        <v>1.2500000000000067E-2</v>
      </c>
    </row>
    <row r="359" spans="1:17">
      <c r="A359" t="s">
        <v>145</v>
      </c>
      <c r="B359">
        <v>18</v>
      </c>
      <c r="C359" t="s">
        <v>184</v>
      </c>
      <c r="D359">
        <v>330105</v>
      </c>
      <c r="E359" t="s">
        <v>233</v>
      </c>
      <c r="F359" t="s">
        <v>234</v>
      </c>
      <c r="G359" t="s">
        <v>235</v>
      </c>
      <c r="H359" t="s">
        <v>231</v>
      </c>
      <c r="I359" t="s">
        <v>232</v>
      </c>
      <c r="J359" s="1">
        <v>0.79861111111111116</v>
      </c>
      <c r="K359" s="1">
        <v>0.81944444444444453</v>
      </c>
      <c r="L359" t="s">
        <v>236</v>
      </c>
      <c r="M359" t="s">
        <v>237</v>
      </c>
      <c r="N359">
        <v>14.0327</v>
      </c>
      <c r="Q359" s="1">
        <f t="shared" si="14"/>
        <v>2.083333333333337E-2</v>
      </c>
    </row>
    <row r="360" spans="1:17">
      <c r="A360" t="s">
        <v>145</v>
      </c>
      <c r="B360">
        <v>19</v>
      </c>
      <c r="C360" t="s">
        <v>184</v>
      </c>
      <c r="D360">
        <v>330134</v>
      </c>
      <c r="E360" t="s">
        <v>238</v>
      </c>
      <c r="F360" t="s">
        <v>239</v>
      </c>
      <c r="G360" t="s">
        <v>235</v>
      </c>
      <c r="H360" t="s">
        <v>236</v>
      </c>
      <c r="I360" t="s">
        <v>237</v>
      </c>
      <c r="J360" s="1">
        <v>0.82638888888888884</v>
      </c>
      <c r="K360" s="1">
        <v>0.84444444444444444</v>
      </c>
      <c r="L360" t="s">
        <v>231</v>
      </c>
      <c r="M360" t="s">
        <v>232</v>
      </c>
      <c r="N360">
        <v>13.1371</v>
      </c>
      <c r="Q360" s="1">
        <f t="shared" si="14"/>
        <v>1.8055555555555602E-2</v>
      </c>
    </row>
    <row r="361" spans="1:17">
      <c r="A361" t="s">
        <v>145</v>
      </c>
      <c r="B361">
        <v>20</v>
      </c>
      <c r="C361" t="s">
        <v>184</v>
      </c>
      <c r="D361">
        <v>330107</v>
      </c>
      <c r="E361" t="s">
        <v>233</v>
      </c>
      <c r="F361" t="s">
        <v>234</v>
      </c>
      <c r="G361" t="s">
        <v>235</v>
      </c>
      <c r="H361" t="s">
        <v>231</v>
      </c>
      <c r="I361" t="s">
        <v>232</v>
      </c>
      <c r="J361" s="1">
        <v>0.85416666666666663</v>
      </c>
      <c r="K361" s="1">
        <v>0.87361111111111101</v>
      </c>
      <c r="L361" t="s">
        <v>236</v>
      </c>
      <c r="M361" t="s">
        <v>237</v>
      </c>
      <c r="N361">
        <v>14.0327</v>
      </c>
      <c r="Q361" s="1">
        <f t="shared" si="14"/>
        <v>1.9444444444444375E-2</v>
      </c>
    </row>
    <row r="362" spans="1:17">
      <c r="A362" t="s">
        <v>145</v>
      </c>
      <c r="B362">
        <v>21</v>
      </c>
      <c r="C362" t="s">
        <v>184</v>
      </c>
      <c r="D362">
        <v>330136</v>
      </c>
      <c r="E362" t="s">
        <v>238</v>
      </c>
      <c r="F362" t="s">
        <v>239</v>
      </c>
      <c r="G362" t="s">
        <v>235</v>
      </c>
      <c r="H362" t="s">
        <v>236</v>
      </c>
      <c r="I362" t="s">
        <v>237</v>
      </c>
      <c r="J362" s="1">
        <v>0.88194444444444453</v>
      </c>
      <c r="K362" s="1">
        <v>0.89861111111111114</v>
      </c>
      <c r="L362" t="s">
        <v>231</v>
      </c>
      <c r="M362" t="s">
        <v>232</v>
      </c>
      <c r="N362">
        <v>13.1371</v>
      </c>
      <c r="Q362" s="1">
        <f t="shared" si="14"/>
        <v>1.6666666666666607E-2</v>
      </c>
    </row>
    <row r="363" spans="1:17">
      <c r="A363" t="s">
        <v>145</v>
      </c>
      <c r="B363">
        <v>22</v>
      </c>
      <c r="C363" t="s">
        <v>179</v>
      </c>
      <c r="H363" t="s">
        <v>231</v>
      </c>
      <c r="I363" t="s">
        <v>232</v>
      </c>
      <c r="J363" s="1">
        <v>0.89861111111111114</v>
      </c>
      <c r="K363" s="1">
        <v>0.90486111111111101</v>
      </c>
      <c r="L363" t="s">
        <v>201</v>
      </c>
      <c r="M363" t="s">
        <v>202</v>
      </c>
      <c r="N363">
        <v>6</v>
      </c>
      <c r="Q363" s="1">
        <f t="shared" si="14"/>
        <v>6.2499999999998668E-3</v>
      </c>
    </row>
    <row r="364" spans="1:17">
      <c r="A364" t="s">
        <v>145</v>
      </c>
      <c r="B364">
        <v>23</v>
      </c>
      <c r="C364" t="s">
        <v>184</v>
      </c>
      <c r="D364">
        <v>201137</v>
      </c>
      <c r="E364" t="s">
        <v>263</v>
      </c>
      <c r="F364" t="s">
        <v>264</v>
      </c>
      <c r="G364" t="s">
        <v>211</v>
      </c>
      <c r="H364" t="s">
        <v>201</v>
      </c>
      <c r="I364" t="s">
        <v>202</v>
      </c>
      <c r="J364" s="1">
        <v>0.93402777777777779</v>
      </c>
      <c r="K364" s="1">
        <v>0.94652777777777775</v>
      </c>
      <c r="L364" t="s">
        <v>212</v>
      </c>
      <c r="M364" t="s">
        <v>213</v>
      </c>
      <c r="N364">
        <v>5.9868399999999999</v>
      </c>
      <c r="Q364" s="1">
        <f t="shared" si="14"/>
        <v>1.2499999999999956E-2</v>
      </c>
    </row>
    <row r="365" spans="1:17">
      <c r="A365" t="s">
        <v>145</v>
      </c>
      <c r="B365">
        <v>24</v>
      </c>
      <c r="C365" t="s">
        <v>184</v>
      </c>
      <c r="D365">
        <v>201336</v>
      </c>
      <c r="E365" t="s">
        <v>265</v>
      </c>
      <c r="F365" t="s">
        <v>266</v>
      </c>
      <c r="G365" t="s">
        <v>211</v>
      </c>
      <c r="H365" t="s">
        <v>212</v>
      </c>
      <c r="I365" t="s">
        <v>213</v>
      </c>
      <c r="J365" s="1">
        <v>0.95138888888888884</v>
      </c>
      <c r="K365" s="1">
        <v>0.96319444444444446</v>
      </c>
      <c r="L365" t="s">
        <v>201</v>
      </c>
      <c r="M365" t="s">
        <v>202</v>
      </c>
      <c r="N365">
        <v>6.09809</v>
      </c>
      <c r="Q365" s="1">
        <f t="shared" si="14"/>
        <v>1.1805555555555625E-2</v>
      </c>
    </row>
    <row r="366" spans="1:17">
      <c r="A366" t="s">
        <v>145</v>
      </c>
      <c r="B366">
        <v>25</v>
      </c>
      <c r="C366" t="s">
        <v>184</v>
      </c>
      <c r="D366">
        <v>201151</v>
      </c>
      <c r="E366" t="s">
        <v>263</v>
      </c>
      <c r="F366" t="s">
        <v>264</v>
      </c>
      <c r="G366" t="s">
        <v>211</v>
      </c>
      <c r="H366" t="s">
        <v>201</v>
      </c>
      <c r="I366" t="s">
        <v>202</v>
      </c>
      <c r="J366" s="1">
        <v>0.97569444444444453</v>
      </c>
      <c r="K366" s="1">
        <v>0.98819444444444438</v>
      </c>
      <c r="L366" t="s">
        <v>212</v>
      </c>
      <c r="M366" t="s">
        <v>213</v>
      </c>
      <c r="N366">
        <v>5.9868399999999999</v>
      </c>
      <c r="Q366" s="1">
        <f t="shared" si="14"/>
        <v>1.2499999999999845E-2</v>
      </c>
    </row>
    <row r="367" spans="1:17">
      <c r="A367" t="s">
        <v>145</v>
      </c>
      <c r="B367">
        <v>26</v>
      </c>
      <c r="C367" t="s">
        <v>184</v>
      </c>
      <c r="D367">
        <v>201351</v>
      </c>
      <c r="E367" t="s">
        <v>265</v>
      </c>
      <c r="F367" t="s">
        <v>266</v>
      </c>
      <c r="G367" t="s">
        <v>211</v>
      </c>
      <c r="H367" t="s">
        <v>212</v>
      </c>
      <c r="I367" t="s">
        <v>213</v>
      </c>
      <c r="J367" s="1">
        <v>0.99305555555555547</v>
      </c>
      <c r="K367" s="1">
        <v>4.8611111111111112E-3</v>
      </c>
      <c r="L367" t="s">
        <v>201</v>
      </c>
      <c r="M367" t="s">
        <v>202</v>
      </c>
      <c r="N367">
        <v>6.09809</v>
      </c>
      <c r="Q367" s="1">
        <v>1.1805555555555555E-2</v>
      </c>
    </row>
    <row r="368" spans="1:17">
      <c r="A368" t="s">
        <v>145</v>
      </c>
      <c r="B368">
        <v>27</v>
      </c>
      <c r="C368" t="s">
        <v>184</v>
      </c>
      <c r="D368">
        <v>201360</v>
      </c>
      <c r="E368" t="s">
        <v>267</v>
      </c>
      <c r="F368" t="s">
        <v>268</v>
      </c>
      <c r="G368" t="s">
        <v>211</v>
      </c>
      <c r="H368" t="s">
        <v>201</v>
      </c>
      <c r="I368" t="s">
        <v>202</v>
      </c>
      <c r="J368" s="1">
        <v>1.5277777777777777E-2</v>
      </c>
      <c r="K368" s="1">
        <v>1.8749999999999999E-2</v>
      </c>
      <c r="L368" t="s">
        <v>207</v>
      </c>
      <c r="M368" t="s">
        <v>208</v>
      </c>
      <c r="N368">
        <v>1.7024999999999999</v>
      </c>
      <c r="Q368" s="1">
        <f t="shared" ref="Q368:Q373" si="15">K368-J368</f>
        <v>3.472222222222222E-3</v>
      </c>
    </row>
    <row r="369" spans="1:17">
      <c r="A369" t="s">
        <v>145</v>
      </c>
      <c r="B369">
        <v>28</v>
      </c>
      <c r="C369" t="s">
        <v>184</v>
      </c>
      <c r="D369">
        <v>201170</v>
      </c>
      <c r="E369" t="s">
        <v>269</v>
      </c>
      <c r="F369" t="s">
        <v>270</v>
      </c>
      <c r="G369" t="s">
        <v>211</v>
      </c>
      <c r="H369" t="s">
        <v>207</v>
      </c>
      <c r="I369" t="s">
        <v>208</v>
      </c>
      <c r="J369" s="1">
        <v>1.8749999999999999E-2</v>
      </c>
      <c r="K369" s="1">
        <v>2.2222222222222223E-2</v>
      </c>
      <c r="L369" t="s">
        <v>201</v>
      </c>
      <c r="M369" t="s">
        <v>202</v>
      </c>
      <c r="N369">
        <v>1.7518100000000001</v>
      </c>
      <c r="Q369" s="1">
        <f t="shared" si="15"/>
        <v>3.4722222222222238E-3</v>
      </c>
    </row>
    <row r="370" spans="1:17">
      <c r="A370" t="s">
        <v>145</v>
      </c>
      <c r="B370">
        <v>29</v>
      </c>
      <c r="C370" t="s">
        <v>184</v>
      </c>
      <c r="D370">
        <v>201363</v>
      </c>
      <c r="E370" t="s">
        <v>267</v>
      </c>
      <c r="F370" t="s">
        <v>268</v>
      </c>
      <c r="G370" t="s">
        <v>211</v>
      </c>
      <c r="H370" t="s">
        <v>201</v>
      </c>
      <c r="I370" t="s">
        <v>202</v>
      </c>
      <c r="J370" s="1">
        <v>2.4999999999999998E-2</v>
      </c>
      <c r="K370" s="1">
        <v>2.8472222222222222E-2</v>
      </c>
      <c r="L370" t="s">
        <v>207</v>
      </c>
      <c r="M370" t="s">
        <v>208</v>
      </c>
      <c r="N370">
        <v>1.7024999999999999</v>
      </c>
      <c r="Q370" s="1">
        <f t="shared" si="15"/>
        <v>3.4722222222222238E-3</v>
      </c>
    </row>
    <row r="371" spans="1:17">
      <c r="A371" t="s">
        <v>145</v>
      </c>
      <c r="B371">
        <v>30</v>
      </c>
      <c r="C371" t="s">
        <v>184</v>
      </c>
      <c r="D371">
        <v>201171</v>
      </c>
      <c r="E371" t="s">
        <v>269</v>
      </c>
      <c r="F371" t="s">
        <v>270</v>
      </c>
      <c r="G371" t="s">
        <v>211</v>
      </c>
      <c r="H371" t="s">
        <v>207</v>
      </c>
      <c r="I371" t="s">
        <v>208</v>
      </c>
      <c r="J371" s="1">
        <v>2.8472222222222222E-2</v>
      </c>
      <c r="K371" s="1">
        <v>3.1944444444444449E-2</v>
      </c>
      <c r="L371" t="s">
        <v>201</v>
      </c>
      <c r="M371" t="s">
        <v>202</v>
      </c>
      <c r="N371">
        <v>1.7518100000000001</v>
      </c>
      <c r="Q371" s="1">
        <f t="shared" si="15"/>
        <v>3.4722222222222272E-3</v>
      </c>
    </row>
    <row r="372" spans="1:17">
      <c r="A372" t="s">
        <v>145</v>
      </c>
      <c r="B372">
        <v>31</v>
      </c>
      <c r="C372" t="s">
        <v>184</v>
      </c>
      <c r="D372">
        <v>201370</v>
      </c>
      <c r="E372" t="s">
        <v>267</v>
      </c>
      <c r="F372" t="s">
        <v>268</v>
      </c>
      <c r="G372" t="s">
        <v>211</v>
      </c>
      <c r="H372" t="s">
        <v>201</v>
      </c>
      <c r="I372" t="s">
        <v>202</v>
      </c>
      <c r="J372" s="1">
        <v>3.4722222222222224E-2</v>
      </c>
      <c r="K372" s="1">
        <v>3.8194444444444441E-2</v>
      </c>
      <c r="L372" t="s">
        <v>207</v>
      </c>
      <c r="M372" t="s">
        <v>208</v>
      </c>
      <c r="N372">
        <v>1.7024999999999999</v>
      </c>
      <c r="Q372" s="1">
        <f t="shared" si="15"/>
        <v>3.4722222222222168E-3</v>
      </c>
    </row>
    <row r="373" spans="1:17">
      <c r="A373" t="s">
        <v>145</v>
      </c>
      <c r="B373">
        <v>32</v>
      </c>
      <c r="C373" t="s">
        <v>179</v>
      </c>
      <c r="H373" t="s">
        <v>207</v>
      </c>
      <c r="I373" t="s">
        <v>208</v>
      </c>
      <c r="J373" s="1">
        <v>3.8194444444444441E-2</v>
      </c>
      <c r="K373" s="1">
        <v>4.7222222222222221E-2</v>
      </c>
      <c r="L373" t="s">
        <v>180</v>
      </c>
      <c r="M373" t="s">
        <v>181</v>
      </c>
      <c r="N373">
        <v>5.3</v>
      </c>
      <c r="Q373" s="1">
        <f t="shared" si="15"/>
        <v>9.0277777777777804E-3</v>
      </c>
    </row>
    <row r="374" spans="1:17">
      <c r="A374" t="s">
        <v>145</v>
      </c>
      <c r="M374" t="s">
        <v>277</v>
      </c>
      <c r="N374">
        <f>SUM(N342:N373)</f>
        <v>214.97864000000001</v>
      </c>
      <c r="P374" t="s">
        <v>274</v>
      </c>
      <c r="Q374" s="1">
        <f>SUM(Q342:Q373)</f>
        <v>0.39513888888888882</v>
      </c>
    </row>
    <row r="375" spans="1:17">
      <c r="Q375" s="1"/>
    </row>
    <row r="376" spans="1:17">
      <c r="A376" t="s">
        <v>154</v>
      </c>
      <c r="Q376" s="1"/>
    </row>
    <row r="377" spans="1:17">
      <c r="A377" t="s">
        <v>154</v>
      </c>
      <c r="B377">
        <v>1</v>
      </c>
      <c r="C377" t="s">
        <v>179</v>
      </c>
      <c r="H377" t="s">
        <v>180</v>
      </c>
      <c r="I377" t="s">
        <v>181</v>
      </c>
      <c r="J377" s="1">
        <v>0.21388888888888891</v>
      </c>
      <c r="K377" s="1">
        <v>0.22222222222222221</v>
      </c>
      <c r="L377" t="s">
        <v>218</v>
      </c>
      <c r="M377" t="s">
        <v>219</v>
      </c>
      <c r="N377">
        <v>5.3</v>
      </c>
      <c r="Q377" s="1">
        <f t="shared" ref="Q377:Q394" si="16">K377-J377</f>
        <v>8.3333333333333037E-3</v>
      </c>
    </row>
    <row r="378" spans="1:17">
      <c r="A378" t="s">
        <v>154</v>
      </c>
      <c r="B378">
        <v>2</v>
      </c>
      <c r="C378" t="s">
        <v>184</v>
      </c>
      <c r="D378">
        <v>100011</v>
      </c>
      <c r="E378" t="s">
        <v>227</v>
      </c>
      <c r="F378" t="s">
        <v>228</v>
      </c>
      <c r="G378" t="s">
        <v>222</v>
      </c>
      <c r="H378" t="s">
        <v>218</v>
      </c>
      <c r="I378" t="s">
        <v>219</v>
      </c>
      <c r="J378" s="1">
        <v>0.22222222222222221</v>
      </c>
      <c r="K378" s="1">
        <v>0.25069444444444444</v>
      </c>
      <c r="L378" t="s">
        <v>192</v>
      </c>
      <c r="M378" t="s">
        <v>193</v>
      </c>
      <c r="N378">
        <v>16.2334</v>
      </c>
      <c r="Q378" s="1">
        <f t="shared" si="16"/>
        <v>2.8472222222222232E-2</v>
      </c>
    </row>
    <row r="379" spans="1:17">
      <c r="A379" t="s">
        <v>154</v>
      </c>
      <c r="B379">
        <v>3</v>
      </c>
      <c r="C379" t="s">
        <v>179</v>
      </c>
      <c r="H379" t="s">
        <v>192</v>
      </c>
      <c r="I379" t="s">
        <v>193</v>
      </c>
      <c r="J379" s="1">
        <v>0.25069444444444444</v>
      </c>
      <c r="K379" s="1">
        <v>0.25763888888888892</v>
      </c>
      <c r="L379" t="s">
        <v>223</v>
      </c>
      <c r="M379" t="s">
        <v>224</v>
      </c>
      <c r="N379">
        <v>4.9610000000000003</v>
      </c>
      <c r="Q379" s="1">
        <f t="shared" si="16"/>
        <v>6.9444444444444753E-3</v>
      </c>
    </row>
    <row r="380" spans="1:17">
      <c r="A380" t="s">
        <v>154</v>
      </c>
      <c r="B380">
        <v>4</v>
      </c>
      <c r="C380" t="s">
        <v>184</v>
      </c>
      <c r="D380">
        <v>100183</v>
      </c>
      <c r="E380" t="s">
        <v>225</v>
      </c>
      <c r="F380" t="s">
        <v>226</v>
      </c>
      <c r="G380" t="s">
        <v>222</v>
      </c>
      <c r="H380" t="s">
        <v>223</v>
      </c>
      <c r="I380" t="s">
        <v>224</v>
      </c>
      <c r="J380" s="1">
        <v>0.28819444444444448</v>
      </c>
      <c r="K380" s="1">
        <v>0.32430555555555557</v>
      </c>
      <c r="L380" t="s">
        <v>218</v>
      </c>
      <c r="M380" t="s">
        <v>219</v>
      </c>
      <c r="N380">
        <v>20.921500000000002</v>
      </c>
      <c r="Q380" s="1">
        <f t="shared" si="16"/>
        <v>3.6111111111111094E-2</v>
      </c>
    </row>
    <row r="381" spans="1:17">
      <c r="A381" t="s">
        <v>154</v>
      </c>
      <c r="B381">
        <v>5</v>
      </c>
      <c r="C381" t="s">
        <v>184</v>
      </c>
      <c r="D381">
        <v>100022</v>
      </c>
      <c r="E381" t="s">
        <v>220</v>
      </c>
      <c r="F381" t="s">
        <v>221</v>
      </c>
      <c r="G381" t="s">
        <v>222</v>
      </c>
      <c r="H381" t="s">
        <v>218</v>
      </c>
      <c r="I381" t="s">
        <v>219</v>
      </c>
      <c r="J381" s="1">
        <v>0.34027777777777773</v>
      </c>
      <c r="K381" s="1">
        <v>0.3743055555555555</v>
      </c>
      <c r="L381" t="s">
        <v>223</v>
      </c>
      <c r="M381" t="s">
        <v>224</v>
      </c>
      <c r="N381">
        <v>19.882999999999999</v>
      </c>
      <c r="Q381" s="1">
        <f t="shared" si="16"/>
        <v>3.4027777777777768E-2</v>
      </c>
    </row>
    <row r="382" spans="1:17">
      <c r="A382" t="s">
        <v>154</v>
      </c>
      <c r="B382">
        <v>6</v>
      </c>
      <c r="C382" t="s">
        <v>184</v>
      </c>
      <c r="D382">
        <v>100193</v>
      </c>
      <c r="E382" t="s">
        <v>225</v>
      </c>
      <c r="F382" t="s">
        <v>226</v>
      </c>
      <c r="G382" t="s">
        <v>222</v>
      </c>
      <c r="H382" t="s">
        <v>223</v>
      </c>
      <c r="I382" t="s">
        <v>224</v>
      </c>
      <c r="J382" s="1">
        <v>0.3923611111111111</v>
      </c>
      <c r="K382" s="1">
        <v>0.4284722222222222</v>
      </c>
      <c r="L382" t="s">
        <v>218</v>
      </c>
      <c r="M382" t="s">
        <v>219</v>
      </c>
      <c r="N382">
        <v>20.921500000000002</v>
      </c>
      <c r="Q382" s="1">
        <f t="shared" si="16"/>
        <v>3.6111111111111094E-2</v>
      </c>
    </row>
    <row r="383" spans="1:17">
      <c r="A383" t="s">
        <v>154</v>
      </c>
      <c r="B383">
        <v>7</v>
      </c>
      <c r="C383" t="s">
        <v>184</v>
      </c>
      <c r="D383">
        <v>100031</v>
      </c>
      <c r="E383" t="s">
        <v>227</v>
      </c>
      <c r="F383" t="s">
        <v>228</v>
      </c>
      <c r="G383" t="s">
        <v>222</v>
      </c>
      <c r="H383" t="s">
        <v>218</v>
      </c>
      <c r="I383" t="s">
        <v>219</v>
      </c>
      <c r="J383" s="1">
        <v>0.43402777777777773</v>
      </c>
      <c r="K383" s="1">
        <v>0.46249999999999997</v>
      </c>
      <c r="L383" t="s">
        <v>192</v>
      </c>
      <c r="M383" t="s">
        <v>193</v>
      </c>
      <c r="N383">
        <v>16.2334</v>
      </c>
      <c r="Q383" s="1">
        <f t="shared" si="16"/>
        <v>2.8472222222222232E-2</v>
      </c>
    </row>
    <row r="384" spans="1:17">
      <c r="A384" t="s">
        <v>154</v>
      </c>
      <c r="B384">
        <v>8</v>
      </c>
      <c r="C384" t="s">
        <v>179</v>
      </c>
      <c r="H384" t="s">
        <v>192</v>
      </c>
      <c r="I384" t="s">
        <v>193</v>
      </c>
      <c r="J384" s="1">
        <v>0.46249999999999997</v>
      </c>
      <c r="K384" s="1">
        <v>0.47083333333333338</v>
      </c>
      <c r="L384" t="s">
        <v>180</v>
      </c>
      <c r="M384" t="s">
        <v>181</v>
      </c>
      <c r="N384">
        <v>7.5</v>
      </c>
      <c r="Q384" s="1">
        <f t="shared" si="16"/>
        <v>8.3333333333334147E-3</v>
      </c>
    </row>
    <row r="385" spans="1:17">
      <c r="A385" t="s">
        <v>154</v>
      </c>
      <c r="B385">
        <v>9</v>
      </c>
      <c r="C385" t="s">
        <v>179</v>
      </c>
      <c r="H385" t="s">
        <v>180</v>
      </c>
      <c r="I385" t="s">
        <v>181</v>
      </c>
      <c r="J385" s="1">
        <v>0.53333333333333333</v>
      </c>
      <c r="K385" s="1">
        <v>0.54166666666666663</v>
      </c>
      <c r="L385" t="s">
        <v>182</v>
      </c>
      <c r="M385" t="s">
        <v>183</v>
      </c>
      <c r="N385">
        <v>7.6</v>
      </c>
      <c r="Q385" s="1">
        <f t="shared" si="16"/>
        <v>8.3333333333333037E-3</v>
      </c>
    </row>
    <row r="386" spans="1:17">
      <c r="A386" t="s">
        <v>154</v>
      </c>
      <c r="B386">
        <v>10</v>
      </c>
      <c r="C386" t="s">
        <v>184</v>
      </c>
      <c r="D386">
        <v>534702</v>
      </c>
      <c r="E386" t="s">
        <v>185</v>
      </c>
      <c r="F386" t="s">
        <v>186</v>
      </c>
      <c r="G386" t="s">
        <v>187</v>
      </c>
      <c r="H386" t="s">
        <v>182</v>
      </c>
      <c r="I386" t="s">
        <v>183</v>
      </c>
      <c r="J386" s="1">
        <v>0.54166666666666663</v>
      </c>
      <c r="K386" s="1">
        <v>0.56458333333333333</v>
      </c>
      <c r="L386" t="s">
        <v>188</v>
      </c>
      <c r="M386" t="s">
        <v>189</v>
      </c>
      <c r="N386">
        <v>12.118</v>
      </c>
      <c r="Q386" s="1">
        <f t="shared" si="16"/>
        <v>2.2916666666666696E-2</v>
      </c>
    </row>
    <row r="387" spans="1:17">
      <c r="A387" t="s">
        <v>154</v>
      </c>
      <c r="B387">
        <v>11</v>
      </c>
      <c r="C387" t="s">
        <v>184</v>
      </c>
      <c r="D387">
        <v>534869</v>
      </c>
      <c r="E387" t="s">
        <v>190</v>
      </c>
      <c r="F387" t="s">
        <v>191</v>
      </c>
      <c r="G387" t="s">
        <v>187</v>
      </c>
      <c r="H387" t="s">
        <v>188</v>
      </c>
      <c r="I387" t="s">
        <v>189</v>
      </c>
      <c r="J387" s="1">
        <v>0.56944444444444442</v>
      </c>
      <c r="K387" s="1">
        <v>0.59027777777777779</v>
      </c>
      <c r="L387" t="s">
        <v>182</v>
      </c>
      <c r="M387" t="s">
        <v>183</v>
      </c>
      <c r="N387">
        <v>12.781700000000001</v>
      </c>
      <c r="Q387" s="1">
        <f t="shared" si="16"/>
        <v>2.083333333333337E-2</v>
      </c>
    </row>
    <row r="388" spans="1:17">
      <c r="A388" t="s">
        <v>154</v>
      </c>
      <c r="B388">
        <v>12</v>
      </c>
      <c r="C388" t="s">
        <v>184</v>
      </c>
      <c r="D388">
        <v>534703</v>
      </c>
      <c r="E388" t="s">
        <v>185</v>
      </c>
      <c r="F388" t="s">
        <v>186</v>
      </c>
      <c r="G388" t="s">
        <v>187</v>
      </c>
      <c r="H388" t="s">
        <v>182</v>
      </c>
      <c r="I388" t="s">
        <v>183</v>
      </c>
      <c r="J388" s="1">
        <v>0.59375</v>
      </c>
      <c r="K388" s="1">
        <v>0.6166666666666667</v>
      </c>
      <c r="L388" t="s">
        <v>188</v>
      </c>
      <c r="M388" t="s">
        <v>189</v>
      </c>
      <c r="N388">
        <v>12.118</v>
      </c>
      <c r="Q388" s="1">
        <f t="shared" si="16"/>
        <v>2.2916666666666696E-2</v>
      </c>
    </row>
    <row r="389" spans="1:17">
      <c r="A389" t="s">
        <v>154</v>
      </c>
      <c r="B389">
        <v>13</v>
      </c>
      <c r="C389" t="s">
        <v>184</v>
      </c>
      <c r="D389">
        <v>534746</v>
      </c>
      <c r="E389" t="s">
        <v>190</v>
      </c>
      <c r="F389" t="s">
        <v>191</v>
      </c>
      <c r="G389" t="s">
        <v>187</v>
      </c>
      <c r="H389" t="s">
        <v>188</v>
      </c>
      <c r="I389" t="s">
        <v>189</v>
      </c>
      <c r="J389" s="1">
        <v>0.62152777777777779</v>
      </c>
      <c r="K389" s="1">
        <v>0.64236111111111105</v>
      </c>
      <c r="L389" t="s">
        <v>182</v>
      </c>
      <c r="M389" t="s">
        <v>183</v>
      </c>
      <c r="N389">
        <v>12.781700000000001</v>
      </c>
      <c r="Q389" s="1">
        <f t="shared" si="16"/>
        <v>2.0833333333333259E-2</v>
      </c>
    </row>
    <row r="390" spans="1:17">
      <c r="A390" t="s">
        <v>154</v>
      </c>
      <c r="B390">
        <v>14</v>
      </c>
      <c r="C390" t="s">
        <v>184</v>
      </c>
      <c r="D390">
        <v>534923</v>
      </c>
      <c r="E390" t="s">
        <v>185</v>
      </c>
      <c r="F390" t="s">
        <v>186</v>
      </c>
      <c r="G390" t="s">
        <v>187</v>
      </c>
      <c r="H390" t="s">
        <v>182</v>
      </c>
      <c r="I390" t="s">
        <v>183</v>
      </c>
      <c r="J390" s="1">
        <v>0.64583333333333337</v>
      </c>
      <c r="K390" s="1">
        <v>0.66875000000000007</v>
      </c>
      <c r="L390" t="s">
        <v>188</v>
      </c>
      <c r="M390" t="s">
        <v>189</v>
      </c>
      <c r="N390">
        <v>12.118</v>
      </c>
      <c r="Q390" s="1">
        <f t="shared" si="16"/>
        <v>2.2916666666666696E-2</v>
      </c>
    </row>
    <row r="391" spans="1:17">
      <c r="A391" t="s">
        <v>154</v>
      </c>
      <c r="B391">
        <v>15</v>
      </c>
      <c r="C391" t="s">
        <v>184</v>
      </c>
      <c r="D391">
        <v>534747</v>
      </c>
      <c r="E391" t="s">
        <v>190</v>
      </c>
      <c r="F391" t="s">
        <v>191</v>
      </c>
      <c r="G391" t="s">
        <v>187</v>
      </c>
      <c r="H391" t="s">
        <v>188</v>
      </c>
      <c r="I391" t="s">
        <v>189</v>
      </c>
      <c r="J391" s="1">
        <v>0.67361111111111116</v>
      </c>
      <c r="K391" s="1">
        <v>0.69444444444444453</v>
      </c>
      <c r="L391" t="s">
        <v>182</v>
      </c>
      <c r="M391" t="s">
        <v>183</v>
      </c>
      <c r="N391">
        <v>12.781700000000001</v>
      </c>
      <c r="Q391" s="1">
        <f t="shared" si="16"/>
        <v>2.083333333333337E-2</v>
      </c>
    </row>
    <row r="392" spans="1:17">
      <c r="A392" t="s">
        <v>154</v>
      </c>
      <c r="B392">
        <v>16</v>
      </c>
      <c r="C392" t="s">
        <v>184</v>
      </c>
      <c r="D392">
        <v>534709</v>
      </c>
      <c r="E392" t="s">
        <v>185</v>
      </c>
      <c r="F392" t="s">
        <v>186</v>
      </c>
      <c r="G392" t="s">
        <v>187</v>
      </c>
      <c r="H392" t="s">
        <v>182</v>
      </c>
      <c r="I392" t="s">
        <v>183</v>
      </c>
      <c r="J392" s="1">
        <v>0.72916666666666663</v>
      </c>
      <c r="K392" s="1">
        <v>0.75208333333333333</v>
      </c>
      <c r="L392" t="s">
        <v>188</v>
      </c>
      <c r="M392" t="s">
        <v>189</v>
      </c>
      <c r="N392">
        <v>12.118</v>
      </c>
      <c r="Q392" s="1">
        <f t="shared" si="16"/>
        <v>2.2916666666666696E-2</v>
      </c>
    </row>
    <row r="393" spans="1:17">
      <c r="A393" t="s">
        <v>154</v>
      </c>
      <c r="B393">
        <v>17</v>
      </c>
      <c r="C393" t="s">
        <v>184</v>
      </c>
      <c r="D393">
        <v>534908</v>
      </c>
      <c r="E393" t="s">
        <v>190</v>
      </c>
      <c r="F393" t="s">
        <v>191</v>
      </c>
      <c r="G393" t="s">
        <v>187</v>
      </c>
      <c r="H393" t="s">
        <v>188</v>
      </c>
      <c r="I393" t="s">
        <v>189</v>
      </c>
      <c r="J393" s="1">
        <v>0.75694444444444453</v>
      </c>
      <c r="K393" s="1">
        <v>0.77777777777777779</v>
      </c>
      <c r="L393" t="s">
        <v>182</v>
      </c>
      <c r="M393" t="s">
        <v>183</v>
      </c>
      <c r="N393">
        <v>12.781700000000001</v>
      </c>
      <c r="Q393" s="1">
        <f t="shared" si="16"/>
        <v>2.0833333333333259E-2</v>
      </c>
    </row>
    <row r="394" spans="1:17">
      <c r="A394" t="s">
        <v>154</v>
      </c>
      <c r="B394">
        <v>18</v>
      </c>
      <c r="C394" t="s">
        <v>179</v>
      </c>
      <c r="H394" t="s">
        <v>182</v>
      </c>
      <c r="I394" t="s">
        <v>183</v>
      </c>
      <c r="J394" s="1">
        <v>0.77777777777777779</v>
      </c>
      <c r="K394" s="1">
        <v>0.78611111111111109</v>
      </c>
      <c r="L394" t="s">
        <v>180</v>
      </c>
      <c r="M394" t="s">
        <v>181</v>
      </c>
      <c r="N394">
        <v>7.8</v>
      </c>
      <c r="Q394" s="1">
        <f t="shared" si="16"/>
        <v>8.3333333333333037E-3</v>
      </c>
    </row>
    <row r="395" spans="1:17">
      <c r="A395" t="s">
        <v>154</v>
      </c>
      <c r="M395" t="s">
        <v>277</v>
      </c>
      <c r="N395">
        <f>SUM(N377:N394)</f>
        <v>226.95260000000002</v>
      </c>
      <c r="P395" t="s">
        <v>274</v>
      </c>
      <c r="Q395" s="1">
        <f>SUM(Q377:Q394)</f>
        <v>0.37847222222222227</v>
      </c>
    </row>
    <row r="396" spans="1:17">
      <c r="Q396" s="1"/>
    </row>
    <row r="397" spans="1:17">
      <c r="A397" t="s">
        <v>115</v>
      </c>
      <c r="Q397" s="1"/>
    </row>
    <row r="398" spans="1:17">
      <c r="A398" t="s">
        <v>115</v>
      </c>
      <c r="B398">
        <v>1</v>
      </c>
      <c r="C398" t="s">
        <v>179</v>
      </c>
      <c r="H398" t="s">
        <v>180</v>
      </c>
      <c r="I398" t="s">
        <v>181</v>
      </c>
      <c r="J398" s="1">
        <v>0.44513888888888892</v>
      </c>
      <c r="K398" s="1">
        <v>0.45347222222222222</v>
      </c>
      <c r="L398" t="s">
        <v>192</v>
      </c>
      <c r="M398" t="s">
        <v>193</v>
      </c>
      <c r="N398">
        <v>7.5</v>
      </c>
      <c r="Q398" s="1">
        <f t="shared" ref="Q398:Q428" si="17">K398-J398</f>
        <v>8.3333333333333037E-3</v>
      </c>
    </row>
    <row r="399" spans="1:17">
      <c r="A399" t="s">
        <v>115</v>
      </c>
      <c r="B399">
        <v>2</v>
      </c>
      <c r="C399" t="s">
        <v>184</v>
      </c>
      <c r="D399">
        <v>100198</v>
      </c>
      <c r="E399" t="s">
        <v>229</v>
      </c>
      <c r="F399" t="s">
        <v>230</v>
      </c>
      <c r="G399" t="s">
        <v>222</v>
      </c>
      <c r="H399" t="s">
        <v>192</v>
      </c>
      <c r="I399" t="s">
        <v>193</v>
      </c>
      <c r="J399" s="1">
        <v>0.45347222222222222</v>
      </c>
      <c r="K399" s="1">
        <v>0.48055555555555557</v>
      </c>
      <c r="L399" t="s">
        <v>218</v>
      </c>
      <c r="M399" t="s">
        <v>219</v>
      </c>
      <c r="N399">
        <v>15.4627</v>
      </c>
      <c r="Q399" s="1">
        <f t="shared" si="17"/>
        <v>2.7083333333333348E-2</v>
      </c>
    </row>
    <row r="400" spans="1:17">
      <c r="A400" t="s">
        <v>115</v>
      </c>
      <c r="B400">
        <v>3</v>
      </c>
      <c r="C400" t="s">
        <v>184</v>
      </c>
      <c r="D400">
        <v>100037</v>
      </c>
      <c r="E400" t="s">
        <v>227</v>
      </c>
      <c r="F400" t="s">
        <v>228</v>
      </c>
      <c r="G400" t="s">
        <v>222</v>
      </c>
      <c r="H400" t="s">
        <v>218</v>
      </c>
      <c r="I400" t="s">
        <v>219</v>
      </c>
      <c r="J400" s="1">
        <v>0.49652777777777773</v>
      </c>
      <c r="K400" s="1">
        <v>0.52500000000000002</v>
      </c>
      <c r="L400" t="s">
        <v>192</v>
      </c>
      <c r="M400" t="s">
        <v>193</v>
      </c>
      <c r="N400">
        <v>16.2334</v>
      </c>
      <c r="Q400" s="1">
        <f t="shared" si="17"/>
        <v>2.8472222222222288E-2</v>
      </c>
    </row>
    <row r="401" spans="1:17">
      <c r="A401" t="s">
        <v>115</v>
      </c>
      <c r="B401">
        <v>4</v>
      </c>
      <c r="C401" t="s">
        <v>184</v>
      </c>
      <c r="D401">
        <v>100208</v>
      </c>
      <c r="E401" t="s">
        <v>229</v>
      </c>
      <c r="F401" t="s">
        <v>230</v>
      </c>
      <c r="G401" t="s">
        <v>222</v>
      </c>
      <c r="H401" t="s">
        <v>192</v>
      </c>
      <c r="I401" t="s">
        <v>193</v>
      </c>
      <c r="J401" s="1">
        <v>0.55763888888888891</v>
      </c>
      <c r="K401" s="1">
        <v>0.58472222222222225</v>
      </c>
      <c r="L401" t="s">
        <v>218</v>
      </c>
      <c r="M401" t="s">
        <v>219</v>
      </c>
      <c r="N401">
        <v>15.4627</v>
      </c>
      <c r="Q401" s="1">
        <f t="shared" si="17"/>
        <v>2.7083333333333348E-2</v>
      </c>
    </row>
    <row r="402" spans="1:17">
      <c r="A402" t="s">
        <v>115</v>
      </c>
      <c r="B402">
        <v>5</v>
      </c>
      <c r="C402" t="s">
        <v>184</v>
      </c>
      <c r="D402">
        <v>100046</v>
      </c>
      <c r="E402" t="s">
        <v>220</v>
      </c>
      <c r="F402" t="s">
        <v>221</v>
      </c>
      <c r="G402" t="s">
        <v>222</v>
      </c>
      <c r="H402" t="s">
        <v>218</v>
      </c>
      <c r="I402" t="s">
        <v>219</v>
      </c>
      <c r="J402" s="1">
        <v>0.59027777777777779</v>
      </c>
      <c r="K402" s="1">
        <v>0.62430555555555556</v>
      </c>
      <c r="L402" t="s">
        <v>223</v>
      </c>
      <c r="M402" t="s">
        <v>224</v>
      </c>
      <c r="N402">
        <v>19.882999999999999</v>
      </c>
      <c r="Q402" s="1">
        <f t="shared" si="17"/>
        <v>3.4027777777777768E-2</v>
      </c>
    </row>
    <row r="403" spans="1:17">
      <c r="A403" t="s">
        <v>115</v>
      </c>
      <c r="B403">
        <v>6</v>
      </c>
      <c r="C403" t="s">
        <v>184</v>
      </c>
      <c r="D403">
        <v>100217</v>
      </c>
      <c r="E403" t="s">
        <v>225</v>
      </c>
      <c r="F403" t="s">
        <v>226</v>
      </c>
      <c r="G403" t="s">
        <v>222</v>
      </c>
      <c r="H403" t="s">
        <v>223</v>
      </c>
      <c r="I403" t="s">
        <v>224</v>
      </c>
      <c r="J403" s="1">
        <v>0.64236111111111105</v>
      </c>
      <c r="K403" s="1">
        <v>0.67847222222222225</v>
      </c>
      <c r="L403" t="s">
        <v>218</v>
      </c>
      <c r="M403" t="s">
        <v>219</v>
      </c>
      <c r="N403">
        <v>20.921500000000002</v>
      </c>
      <c r="Q403" s="1">
        <f t="shared" si="17"/>
        <v>3.6111111111111205E-2</v>
      </c>
    </row>
    <row r="404" spans="1:17">
      <c r="A404" t="s">
        <v>115</v>
      </c>
      <c r="B404">
        <v>7</v>
      </c>
      <c r="C404" t="s">
        <v>184</v>
      </c>
      <c r="D404">
        <v>100055</v>
      </c>
      <c r="E404" t="s">
        <v>227</v>
      </c>
      <c r="F404" t="s">
        <v>228</v>
      </c>
      <c r="G404" t="s">
        <v>222</v>
      </c>
      <c r="H404" t="s">
        <v>218</v>
      </c>
      <c r="I404" t="s">
        <v>219</v>
      </c>
      <c r="J404" s="1">
        <v>0.68402777777777779</v>
      </c>
      <c r="K404" s="1">
        <v>0.71250000000000002</v>
      </c>
      <c r="L404" t="s">
        <v>192</v>
      </c>
      <c r="M404" t="s">
        <v>193</v>
      </c>
      <c r="N404">
        <v>16.2334</v>
      </c>
      <c r="Q404" s="1">
        <f t="shared" si="17"/>
        <v>2.8472222222222232E-2</v>
      </c>
    </row>
    <row r="405" spans="1:17">
      <c r="A405" t="s">
        <v>115</v>
      </c>
      <c r="B405">
        <v>8</v>
      </c>
      <c r="C405" t="s">
        <v>179</v>
      </c>
      <c r="H405" t="s">
        <v>192</v>
      </c>
      <c r="I405" t="s">
        <v>193</v>
      </c>
      <c r="J405" s="1">
        <v>0.71250000000000002</v>
      </c>
      <c r="K405" s="1">
        <v>0.72083333333333333</v>
      </c>
      <c r="L405" t="s">
        <v>180</v>
      </c>
      <c r="M405" t="s">
        <v>181</v>
      </c>
      <c r="N405">
        <v>7.5</v>
      </c>
      <c r="Q405" s="1">
        <f t="shared" si="17"/>
        <v>8.3333333333333037E-3</v>
      </c>
    </row>
    <row r="406" spans="1:17">
      <c r="A406" t="s">
        <v>115</v>
      </c>
      <c r="B406">
        <v>9</v>
      </c>
      <c r="C406" t="s">
        <v>179</v>
      </c>
      <c r="H406" t="s">
        <v>180</v>
      </c>
      <c r="I406" t="s">
        <v>181</v>
      </c>
      <c r="J406" s="1">
        <v>0.75763888888888886</v>
      </c>
      <c r="K406" s="1">
        <v>0.76597222222222217</v>
      </c>
      <c r="L406" t="s">
        <v>192</v>
      </c>
      <c r="M406" t="s">
        <v>193</v>
      </c>
      <c r="N406">
        <v>7.5</v>
      </c>
      <c r="Q406" s="1">
        <f t="shared" si="17"/>
        <v>8.3333333333333037E-3</v>
      </c>
    </row>
    <row r="407" spans="1:17">
      <c r="A407" t="s">
        <v>115</v>
      </c>
      <c r="B407">
        <v>10</v>
      </c>
      <c r="C407" t="s">
        <v>184</v>
      </c>
      <c r="D407">
        <v>100228</v>
      </c>
      <c r="E407" t="s">
        <v>229</v>
      </c>
      <c r="F407" t="s">
        <v>230</v>
      </c>
      <c r="G407" t="s">
        <v>222</v>
      </c>
      <c r="H407" t="s">
        <v>192</v>
      </c>
      <c r="I407" t="s">
        <v>193</v>
      </c>
      <c r="J407" s="1">
        <v>0.76597222222222217</v>
      </c>
      <c r="K407" s="1">
        <v>0.79305555555555562</v>
      </c>
      <c r="L407" t="s">
        <v>218</v>
      </c>
      <c r="M407" t="s">
        <v>219</v>
      </c>
      <c r="N407">
        <v>15.4627</v>
      </c>
      <c r="Q407" s="1">
        <f t="shared" si="17"/>
        <v>2.7083333333333459E-2</v>
      </c>
    </row>
    <row r="408" spans="1:17">
      <c r="A408" t="s">
        <v>115</v>
      </c>
      <c r="B408">
        <v>11</v>
      </c>
      <c r="C408" t="s">
        <v>184</v>
      </c>
      <c r="D408">
        <v>100066</v>
      </c>
      <c r="E408" t="s">
        <v>220</v>
      </c>
      <c r="F408" t="s">
        <v>221</v>
      </c>
      <c r="G408" t="s">
        <v>222</v>
      </c>
      <c r="H408" t="s">
        <v>218</v>
      </c>
      <c r="I408" t="s">
        <v>219</v>
      </c>
      <c r="J408" s="1">
        <v>0.79861111111111116</v>
      </c>
      <c r="K408" s="1">
        <v>0.83263888888888893</v>
      </c>
      <c r="L408" t="s">
        <v>223</v>
      </c>
      <c r="M408" t="s">
        <v>224</v>
      </c>
      <c r="N408">
        <v>19.882999999999999</v>
      </c>
      <c r="Q408" s="1">
        <f t="shared" si="17"/>
        <v>3.4027777777777768E-2</v>
      </c>
    </row>
    <row r="409" spans="1:17">
      <c r="A409" t="s">
        <v>115</v>
      </c>
      <c r="B409">
        <v>12</v>
      </c>
      <c r="C409" t="s">
        <v>184</v>
      </c>
      <c r="D409">
        <v>100237</v>
      </c>
      <c r="E409" t="s">
        <v>225</v>
      </c>
      <c r="F409" t="s">
        <v>226</v>
      </c>
      <c r="G409" t="s">
        <v>222</v>
      </c>
      <c r="H409" t="s">
        <v>223</v>
      </c>
      <c r="I409" t="s">
        <v>224</v>
      </c>
      <c r="J409" s="1">
        <v>0.85069444444444453</v>
      </c>
      <c r="K409" s="1">
        <v>0.88611111111111107</v>
      </c>
      <c r="L409" t="s">
        <v>218</v>
      </c>
      <c r="M409" t="s">
        <v>219</v>
      </c>
      <c r="N409">
        <v>20.921500000000002</v>
      </c>
      <c r="Q409" s="1">
        <f t="shared" si="17"/>
        <v>3.5416666666666541E-2</v>
      </c>
    </row>
    <row r="410" spans="1:17">
      <c r="A410" t="s">
        <v>115</v>
      </c>
      <c r="B410">
        <v>13</v>
      </c>
      <c r="C410" t="s">
        <v>179</v>
      </c>
      <c r="H410" t="s">
        <v>218</v>
      </c>
      <c r="I410" t="s">
        <v>219</v>
      </c>
      <c r="J410" s="1">
        <v>0.88611111111111107</v>
      </c>
      <c r="K410" s="1">
        <v>0.88958333333333339</v>
      </c>
      <c r="L410" t="s">
        <v>207</v>
      </c>
      <c r="M410" t="s">
        <v>208</v>
      </c>
      <c r="N410">
        <v>2.2559999999999998</v>
      </c>
      <c r="Q410" s="1">
        <f t="shared" si="17"/>
        <v>3.4722222222223209E-3</v>
      </c>
    </row>
    <row r="411" spans="1:17">
      <c r="A411" t="s">
        <v>115</v>
      </c>
      <c r="B411">
        <v>14</v>
      </c>
      <c r="C411" t="s">
        <v>184</v>
      </c>
      <c r="D411">
        <v>201127</v>
      </c>
      <c r="E411" t="s">
        <v>269</v>
      </c>
      <c r="F411" t="s">
        <v>270</v>
      </c>
      <c r="G411" t="s">
        <v>211</v>
      </c>
      <c r="H411" t="s">
        <v>207</v>
      </c>
      <c r="I411" t="s">
        <v>208</v>
      </c>
      <c r="J411" s="1">
        <v>0.91180555555555554</v>
      </c>
      <c r="K411" s="1">
        <v>0.91527777777777775</v>
      </c>
      <c r="L411" t="s">
        <v>201</v>
      </c>
      <c r="M411" t="s">
        <v>202</v>
      </c>
      <c r="N411">
        <v>1.7518100000000001</v>
      </c>
      <c r="Q411" s="1">
        <f t="shared" si="17"/>
        <v>3.4722222222222099E-3</v>
      </c>
    </row>
    <row r="412" spans="1:17">
      <c r="A412" t="s">
        <v>115</v>
      </c>
      <c r="B412">
        <v>15</v>
      </c>
      <c r="C412" t="s">
        <v>184</v>
      </c>
      <c r="D412">
        <v>201324</v>
      </c>
      <c r="E412" t="s">
        <v>267</v>
      </c>
      <c r="F412" t="s">
        <v>268</v>
      </c>
      <c r="G412" t="s">
        <v>211</v>
      </c>
      <c r="H412" t="s">
        <v>201</v>
      </c>
      <c r="I412" t="s">
        <v>202</v>
      </c>
      <c r="J412" s="1">
        <v>0.91805555555555562</v>
      </c>
      <c r="K412" s="1">
        <v>0.92152777777777783</v>
      </c>
      <c r="L412" t="s">
        <v>207</v>
      </c>
      <c r="M412" t="s">
        <v>208</v>
      </c>
      <c r="N412">
        <v>1.7024999999999999</v>
      </c>
      <c r="Q412" s="1">
        <f t="shared" si="17"/>
        <v>3.4722222222222099E-3</v>
      </c>
    </row>
    <row r="413" spans="1:17">
      <c r="A413" t="s">
        <v>115</v>
      </c>
      <c r="B413">
        <v>16</v>
      </c>
      <c r="C413" t="s">
        <v>184</v>
      </c>
      <c r="D413">
        <v>201129</v>
      </c>
      <c r="E413" t="s">
        <v>269</v>
      </c>
      <c r="F413" t="s">
        <v>270</v>
      </c>
      <c r="G413" t="s">
        <v>211</v>
      </c>
      <c r="H413" t="s">
        <v>207</v>
      </c>
      <c r="I413" t="s">
        <v>208</v>
      </c>
      <c r="J413" s="1">
        <v>0.92152777777777783</v>
      </c>
      <c r="K413" s="1">
        <v>0.92499999999999993</v>
      </c>
      <c r="L413" t="s">
        <v>201</v>
      </c>
      <c r="M413" t="s">
        <v>202</v>
      </c>
      <c r="N413">
        <v>1.7518100000000001</v>
      </c>
      <c r="Q413" s="1">
        <f t="shared" si="17"/>
        <v>3.4722222222220989E-3</v>
      </c>
    </row>
    <row r="414" spans="1:17">
      <c r="A414" t="s">
        <v>115</v>
      </c>
      <c r="B414">
        <v>17</v>
      </c>
      <c r="C414" t="s">
        <v>184</v>
      </c>
      <c r="D414">
        <v>201328</v>
      </c>
      <c r="E414" t="s">
        <v>267</v>
      </c>
      <c r="F414" t="s">
        <v>268</v>
      </c>
      <c r="G414" t="s">
        <v>211</v>
      </c>
      <c r="H414" t="s">
        <v>201</v>
      </c>
      <c r="I414" t="s">
        <v>202</v>
      </c>
      <c r="J414" s="1">
        <v>0.9277777777777777</v>
      </c>
      <c r="K414" s="1">
        <v>0.93125000000000002</v>
      </c>
      <c r="L414" t="s">
        <v>207</v>
      </c>
      <c r="M414" t="s">
        <v>208</v>
      </c>
      <c r="N414">
        <v>1.7024999999999999</v>
      </c>
      <c r="Q414" s="1">
        <f t="shared" si="17"/>
        <v>3.4722222222223209E-3</v>
      </c>
    </row>
    <row r="415" spans="1:17">
      <c r="A415" t="s">
        <v>115</v>
      </c>
      <c r="B415">
        <v>18</v>
      </c>
      <c r="C415" t="s">
        <v>184</v>
      </c>
      <c r="D415">
        <v>201133</v>
      </c>
      <c r="E415" t="s">
        <v>269</v>
      </c>
      <c r="F415" t="s">
        <v>270</v>
      </c>
      <c r="G415" t="s">
        <v>211</v>
      </c>
      <c r="H415" t="s">
        <v>207</v>
      </c>
      <c r="I415" t="s">
        <v>208</v>
      </c>
      <c r="J415" s="1">
        <v>0.93125000000000002</v>
      </c>
      <c r="K415" s="1">
        <v>0.93472222222222223</v>
      </c>
      <c r="L415" t="s">
        <v>201</v>
      </c>
      <c r="M415" t="s">
        <v>202</v>
      </c>
      <c r="N415">
        <v>1.7518100000000001</v>
      </c>
      <c r="Q415" s="1">
        <f t="shared" si="17"/>
        <v>3.4722222222222099E-3</v>
      </c>
    </row>
    <row r="416" spans="1:17">
      <c r="A416" t="s">
        <v>115</v>
      </c>
      <c r="B416">
        <v>19</v>
      </c>
      <c r="C416" t="s">
        <v>184</v>
      </c>
      <c r="D416">
        <v>201331</v>
      </c>
      <c r="E416" t="s">
        <v>267</v>
      </c>
      <c r="F416" t="s">
        <v>268</v>
      </c>
      <c r="G416" t="s">
        <v>211</v>
      </c>
      <c r="H416" t="s">
        <v>201</v>
      </c>
      <c r="I416" t="s">
        <v>202</v>
      </c>
      <c r="J416" s="1">
        <v>0.9375</v>
      </c>
      <c r="K416" s="1">
        <v>0.94097222222222221</v>
      </c>
      <c r="L416" t="s">
        <v>207</v>
      </c>
      <c r="M416" t="s">
        <v>208</v>
      </c>
      <c r="N416">
        <v>1.7024999999999999</v>
      </c>
      <c r="Q416" s="1">
        <f t="shared" si="17"/>
        <v>3.4722222222222099E-3</v>
      </c>
    </row>
    <row r="417" spans="1:17">
      <c r="A417" t="s">
        <v>115</v>
      </c>
      <c r="B417">
        <v>20</v>
      </c>
      <c r="C417" t="s">
        <v>184</v>
      </c>
      <c r="D417">
        <v>201140</v>
      </c>
      <c r="E417" t="s">
        <v>269</v>
      </c>
      <c r="F417" t="s">
        <v>270</v>
      </c>
      <c r="G417" t="s">
        <v>211</v>
      </c>
      <c r="H417" t="s">
        <v>207</v>
      </c>
      <c r="I417" t="s">
        <v>208</v>
      </c>
      <c r="J417" s="1">
        <v>0.94097222222222221</v>
      </c>
      <c r="K417" s="1">
        <v>0.94444444444444453</v>
      </c>
      <c r="L417" t="s">
        <v>201</v>
      </c>
      <c r="M417" t="s">
        <v>202</v>
      </c>
      <c r="N417">
        <v>1.7518100000000001</v>
      </c>
      <c r="Q417" s="1">
        <f t="shared" si="17"/>
        <v>3.4722222222223209E-3</v>
      </c>
    </row>
    <row r="418" spans="1:17">
      <c r="A418" t="s">
        <v>115</v>
      </c>
      <c r="B418">
        <v>21</v>
      </c>
      <c r="C418" t="s">
        <v>184</v>
      </c>
      <c r="D418">
        <v>201333</v>
      </c>
      <c r="E418" t="s">
        <v>267</v>
      </c>
      <c r="F418" t="s">
        <v>268</v>
      </c>
      <c r="G418" t="s">
        <v>211</v>
      </c>
      <c r="H418" t="s">
        <v>201</v>
      </c>
      <c r="I418" t="s">
        <v>202</v>
      </c>
      <c r="J418" s="1">
        <v>0.9472222222222223</v>
      </c>
      <c r="K418" s="1">
        <v>0.9506944444444444</v>
      </c>
      <c r="L418" t="s">
        <v>207</v>
      </c>
      <c r="M418" t="s">
        <v>208</v>
      </c>
      <c r="N418">
        <v>1.7024999999999999</v>
      </c>
      <c r="Q418" s="1">
        <f t="shared" si="17"/>
        <v>3.4722222222220989E-3</v>
      </c>
    </row>
    <row r="419" spans="1:17">
      <c r="A419" t="s">
        <v>115</v>
      </c>
      <c r="B419">
        <v>22</v>
      </c>
      <c r="C419" t="s">
        <v>184</v>
      </c>
      <c r="D419">
        <v>201141</v>
      </c>
      <c r="E419" t="s">
        <v>269</v>
      </c>
      <c r="F419" t="s">
        <v>270</v>
      </c>
      <c r="G419" t="s">
        <v>211</v>
      </c>
      <c r="H419" t="s">
        <v>207</v>
      </c>
      <c r="I419" t="s">
        <v>208</v>
      </c>
      <c r="J419" s="1">
        <v>0.9506944444444444</v>
      </c>
      <c r="K419" s="1">
        <v>0.95416666666666661</v>
      </c>
      <c r="L419" t="s">
        <v>201</v>
      </c>
      <c r="M419" t="s">
        <v>202</v>
      </c>
      <c r="N419">
        <v>1.7518100000000001</v>
      </c>
      <c r="Q419" s="1">
        <f t="shared" si="17"/>
        <v>3.4722222222222099E-3</v>
      </c>
    </row>
    <row r="420" spans="1:17">
      <c r="A420" t="s">
        <v>115</v>
      </c>
      <c r="B420">
        <v>23</v>
      </c>
      <c r="C420" t="s">
        <v>184</v>
      </c>
      <c r="D420">
        <v>201339</v>
      </c>
      <c r="E420" t="s">
        <v>267</v>
      </c>
      <c r="F420" t="s">
        <v>268</v>
      </c>
      <c r="G420" t="s">
        <v>211</v>
      </c>
      <c r="H420" t="s">
        <v>201</v>
      </c>
      <c r="I420" t="s">
        <v>202</v>
      </c>
      <c r="J420" s="1">
        <v>0.95694444444444438</v>
      </c>
      <c r="K420" s="1">
        <v>0.9604166666666667</v>
      </c>
      <c r="L420" t="s">
        <v>207</v>
      </c>
      <c r="M420" t="s">
        <v>208</v>
      </c>
      <c r="N420">
        <v>1.7024999999999999</v>
      </c>
      <c r="Q420" s="1">
        <f t="shared" si="17"/>
        <v>3.4722222222223209E-3</v>
      </c>
    </row>
    <row r="421" spans="1:17">
      <c r="A421" t="s">
        <v>115</v>
      </c>
      <c r="B421">
        <v>24</v>
      </c>
      <c r="C421" t="s">
        <v>184</v>
      </c>
      <c r="D421">
        <v>201146</v>
      </c>
      <c r="E421" t="s">
        <v>269</v>
      </c>
      <c r="F421" t="s">
        <v>270</v>
      </c>
      <c r="G421" t="s">
        <v>211</v>
      </c>
      <c r="H421" t="s">
        <v>207</v>
      </c>
      <c r="I421" t="s">
        <v>208</v>
      </c>
      <c r="J421" s="1">
        <v>0.9604166666666667</v>
      </c>
      <c r="K421" s="1">
        <v>0.96388888888888891</v>
      </c>
      <c r="L421" t="s">
        <v>201</v>
      </c>
      <c r="M421" t="s">
        <v>202</v>
      </c>
      <c r="N421">
        <v>1.7518100000000001</v>
      </c>
      <c r="Q421" s="1">
        <f t="shared" si="17"/>
        <v>3.4722222222222099E-3</v>
      </c>
    </row>
    <row r="422" spans="1:17">
      <c r="A422" t="s">
        <v>115</v>
      </c>
      <c r="B422">
        <v>25</v>
      </c>
      <c r="C422" t="s">
        <v>184</v>
      </c>
      <c r="D422">
        <v>201342</v>
      </c>
      <c r="E422" t="s">
        <v>267</v>
      </c>
      <c r="F422" t="s">
        <v>268</v>
      </c>
      <c r="G422" t="s">
        <v>211</v>
      </c>
      <c r="H422" t="s">
        <v>201</v>
      </c>
      <c r="I422" t="s">
        <v>202</v>
      </c>
      <c r="J422" s="1">
        <v>0.96666666666666667</v>
      </c>
      <c r="K422" s="1">
        <v>0.97013888888888899</v>
      </c>
      <c r="L422" t="s">
        <v>207</v>
      </c>
      <c r="M422" t="s">
        <v>208</v>
      </c>
      <c r="N422">
        <v>1.7024999999999999</v>
      </c>
      <c r="Q422" s="1">
        <f t="shared" si="17"/>
        <v>3.4722222222223209E-3</v>
      </c>
    </row>
    <row r="423" spans="1:17">
      <c r="A423" t="s">
        <v>115</v>
      </c>
      <c r="B423">
        <v>26</v>
      </c>
      <c r="C423" t="s">
        <v>184</v>
      </c>
      <c r="D423">
        <v>201149</v>
      </c>
      <c r="E423" t="s">
        <v>269</v>
      </c>
      <c r="F423" t="s">
        <v>270</v>
      </c>
      <c r="G423" t="s">
        <v>211</v>
      </c>
      <c r="H423" t="s">
        <v>207</v>
      </c>
      <c r="I423" t="s">
        <v>208</v>
      </c>
      <c r="J423" s="1">
        <v>0.97013888888888899</v>
      </c>
      <c r="K423" s="1">
        <v>0.97361111111111109</v>
      </c>
      <c r="L423" t="s">
        <v>201</v>
      </c>
      <c r="M423" t="s">
        <v>202</v>
      </c>
      <c r="N423">
        <v>1.7518100000000001</v>
      </c>
      <c r="Q423" s="1">
        <f t="shared" si="17"/>
        <v>3.4722222222220989E-3</v>
      </c>
    </row>
    <row r="424" spans="1:17">
      <c r="A424" t="s">
        <v>115</v>
      </c>
      <c r="B424">
        <v>27</v>
      </c>
      <c r="C424" t="s">
        <v>184</v>
      </c>
      <c r="D424">
        <v>201345</v>
      </c>
      <c r="E424" t="s">
        <v>267</v>
      </c>
      <c r="F424" t="s">
        <v>268</v>
      </c>
      <c r="G424" t="s">
        <v>211</v>
      </c>
      <c r="H424" t="s">
        <v>201</v>
      </c>
      <c r="I424" t="s">
        <v>202</v>
      </c>
      <c r="J424" s="1">
        <v>0.97638888888888886</v>
      </c>
      <c r="K424" s="1">
        <v>0.97986111111111107</v>
      </c>
      <c r="L424" t="s">
        <v>207</v>
      </c>
      <c r="M424" t="s">
        <v>208</v>
      </c>
      <c r="N424">
        <v>1.7024999999999999</v>
      </c>
      <c r="Q424" s="1">
        <f t="shared" si="17"/>
        <v>3.4722222222222099E-3</v>
      </c>
    </row>
    <row r="425" spans="1:17">
      <c r="A425" t="s">
        <v>115</v>
      </c>
      <c r="B425">
        <v>28</v>
      </c>
      <c r="C425" t="s">
        <v>184</v>
      </c>
      <c r="D425">
        <v>201155</v>
      </c>
      <c r="E425" t="s">
        <v>269</v>
      </c>
      <c r="F425" t="s">
        <v>270</v>
      </c>
      <c r="G425" t="s">
        <v>211</v>
      </c>
      <c r="H425" t="s">
        <v>207</v>
      </c>
      <c r="I425" t="s">
        <v>208</v>
      </c>
      <c r="J425" s="1">
        <v>0.97986111111111107</v>
      </c>
      <c r="K425" s="1">
        <v>0.98333333333333339</v>
      </c>
      <c r="L425" t="s">
        <v>201</v>
      </c>
      <c r="M425" t="s">
        <v>202</v>
      </c>
      <c r="N425">
        <v>1.7518100000000001</v>
      </c>
      <c r="Q425" s="1">
        <f t="shared" si="17"/>
        <v>3.4722222222223209E-3</v>
      </c>
    </row>
    <row r="426" spans="1:17">
      <c r="A426" t="s">
        <v>115</v>
      </c>
      <c r="B426">
        <v>29</v>
      </c>
      <c r="C426" t="s">
        <v>184</v>
      </c>
      <c r="D426">
        <v>201349</v>
      </c>
      <c r="E426" t="s">
        <v>267</v>
      </c>
      <c r="F426" t="s">
        <v>268</v>
      </c>
      <c r="G426" t="s">
        <v>211</v>
      </c>
      <c r="H426" t="s">
        <v>201</v>
      </c>
      <c r="I426" t="s">
        <v>202</v>
      </c>
      <c r="J426" s="1">
        <v>0.98611111111111116</v>
      </c>
      <c r="K426" s="1">
        <v>0.98958333333333337</v>
      </c>
      <c r="L426" t="s">
        <v>207</v>
      </c>
      <c r="M426" t="s">
        <v>208</v>
      </c>
      <c r="N426">
        <v>1.7024999999999999</v>
      </c>
      <c r="Q426" s="1">
        <f t="shared" si="17"/>
        <v>3.4722222222222099E-3</v>
      </c>
    </row>
    <row r="427" spans="1:17">
      <c r="A427" t="s">
        <v>115</v>
      </c>
      <c r="B427">
        <v>30</v>
      </c>
      <c r="C427" t="s">
        <v>184</v>
      </c>
      <c r="D427">
        <v>201158</v>
      </c>
      <c r="E427" t="s">
        <v>269</v>
      </c>
      <c r="F427" t="s">
        <v>270</v>
      </c>
      <c r="G427" t="s">
        <v>211</v>
      </c>
      <c r="H427" t="s">
        <v>207</v>
      </c>
      <c r="I427" t="s">
        <v>208</v>
      </c>
      <c r="J427" s="1">
        <v>0.98958333333333337</v>
      </c>
      <c r="K427" s="1">
        <v>0.99305555555555547</v>
      </c>
      <c r="L427" t="s">
        <v>201</v>
      </c>
      <c r="M427" t="s">
        <v>202</v>
      </c>
      <c r="N427">
        <v>1.7518100000000001</v>
      </c>
      <c r="Q427" s="1">
        <f t="shared" si="17"/>
        <v>3.4722222222220989E-3</v>
      </c>
    </row>
    <row r="428" spans="1:17">
      <c r="A428" t="s">
        <v>115</v>
      </c>
      <c r="B428">
        <v>31</v>
      </c>
      <c r="C428" t="s">
        <v>184</v>
      </c>
      <c r="D428">
        <v>201354</v>
      </c>
      <c r="E428" t="s">
        <v>267</v>
      </c>
      <c r="F428" t="s">
        <v>268</v>
      </c>
      <c r="G428" t="s">
        <v>211</v>
      </c>
      <c r="H428" t="s">
        <v>201</v>
      </c>
      <c r="I428" t="s">
        <v>202</v>
      </c>
      <c r="J428" s="1">
        <v>0.99583333333333324</v>
      </c>
      <c r="K428" s="1">
        <v>0.99930555555555556</v>
      </c>
      <c r="L428" t="s">
        <v>207</v>
      </c>
      <c r="M428" t="s">
        <v>208</v>
      </c>
      <c r="N428">
        <v>1.7024999999999999</v>
      </c>
      <c r="Q428" s="1">
        <f t="shared" si="17"/>
        <v>3.4722222222223209E-3</v>
      </c>
    </row>
    <row r="429" spans="1:17">
      <c r="A429" t="s">
        <v>115</v>
      </c>
      <c r="B429">
        <v>32</v>
      </c>
      <c r="C429" t="s">
        <v>184</v>
      </c>
      <c r="D429">
        <v>201161</v>
      </c>
      <c r="E429" t="s">
        <v>269</v>
      </c>
      <c r="F429" t="s">
        <v>270</v>
      </c>
      <c r="G429" t="s">
        <v>211</v>
      </c>
      <c r="H429" t="s">
        <v>207</v>
      </c>
      <c r="I429" t="s">
        <v>208</v>
      </c>
      <c r="J429" s="1">
        <v>0.99930555555555556</v>
      </c>
      <c r="K429" s="1">
        <v>2.7777777777777779E-3</v>
      </c>
      <c r="L429" t="s">
        <v>201</v>
      </c>
      <c r="M429" t="s">
        <v>202</v>
      </c>
      <c r="N429">
        <v>1.7518100000000001</v>
      </c>
      <c r="Q429" s="1">
        <v>3.472222222222222E-3</v>
      </c>
    </row>
    <row r="430" spans="1:17">
      <c r="A430" t="s">
        <v>115</v>
      </c>
      <c r="B430">
        <v>33</v>
      </c>
      <c r="C430" t="s">
        <v>184</v>
      </c>
      <c r="D430">
        <v>201357</v>
      </c>
      <c r="E430" t="s">
        <v>267</v>
      </c>
      <c r="F430" t="s">
        <v>268</v>
      </c>
      <c r="G430" t="s">
        <v>211</v>
      </c>
      <c r="H430" t="s">
        <v>201</v>
      </c>
      <c r="I430" t="s">
        <v>202</v>
      </c>
      <c r="J430" s="1">
        <v>5.5555555555555558E-3</v>
      </c>
      <c r="K430" s="1">
        <v>9.0277777777777787E-3</v>
      </c>
      <c r="L430" t="s">
        <v>207</v>
      </c>
      <c r="M430" t="s">
        <v>208</v>
      </c>
      <c r="N430">
        <v>1.7024999999999999</v>
      </c>
      <c r="Q430" s="1">
        <f>K430-J430</f>
        <v>3.4722222222222229E-3</v>
      </c>
    </row>
    <row r="431" spans="1:17">
      <c r="A431" t="s">
        <v>115</v>
      </c>
      <c r="B431">
        <v>34</v>
      </c>
      <c r="C431" t="s">
        <v>184</v>
      </c>
      <c r="D431">
        <v>201164</v>
      </c>
      <c r="E431" t="s">
        <v>269</v>
      </c>
      <c r="F431" t="s">
        <v>270</v>
      </c>
      <c r="G431" t="s">
        <v>211</v>
      </c>
      <c r="H431" t="s">
        <v>207</v>
      </c>
      <c r="I431" t="s">
        <v>208</v>
      </c>
      <c r="J431" s="1">
        <v>9.0277777777777787E-3</v>
      </c>
      <c r="K431" s="1">
        <v>1.2499999999999999E-2</v>
      </c>
      <c r="L431" t="s">
        <v>201</v>
      </c>
      <c r="M431" t="s">
        <v>202</v>
      </c>
      <c r="N431">
        <v>1.7518100000000001</v>
      </c>
      <c r="Q431" s="1">
        <f>K431-J431</f>
        <v>3.4722222222222203E-3</v>
      </c>
    </row>
    <row r="432" spans="1:17">
      <c r="A432" t="s">
        <v>115</v>
      </c>
      <c r="B432">
        <v>35</v>
      </c>
      <c r="C432" t="s">
        <v>184</v>
      </c>
      <c r="D432">
        <v>201165</v>
      </c>
      <c r="E432" t="s">
        <v>263</v>
      </c>
      <c r="F432" t="s">
        <v>264</v>
      </c>
      <c r="G432" t="s">
        <v>211</v>
      </c>
      <c r="H432" t="s">
        <v>201</v>
      </c>
      <c r="I432" t="s">
        <v>202</v>
      </c>
      <c r="J432" s="1">
        <v>1.7361111111111112E-2</v>
      </c>
      <c r="K432" s="1">
        <v>2.9861111111111113E-2</v>
      </c>
      <c r="L432" t="s">
        <v>212</v>
      </c>
      <c r="M432" t="s">
        <v>213</v>
      </c>
      <c r="N432">
        <v>5.9868399999999999</v>
      </c>
      <c r="Q432" s="1">
        <f>K432-J432</f>
        <v>1.2500000000000001E-2</v>
      </c>
    </row>
    <row r="433" spans="1:17">
      <c r="A433" t="s">
        <v>115</v>
      </c>
      <c r="B433">
        <v>36</v>
      </c>
      <c r="C433" t="s">
        <v>184</v>
      </c>
      <c r="D433">
        <v>201367</v>
      </c>
      <c r="E433" t="s">
        <v>265</v>
      </c>
      <c r="F433" t="s">
        <v>266</v>
      </c>
      <c r="G433" t="s">
        <v>211</v>
      </c>
      <c r="H433" t="s">
        <v>212</v>
      </c>
      <c r="I433" t="s">
        <v>213</v>
      </c>
      <c r="J433" s="1">
        <v>3.4722222222222224E-2</v>
      </c>
      <c r="K433" s="1">
        <v>4.6527777777777779E-2</v>
      </c>
      <c r="L433" t="s">
        <v>201</v>
      </c>
      <c r="M433" t="s">
        <v>202</v>
      </c>
      <c r="N433">
        <v>6.09809</v>
      </c>
      <c r="Q433" s="1">
        <f>K433-J433</f>
        <v>1.1805555555555555E-2</v>
      </c>
    </row>
    <row r="434" spans="1:17">
      <c r="A434" t="s">
        <v>115</v>
      </c>
      <c r="B434">
        <v>37</v>
      </c>
      <c r="C434" t="s">
        <v>179</v>
      </c>
      <c r="H434" t="s">
        <v>201</v>
      </c>
      <c r="I434" t="s">
        <v>202</v>
      </c>
      <c r="J434" s="1">
        <v>4.6527777777777779E-2</v>
      </c>
      <c r="K434" s="1">
        <v>5.6944444444444443E-2</v>
      </c>
      <c r="L434" t="s">
        <v>180</v>
      </c>
      <c r="M434" t="s">
        <v>181</v>
      </c>
      <c r="N434">
        <v>7.5</v>
      </c>
      <c r="Q434" s="1">
        <f>K434-J434</f>
        <v>1.0416666666666664E-2</v>
      </c>
    </row>
    <row r="435" spans="1:17">
      <c r="A435" t="s">
        <v>115</v>
      </c>
      <c r="M435" t="s">
        <v>277</v>
      </c>
      <c r="N435">
        <f>SUM(N398:N434)</f>
        <v>241.09973999999997</v>
      </c>
      <c r="P435" t="s">
        <v>274</v>
      </c>
      <c r="Q435" s="1">
        <f>SUM(Q398:Q434)</f>
        <v>0.41388888888888908</v>
      </c>
    </row>
    <row r="436" spans="1:17">
      <c r="Q436" s="1"/>
    </row>
    <row r="437" spans="1:17">
      <c r="A437" t="s">
        <v>134</v>
      </c>
      <c r="Q437" s="1"/>
    </row>
    <row r="438" spans="1:17">
      <c r="A438" t="s">
        <v>134</v>
      </c>
      <c r="B438">
        <v>1</v>
      </c>
      <c r="C438" t="s">
        <v>179</v>
      </c>
      <c r="H438" t="s">
        <v>180</v>
      </c>
      <c r="I438" t="s">
        <v>181</v>
      </c>
      <c r="J438" s="1">
        <v>0.25208333333333333</v>
      </c>
      <c r="K438" s="1">
        <v>0.26041666666666669</v>
      </c>
      <c r="L438" t="s">
        <v>192</v>
      </c>
      <c r="M438" t="s">
        <v>193</v>
      </c>
      <c r="N438">
        <v>7.5</v>
      </c>
      <c r="Q438" s="1">
        <f t="shared" ref="Q438:Q456" si="18">K438-J438</f>
        <v>8.3333333333333592E-3</v>
      </c>
    </row>
    <row r="439" spans="1:17">
      <c r="A439" t="s">
        <v>134</v>
      </c>
      <c r="B439">
        <v>2</v>
      </c>
      <c r="C439" t="s">
        <v>184</v>
      </c>
      <c r="D439">
        <v>100180</v>
      </c>
      <c r="E439" t="s">
        <v>229</v>
      </c>
      <c r="F439" t="s">
        <v>230</v>
      </c>
      <c r="G439" t="s">
        <v>222</v>
      </c>
      <c r="H439" t="s">
        <v>192</v>
      </c>
      <c r="I439" t="s">
        <v>193</v>
      </c>
      <c r="J439" s="1">
        <v>0.26041666666666669</v>
      </c>
      <c r="K439" s="1">
        <v>0.28680555555555554</v>
      </c>
      <c r="L439" t="s">
        <v>218</v>
      </c>
      <c r="M439" t="s">
        <v>219</v>
      </c>
      <c r="N439">
        <v>15.4627</v>
      </c>
      <c r="Q439" s="1">
        <f t="shared" si="18"/>
        <v>2.6388888888888851E-2</v>
      </c>
    </row>
    <row r="440" spans="1:17">
      <c r="A440" t="s">
        <v>134</v>
      </c>
      <c r="B440">
        <v>3</v>
      </c>
      <c r="C440" t="s">
        <v>184</v>
      </c>
      <c r="D440">
        <v>100018</v>
      </c>
      <c r="E440" t="s">
        <v>220</v>
      </c>
      <c r="F440" t="s">
        <v>221</v>
      </c>
      <c r="G440" t="s">
        <v>222</v>
      </c>
      <c r="H440" t="s">
        <v>218</v>
      </c>
      <c r="I440" t="s">
        <v>219</v>
      </c>
      <c r="J440" s="1">
        <v>0.2986111111111111</v>
      </c>
      <c r="K440" s="1">
        <v>0.33263888888888887</v>
      </c>
      <c r="L440" t="s">
        <v>223</v>
      </c>
      <c r="M440" t="s">
        <v>224</v>
      </c>
      <c r="N440">
        <v>19.882999999999999</v>
      </c>
      <c r="Q440" s="1">
        <f t="shared" si="18"/>
        <v>3.4027777777777768E-2</v>
      </c>
    </row>
    <row r="441" spans="1:17">
      <c r="A441" t="s">
        <v>134</v>
      </c>
      <c r="B441">
        <v>4</v>
      </c>
      <c r="C441" t="s">
        <v>184</v>
      </c>
      <c r="D441">
        <v>100189</v>
      </c>
      <c r="E441" t="s">
        <v>225</v>
      </c>
      <c r="F441" t="s">
        <v>226</v>
      </c>
      <c r="G441" t="s">
        <v>222</v>
      </c>
      <c r="H441" t="s">
        <v>223</v>
      </c>
      <c r="I441" t="s">
        <v>224</v>
      </c>
      <c r="J441" s="1">
        <v>0.35069444444444442</v>
      </c>
      <c r="K441" s="1">
        <v>0.38680555555555557</v>
      </c>
      <c r="L441" t="s">
        <v>218</v>
      </c>
      <c r="M441" t="s">
        <v>219</v>
      </c>
      <c r="N441">
        <v>20.921500000000002</v>
      </c>
      <c r="Q441" s="1">
        <f t="shared" si="18"/>
        <v>3.6111111111111149E-2</v>
      </c>
    </row>
    <row r="442" spans="1:17">
      <c r="A442" t="s">
        <v>134</v>
      </c>
      <c r="B442">
        <v>5</v>
      </c>
      <c r="C442" t="s">
        <v>184</v>
      </c>
      <c r="D442">
        <v>100040</v>
      </c>
      <c r="E442" t="s">
        <v>220</v>
      </c>
      <c r="F442" t="s">
        <v>221</v>
      </c>
      <c r="G442" t="s">
        <v>222</v>
      </c>
      <c r="H442" t="s">
        <v>218</v>
      </c>
      <c r="I442" t="s">
        <v>219</v>
      </c>
      <c r="J442" s="1">
        <v>0.52777777777777779</v>
      </c>
      <c r="K442" s="1">
        <v>0.56180555555555556</v>
      </c>
      <c r="L442" t="s">
        <v>223</v>
      </c>
      <c r="M442" t="s">
        <v>224</v>
      </c>
      <c r="N442">
        <v>19.882999999999999</v>
      </c>
      <c r="Q442" s="1">
        <f t="shared" si="18"/>
        <v>3.4027777777777768E-2</v>
      </c>
    </row>
    <row r="443" spans="1:17">
      <c r="A443" t="s">
        <v>134</v>
      </c>
      <c r="B443">
        <v>6</v>
      </c>
      <c r="C443" t="s">
        <v>184</v>
      </c>
      <c r="D443">
        <v>100211</v>
      </c>
      <c r="E443" t="s">
        <v>225</v>
      </c>
      <c r="F443" t="s">
        <v>226</v>
      </c>
      <c r="G443" t="s">
        <v>222</v>
      </c>
      <c r="H443" t="s">
        <v>223</v>
      </c>
      <c r="I443" t="s">
        <v>224</v>
      </c>
      <c r="J443" s="1">
        <v>0.57986111111111105</v>
      </c>
      <c r="K443" s="1">
        <v>0.61597222222222225</v>
      </c>
      <c r="L443" t="s">
        <v>218</v>
      </c>
      <c r="M443" t="s">
        <v>219</v>
      </c>
      <c r="N443">
        <v>20.921500000000002</v>
      </c>
      <c r="Q443" s="1">
        <f t="shared" si="18"/>
        <v>3.6111111111111205E-2</v>
      </c>
    </row>
    <row r="444" spans="1:17">
      <c r="A444" t="s">
        <v>134</v>
      </c>
      <c r="B444">
        <v>7</v>
      </c>
      <c r="C444" t="s">
        <v>179</v>
      </c>
      <c r="H444" t="s">
        <v>218</v>
      </c>
      <c r="I444" t="s">
        <v>219</v>
      </c>
      <c r="J444" s="1">
        <v>0.61597222222222225</v>
      </c>
      <c r="K444" s="1">
        <v>0.62430555555555556</v>
      </c>
      <c r="L444" t="s">
        <v>180</v>
      </c>
      <c r="M444" t="s">
        <v>181</v>
      </c>
      <c r="N444">
        <v>5.3</v>
      </c>
      <c r="Q444" s="1">
        <f t="shared" si="18"/>
        <v>8.3333333333333037E-3</v>
      </c>
    </row>
    <row r="445" spans="1:17">
      <c r="A445" t="s">
        <v>134</v>
      </c>
      <c r="B445">
        <v>8</v>
      </c>
      <c r="C445" t="s">
        <v>179</v>
      </c>
      <c r="H445" t="s">
        <v>180</v>
      </c>
      <c r="I445" t="s">
        <v>181</v>
      </c>
      <c r="J445" s="1">
        <v>0.6791666666666667</v>
      </c>
      <c r="K445" s="1">
        <v>0.6875</v>
      </c>
      <c r="L445" t="s">
        <v>182</v>
      </c>
      <c r="M445" t="s">
        <v>183</v>
      </c>
      <c r="N445">
        <v>7.6</v>
      </c>
      <c r="Q445" s="1">
        <f t="shared" si="18"/>
        <v>8.3333333333333037E-3</v>
      </c>
    </row>
    <row r="446" spans="1:17">
      <c r="A446" t="s">
        <v>134</v>
      </c>
      <c r="B446">
        <v>9</v>
      </c>
      <c r="C446" t="s">
        <v>184</v>
      </c>
      <c r="D446">
        <v>534963</v>
      </c>
      <c r="E446" t="s">
        <v>185</v>
      </c>
      <c r="F446" t="s">
        <v>186</v>
      </c>
      <c r="G446" t="s">
        <v>187</v>
      </c>
      <c r="H446" t="s">
        <v>182</v>
      </c>
      <c r="I446" t="s">
        <v>183</v>
      </c>
      <c r="J446" s="1">
        <v>0.6875</v>
      </c>
      <c r="K446" s="1">
        <v>0.7104166666666667</v>
      </c>
      <c r="L446" t="s">
        <v>188</v>
      </c>
      <c r="M446" t="s">
        <v>189</v>
      </c>
      <c r="N446">
        <v>12.118</v>
      </c>
      <c r="Q446" s="1">
        <f t="shared" si="18"/>
        <v>2.2916666666666696E-2</v>
      </c>
    </row>
    <row r="447" spans="1:17">
      <c r="A447" t="s">
        <v>134</v>
      </c>
      <c r="B447">
        <v>10</v>
      </c>
      <c r="C447" t="s">
        <v>184</v>
      </c>
      <c r="D447">
        <v>534909</v>
      </c>
      <c r="E447" t="s">
        <v>190</v>
      </c>
      <c r="F447" t="s">
        <v>191</v>
      </c>
      <c r="G447" t="s">
        <v>187</v>
      </c>
      <c r="H447" t="s">
        <v>188</v>
      </c>
      <c r="I447" t="s">
        <v>189</v>
      </c>
      <c r="J447" s="1">
        <v>0.71527777777777779</v>
      </c>
      <c r="K447" s="1">
        <v>0.73611111111111116</v>
      </c>
      <c r="L447" t="s">
        <v>182</v>
      </c>
      <c r="M447" t="s">
        <v>183</v>
      </c>
      <c r="N447">
        <v>12.781700000000001</v>
      </c>
      <c r="Q447" s="1">
        <f t="shared" si="18"/>
        <v>2.083333333333337E-2</v>
      </c>
    </row>
    <row r="448" spans="1:17">
      <c r="A448" t="s">
        <v>134</v>
      </c>
      <c r="B448">
        <v>11</v>
      </c>
      <c r="C448" t="s">
        <v>184</v>
      </c>
      <c r="D448">
        <v>534809</v>
      </c>
      <c r="E448" t="s">
        <v>185</v>
      </c>
      <c r="F448" t="s">
        <v>186</v>
      </c>
      <c r="G448" t="s">
        <v>187</v>
      </c>
      <c r="H448" t="s">
        <v>182</v>
      </c>
      <c r="I448" t="s">
        <v>183</v>
      </c>
      <c r="J448" s="1">
        <v>0.74305555555555547</v>
      </c>
      <c r="K448" s="1">
        <v>0.76597222222222217</v>
      </c>
      <c r="L448" t="s">
        <v>188</v>
      </c>
      <c r="M448" t="s">
        <v>189</v>
      </c>
      <c r="N448">
        <v>12.118</v>
      </c>
      <c r="Q448" s="1">
        <f t="shared" si="18"/>
        <v>2.2916666666666696E-2</v>
      </c>
    </row>
    <row r="449" spans="1:17">
      <c r="A449" t="s">
        <v>134</v>
      </c>
      <c r="B449">
        <v>12</v>
      </c>
      <c r="C449" t="s">
        <v>184</v>
      </c>
      <c r="D449">
        <v>534801</v>
      </c>
      <c r="E449" t="s">
        <v>190</v>
      </c>
      <c r="F449" t="s">
        <v>191</v>
      </c>
      <c r="G449" t="s">
        <v>187</v>
      </c>
      <c r="H449" t="s">
        <v>188</v>
      </c>
      <c r="I449" t="s">
        <v>189</v>
      </c>
      <c r="J449" s="1">
        <v>0.77083333333333337</v>
      </c>
      <c r="K449" s="1">
        <v>0.79166666666666663</v>
      </c>
      <c r="L449" t="s">
        <v>182</v>
      </c>
      <c r="M449" t="s">
        <v>183</v>
      </c>
      <c r="N449">
        <v>12.781700000000001</v>
      </c>
      <c r="Q449" s="1">
        <f t="shared" si="18"/>
        <v>2.0833333333333259E-2</v>
      </c>
    </row>
    <row r="450" spans="1:17">
      <c r="A450" t="s">
        <v>134</v>
      </c>
      <c r="B450">
        <v>13</v>
      </c>
      <c r="C450" t="s">
        <v>184</v>
      </c>
      <c r="D450">
        <v>534765</v>
      </c>
      <c r="E450" t="s">
        <v>185</v>
      </c>
      <c r="F450" t="s">
        <v>186</v>
      </c>
      <c r="G450" t="s">
        <v>187</v>
      </c>
      <c r="H450" t="s">
        <v>182</v>
      </c>
      <c r="I450" t="s">
        <v>183</v>
      </c>
      <c r="J450" s="1">
        <v>0.81597222222222221</v>
      </c>
      <c r="K450" s="1">
        <v>0.83680555555555547</v>
      </c>
      <c r="L450" t="s">
        <v>188</v>
      </c>
      <c r="M450" t="s">
        <v>189</v>
      </c>
      <c r="N450">
        <v>12.118</v>
      </c>
      <c r="Q450" s="1">
        <f t="shared" si="18"/>
        <v>2.0833333333333259E-2</v>
      </c>
    </row>
    <row r="451" spans="1:17">
      <c r="A451" t="s">
        <v>134</v>
      </c>
      <c r="B451">
        <v>14</v>
      </c>
      <c r="C451" t="s">
        <v>184</v>
      </c>
      <c r="D451">
        <v>534749</v>
      </c>
      <c r="E451" t="s">
        <v>190</v>
      </c>
      <c r="F451" t="s">
        <v>191</v>
      </c>
      <c r="G451" t="s">
        <v>187</v>
      </c>
      <c r="H451" t="s">
        <v>188</v>
      </c>
      <c r="I451" t="s">
        <v>189</v>
      </c>
      <c r="J451" s="1">
        <v>0.84375</v>
      </c>
      <c r="K451" s="1">
        <v>0.86319444444444438</v>
      </c>
      <c r="L451" t="s">
        <v>182</v>
      </c>
      <c r="M451" t="s">
        <v>183</v>
      </c>
      <c r="N451">
        <v>12.781700000000001</v>
      </c>
      <c r="Q451" s="1">
        <f t="shared" si="18"/>
        <v>1.9444444444444375E-2</v>
      </c>
    </row>
    <row r="452" spans="1:17">
      <c r="A452" t="s">
        <v>134</v>
      </c>
      <c r="B452">
        <v>15</v>
      </c>
      <c r="C452" t="s">
        <v>184</v>
      </c>
      <c r="D452">
        <v>534839</v>
      </c>
      <c r="E452" t="s">
        <v>185</v>
      </c>
      <c r="F452" t="s">
        <v>186</v>
      </c>
      <c r="G452" t="s">
        <v>187</v>
      </c>
      <c r="H452" t="s">
        <v>182</v>
      </c>
      <c r="I452" t="s">
        <v>183</v>
      </c>
      <c r="J452" s="1">
        <v>0.87847222222222221</v>
      </c>
      <c r="K452" s="1">
        <v>0.89722222222222225</v>
      </c>
      <c r="L452" t="s">
        <v>188</v>
      </c>
      <c r="M452" t="s">
        <v>189</v>
      </c>
      <c r="N452">
        <v>12.118</v>
      </c>
      <c r="Q452" s="1">
        <f t="shared" si="18"/>
        <v>1.8750000000000044E-2</v>
      </c>
    </row>
    <row r="453" spans="1:17">
      <c r="A453" t="s">
        <v>134</v>
      </c>
      <c r="B453">
        <v>16</v>
      </c>
      <c r="C453" t="s">
        <v>184</v>
      </c>
      <c r="D453">
        <v>534647</v>
      </c>
      <c r="E453" t="s">
        <v>190</v>
      </c>
      <c r="F453" t="s">
        <v>191</v>
      </c>
      <c r="G453" t="s">
        <v>187</v>
      </c>
      <c r="H453" t="s">
        <v>188</v>
      </c>
      <c r="I453" t="s">
        <v>189</v>
      </c>
      <c r="J453" s="1">
        <v>0.90277777777777779</v>
      </c>
      <c r="K453" s="1">
        <v>0.92083333333333339</v>
      </c>
      <c r="L453" t="s">
        <v>182</v>
      </c>
      <c r="M453" t="s">
        <v>183</v>
      </c>
      <c r="N453">
        <v>12.781700000000001</v>
      </c>
      <c r="Q453" s="1">
        <f t="shared" si="18"/>
        <v>1.8055555555555602E-2</v>
      </c>
    </row>
    <row r="454" spans="1:17">
      <c r="A454" t="s">
        <v>134</v>
      </c>
      <c r="B454">
        <v>17</v>
      </c>
      <c r="C454" t="s">
        <v>184</v>
      </c>
      <c r="D454">
        <v>534922</v>
      </c>
      <c r="E454" t="s">
        <v>185</v>
      </c>
      <c r="F454" t="s">
        <v>186</v>
      </c>
      <c r="G454" t="s">
        <v>187</v>
      </c>
      <c r="H454" t="s">
        <v>182</v>
      </c>
      <c r="I454" t="s">
        <v>183</v>
      </c>
      <c r="J454" s="1">
        <v>0.93055555555555547</v>
      </c>
      <c r="K454" s="1">
        <v>0.94930555555555562</v>
      </c>
      <c r="L454" t="s">
        <v>188</v>
      </c>
      <c r="M454" t="s">
        <v>189</v>
      </c>
      <c r="N454">
        <v>12.118</v>
      </c>
      <c r="Q454" s="1">
        <f t="shared" si="18"/>
        <v>1.8750000000000155E-2</v>
      </c>
    </row>
    <row r="455" spans="1:17">
      <c r="A455" t="s">
        <v>134</v>
      </c>
      <c r="B455">
        <v>18</v>
      </c>
      <c r="C455" t="s">
        <v>184</v>
      </c>
      <c r="D455">
        <v>534755</v>
      </c>
      <c r="E455" t="s">
        <v>261</v>
      </c>
      <c r="F455" t="s">
        <v>262</v>
      </c>
      <c r="G455" t="s">
        <v>187</v>
      </c>
      <c r="H455" t="s">
        <v>188</v>
      </c>
      <c r="I455" t="s">
        <v>189</v>
      </c>
      <c r="J455" s="1">
        <v>0.95138888888888884</v>
      </c>
      <c r="K455" s="1">
        <v>0.96805555555555556</v>
      </c>
      <c r="L455" t="s">
        <v>182</v>
      </c>
      <c r="M455" t="s">
        <v>183</v>
      </c>
      <c r="N455">
        <v>11.843</v>
      </c>
      <c r="Q455" s="1">
        <f t="shared" si="18"/>
        <v>1.6666666666666718E-2</v>
      </c>
    </row>
    <row r="456" spans="1:17">
      <c r="A456" t="s">
        <v>134</v>
      </c>
      <c r="B456">
        <v>19</v>
      </c>
      <c r="C456" t="s">
        <v>179</v>
      </c>
      <c r="H456" t="s">
        <v>182</v>
      </c>
      <c r="I456" t="s">
        <v>183</v>
      </c>
      <c r="J456" s="1">
        <v>0.96805555555555556</v>
      </c>
      <c r="K456" s="1">
        <v>0.97638888888888886</v>
      </c>
      <c r="L456" t="s">
        <v>180</v>
      </c>
      <c r="M456" t="s">
        <v>181</v>
      </c>
      <c r="N456">
        <v>7.8</v>
      </c>
      <c r="Q456" s="1">
        <f t="shared" si="18"/>
        <v>8.3333333333333037E-3</v>
      </c>
    </row>
    <row r="457" spans="1:17">
      <c r="A457" t="s">
        <v>134</v>
      </c>
      <c r="M457" t="s">
        <v>277</v>
      </c>
      <c r="N457">
        <f>SUM(N438:N456)</f>
        <v>248.83149999999998</v>
      </c>
      <c r="P457" t="s">
        <v>274</v>
      </c>
      <c r="Q457" s="1">
        <f>SUM(Q438:Q456)</f>
        <v>0.40000000000000019</v>
      </c>
    </row>
    <row r="458" spans="1:17">
      <c r="Q458" s="1"/>
    </row>
    <row r="459" spans="1:17">
      <c r="A459" t="s">
        <v>125</v>
      </c>
      <c r="Q459" s="1"/>
    </row>
    <row r="460" spans="1:17">
      <c r="A460" t="s">
        <v>125</v>
      </c>
      <c r="B460">
        <v>1</v>
      </c>
      <c r="C460" t="s">
        <v>179</v>
      </c>
      <c r="H460" t="s">
        <v>180</v>
      </c>
      <c r="I460" t="s">
        <v>181</v>
      </c>
      <c r="J460" s="1">
        <v>0.24861111111111112</v>
      </c>
      <c r="K460" s="1">
        <v>0.25694444444444448</v>
      </c>
      <c r="L460" t="s">
        <v>218</v>
      </c>
      <c r="M460" t="s">
        <v>219</v>
      </c>
      <c r="N460">
        <v>5.3</v>
      </c>
      <c r="Q460" s="1">
        <f t="shared" ref="Q460:Q478" si="19">K460-J460</f>
        <v>8.3333333333333592E-3</v>
      </c>
    </row>
    <row r="461" spans="1:17">
      <c r="A461" t="s">
        <v>125</v>
      </c>
      <c r="B461">
        <v>2</v>
      </c>
      <c r="C461" t="s">
        <v>184</v>
      </c>
      <c r="D461">
        <v>100014</v>
      </c>
      <c r="E461" t="s">
        <v>220</v>
      </c>
      <c r="F461" t="s">
        <v>221</v>
      </c>
      <c r="G461" t="s">
        <v>222</v>
      </c>
      <c r="H461" t="s">
        <v>218</v>
      </c>
      <c r="I461" t="s">
        <v>219</v>
      </c>
      <c r="J461" s="1">
        <v>0.25694444444444448</v>
      </c>
      <c r="K461" s="1">
        <v>0.29097222222222224</v>
      </c>
      <c r="L461" t="s">
        <v>223</v>
      </c>
      <c r="M461" t="s">
        <v>224</v>
      </c>
      <c r="N461">
        <v>19.882999999999999</v>
      </c>
      <c r="Q461" s="1">
        <f t="shared" si="19"/>
        <v>3.4027777777777768E-2</v>
      </c>
    </row>
    <row r="462" spans="1:17">
      <c r="A462" t="s">
        <v>125</v>
      </c>
      <c r="B462">
        <v>3</v>
      </c>
      <c r="C462" t="s">
        <v>184</v>
      </c>
      <c r="D462">
        <v>100185</v>
      </c>
      <c r="E462" t="s">
        <v>225</v>
      </c>
      <c r="F462" t="s">
        <v>226</v>
      </c>
      <c r="G462" t="s">
        <v>222</v>
      </c>
      <c r="H462" t="s">
        <v>223</v>
      </c>
      <c r="I462" t="s">
        <v>224</v>
      </c>
      <c r="J462" s="1">
        <v>0.30902777777777779</v>
      </c>
      <c r="K462" s="1">
        <v>0.34513888888888888</v>
      </c>
      <c r="L462" t="s">
        <v>218</v>
      </c>
      <c r="M462" t="s">
        <v>219</v>
      </c>
      <c r="N462">
        <v>20.921500000000002</v>
      </c>
      <c r="Q462" s="1">
        <f t="shared" si="19"/>
        <v>3.6111111111111094E-2</v>
      </c>
    </row>
    <row r="463" spans="1:17">
      <c r="A463" t="s">
        <v>125</v>
      </c>
      <c r="B463">
        <v>4</v>
      </c>
      <c r="C463" t="s">
        <v>184</v>
      </c>
      <c r="D463">
        <v>100023</v>
      </c>
      <c r="E463" t="s">
        <v>227</v>
      </c>
      <c r="F463" t="s">
        <v>228</v>
      </c>
      <c r="G463" t="s">
        <v>222</v>
      </c>
      <c r="H463" t="s">
        <v>218</v>
      </c>
      <c r="I463" t="s">
        <v>219</v>
      </c>
      <c r="J463" s="1">
        <v>0.35069444444444442</v>
      </c>
      <c r="K463" s="1">
        <v>0.37916666666666665</v>
      </c>
      <c r="L463" t="s">
        <v>192</v>
      </c>
      <c r="M463" t="s">
        <v>193</v>
      </c>
      <c r="N463">
        <v>16.2334</v>
      </c>
      <c r="Q463" s="1">
        <f t="shared" si="19"/>
        <v>2.8472222222222232E-2</v>
      </c>
    </row>
    <row r="464" spans="1:17">
      <c r="A464" t="s">
        <v>125</v>
      </c>
      <c r="B464">
        <v>5</v>
      </c>
      <c r="C464" t="s">
        <v>184</v>
      </c>
      <c r="D464">
        <v>100192</v>
      </c>
      <c r="E464" t="s">
        <v>229</v>
      </c>
      <c r="F464" t="s">
        <v>230</v>
      </c>
      <c r="G464" t="s">
        <v>222</v>
      </c>
      <c r="H464" t="s">
        <v>192</v>
      </c>
      <c r="I464" t="s">
        <v>193</v>
      </c>
      <c r="J464" s="1">
        <v>0.39097222222222222</v>
      </c>
      <c r="K464" s="1">
        <v>0.41805555555555557</v>
      </c>
      <c r="L464" t="s">
        <v>218</v>
      </c>
      <c r="M464" t="s">
        <v>219</v>
      </c>
      <c r="N464">
        <v>15.4627</v>
      </c>
      <c r="Q464" s="1">
        <f t="shared" si="19"/>
        <v>2.7083333333333348E-2</v>
      </c>
    </row>
    <row r="465" spans="1:17">
      <c r="A465" t="s">
        <v>125</v>
      </c>
      <c r="B465">
        <v>6</v>
      </c>
      <c r="C465" t="s">
        <v>184</v>
      </c>
      <c r="D465">
        <v>100034</v>
      </c>
      <c r="E465" t="s">
        <v>220</v>
      </c>
      <c r="F465" t="s">
        <v>221</v>
      </c>
      <c r="G465" t="s">
        <v>222</v>
      </c>
      <c r="H465" t="s">
        <v>218</v>
      </c>
      <c r="I465" t="s">
        <v>219</v>
      </c>
      <c r="J465" s="1">
        <v>0.46527777777777773</v>
      </c>
      <c r="K465" s="1">
        <v>0.4993055555555555</v>
      </c>
      <c r="L465" t="s">
        <v>223</v>
      </c>
      <c r="M465" t="s">
        <v>224</v>
      </c>
      <c r="N465">
        <v>19.882999999999999</v>
      </c>
      <c r="Q465" s="1">
        <f t="shared" si="19"/>
        <v>3.4027777777777768E-2</v>
      </c>
    </row>
    <row r="466" spans="1:17">
      <c r="A466" t="s">
        <v>125</v>
      </c>
      <c r="B466">
        <v>7</v>
      </c>
      <c r="C466" t="s">
        <v>184</v>
      </c>
      <c r="D466">
        <v>100205</v>
      </c>
      <c r="E466" t="s">
        <v>225</v>
      </c>
      <c r="F466" t="s">
        <v>226</v>
      </c>
      <c r="G466" t="s">
        <v>222</v>
      </c>
      <c r="H466" t="s">
        <v>223</v>
      </c>
      <c r="I466" t="s">
        <v>224</v>
      </c>
      <c r="J466" s="1">
        <v>0.51736111111111105</v>
      </c>
      <c r="K466" s="1">
        <v>0.55347222222222225</v>
      </c>
      <c r="L466" t="s">
        <v>218</v>
      </c>
      <c r="M466" t="s">
        <v>219</v>
      </c>
      <c r="N466">
        <v>20.921500000000002</v>
      </c>
      <c r="Q466" s="1">
        <f t="shared" si="19"/>
        <v>3.6111111111111205E-2</v>
      </c>
    </row>
    <row r="467" spans="1:17">
      <c r="A467" t="s">
        <v>125</v>
      </c>
      <c r="B467">
        <v>8</v>
      </c>
      <c r="C467" t="s">
        <v>184</v>
      </c>
      <c r="D467">
        <v>100043</v>
      </c>
      <c r="E467" t="s">
        <v>227</v>
      </c>
      <c r="F467" t="s">
        <v>228</v>
      </c>
      <c r="G467" t="s">
        <v>222</v>
      </c>
      <c r="H467" t="s">
        <v>218</v>
      </c>
      <c r="I467" t="s">
        <v>219</v>
      </c>
      <c r="J467" s="1">
        <v>0.55902777777777779</v>
      </c>
      <c r="K467" s="1">
        <v>0.58750000000000002</v>
      </c>
      <c r="L467" t="s">
        <v>192</v>
      </c>
      <c r="M467" t="s">
        <v>193</v>
      </c>
      <c r="N467">
        <v>16.2334</v>
      </c>
      <c r="Q467" s="1">
        <f t="shared" si="19"/>
        <v>2.8472222222222232E-2</v>
      </c>
    </row>
    <row r="468" spans="1:17">
      <c r="A468" t="s">
        <v>125</v>
      </c>
      <c r="B468">
        <v>9</v>
      </c>
      <c r="C468" t="s">
        <v>179</v>
      </c>
      <c r="H468" t="s">
        <v>192</v>
      </c>
      <c r="I468" t="s">
        <v>193</v>
      </c>
      <c r="J468" s="1">
        <v>0.58750000000000002</v>
      </c>
      <c r="K468" s="1">
        <v>0.59583333333333333</v>
      </c>
      <c r="L468" t="s">
        <v>180</v>
      </c>
      <c r="M468" t="s">
        <v>181</v>
      </c>
      <c r="N468">
        <v>7.5</v>
      </c>
      <c r="Q468" s="1">
        <f t="shared" si="19"/>
        <v>8.3333333333333037E-3</v>
      </c>
    </row>
    <row r="469" spans="1:17">
      <c r="A469" t="s">
        <v>125</v>
      </c>
      <c r="B469">
        <v>10</v>
      </c>
      <c r="C469" t="s">
        <v>179</v>
      </c>
      <c r="H469" t="s">
        <v>180</v>
      </c>
      <c r="I469" t="s">
        <v>181</v>
      </c>
      <c r="J469" s="1">
        <v>0.6743055555555556</v>
      </c>
      <c r="K469" s="1">
        <v>0.68263888888888891</v>
      </c>
      <c r="L469" t="s">
        <v>192</v>
      </c>
      <c r="M469" t="s">
        <v>193</v>
      </c>
      <c r="N469">
        <v>7.5</v>
      </c>
      <c r="Q469" s="1">
        <f t="shared" si="19"/>
        <v>8.3333333333333037E-3</v>
      </c>
    </row>
    <row r="470" spans="1:17">
      <c r="A470" t="s">
        <v>125</v>
      </c>
      <c r="B470">
        <v>11</v>
      </c>
      <c r="C470" t="s">
        <v>184</v>
      </c>
      <c r="D470">
        <v>100220</v>
      </c>
      <c r="E470" t="s">
        <v>229</v>
      </c>
      <c r="F470" t="s">
        <v>230</v>
      </c>
      <c r="G470" t="s">
        <v>222</v>
      </c>
      <c r="H470" t="s">
        <v>192</v>
      </c>
      <c r="I470" t="s">
        <v>193</v>
      </c>
      <c r="J470" s="1">
        <v>0.68263888888888891</v>
      </c>
      <c r="K470" s="1">
        <v>0.70972222222222225</v>
      </c>
      <c r="L470" t="s">
        <v>218</v>
      </c>
      <c r="M470" t="s">
        <v>219</v>
      </c>
      <c r="N470">
        <v>15.4627</v>
      </c>
      <c r="Q470" s="1">
        <f t="shared" si="19"/>
        <v>2.7083333333333348E-2</v>
      </c>
    </row>
    <row r="471" spans="1:17">
      <c r="A471" t="s">
        <v>125</v>
      </c>
      <c r="B471">
        <v>12</v>
      </c>
      <c r="C471" t="s">
        <v>184</v>
      </c>
      <c r="D471">
        <v>100058</v>
      </c>
      <c r="E471" t="s">
        <v>220</v>
      </c>
      <c r="F471" t="s">
        <v>221</v>
      </c>
      <c r="G471" t="s">
        <v>222</v>
      </c>
      <c r="H471" t="s">
        <v>218</v>
      </c>
      <c r="I471" t="s">
        <v>219</v>
      </c>
      <c r="J471" s="1">
        <v>0.71527777777777779</v>
      </c>
      <c r="K471" s="1">
        <v>0.74930555555555556</v>
      </c>
      <c r="L471" t="s">
        <v>223</v>
      </c>
      <c r="M471" t="s">
        <v>224</v>
      </c>
      <c r="N471">
        <v>19.882999999999999</v>
      </c>
      <c r="Q471" s="1">
        <f t="shared" si="19"/>
        <v>3.4027777777777768E-2</v>
      </c>
    </row>
    <row r="472" spans="1:17">
      <c r="A472" t="s">
        <v>125</v>
      </c>
      <c r="B472">
        <v>13</v>
      </c>
      <c r="C472" t="s">
        <v>184</v>
      </c>
      <c r="D472">
        <v>100229</v>
      </c>
      <c r="E472" t="s">
        <v>225</v>
      </c>
      <c r="F472" t="s">
        <v>226</v>
      </c>
      <c r="G472" t="s">
        <v>222</v>
      </c>
      <c r="H472" t="s">
        <v>223</v>
      </c>
      <c r="I472" t="s">
        <v>224</v>
      </c>
      <c r="J472" s="1">
        <v>0.76736111111111116</v>
      </c>
      <c r="K472" s="1">
        <v>0.80347222222222225</v>
      </c>
      <c r="L472" t="s">
        <v>218</v>
      </c>
      <c r="M472" t="s">
        <v>219</v>
      </c>
      <c r="N472">
        <v>20.921500000000002</v>
      </c>
      <c r="Q472" s="1">
        <f t="shared" si="19"/>
        <v>3.6111111111111094E-2</v>
      </c>
    </row>
    <row r="473" spans="1:17">
      <c r="A473" t="s">
        <v>125</v>
      </c>
      <c r="B473">
        <v>14</v>
      </c>
      <c r="C473" t="s">
        <v>184</v>
      </c>
      <c r="D473">
        <v>100067</v>
      </c>
      <c r="E473" t="s">
        <v>227</v>
      </c>
      <c r="F473" t="s">
        <v>228</v>
      </c>
      <c r="G473" t="s">
        <v>222</v>
      </c>
      <c r="H473" t="s">
        <v>218</v>
      </c>
      <c r="I473" t="s">
        <v>219</v>
      </c>
      <c r="J473" s="1">
        <v>0.80902777777777779</v>
      </c>
      <c r="K473" s="1">
        <v>0.83750000000000002</v>
      </c>
      <c r="L473" t="s">
        <v>192</v>
      </c>
      <c r="M473" t="s">
        <v>193</v>
      </c>
      <c r="N473">
        <v>16.2334</v>
      </c>
      <c r="Q473" s="1">
        <f t="shared" si="19"/>
        <v>2.8472222222222232E-2</v>
      </c>
    </row>
    <row r="474" spans="1:17">
      <c r="A474" t="s">
        <v>125</v>
      </c>
      <c r="B474">
        <v>15</v>
      </c>
      <c r="C474" t="s">
        <v>184</v>
      </c>
      <c r="D474">
        <v>100238</v>
      </c>
      <c r="E474" t="s">
        <v>229</v>
      </c>
      <c r="F474" t="s">
        <v>230</v>
      </c>
      <c r="G474" t="s">
        <v>222</v>
      </c>
      <c r="H474" t="s">
        <v>192</v>
      </c>
      <c r="I474" t="s">
        <v>193</v>
      </c>
      <c r="J474" s="1">
        <v>0.87013888888888891</v>
      </c>
      <c r="K474" s="1">
        <v>0.8965277777777777</v>
      </c>
      <c r="L474" t="s">
        <v>218</v>
      </c>
      <c r="M474" t="s">
        <v>219</v>
      </c>
      <c r="N474">
        <v>15.4627</v>
      </c>
      <c r="Q474" s="1">
        <f t="shared" si="19"/>
        <v>2.6388888888888795E-2</v>
      </c>
    </row>
    <row r="475" spans="1:17">
      <c r="A475" t="s">
        <v>125</v>
      </c>
      <c r="B475">
        <v>16</v>
      </c>
      <c r="C475" t="s">
        <v>184</v>
      </c>
      <c r="D475">
        <v>100074</v>
      </c>
      <c r="E475" t="s">
        <v>227</v>
      </c>
      <c r="F475" t="s">
        <v>228</v>
      </c>
      <c r="G475" t="s">
        <v>222</v>
      </c>
      <c r="H475" t="s">
        <v>218</v>
      </c>
      <c r="I475" t="s">
        <v>219</v>
      </c>
      <c r="J475" s="1">
        <v>0.90277777777777779</v>
      </c>
      <c r="K475" s="1">
        <v>0.93125000000000002</v>
      </c>
      <c r="L475" t="s">
        <v>192</v>
      </c>
      <c r="M475" t="s">
        <v>193</v>
      </c>
      <c r="N475">
        <v>16.2334</v>
      </c>
      <c r="Q475" s="1">
        <f t="shared" si="19"/>
        <v>2.8472222222222232E-2</v>
      </c>
    </row>
    <row r="476" spans="1:17">
      <c r="A476" t="s">
        <v>125</v>
      </c>
      <c r="B476">
        <v>17</v>
      </c>
      <c r="C476" t="s">
        <v>184</v>
      </c>
      <c r="D476">
        <v>100241</v>
      </c>
      <c r="E476" t="s">
        <v>229</v>
      </c>
      <c r="F476" t="s">
        <v>230</v>
      </c>
      <c r="G476" t="s">
        <v>222</v>
      </c>
      <c r="H476" t="s">
        <v>192</v>
      </c>
      <c r="I476" t="s">
        <v>193</v>
      </c>
      <c r="J476" s="1">
        <v>0.93402777777777779</v>
      </c>
      <c r="K476" s="1">
        <v>0.9604166666666667</v>
      </c>
      <c r="L476" t="s">
        <v>218</v>
      </c>
      <c r="M476" t="s">
        <v>219</v>
      </c>
      <c r="N476">
        <v>15.4627</v>
      </c>
      <c r="Q476" s="1">
        <f t="shared" si="19"/>
        <v>2.6388888888888906E-2</v>
      </c>
    </row>
    <row r="477" spans="1:17">
      <c r="A477" t="s">
        <v>125</v>
      </c>
      <c r="B477">
        <v>18</v>
      </c>
      <c r="C477" t="s">
        <v>184</v>
      </c>
      <c r="D477">
        <v>100077</v>
      </c>
      <c r="E477" t="s">
        <v>278</v>
      </c>
      <c r="F477" t="s">
        <v>279</v>
      </c>
      <c r="G477" t="s">
        <v>222</v>
      </c>
      <c r="H477" t="s">
        <v>218</v>
      </c>
      <c r="I477" t="s">
        <v>219</v>
      </c>
      <c r="J477" s="1">
        <v>0.96527777777777779</v>
      </c>
      <c r="K477" s="1">
        <v>0.98125000000000007</v>
      </c>
      <c r="L477" t="s">
        <v>250</v>
      </c>
      <c r="M477" t="s">
        <v>251</v>
      </c>
      <c r="N477">
        <v>7.6986299999999996</v>
      </c>
      <c r="Q477" s="1">
        <f t="shared" si="19"/>
        <v>1.5972222222222276E-2</v>
      </c>
    </row>
    <row r="478" spans="1:17">
      <c r="A478" t="s">
        <v>125</v>
      </c>
      <c r="B478">
        <v>19</v>
      </c>
      <c r="C478" t="s">
        <v>179</v>
      </c>
      <c r="H478" t="s">
        <v>250</v>
      </c>
      <c r="I478" t="s">
        <v>251</v>
      </c>
      <c r="J478" s="1">
        <v>0.98125000000000007</v>
      </c>
      <c r="K478" s="1">
        <v>0.99513888888888891</v>
      </c>
      <c r="L478" t="s">
        <v>180</v>
      </c>
      <c r="M478" t="s">
        <v>181</v>
      </c>
      <c r="N478">
        <v>11.5</v>
      </c>
      <c r="Q478" s="1">
        <f t="shared" si="19"/>
        <v>1.388888888888884E-2</v>
      </c>
    </row>
    <row r="479" spans="1:17">
      <c r="A479" t="s">
        <v>125</v>
      </c>
      <c r="M479" t="s">
        <v>277</v>
      </c>
      <c r="N479">
        <f>SUM(N460:N478)</f>
        <v>288.69653</v>
      </c>
      <c r="P479" t="s">
        <v>274</v>
      </c>
      <c r="Q479" s="1">
        <f>SUM(Q460:Q478)</f>
        <v>0.4861111111111111</v>
      </c>
    </row>
    <row r="480" spans="1:17">
      <c r="Q480" s="1"/>
    </row>
    <row r="481" spans="1:17">
      <c r="A481" t="s">
        <v>121</v>
      </c>
      <c r="Q481" s="1"/>
    </row>
    <row r="482" spans="1:17">
      <c r="A482" t="s">
        <v>121</v>
      </c>
      <c r="B482">
        <v>1</v>
      </c>
      <c r="C482" t="s">
        <v>179</v>
      </c>
      <c r="H482" t="s">
        <v>180</v>
      </c>
      <c r="I482" t="s">
        <v>181</v>
      </c>
      <c r="J482" s="1">
        <v>0.37361111111111112</v>
      </c>
      <c r="K482" s="1">
        <v>0.38194444444444442</v>
      </c>
      <c r="L482" t="s">
        <v>218</v>
      </c>
      <c r="M482" t="s">
        <v>219</v>
      </c>
      <c r="N482">
        <v>5.3</v>
      </c>
      <c r="Q482" s="1">
        <f t="shared" ref="Q482:Q488" si="20">K482-J482</f>
        <v>8.3333333333333037E-3</v>
      </c>
    </row>
    <row r="483" spans="1:17">
      <c r="A483" t="s">
        <v>121</v>
      </c>
      <c r="B483">
        <v>2</v>
      </c>
      <c r="C483" t="s">
        <v>184</v>
      </c>
      <c r="D483">
        <v>100026</v>
      </c>
      <c r="E483" t="s">
        <v>220</v>
      </c>
      <c r="F483" t="s">
        <v>221</v>
      </c>
      <c r="G483" t="s">
        <v>222</v>
      </c>
      <c r="H483" t="s">
        <v>218</v>
      </c>
      <c r="I483" t="s">
        <v>219</v>
      </c>
      <c r="J483" s="1">
        <v>0.38194444444444442</v>
      </c>
      <c r="K483" s="1">
        <v>0.41597222222222219</v>
      </c>
      <c r="L483" t="s">
        <v>223</v>
      </c>
      <c r="M483" t="s">
        <v>224</v>
      </c>
      <c r="N483">
        <v>19.882999999999999</v>
      </c>
      <c r="Q483" s="1">
        <f t="shared" si="20"/>
        <v>3.4027777777777768E-2</v>
      </c>
    </row>
    <row r="484" spans="1:17">
      <c r="A484" t="s">
        <v>121</v>
      </c>
      <c r="B484">
        <v>3</v>
      </c>
      <c r="C484" t="s">
        <v>184</v>
      </c>
      <c r="D484">
        <v>100197</v>
      </c>
      <c r="E484" t="s">
        <v>225</v>
      </c>
      <c r="F484" t="s">
        <v>226</v>
      </c>
      <c r="G484" t="s">
        <v>222</v>
      </c>
      <c r="H484" t="s">
        <v>223</v>
      </c>
      <c r="I484" t="s">
        <v>224</v>
      </c>
      <c r="J484" s="1">
        <v>0.43402777777777773</v>
      </c>
      <c r="K484" s="1">
        <v>0.47013888888888888</v>
      </c>
      <c r="L484" t="s">
        <v>218</v>
      </c>
      <c r="M484" t="s">
        <v>219</v>
      </c>
      <c r="N484">
        <v>20.921500000000002</v>
      </c>
      <c r="Q484" s="1">
        <f t="shared" si="20"/>
        <v>3.6111111111111149E-2</v>
      </c>
    </row>
    <row r="485" spans="1:17">
      <c r="A485" t="s">
        <v>121</v>
      </c>
      <c r="B485">
        <v>4</v>
      </c>
      <c r="C485" t="s">
        <v>184</v>
      </c>
      <c r="D485">
        <v>100038</v>
      </c>
      <c r="E485" t="s">
        <v>220</v>
      </c>
      <c r="F485" t="s">
        <v>221</v>
      </c>
      <c r="G485" t="s">
        <v>222</v>
      </c>
      <c r="H485" t="s">
        <v>218</v>
      </c>
      <c r="I485" t="s">
        <v>219</v>
      </c>
      <c r="J485" s="1">
        <v>0.50694444444444442</v>
      </c>
      <c r="K485" s="1">
        <v>0.54097222222222219</v>
      </c>
      <c r="L485" t="s">
        <v>223</v>
      </c>
      <c r="M485" t="s">
        <v>224</v>
      </c>
      <c r="N485">
        <v>19.882999999999999</v>
      </c>
      <c r="Q485" s="1">
        <f t="shared" si="20"/>
        <v>3.4027777777777768E-2</v>
      </c>
    </row>
    <row r="486" spans="1:17">
      <c r="A486" t="s">
        <v>121</v>
      </c>
      <c r="B486">
        <v>5</v>
      </c>
      <c r="C486" t="s">
        <v>184</v>
      </c>
      <c r="D486">
        <v>100209</v>
      </c>
      <c r="E486" t="s">
        <v>225</v>
      </c>
      <c r="F486" t="s">
        <v>226</v>
      </c>
      <c r="G486" t="s">
        <v>222</v>
      </c>
      <c r="H486" t="s">
        <v>223</v>
      </c>
      <c r="I486" t="s">
        <v>224</v>
      </c>
      <c r="J486" s="1">
        <v>0.55902777777777779</v>
      </c>
      <c r="K486" s="1">
        <v>0.59513888888888888</v>
      </c>
      <c r="L486" t="s">
        <v>218</v>
      </c>
      <c r="M486" t="s">
        <v>219</v>
      </c>
      <c r="N486">
        <v>20.921500000000002</v>
      </c>
      <c r="Q486" s="1">
        <f t="shared" si="20"/>
        <v>3.6111111111111094E-2</v>
      </c>
    </row>
    <row r="487" spans="1:17">
      <c r="A487" t="s">
        <v>121</v>
      </c>
      <c r="B487">
        <v>6</v>
      </c>
      <c r="C487" t="s">
        <v>184</v>
      </c>
      <c r="D487">
        <v>100047</v>
      </c>
      <c r="E487" t="s">
        <v>227</v>
      </c>
      <c r="F487" t="s">
        <v>228</v>
      </c>
      <c r="G487" t="s">
        <v>222</v>
      </c>
      <c r="H487" t="s">
        <v>218</v>
      </c>
      <c r="I487" t="s">
        <v>219</v>
      </c>
      <c r="J487" s="1">
        <v>0.60069444444444442</v>
      </c>
      <c r="K487" s="1">
        <v>0.62916666666666665</v>
      </c>
      <c r="L487" t="s">
        <v>192</v>
      </c>
      <c r="M487" t="s">
        <v>193</v>
      </c>
      <c r="N487">
        <v>16.2334</v>
      </c>
      <c r="Q487" s="1">
        <f t="shared" si="20"/>
        <v>2.8472222222222232E-2</v>
      </c>
    </row>
    <row r="488" spans="1:17">
      <c r="A488" t="s">
        <v>121</v>
      </c>
      <c r="B488">
        <v>7</v>
      </c>
      <c r="C488" t="s">
        <v>179</v>
      </c>
      <c r="H488" t="s">
        <v>192</v>
      </c>
      <c r="I488" t="s">
        <v>193</v>
      </c>
      <c r="J488" s="1">
        <v>0.62916666666666665</v>
      </c>
      <c r="K488" s="1">
        <v>0.63750000000000007</v>
      </c>
      <c r="L488" t="s">
        <v>180</v>
      </c>
      <c r="M488" t="s">
        <v>181</v>
      </c>
      <c r="N488">
        <v>7.5</v>
      </c>
      <c r="Q488" s="1">
        <f t="shared" si="20"/>
        <v>8.3333333333334147E-3</v>
      </c>
    </row>
    <row r="489" spans="1:17">
      <c r="A489" t="s">
        <v>121</v>
      </c>
      <c r="M489" t="s">
        <v>277</v>
      </c>
      <c r="N489">
        <f>SUM(N482:N488)</f>
        <v>110.64239999999999</v>
      </c>
      <c r="P489" t="s">
        <v>274</v>
      </c>
      <c r="Q489" s="1">
        <f>SUM(Q482:Q488)</f>
        <v>0.18541666666666673</v>
      </c>
    </row>
    <row r="490" spans="1:17">
      <c r="Q490" s="1"/>
    </row>
    <row r="491" spans="1:17">
      <c r="A491" t="s">
        <v>131</v>
      </c>
      <c r="Q491" s="1"/>
    </row>
    <row r="492" spans="1:17">
      <c r="A492" t="s">
        <v>131</v>
      </c>
      <c r="B492">
        <v>1</v>
      </c>
      <c r="C492" t="s">
        <v>179</v>
      </c>
      <c r="H492" t="s">
        <v>180</v>
      </c>
      <c r="I492" t="s">
        <v>181</v>
      </c>
      <c r="J492" s="1">
        <v>0.26944444444444443</v>
      </c>
      <c r="K492" s="1">
        <v>0.27777777777777779</v>
      </c>
      <c r="L492" t="s">
        <v>218</v>
      </c>
      <c r="M492" t="s">
        <v>219</v>
      </c>
      <c r="N492">
        <v>5.3</v>
      </c>
      <c r="Q492" s="1">
        <f t="shared" ref="Q492:Q513" si="21">K492-J492</f>
        <v>8.3333333333333592E-3</v>
      </c>
    </row>
    <row r="493" spans="1:17">
      <c r="A493" t="s">
        <v>131</v>
      </c>
      <c r="B493">
        <v>2</v>
      </c>
      <c r="C493" t="s">
        <v>184</v>
      </c>
      <c r="D493">
        <v>100016</v>
      </c>
      <c r="E493" t="s">
        <v>220</v>
      </c>
      <c r="F493" t="s">
        <v>221</v>
      </c>
      <c r="G493" t="s">
        <v>222</v>
      </c>
      <c r="H493" t="s">
        <v>218</v>
      </c>
      <c r="I493" t="s">
        <v>219</v>
      </c>
      <c r="J493" s="1">
        <v>0.27777777777777779</v>
      </c>
      <c r="K493" s="1">
        <v>0.31180555555555556</v>
      </c>
      <c r="L493" t="s">
        <v>223</v>
      </c>
      <c r="M493" t="s">
        <v>224</v>
      </c>
      <c r="N493">
        <v>19.882999999999999</v>
      </c>
      <c r="Q493" s="1">
        <f t="shared" si="21"/>
        <v>3.4027777777777768E-2</v>
      </c>
    </row>
    <row r="494" spans="1:17">
      <c r="A494" t="s">
        <v>131</v>
      </c>
      <c r="B494">
        <v>3</v>
      </c>
      <c r="C494" t="s">
        <v>184</v>
      </c>
      <c r="D494">
        <v>100187</v>
      </c>
      <c r="E494" t="s">
        <v>225</v>
      </c>
      <c r="F494" t="s">
        <v>226</v>
      </c>
      <c r="G494" t="s">
        <v>222</v>
      </c>
      <c r="H494" t="s">
        <v>223</v>
      </c>
      <c r="I494" t="s">
        <v>224</v>
      </c>
      <c r="J494" s="1">
        <v>0.3298611111111111</v>
      </c>
      <c r="K494" s="1">
        <v>0.3659722222222222</v>
      </c>
      <c r="L494" t="s">
        <v>218</v>
      </c>
      <c r="M494" t="s">
        <v>219</v>
      </c>
      <c r="N494">
        <v>20.921500000000002</v>
      </c>
      <c r="Q494" s="1">
        <f t="shared" si="21"/>
        <v>3.6111111111111094E-2</v>
      </c>
    </row>
    <row r="495" spans="1:17">
      <c r="A495" t="s">
        <v>131</v>
      </c>
      <c r="B495">
        <v>4</v>
      </c>
      <c r="C495" t="s">
        <v>184</v>
      </c>
      <c r="D495">
        <v>100025</v>
      </c>
      <c r="E495" t="s">
        <v>227</v>
      </c>
      <c r="F495" t="s">
        <v>228</v>
      </c>
      <c r="G495" t="s">
        <v>222</v>
      </c>
      <c r="H495" t="s">
        <v>218</v>
      </c>
      <c r="I495" t="s">
        <v>219</v>
      </c>
      <c r="J495" s="1">
        <v>0.37152777777777773</v>
      </c>
      <c r="K495" s="1">
        <v>0.39999999999999997</v>
      </c>
      <c r="L495" t="s">
        <v>192</v>
      </c>
      <c r="M495" t="s">
        <v>193</v>
      </c>
      <c r="N495">
        <v>16.2334</v>
      </c>
      <c r="Q495" s="1">
        <f t="shared" si="21"/>
        <v>2.8472222222222232E-2</v>
      </c>
    </row>
    <row r="496" spans="1:17">
      <c r="A496" t="s">
        <v>131</v>
      </c>
      <c r="B496">
        <v>5</v>
      </c>
      <c r="C496" t="s">
        <v>184</v>
      </c>
      <c r="D496">
        <v>100202</v>
      </c>
      <c r="E496" t="s">
        <v>229</v>
      </c>
      <c r="F496" t="s">
        <v>230</v>
      </c>
      <c r="G496" t="s">
        <v>222</v>
      </c>
      <c r="H496" t="s">
        <v>192</v>
      </c>
      <c r="I496" t="s">
        <v>193</v>
      </c>
      <c r="J496" s="1">
        <v>0.49513888888888885</v>
      </c>
      <c r="K496" s="1">
        <v>0.52222222222222225</v>
      </c>
      <c r="L496" t="s">
        <v>218</v>
      </c>
      <c r="M496" t="s">
        <v>219</v>
      </c>
      <c r="N496">
        <v>15.4627</v>
      </c>
      <c r="Q496" s="1">
        <f t="shared" si="21"/>
        <v>2.7083333333333404E-2</v>
      </c>
    </row>
    <row r="497" spans="1:17">
      <c r="A497" t="s">
        <v>131</v>
      </c>
      <c r="B497">
        <v>6</v>
      </c>
      <c r="C497" t="s">
        <v>184</v>
      </c>
      <c r="D497">
        <v>100041</v>
      </c>
      <c r="E497" t="s">
        <v>227</v>
      </c>
      <c r="F497" t="s">
        <v>228</v>
      </c>
      <c r="G497" t="s">
        <v>222</v>
      </c>
      <c r="H497" t="s">
        <v>218</v>
      </c>
      <c r="I497" t="s">
        <v>219</v>
      </c>
      <c r="J497" s="1">
        <v>0.53819444444444442</v>
      </c>
      <c r="K497" s="1">
        <v>0.56666666666666665</v>
      </c>
      <c r="L497" t="s">
        <v>192</v>
      </c>
      <c r="M497" t="s">
        <v>193</v>
      </c>
      <c r="N497">
        <v>16.2334</v>
      </c>
      <c r="Q497" s="1">
        <f t="shared" si="21"/>
        <v>2.8472222222222232E-2</v>
      </c>
    </row>
    <row r="498" spans="1:17">
      <c r="A498" t="s">
        <v>131</v>
      </c>
      <c r="B498">
        <v>7</v>
      </c>
      <c r="C498" t="s">
        <v>179</v>
      </c>
      <c r="H498" t="s">
        <v>192</v>
      </c>
      <c r="I498" t="s">
        <v>193</v>
      </c>
      <c r="J498" s="1">
        <v>0.56666666666666665</v>
      </c>
      <c r="K498" s="1">
        <v>0.57500000000000007</v>
      </c>
      <c r="L498" t="s">
        <v>180</v>
      </c>
      <c r="M498" t="s">
        <v>181</v>
      </c>
      <c r="N498">
        <v>7.5</v>
      </c>
      <c r="Q498" s="1">
        <f t="shared" si="21"/>
        <v>8.3333333333334147E-3</v>
      </c>
    </row>
    <row r="499" spans="1:17">
      <c r="A499" t="s">
        <v>131</v>
      </c>
      <c r="B499">
        <v>8</v>
      </c>
      <c r="C499" t="s">
        <v>179</v>
      </c>
      <c r="H499" t="s">
        <v>180</v>
      </c>
      <c r="I499" t="s">
        <v>181</v>
      </c>
      <c r="J499" s="1">
        <v>0.65347222222222223</v>
      </c>
      <c r="K499" s="1">
        <v>0.66180555555555554</v>
      </c>
      <c r="L499" t="s">
        <v>192</v>
      </c>
      <c r="M499" t="s">
        <v>193</v>
      </c>
      <c r="N499">
        <v>7.5</v>
      </c>
      <c r="Q499" s="1">
        <f t="shared" si="21"/>
        <v>8.3333333333333037E-3</v>
      </c>
    </row>
    <row r="500" spans="1:17">
      <c r="A500" t="s">
        <v>131</v>
      </c>
      <c r="B500">
        <v>9</v>
      </c>
      <c r="C500" t="s">
        <v>184</v>
      </c>
      <c r="D500">
        <v>100218</v>
      </c>
      <c r="E500" t="s">
        <v>229</v>
      </c>
      <c r="F500" t="s">
        <v>230</v>
      </c>
      <c r="G500" t="s">
        <v>222</v>
      </c>
      <c r="H500" t="s">
        <v>192</v>
      </c>
      <c r="I500" t="s">
        <v>193</v>
      </c>
      <c r="J500" s="1">
        <v>0.66180555555555554</v>
      </c>
      <c r="K500" s="1">
        <v>0.68888888888888899</v>
      </c>
      <c r="L500" t="s">
        <v>218</v>
      </c>
      <c r="M500" t="s">
        <v>219</v>
      </c>
      <c r="N500">
        <v>15.4627</v>
      </c>
      <c r="Q500" s="1">
        <f t="shared" si="21"/>
        <v>2.7083333333333459E-2</v>
      </c>
    </row>
    <row r="501" spans="1:17">
      <c r="A501" t="s">
        <v>131</v>
      </c>
      <c r="B501">
        <v>10</v>
      </c>
      <c r="C501" t="s">
        <v>184</v>
      </c>
      <c r="D501">
        <v>100056</v>
      </c>
      <c r="E501" t="s">
        <v>220</v>
      </c>
      <c r="F501" t="s">
        <v>221</v>
      </c>
      <c r="G501" t="s">
        <v>222</v>
      </c>
      <c r="H501" t="s">
        <v>218</v>
      </c>
      <c r="I501" t="s">
        <v>219</v>
      </c>
      <c r="J501" s="1">
        <v>0.69444444444444453</v>
      </c>
      <c r="K501" s="1">
        <v>0.7284722222222223</v>
      </c>
      <c r="L501" t="s">
        <v>223</v>
      </c>
      <c r="M501" t="s">
        <v>224</v>
      </c>
      <c r="N501">
        <v>19.882999999999999</v>
      </c>
      <c r="Q501" s="1">
        <f t="shared" si="21"/>
        <v>3.4027777777777768E-2</v>
      </c>
    </row>
    <row r="502" spans="1:17">
      <c r="A502" t="s">
        <v>131</v>
      </c>
      <c r="B502">
        <v>11</v>
      </c>
      <c r="C502" t="s">
        <v>184</v>
      </c>
      <c r="D502">
        <v>100227</v>
      </c>
      <c r="E502" t="s">
        <v>225</v>
      </c>
      <c r="F502" t="s">
        <v>226</v>
      </c>
      <c r="G502" t="s">
        <v>222</v>
      </c>
      <c r="H502" t="s">
        <v>223</v>
      </c>
      <c r="I502" t="s">
        <v>224</v>
      </c>
      <c r="J502" s="1">
        <v>0.74652777777777779</v>
      </c>
      <c r="K502" s="1">
        <v>0.78263888888888899</v>
      </c>
      <c r="L502" t="s">
        <v>218</v>
      </c>
      <c r="M502" t="s">
        <v>219</v>
      </c>
      <c r="N502">
        <v>20.921500000000002</v>
      </c>
      <c r="Q502" s="1">
        <f t="shared" si="21"/>
        <v>3.6111111111111205E-2</v>
      </c>
    </row>
    <row r="503" spans="1:17">
      <c r="A503" t="s">
        <v>131</v>
      </c>
      <c r="B503">
        <v>12</v>
      </c>
      <c r="C503" t="s">
        <v>179</v>
      </c>
      <c r="H503" t="s">
        <v>218</v>
      </c>
      <c r="I503" t="s">
        <v>219</v>
      </c>
      <c r="J503" s="1">
        <v>0.78263888888888899</v>
      </c>
      <c r="K503" s="1">
        <v>0.78611111111111109</v>
      </c>
      <c r="L503" t="s">
        <v>207</v>
      </c>
      <c r="M503" t="s">
        <v>208</v>
      </c>
      <c r="N503">
        <v>2.2559999999999998</v>
      </c>
      <c r="Q503" s="1">
        <f t="shared" si="21"/>
        <v>3.4722222222220989E-3</v>
      </c>
    </row>
    <row r="504" spans="1:17">
      <c r="A504" t="s">
        <v>131</v>
      </c>
      <c r="B504">
        <v>13</v>
      </c>
      <c r="C504" t="s">
        <v>184</v>
      </c>
      <c r="D504">
        <v>201097</v>
      </c>
      <c r="E504" t="s">
        <v>209</v>
      </c>
      <c r="F504" t="s">
        <v>210</v>
      </c>
      <c r="G504" t="s">
        <v>211</v>
      </c>
      <c r="H504" t="s">
        <v>207</v>
      </c>
      <c r="I504" t="s">
        <v>208</v>
      </c>
      <c r="J504" s="1">
        <v>0.80902777777777779</v>
      </c>
      <c r="K504" s="1">
        <v>0.8222222222222223</v>
      </c>
      <c r="L504" t="s">
        <v>212</v>
      </c>
      <c r="M504" t="s">
        <v>213</v>
      </c>
      <c r="N504">
        <v>6.6947799999999997</v>
      </c>
      <c r="Q504" s="1">
        <f t="shared" si="21"/>
        <v>1.3194444444444509E-2</v>
      </c>
    </row>
    <row r="505" spans="1:17">
      <c r="A505" t="s">
        <v>131</v>
      </c>
      <c r="B505">
        <v>14</v>
      </c>
      <c r="C505" t="s">
        <v>184</v>
      </c>
      <c r="D505">
        <v>201297</v>
      </c>
      <c r="E505" t="s">
        <v>214</v>
      </c>
      <c r="F505" t="s">
        <v>215</v>
      </c>
      <c r="G505" t="s">
        <v>211</v>
      </c>
      <c r="H505" t="s">
        <v>212</v>
      </c>
      <c r="I505" t="s">
        <v>213</v>
      </c>
      <c r="J505" s="1">
        <v>0.82986111111111116</v>
      </c>
      <c r="K505" s="1">
        <v>0.84513888888888899</v>
      </c>
      <c r="L505" t="s">
        <v>207</v>
      </c>
      <c r="M505" t="s">
        <v>208</v>
      </c>
      <c r="N505">
        <v>7.8006000000000002</v>
      </c>
      <c r="Q505" s="1">
        <f t="shared" si="21"/>
        <v>1.5277777777777835E-2</v>
      </c>
    </row>
    <row r="506" spans="1:17">
      <c r="A506" t="s">
        <v>131</v>
      </c>
      <c r="B506">
        <v>15</v>
      </c>
      <c r="C506" t="s">
        <v>184</v>
      </c>
      <c r="D506">
        <v>201103</v>
      </c>
      <c r="E506" t="s">
        <v>209</v>
      </c>
      <c r="F506" t="s">
        <v>210</v>
      </c>
      <c r="G506" t="s">
        <v>211</v>
      </c>
      <c r="H506" t="s">
        <v>207</v>
      </c>
      <c r="I506" t="s">
        <v>208</v>
      </c>
      <c r="J506" s="1">
        <v>0.84722222222222221</v>
      </c>
      <c r="K506" s="1">
        <v>0.86041666666666661</v>
      </c>
      <c r="L506" t="s">
        <v>212</v>
      </c>
      <c r="M506" t="s">
        <v>213</v>
      </c>
      <c r="N506">
        <v>6.6947799999999997</v>
      </c>
      <c r="Q506" s="1">
        <f t="shared" si="21"/>
        <v>1.3194444444444398E-2</v>
      </c>
    </row>
    <row r="507" spans="1:17">
      <c r="A507" t="s">
        <v>131</v>
      </c>
      <c r="B507">
        <v>16</v>
      </c>
      <c r="C507" t="s">
        <v>184</v>
      </c>
      <c r="D507">
        <v>201302</v>
      </c>
      <c r="E507" t="s">
        <v>265</v>
      </c>
      <c r="F507" t="s">
        <v>266</v>
      </c>
      <c r="G507" t="s">
        <v>211</v>
      </c>
      <c r="H507" t="s">
        <v>212</v>
      </c>
      <c r="I507" t="s">
        <v>213</v>
      </c>
      <c r="J507" s="1">
        <v>0.86805555555555547</v>
      </c>
      <c r="K507" s="1">
        <v>0.87986111111111109</v>
      </c>
      <c r="L507" t="s">
        <v>201</v>
      </c>
      <c r="M507" t="s">
        <v>202</v>
      </c>
      <c r="N507">
        <v>6.09809</v>
      </c>
      <c r="Q507" s="1">
        <f t="shared" si="21"/>
        <v>1.1805555555555625E-2</v>
      </c>
    </row>
    <row r="508" spans="1:17">
      <c r="A508" t="s">
        <v>131</v>
      </c>
      <c r="B508">
        <v>17</v>
      </c>
      <c r="C508" t="s">
        <v>184</v>
      </c>
      <c r="D508">
        <v>201313</v>
      </c>
      <c r="E508" t="s">
        <v>267</v>
      </c>
      <c r="F508" t="s">
        <v>268</v>
      </c>
      <c r="G508" t="s">
        <v>211</v>
      </c>
      <c r="H508" t="s">
        <v>201</v>
      </c>
      <c r="I508" t="s">
        <v>202</v>
      </c>
      <c r="J508" s="1">
        <v>0.88888888888888884</v>
      </c>
      <c r="K508" s="1">
        <v>0.89236111111111116</v>
      </c>
      <c r="L508" t="s">
        <v>207</v>
      </c>
      <c r="M508" t="s">
        <v>208</v>
      </c>
      <c r="N508">
        <v>1.7024999999999999</v>
      </c>
      <c r="Q508" s="1">
        <f t="shared" si="21"/>
        <v>3.4722222222223209E-3</v>
      </c>
    </row>
    <row r="509" spans="1:17">
      <c r="A509" t="s">
        <v>131</v>
      </c>
      <c r="B509">
        <v>18</v>
      </c>
      <c r="C509" t="s">
        <v>184</v>
      </c>
      <c r="D509">
        <v>201120</v>
      </c>
      <c r="E509" t="s">
        <v>269</v>
      </c>
      <c r="F509" t="s">
        <v>270</v>
      </c>
      <c r="G509" t="s">
        <v>211</v>
      </c>
      <c r="H509" t="s">
        <v>207</v>
      </c>
      <c r="I509" t="s">
        <v>208</v>
      </c>
      <c r="J509" s="1">
        <v>0.89236111111111116</v>
      </c>
      <c r="K509" s="1">
        <v>0.89583333333333337</v>
      </c>
      <c r="L509" t="s">
        <v>201</v>
      </c>
      <c r="M509" t="s">
        <v>202</v>
      </c>
      <c r="N509">
        <v>1.7518100000000001</v>
      </c>
      <c r="Q509" s="1">
        <f t="shared" si="21"/>
        <v>3.4722222222222099E-3</v>
      </c>
    </row>
    <row r="510" spans="1:17">
      <c r="A510" t="s">
        <v>131</v>
      </c>
      <c r="B510">
        <v>19</v>
      </c>
      <c r="C510" t="s">
        <v>184</v>
      </c>
      <c r="D510">
        <v>201314</v>
      </c>
      <c r="E510" t="s">
        <v>267</v>
      </c>
      <c r="F510" t="s">
        <v>268</v>
      </c>
      <c r="G510" t="s">
        <v>211</v>
      </c>
      <c r="H510" t="s">
        <v>201</v>
      </c>
      <c r="I510" t="s">
        <v>202</v>
      </c>
      <c r="J510" s="1">
        <v>0.89861111111111114</v>
      </c>
      <c r="K510" s="1">
        <v>0.90208333333333324</v>
      </c>
      <c r="L510" t="s">
        <v>207</v>
      </c>
      <c r="M510" t="s">
        <v>208</v>
      </c>
      <c r="N510">
        <v>1.7024999999999999</v>
      </c>
      <c r="Q510" s="1">
        <f t="shared" si="21"/>
        <v>3.4722222222220989E-3</v>
      </c>
    </row>
    <row r="511" spans="1:17">
      <c r="A511" t="s">
        <v>131</v>
      </c>
      <c r="B511">
        <v>20</v>
      </c>
      <c r="C511" t="s">
        <v>184</v>
      </c>
      <c r="D511">
        <v>201125</v>
      </c>
      <c r="E511" t="s">
        <v>269</v>
      </c>
      <c r="F511" t="s">
        <v>270</v>
      </c>
      <c r="G511" t="s">
        <v>211</v>
      </c>
      <c r="H511" t="s">
        <v>207</v>
      </c>
      <c r="I511" t="s">
        <v>208</v>
      </c>
      <c r="J511" s="1">
        <v>0.90208333333333324</v>
      </c>
      <c r="K511" s="1">
        <v>0.90555555555555556</v>
      </c>
      <c r="L511" t="s">
        <v>201</v>
      </c>
      <c r="M511" t="s">
        <v>202</v>
      </c>
      <c r="N511">
        <v>1.7518100000000001</v>
      </c>
      <c r="Q511" s="1">
        <f t="shared" si="21"/>
        <v>3.4722222222223209E-3</v>
      </c>
    </row>
    <row r="512" spans="1:17">
      <c r="A512" t="s">
        <v>131</v>
      </c>
      <c r="B512">
        <v>21</v>
      </c>
      <c r="C512" t="s">
        <v>184</v>
      </c>
      <c r="D512">
        <v>201318</v>
      </c>
      <c r="E512" t="s">
        <v>267</v>
      </c>
      <c r="F512" t="s">
        <v>268</v>
      </c>
      <c r="G512" t="s">
        <v>211</v>
      </c>
      <c r="H512" t="s">
        <v>201</v>
      </c>
      <c r="I512" t="s">
        <v>202</v>
      </c>
      <c r="J512" s="1">
        <v>0.90833333333333333</v>
      </c>
      <c r="K512" s="1">
        <v>0.91180555555555554</v>
      </c>
      <c r="L512" t="s">
        <v>207</v>
      </c>
      <c r="M512" t="s">
        <v>208</v>
      </c>
      <c r="N512">
        <v>1.7024999999999999</v>
      </c>
      <c r="Q512" s="1">
        <f t="shared" si="21"/>
        <v>3.4722222222222099E-3</v>
      </c>
    </row>
    <row r="513" spans="1:17">
      <c r="A513" t="s">
        <v>131</v>
      </c>
      <c r="B513">
        <v>22</v>
      </c>
      <c r="C513" t="s">
        <v>179</v>
      </c>
      <c r="H513" t="s">
        <v>207</v>
      </c>
      <c r="I513" t="s">
        <v>208</v>
      </c>
      <c r="J513" s="1">
        <v>0.91180555555555554</v>
      </c>
      <c r="K513" s="1">
        <v>0.92083333333333339</v>
      </c>
      <c r="L513" t="s">
        <v>180</v>
      </c>
      <c r="M513" t="s">
        <v>181</v>
      </c>
      <c r="N513">
        <v>5.3</v>
      </c>
      <c r="Q513" s="1">
        <f t="shared" si="21"/>
        <v>9.0277777777778567E-3</v>
      </c>
    </row>
    <row r="514" spans="1:17">
      <c r="A514" t="s">
        <v>131</v>
      </c>
      <c r="M514" t="s">
        <v>277</v>
      </c>
      <c r="N514">
        <f>SUM(N492:N513)</f>
        <v>208.75657000000004</v>
      </c>
      <c r="P514" t="s">
        <v>274</v>
      </c>
      <c r="Q514" s="1">
        <f>SUM(Q492:Q513)</f>
        <v>0.35972222222222272</v>
      </c>
    </row>
    <row r="515" spans="1:17">
      <c r="Q515" s="1"/>
    </row>
    <row r="516" spans="1:17">
      <c r="A516" t="s">
        <v>144</v>
      </c>
      <c r="Q516" s="1"/>
    </row>
    <row r="517" spans="1:17">
      <c r="A517" t="s">
        <v>144</v>
      </c>
      <c r="B517">
        <v>1</v>
      </c>
      <c r="C517" t="s">
        <v>179</v>
      </c>
      <c r="H517" t="s">
        <v>180</v>
      </c>
      <c r="I517" t="s">
        <v>181</v>
      </c>
      <c r="J517" s="1">
        <v>0.24444444444444446</v>
      </c>
      <c r="K517" s="1">
        <v>0.25347222222222221</v>
      </c>
      <c r="L517" t="s">
        <v>207</v>
      </c>
      <c r="M517" t="s">
        <v>208</v>
      </c>
      <c r="N517">
        <v>5.3</v>
      </c>
      <c r="Q517" s="1">
        <f t="shared" ref="Q517:Q540" si="22">K517-J517</f>
        <v>9.0277777777777457E-3</v>
      </c>
    </row>
    <row r="518" spans="1:17">
      <c r="A518" t="s">
        <v>144</v>
      </c>
      <c r="B518">
        <v>2</v>
      </c>
      <c r="C518" t="s">
        <v>184</v>
      </c>
      <c r="D518">
        <v>201001</v>
      </c>
      <c r="E518" t="s">
        <v>209</v>
      </c>
      <c r="F518" t="s">
        <v>210</v>
      </c>
      <c r="G518" t="s">
        <v>211</v>
      </c>
      <c r="H518" t="s">
        <v>207</v>
      </c>
      <c r="I518" t="s">
        <v>208</v>
      </c>
      <c r="J518" s="1">
        <v>0.25347222222222221</v>
      </c>
      <c r="K518" s="1">
        <v>0.26666666666666666</v>
      </c>
      <c r="L518" t="s">
        <v>212</v>
      </c>
      <c r="M518" t="s">
        <v>213</v>
      </c>
      <c r="N518">
        <v>6.6947799999999997</v>
      </c>
      <c r="Q518" s="1">
        <f t="shared" si="22"/>
        <v>1.3194444444444453E-2</v>
      </c>
    </row>
    <row r="519" spans="1:17">
      <c r="A519" t="s">
        <v>144</v>
      </c>
      <c r="B519">
        <v>3</v>
      </c>
      <c r="C519" t="s">
        <v>184</v>
      </c>
      <c r="D519">
        <v>201200</v>
      </c>
      <c r="E519" t="s">
        <v>214</v>
      </c>
      <c r="F519" t="s">
        <v>215</v>
      </c>
      <c r="G519" t="s">
        <v>211</v>
      </c>
      <c r="H519" t="s">
        <v>212</v>
      </c>
      <c r="I519" t="s">
        <v>213</v>
      </c>
      <c r="J519" s="1">
        <v>0.27083333333333331</v>
      </c>
      <c r="K519" s="1">
        <v>0.28611111111111115</v>
      </c>
      <c r="L519" t="s">
        <v>207</v>
      </c>
      <c r="M519" t="s">
        <v>208</v>
      </c>
      <c r="N519">
        <v>7.8006000000000002</v>
      </c>
      <c r="Q519" s="1">
        <f t="shared" si="22"/>
        <v>1.5277777777777835E-2</v>
      </c>
    </row>
    <row r="520" spans="1:17">
      <c r="A520" t="s">
        <v>144</v>
      </c>
      <c r="B520">
        <v>4</v>
      </c>
      <c r="C520" t="s">
        <v>184</v>
      </c>
      <c r="D520">
        <v>201010</v>
      </c>
      <c r="E520" t="s">
        <v>209</v>
      </c>
      <c r="F520" t="s">
        <v>210</v>
      </c>
      <c r="G520" t="s">
        <v>211</v>
      </c>
      <c r="H520" t="s">
        <v>207</v>
      </c>
      <c r="I520" t="s">
        <v>208</v>
      </c>
      <c r="J520" s="1">
        <v>0.2951388888888889</v>
      </c>
      <c r="K520" s="1">
        <v>0.30833333333333335</v>
      </c>
      <c r="L520" t="s">
        <v>212</v>
      </c>
      <c r="M520" t="s">
        <v>213</v>
      </c>
      <c r="N520">
        <v>6.6947799999999997</v>
      </c>
      <c r="Q520" s="1">
        <f t="shared" si="22"/>
        <v>1.3194444444444453E-2</v>
      </c>
    </row>
    <row r="521" spans="1:17">
      <c r="A521" t="s">
        <v>144</v>
      </c>
      <c r="B521">
        <v>5</v>
      </c>
      <c r="C521" t="s">
        <v>184</v>
      </c>
      <c r="D521">
        <v>201209</v>
      </c>
      <c r="E521" t="s">
        <v>214</v>
      </c>
      <c r="F521" t="s">
        <v>215</v>
      </c>
      <c r="G521" t="s">
        <v>211</v>
      </c>
      <c r="H521" t="s">
        <v>212</v>
      </c>
      <c r="I521" t="s">
        <v>213</v>
      </c>
      <c r="J521" s="1">
        <v>0.3125</v>
      </c>
      <c r="K521" s="1">
        <v>0.32777777777777778</v>
      </c>
      <c r="L521" t="s">
        <v>207</v>
      </c>
      <c r="M521" t="s">
        <v>208</v>
      </c>
      <c r="N521">
        <v>7.8006000000000002</v>
      </c>
      <c r="Q521" s="1">
        <f t="shared" si="22"/>
        <v>1.5277777777777779E-2</v>
      </c>
    </row>
    <row r="522" spans="1:17">
      <c r="A522" t="s">
        <v>144</v>
      </c>
      <c r="B522">
        <v>6</v>
      </c>
      <c r="C522" t="s">
        <v>179</v>
      </c>
      <c r="H522" t="s">
        <v>207</v>
      </c>
      <c r="I522" t="s">
        <v>208</v>
      </c>
      <c r="J522" s="1">
        <v>0.32777777777777778</v>
      </c>
      <c r="K522" s="1">
        <v>0.3298611111111111</v>
      </c>
      <c r="L522" t="s">
        <v>201</v>
      </c>
      <c r="M522" t="s">
        <v>202</v>
      </c>
      <c r="N522">
        <v>1.2889999999999999</v>
      </c>
      <c r="Q522" s="1">
        <f t="shared" si="22"/>
        <v>2.0833333333333259E-3</v>
      </c>
    </row>
    <row r="523" spans="1:17">
      <c r="A523" t="s">
        <v>144</v>
      </c>
      <c r="B523">
        <v>7</v>
      </c>
      <c r="C523" t="s">
        <v>184</v>
      </c>
      <c r="D523">
        <v>100501</v>
      </c>
      <c r="E523" t="s">
        <v>203</v>
      </c>
      <c r="F523" t="s">
        <v>204</v>
      </c>
      <c r="G523" t="s">
        <v>196</v>
      </c>
      <c r="H523" t="s">
        <v>201</v>
      </c>
      <c r="I523" t="s">
        <v>202</v>
      </c>
      <c r="J523" s="1">
        <v>0.35416666666666669</v>
      </c>
      <c r="K523" s="1">
        <v>0.36180555555555555</v>
      </c>
      <c r="L523" t="s">
        <v>197</v>
      </c>
      <c r="M523" t="s">
        <v>198</v>
      </c>
      <c r="N523">
        <v>3.6383299999999998</v>
      </c>
      <c r="Q523" s="1">
        <f t="shared" si="22"/>
        <v>7.6388888888888618E-3</v>
      </c>
    </row>
    <row r="524" spans="1:17">
      <c r="A524" t="s">
        <v>144</v>
      </c>
      <c r="B524">
        <v>8</v>
      </c>
      <c r="C524" t="s">
        <v>184</v>
      </c>
      <c r="D524">
        <v>100346</v>
      </c>
      <c r="E524" t="s">
        <v>244</v>
      </c>
      <c r="F524" t="s">
        <v>245</v>
      </c>
      <c r="G524" t="s">
        <v>196</v>
      </c>
      <c r="H524" t="s">
        <v>197</v>
      </c>
      <c r="I524" t="s">
        <v>198</v>
      </c>
      <c r="J524" s="1">
        <v>0.36458333333333331</v>
      </c>
      <c r="K524" s="1">
        <v>0.39027777777777778</v>
      </c>
      <c r="L524" t="s">
        <v>192</v>
      </c>
      <c r="M524" t="s">
        <v>193</v>
      </c>
      <c r="N524">
        <v>13.881600000000001</v>
      </c>
      <c r="Q524" s="1">
        <f t="shared" si="22"/>
        <v>2.5694444444444464E-2</v>
      </c>
    </row>
    <row r="525" spans="1:17">
      <c r="A525" t="s">
        <v>144</v>
      </c>
      <c r="B525">
        <v>9</v>
      </c>
      <c r="C525" t="s">
        <v>184</v>
      </c>
      <c r="D525">
        <v>100507</v>
      </c>
      <c r="E525" t="s">
        <v>194</v>
      </c>
      <c r="F525" t="s">
        <v>195</v>
      </c>
      <c r="G525" t="s">
        <v>196</v>
      </c>
      <c r="H525" t="s">
        <v>192</v>
      </c>
      <c r="I525" t="s">
        <v>193</v>
      </c>
      <c r="J525" s="1">
        <v>0.39999999999999997</v>
      </c>
      <c r="K525" s="1">
        <v>0.42430555555555555</v>
      </c>
      <c r="L525" t="s">
        <v>197</v>
      </c>
      <c r="M525" t="s">
        <v>198</v>
      </c>
      <c r="N525">
        <v>13.524900000000001</v>
      </c>
      <c r="Q525" s="1">
        <f t="shared" si="22"/>
        <v>2.430555555555558E-2</v>
      </c>
    </row>
    <row r="526" spans="1:17">
      <c r="A526" t="s">
        <v>144</v>
      </c>
      <c r="B526">
        <v>10</v>
      </c>
      <c r="C526" t="s">
        <v>184</v>
      </c>
      <c r="D526">
        <v>100354</v>
      </c>
      <c r="E526" t="s">
        <v>199</v>
      </c>
      <c r="F526" t="s">
        <v>200</v>
      </c>
      <c r="G526" t="s">
        <v>196</v>
      </c>
      <c r="H526" t="s">
        <v>197</v>
      </c>
      <c r="I526" t="s">
        <v>198</v>
      </c>
      <c r="J526" s="1">
        <v>0.43402777777777773</v>
      </c>
      <c r="K526" s="1">
        <v>0.44236111111111115</v>
      </c>
      <c r="L526" t="s">
        <v>201</v>
      </c>
      <c r="M526" t="s">
        <v>202</v>
      </c>
      <c r="N526">
        <v>3.9434100000000001</v>
      </c>
      <c r="Q526" s="1">
        <f t="shared" si="22"/>
        <v>8.3333333333334147E-3</v>
      </c>
    </row>
    <row r="527" spans="1:17">
      <c r="A527" t="s">
        <v>144</v>
      </c>
      <c r="B527">
        <v>11</v>
      </c>
      <c r="C527" t="s">
        <v>184</v>
      </c>
      <c r="D527">
        <v>100512</v>
      </c>
      <c r="E527" t="s">
        <v>203</v>
      </c>
      <c r="F527" t="s">
        <v>204</v>
      </c>
      <c r="G527" t="s">
        <v>196</v>
      </c>
      <c r="H527" t="s">
        <v>201</v>
      </c>
      <c r="I527" t="s">
        <v>202</v>
      </c>
      <c r="J527" s="1">
        <v>0.44444444444444442</v>
      </c>
      <c r="K527" s="1">
        <v>0.45208333333333334</v>
      </c>
      <c r="L527" t="s">
        <v>197</v>
      </c>
      <c r="M527" t="s">
        <v>198</v>
      </c>
      <c r="N527">
        <v>3.6383299999999998</v>
      </c>
      <c r="Q527" s="1">
        <f t="shared" si="22"/>
        <v>7.6388888888889173E-3</v>
      </c>
    </row>
    <row r="528" spans="1:17">
      <c r="A528" t="s">
        <v>144</v>
      </c>
      <c r="B528">
        <v>12</v>
      </c>
      <c r="C528" t="s">
        <v>184</v>
      </c>
      <c r="D528">
        <v>100359</v>
      </c>
      <c r="E528" t="s">
        <v>199</v>
      </c>
      <c r="F528" t="s">
        <v>200</v>
      </c>
      <c r="G528" t="s">
        <v>196</v>
      </c>
      <c r="H528" t="s">
        <v>197</v>
      </c>
      <c r="I528" t="s">
        <v>198</v>
      </c>
      <c r="J528" s="1">
        <v>0.47569444444444442</v>
      </c>
      <c r="K528" s="1">
        <v>0.48402777777777778</v>
      </c>
      <c r="L528" t="s">
        <v>201</v>
      </c>
      <c r="M528" t="s">
        <v>202</v>
      </c>
      <c r="N528">
        <v>3.9434100000000001</v>
      </c>
      <c r="Q528" s="1">
        <f t="shared" si="22"/>
        <v>8.3333333333333592E-3</v>
      </c>
    </row>
    <row r="529" spans="1:17">
      <c r="A529" t="s">
        <v>144</v>
      </c>
      <c r="B529">
        <v>13</v>
      </c>
      <c r="C529" t="s">
        <v>184</v>
      </c>
      <c r="D529">
        <v>100517</v>
      </c>
      <c r="E529" t="s">
        <v>203</v>
      </c>
      <c r="F529" t="s">
        <v>204</v>
      </c>
      <c r="G529" t="s">
        <v>196</v>
      </c>
      <c r="H529" t="s">
        <v>201</v>
      </c>
      <c r="I529" t="s">
        <v>202</v>
      </c>
      <c r="J529" s="1">
        <v>0.4861111111111111</v>
      </c>
      <c r="K529" s="1">
        <v>0.49374999999999997</v>
      </c>
      <c r="L529" t="s">
        <v>197</v>
      </c>
      <c r="M529" t="s">
        <v>198</v>
      </c>
      <c r="N529">
        <v>3.6383299999999998</v>
      </c>
      <c r="Q529" s="1">
        <f t="shared" si="22"/>
        <v>7.6388888888888618E-3</v>
      </c>
    </row>
    <row r="530" spans="1:17">
      <c r="A530" t="s">
        <v>144</v>
      </c>
      <c r="B530">
        <v>14</v>
      </c>
      <c r="C530" t="s">
        <v>179</v>
      </c>
      <c r="H530" t="s">
        <v>197</v>
      </c>
      <c r="I530" t="s">
        <v>198</v>
      </c>
      <c r="J530" s="1">
        <v>0.49374999999999997</v>
      </c>
      <c r="K530" s="1">
        <v>0.50763888888888886</v>
      </c>
      <c r="L530" t="s">
        <v>180</v>
      </c>
      <c r="M530" t="s">
        <v>181</v>
      </c>
      <c r="N530">
        <v>8.5</v>
      </c>
      <c r="Q530" s="1">
        <f t="shared" si="22"/>
        <v>1.3888888888888895E-2</v>
      </c>
    </row>
    <row r="531" spans="1:17">
      <c r="A531" t="s">
        <v>144</v>
      </c>
      <c r="B531">
        <v>15</v>
      </c>
      <c r="C531" t="s">
        <v>179</v>
      </c>
      <c r="H531" t="s">
        <v>180</v>
      </c>
      <c r="I531" t="s">
        <v>181</v>
      </c>
      <c r="J531" s="1">
        <v>0.5541666666666667</v>
      </c>
      <c r="K531" s="1">
        <v>0.5625</v>
      </c>
      <c r="L531" t="s">
        <v>182</v>
      </c>
      <c r="M531" t="s">
        <v>183</v>
      </c>
      <c r="N531">
        <v>7.6</v>
      </c>
      <c r="Q531" s="1">
        <f t="shared" si="22"/>
        <v>8.3333333333333037E-3</v>
      </c>
    </row>
    <row r="532" spans="1:17">
      <c r="A532" t="s">
        <v>144</v>
      </c>
      <c r="B532">
        <v>16</v>
      </c>
      <c r="C532" t="s">
        <v>184</v>
      </c>
      <c r="D532">
        <v>534762</v>
      </c>
      <c r="E532" t="s">
        <v>185</v>
      </c>
      <c r="F532" t="s">
        <v>186</v>
      </c>
      <c r="G532" t="s">
        <v>187</v>
      </c>
      <c r="H532" t="s">
        <v>182</v>
      </c>
      <c r="I532" t="s">
        <v>183</v>
      </c>
      <c r="J532" s="1">
        <v>0.5625</v>
      </c>
      <c r="K532" s="1">
        <v>0.5854166666666667</v>
      </c>
      <c r="L532" t="s">
        <v>188</v>
      </c>
      <c r="M532" t="s">
        <v>189</v>
      </c>
      <c r="N532">
        <v>12.118</v>
      </c>
      <c r="Q532" s="1">
        <f t="shared" si="22"/>
        <v>2.2916666666666696E-2</v>
      </c>
    </row>
    <row r="533" spans="1:17">
      <c r="A533" t="s">
        <v>144</v>
      </c>
      <c r="B533">
        <v>17</v>
      </c>
      <c r="C533" t="s">
        <v>184</v>
      </c>
      <c r="D533">
        <v>534871</v>
      </c>
      <c r="E533" t="s">
        <v>190</v>
      </c>
      <c r="F533" t="s">
        <v>191</v>
      </c>
      <c r="G533" t="s">
        <v>187</v>
      </c>
      <c r="H533" t="s">
        <v>188</v>
      </c>
      <c r="I533" t="s">
        <v>189</v>
      </c>
      <c r="J533" s="1">
        <v>0.59027777777777779</v>
      </c>
      <c r="K533" s="1">
        <v>0.61111111111111105</v>
      </c>
      <c r="L533" t="s">
        <v>182</v>
      </c>
      <c r="M533" t="s">
        <v>183</v>
      </c>
      <c r="N533">
        <v>12.781700000000001</v>
      </c>
      <c r="Q533" s="1">
        <f t="shared" si="22"/>
        <v>2.0833333333333259E-2</v>
      </c>
    </row>
    <row r="534" spans="1:17">
      <c r="A534" t="s">
        <v>144</v>
      </c>
      <c r="B534">
        <v>18</v>
      </c>
      <c r="C534" t="s">
        <v>184</v>
      </c>
      <c r="D534">
        <v>534919</v>
      </c>
      <c r="E534" t="s">
        <v>185</v>
      </c>
      <c r="F534" t="s">
        <v>186</v>
      </c>
      <c r="G534" t="s">
        <v>187</v>
      </c>
      <c r="H534" t="s">
        <v>182</v>
      </c>
      <c r="I534" t="s">
        <v>183</v>
      </c>
      <c r="J534" s="1">
        <v>0.61805555555555558</v>
      </c>
      <c r="K534" s="1">
        <v>0.64097222222222217</v>
      </c>
      <c r="L534" t="s">
        <v>188</v>
      </c>
      <c r="M534" t="s">
        <v>189</v>
      </c>
      <c r="N534">
        <v>12.118</v>
      </c>
      <c r="Q534" s="1">
        <f t="shared" si="22"/>
        <v>2.2916666666666585E-2</v>
      </c>
    </row>
    <row r="535" spans="1:17">
      <c r="A535" t="s">
        <v>144</v>
      </c>
      <c r="B535">
        <v>19</v>
      </c>
      <c r="C535" t="s">
        <v>184</v>
      </c>
      <c r="D535">
        <v>534645</v>
      </c>
      <c r="E535" t="s">
        <v>190</v>
      </c>
      <c r="F535" t="s">
        <v>191</v>
      </c>
      <c r="G535" t="s">
        <v>187</v>
      </c>
      <c r="H535" t="s">
        <v>188</v>
      </c>
      <c r="I535" t="s">
        <v>189</v>
      </c>
      <c r="J535" s="1">
        <v>0.64583333333333337</v>
      </c>
      <c r="K535" s="1">
        <v>0.66666666666666663</v>
      </c>
      <c r="L535" t="s">
        <v>182</v>
      </c>
      <c r="M535" t="s">
        <v>183</v>
      </c>
      <c r="N535">
        <v>12.781700000000001</v>
      </c>
      <c r="Q535" s="1">
        <f t="shared" si="22"/>
        <v>2.0833333333333259E-2</v>
      </c>
    </row>
    <row r="536" spans="1:17">
      <c r="A536" t="s">
        <v>144</v>
      </c>
      <c r="B536">
        <v>20</v>
      </c>
      <c r="C536" t="s">
        <v>184</v>
      </c>
      <c r="D536">
        <v>534920</v>
      </c>
      <c r="E536" t="s">
        <v>185</v>
      </c>
      <c r="F536" t="s">
        <v>186</v>
      </c>
      <c r="G536" t="s">
        <v>187</v>
      </c>
      <c r="H536" t="s">
        <v>182</v>
      </c>
      <c r="I536" t="s">
        <v>183</v>
      </c>
      <c r="J536" s="1">
        <v>0.70138888888888884</v>
      </c>
      <c r="K536" s="1">
        <v>0.72430555555555554</v>
      </c>
      <c r="L536" t="s">
        <v>188</v>
      </c>
      <c r="M536" t="s">
        <v>189</v>
      </c>
      <c r="N536">
        <v>12.118</v>
      </c>
      <c r="Q536" s="1">
        <f t="shared" si="22"/>
        <v>2.2916666666666696E-2</v>
      </c>
    </row>
    <row r="537" spans="1:17">
      <c r="A537" t="s">
        <v>144</v>
      </c>
      <c r="B537">
        <v>21</v>
      </c>
      <c r="C537" t="s">
        <v>184</v>
      </c>
      <c r="D537">
        <v>534644</v>
      </c>
      <c r="E537" t="s">
        <v>190</v>
      </c>
      <c r="F537" t="s">
        <v>191</v>
      </c>
      <c r="G537" t="s">
        <v>187</v>
      </c>
      <c r="H537" t="s">
        <v>188</v>
      </c>
      <c r="I537" t="s">
        <v>189</v>
      </c>
      <c r="J537" s="1">
        <v>0.72916666666666663</v>
      </c>
      <c r="K537" s="1">
        <v>0.75</v>
      </c>
      <c r="L537" t="s">
        <v>182</v>
      </c>
      <c r="M537" t="s">
        <v>183</v>
      </c>
      <c r="N537">
        <v>12.781700000000001</v>
      </c>
      <c r="Q537" s="1">
        <f t="shared" si="22"/>
        <v>2.083333333333337E-2</v>
      </c>
    </row>
    <row r="538" spans="1:17">
      <c r="A538" t="s">
        <v>144</v>
      </c>
      <c r="B538">
        <v>22</v>
      </c>
      <c r="C538" t="s">
        <v>184</v>
      </c>
      <c r="D538">
        <v>534838</v>
      </c>
      <c r="E538" t="s">
        <v>185</v>
      </c>
      <c r="F538" t="s">
        <v>186</v>
      </c>
      <c r="G538" t="s">
        <v>187</v>
      </c>
      <c r="H538" t="s">
        <v>182</v>
      </c>
      <c r="I538" t="s">
        <v>183</v>
      </c>
      <c r="J538" s="1">
        <v>0.75694444444444453</v>
      </c>
      <c r="K538" s="1">
        <v>0.77986111111111101</v>
      </c>
      <c r="L538" t="s">
        <v>188</v>
      </c>
      <c r="M538" t="s">
        <v>189</v>
      </c>
      <c r="N538">
        <v>12.118</v>
      </c>
      <c r="Q538" s="1">
        <f t="shared" si="22"/>
        <v>2.2916666666666474E-2</v>
      </c>
    </row>
    <row r="539" spans="1:17">
      <c r="A539" t="s">
        <v>144</v>
      </c>
      <c r="B539">
        <v>23</v>
      </c>
      <c r="C539" t="s">
        <v>184</v>
      </c>
      <c r="D539">
        <v>534872</v>
      </c>
      <c r="E539" t="s">
        <v>190</v>
      </c>
      <c r="F539" t="s">
        <v>191</v>
      </c>
      <c r="G539" t="s">
        <v>187</v>
      </c>
      <c r="H539" t="s">
        <v>188</v>
      </c>
      <c r="I539" t="s">
        <v>189</v>
      </c>
      <c r="J539" s="1">
        <v>0.78472222222222221</v>
      </c>
      <c r="K539" s="1">
        <v>0.80555555555555547</v>
      </c>
      <c r="L539" t="s">
        <v>182</v>
      </c>
      <c r="M539" t="s">
        <v>183</v>
      </c>
      <c r="N539">
        <v>12.781700000000001</v>
      </c>
      <c r="Q539" s="1">
        <f t="shared" si="22"/>
        <v>2.0833333333333259E-2</v>
      </c>
    </row>
    <row r="540" spans="1:17">
      <c r="A540" t="s">
        <v>144</v>
      </c>
      <c r="B540">
        <v>24</v>
      </c>
      <c r="C540" t="s">
        <v>179</v>
      </c>
      <c r="H540" t="s">
        <v>182</v>
      </c>
      <c r="I540" t="s">
        <v>183</v>
      </c>
      <c r="J540" s="1">
        <v>0.80555555555555547</v>
      </c>
      <c r="K540" s="1">
        <v>0.81388888888888899</v>
      </c>
      <c r="L540" t="s">
        <v>180</v>
      </c>
      <c r="M540" t="s">
        <v>181</v>
      </c>
      <c r="N540">
        <v>7.8</v>
      </c>
      <c r="Q540" s="1">
        <f t="shared" si="22"/>
        <v>8.3333333333335258E-3</v>
      </c>
    </row>
    <row r="541" spans="1:17">
      <c r="A541" t="s">
        <v>144</v>
      </c>
      <c r="M541" t="s">
        <v>277</v>
      </c>
      <c r="N541">
        <f>SUM(N517:N540)</f>
        <v>205.28686999999999</v>
      </c>
      <c r="P541" t="s">
        <v>274</v>
      </c>
      <c r="Q541" s="1">
        <f>SUM(Q517:Q540)</f>
        <v>0.36319444444444438</v>
      </c>
    </row>
    <row r="542" spans="1:17">
      <c r="Q542" s="1"/>
    </row>
    <row r="543" spans="1:17">
      <c r="A543" t="s">
        <v>146</v>
      </c>
      <c r="Q543" s="1"/>
    </row>
    <row r="544" spans="1:17">
      <c r="A544" t="s">
        <v>146</v>
      </c>
      <c r="B544">
        <v>1</v>
      </c>
      <c r="C544" t="s">
        <v>179</v>
      </c>
      <c r="H544" t="s">
        <v>180</v>
      </c>
      <c r="I544" t="s">
        <v>181</v>
      </c>
      <c r="J544" s="1">
        <v>0.25</v>
      </c>
      <c r="K544" s="1">
        <v>0.2673611111111111</v>
      </c>
      <c r="L544" t="s">
        <v>223</v>
      </c>
      <c r="M544" t="s">
        <v>224</v>
      </c>
      <c r="N544">
        <v>16.3</v>
      </c>
      <c r="Q544" s="1">
        <f t="shared" ref="Q544:Q564" si="23">K544-J544</f>
        <v>1.7361111111111105E-2</v>
      </c>
    </row>
    <row r="545" spans="1:17">
      <c r="A545" t="s">
        <v>146</v>
      </c>
      <c r="B545">
        <v>2</v>
      </c>
      <c r="C545" t="s">
        <v>184</v>
      </c>
      <c r="D545">
        <v>100181</v>
      </c>
      <c r="E545" t="s">
        <v>225</v>
      </c>
      <c r="F545" t="s">
        <v>226</v>
      </c>
      <c r="G545" t="s">
        <v>222</v>
      </c>
      <c r="H545" t="s">
        <v>223</v>
      </c>
      <c r="I545" t="s">
        <v>224</v>
      </c>
      <c r="J545" s="1">
        <v>0.2673611111111111</v>
      </c>
      <c r="K545" s="1">
        <v>0.30277777777777776</v>
      </c>
      <c r="L545" t="s">
        <v>218</v>
      </c>
      <c r="M545" t="s">
        <v>219</v>
      </c>
      <c r="N545">
        <v>20.921500000000002</v>
      </c>
      <c r="Q545" s="1">
        <f t="shared" si="23"/>
        <v>3.5416666666666652E-2</v>
      </c>
    </row>
    <row r="546" spans="1:17">
      <c r="A546" t="s">
        <v>146</v>
      </c>
      <c r="B546">
        <v>3</v>
      </c>
      <c r="C546" t="s">
        <v>184</v>
      </c>
      <c r="D546">
        <v>100019</v>
      </c>
      <c r="E546" t="s">
        <v>227</v>
      </c>
      <c r="F546" t="s">
        <v>228</v>
      </c>
      <c r="G546" t="s">
        <v>222</v>
      </c>
      <c r="H546" t="s">
        <v>218</v>
      </c>
      <c r="I546" t="s">
        <v>219</v>
      </c>
      <c r="J546" s="1">
        <v>0.30902777777777779</v>
      </c>
      <c r="K546" s="1">
        <v>0.33749999999999997</v>
      </c>
      <c r="L546" t="s">
        <v>192</v>
      </c>
      <c r="M546" t="s">
        <v>193</v>
      </c>
      <c r="N546">
        <v>16.2334</v>
      </c>
      <c r="Q546" s="1">
        <f t="shared" si="23"/>
        <v>2.8472222222222177E-2</v>
      </c>
    </row>
    <row r="547" spans="1:17">
      <c r="A547" t="s">
        <v>146</v>
      </c>
      <c r="B547">
        <v>4</v>
      </c>
      <c r="C547" t="s">
        <v>184</v>
      </c>
      <c r="D547">
        <v>100188</v>
      </c>
      <c r="E547" t="s">
        <v>229</v>
      </c>
      <c r="F547" t="s">
        <v>230</v>
      </c>
      <c r="G547" t="s">
        <v>222</v>
      </c>
      <c r="H547" t="s">
        <v>192</v>
      </c>
      <c r="I547" t="s">
        <v>193</v>
      </c>
      <c r="J547" s="1">
        <v>0.34930555555555554</v>
      </c>
      <c r="K547" s="1">
        <v>0.37638888888888888</v>
      </c>
      <c r="L547" t="s">
        <v>218</v>
      </c>
      <c r="M547" t="s">
        <v>219</v>
      </c>
      <c r="N547">
        <v>15.4627</v>
      </c>
      <c r="Q547" s="1">
        <f t="shared" si="23"/>
        <v>2.7083333333333348E-2</v>
      </c>
    </row>
    <row r="548" spans="1:17">
      <c r="A548" t="s">
        <v>146</v>
      </c>
      <c r="B548">
        <v>5</v>
      </c>
      <c r="C548" t="s">
        <v>184</v>
      </c>
      <c r="D548">
        <v>100030</v>
      </c>
      <c r="E548" t="s">
        <v>220</v>
      </c>
      <c r="F548" t="s">
        <v>221</v>
      </c>
      <c r="G548" t="s">
        <v>222</v>
      </c>
      <c r="H548" t="s">
        <v>218</v>
      </c>
      <c r="I548" t="s">
        <v>219</v>
      </c>
      <c r="J548" s="1">
        <v>0.4236111111111111</v>
      </c>
      <c r="K548" s="1">
        <v>0.45763888888888887</v>
      </c>
      <c r="L548" t="s">
        <v>223</v>
      </c>
      <c r="M548" t="s">
        <v>224</v>
      </c>
      <c r="N548">
        <v>19.882999999999999</v>
      </c>
      <c r="Q548" s="1">
        <f t="shared" si="23"/>
        <v>3.4027777777777768E-2</v>
      </c>
    </row>
    <row r="549" spans="1:17">
      <c r="A549" t="s">
        <v>146</v>
      </c>
      <c r="B549">
        <v>6</v>
      </c>
      <c r="C549" t="s">
        <v>184</v>
      </c>
      <c r="D549">
        <v>100201</v>
      </c>
      <c r="E549" t="s">
        <v>225</v>
      </c>
      <c r="F549" t="s">
        <v>226</v>
      </c>
      <c r="G549" t="s">
        <v>222</v>
      </c>
      <c r="H549" t="s">
        <v>223</v>
      </c>
      <c r="I549" t="s">
        <v>224</v>
      </c>
      <c r="J549" s="1">
        <v>0.47569444444444442</v>
      </c>
      <c r="K549" s="1">
        <v>0.51180555555555551</v>
      </c>
      <c r="L549" t="s">
        <v>218</v>
      </c>
      <c r="M549" t="s">
        <v>219</v>
      </c>
      <c r="N549">
        <v>20.921500000000002</v>
      </c>
      <c r="Q549" s="1">
        <f t="shared" si="23"/>
        <v>3.6111111111111094E-2</v>
      </c>
    </row>
    <row r="550" spans="1:17">
      <c r="A550" t="s">
        <v>146</v>
      </c>
      <c r="B550">
        <v>7</v>
      </c>
      <c r="C550" t="s">
        <v>179</v>
      </c>
      <c r="H550" t="s">
        <v>218</v>
      </c>
      <c r="I550" t="s">
        <v>219</v>
      </c>
      <c r="J550" s="1">
        <v>0.51180555555555551</v>
      </c>
      <c r="K550" s="1">
        <v>0.52013888888888882</v>
      </c>
      <c r="L550" t="s">
        <v>180</v>
      </c>
      <c r="M550" t="s">
        <v>181</v>
      </c>
      <c r="N550">
        <v>5.3</v>
      </c>
      <c r="Q550" s="1">
        <f t="shared" si="23"/>
        <v>8.3333333333333037E-3</v>
      </c>
    </row>
    <row r="551" spans="1:17">
      <c r="A551" t="s">
        <v>146</v>
      </c>
      <c r="B551">
        <v>8</v>
      </c>
      <c r="C551" t="s">
        <v>179</v>
      </c>
      <c r="H551" t="s">
        <v>180</v>
      </c>
      <c r="I551" t="s">
        <v>181</v>
      </c>
      <c r="J551" s="1">
        <v>0.5395833333333333</v>
      </c>
      <c r="K551" s="1">
        <v>0.54861111111111105</v>
      </c>
      <c r="L551" t="s">
        <v>207</v>
      </c>
      <c r="M551" t="s">
        <v>208</v>
      </c>
      <c r="N551">
        <v>5.3</v>
      </c>
      <c r="Q551" s="1">
        <f t="shared" si="23"/>
        <v>9.0277777777777457E-3</v>
      </c>
    </row>
    <row r="552" spans="1:17">
      <c r="A552" t="s">
        <v>146</v>
      </c>
      <c r="B552">
        <v>9</v>
      </c>
      <c r="C552" t="s">
        <v>184</v>
      </c>
      <c r="D552">
        <v>201054</v>
      </c>
      <c r="E552" t="s">
        <v>209</v>
      </c>
      <c r="F552" t="s">
        <v>210</v>
      </c>
      <c r="G552" t="s">
        <v>211</v>
      </c>
      <c r="H552" t="s">
        <v>207</v>
      </c>
      <c r="I552" t="s">
        <v>208</v>
      </c>
      <c r="J552" s="1">
        <v>0.54861111111111105</v>
      </c>
      <c r="K552" s="1">
        <v>0.56319444444444444</v>
      </c>
      <c r="L552" t="s">
        <v>212</v>
      </c>
      <c r="M552" t="s">
        <v>213</v>
      </c>
      <c r="N552">
        <v>6.6947799999999997</v>
      </c>
      <c r="Q552" s="1">
        <f t="shared" si="23"/>
        <v>1.4583333333333393E-2</v>
      </c>
    </row>
    <row r="553" spans="1:17">
      <c r="A553" t="s">
        <v>146</v>
      </c>
      <c r="B553">
        <v>10</v>
      </c>
      <c r="C553" t="s">
        <v>184</v>
      </c>
      <c r="D553">
        <v>201251</v>
      </c>
      <c r="E553" t="s">
        <v>214</v>
      </c>
      <c r="F553" t="s">
        <v>215</v>
      </c>
      <c r="G553" t="s">
        <v>211</v>
      </c>
      <c r="H553" t="s">
        <v>212</v>
      </c>
      <c r="I553" t="s">
        <v>213</v>
      </c>
      <c r="J553" s="1">
        <v>0.56597222222222221</v>
      </c>
      <c r="K553" s="1">
        <v>0.58333333333333337</v>
      </c>
      <c r="L553" t="s">
        <v>207</v>
      </c>
      <c r="M553" t="s">
        <v>208</v>
      </c>
      <c r="N553">
        <v>7.8006000000000002</v>
      </c>
      <c r="Q553" s="1">
        <f t="shared" si="23"/>
        <v>1.736111111111116E-2</v>
      </c>
    </row>
    <row r="554" spans="1:17">
      <c r="A554" t="s">
        <v>146</v>
      </c>
      <c r="B554">
        <v>11</v>
      </c>
      <c r="C554" t="s">
        <v>184</v>
      </c>
      <c r="D554">
        <v>201062</v>
      </c>
      <c r="E554" t="s">
        <v>209</v>
      </c>
      <c r="F554" t="s">
        <v>210</v>
      </c>
      <c r="G554" t="s">
        <v>211</v>
      </c>
      <c r="H554" t="s">
        <v>207</v>
      </c>
      <c r="I554" t="s">
        <v>208</v>
      </c>
      <c r="J554" s="1">
        <v>0.59027777777777779</v>
      </c>
      <c r="K554" s="1">
        <v>0.60486111111111118</v>
      </c>
      <c r="L554" t="s">
        <v>212</v>
      </c>
      <c r="M554" t="s">
        <v>213</v>
      </c>
      <c r="N554">
        <v>6.6947799999999997</v>
      </c>
      <c r="Q554" s="1">
        <f t="shared" si="23"/>
        <v>1.4583333333333393E-2</v>
      </c>
    </row>
    <row r="555" spans="1:17">
      <c r="A555" t="s">
        <v>146</v>
      </c>
      <c r="B555">
        <v>12</v>
      </c>
      <c r="C555" t="s">
        <v>184</v>
      </c>
      <c r="D555">
        <v>201257</v>
      </c>
      <c r="E555" t="s">
        <v>214</v>
      </c>
      <c r="F555" t="s">
        <v>215</v>
      </c>
      <c r="G555" t="s">
        <v>211</v>
      </c>
      <c r="H555" t="s">
        <v>212</v>
      </c>
      <c r="I555" t="s">
        <v>213</v>
      </c>
      <c r="J555" s="1">
        <v>0.60763888888888895</v>
      </c>
      <c r="K555" s="1">
        <v>0.625</v>
      </c>
      <c r="L555" t="s">
        <v>207</v>
      </c>
      <c r="M555" t="s">
        <v>208</v>
      </c>
      <c r="N555">
        <v>7.8006000000000002</v>
      </c>
      <c r="Q555" s="1">
        <f t="shared" si="23"/>
        <v>1.7361111111111049E-2</v>
      </c>
    </row>
    <row r="556" spans="1:17">
      <c r="A556" t="s">
        <v>146</v>
      </c>
      <c r="B556">
        <v>13</v>
      </c>
      <c r="C556" t="s">
        <v>184</v>
      </c>
      <c r="D556">
        <v>201068</v>
      </c>
      <c r="E556" t="s">
        <v>209</v>
      </c>
      <c r="F556" t="s">
        <v>210</v>
      </c>
      <c r="G556" t="s">
        <v>211</v>
      </c>
      <c r="H556" t="s">
        <v>207</v>
      </c>
      <c r="I556" t="s">
        <v>208</v>
      </c>
      <c r="J556" s="1">
        <v>0.625</v>
      </c>
      <c r="K556" s="1">
        <v>0.63958333333333328</v>
      </c>
      <c r="L556" t="s">
        <v>212</v>
      </c>
      <c r="M556" t="s">
        <v>213</v>
      </c>
      <c r="N556">
        <v>6.6947799999999997</v>
      </c>
      <c r="Q556" s="1">
        <f t="shared" si="23"/>
        <v>1.4583333333333282E-2</v>
      </c>
    </row>
    <row r="557" spans="1:17">
      <c r="A557" t="s">
        <v>146</v>
      </c>
      <c r="B557">
        <v>14</v>
      </c>
      <c r="C557" t="s">
        <v>184</v>
      </c>
      <c r="D557">
        <v>201263</v>
      </c>
      <c r="E557" t="s">
        <v>214</v>
      </c>
      <c r="F557" t="s">
        <v>215</v>
      </c>
      <c r="G557" t="s">
        <v>211</v>
      </c>
      <c r="H557" t="s">
        <v>212</v>
      </c>
      <c r="I557" t="s">
        <v>213</v>
      </c>
      <c r="J557" s="1">
        <v>0.64236111111111105</v>
      </c>
      <c r="K557" s="1">
        <v>0.65972222222222221</v>
      </c>
      <c r="L557" t="s">
        <v>207</v>
      </c>
      <c r="M557" t="s">
        <v>208</v>
      </c>
      <c r="N557">
        <v>7.8006000000000002</v>
      </c>
      <c r="Q557" s="1">
        <f t="shared" si="23"/>
        <v>1.736111111111116E-2</v>
      </c>
    </row>
    <row r="558" spans="1:17">
      <c r="A558" t="s">
        <v>146</v>
      </c>
      <c r="B558">
        <v>15</v>
      </c>
      <c r="C558" t="s">
        <v>184</v>
      </c>
      <c r="D558">
        <v>201106</v>
      </c>
      <c r="E558" t="s">
        <v>209</v>
      </c>
      <c r="F558" t="s">
        <v>210</v>
      </c>
      <c r="G558" t="s">
        <v>211</v>
      </c>
      <c r="H558" t="s">
        <v>207</v>
      </c>
      <c r="I558" t="s">
        <v>208</v>
      </c>
      <c r="J558" s="1">
        <v>0.6875</v>
      </c>
      <c r="K558" s="1">
        <v>0.70208333333333339</v>
      </c>
      <c r="L558" t="s">
        <v>212</v>
      </c>
      <c r="M558" t="s">
        <v>213</v>
      </c>
      <c r="N558">
        <v>6.6947799999999997</v>
      </c>
      <c r="Q558" s="1">
        <f t="shared" si="23"/>
        <v>1.4583333333333393E-2</v>
      </c>
    </row>
    <row r="559" spans="1:17">
      <c r="A559" t="s">
        <v>146</v>
      </c>
      <c r="B559">
        <v>16</v>
      </c>
      <c r="C559" t="s">
        <v>184</v>
      </c>
      <c r="D559">
        <v>201272</v>
      </c>
      <c r="E559" t="s">
        <v>214</v>
      </c>
      <c r="F559" t="s">
        <v>215</v>
      </c>
      <c r="G559" t="s">
        <v>211</v>
      </c>
      <c r="H559" t="s">
        <v>212</v>
      </c>
      <c r="I559" t="s">
        <v>213</v>
      </c>
      <c r="J559" s="1">
        <v>0.70486111111111116</v>
      </c>
      <c r="K559" s="1">
        <v>0.72222222222222221</v>
      </c>
      <c r="L559" t="s">
        <v>207</v>
      </c>
      <c r="M559" t="s">
        <v>208</v>
      </c>
      <c r="N559">
        <v>7.8006000000000002</v>
      </c>
      <c r="Q559" s="1">
        <f t="shared" si="23"/>
        <v>1.7361111111111049E-2</v>
      </c>
    </row>
    <row r="560" spans="1:17">
      <c r="A560" t="s">
        <v>146</v>
      </c>
      <c r="B560">
        <v>17</v>
      </c>
      <c r="C560" t="s">
        <v>184</v>
      </c>
      <c r="D560">
        <v>201080</v>
      </c>
      <c r="E560" t="s">
        <v>209</v>
      </c>
      <c r="F560" t="s">
        <v>210</v>
      </c>
      <c r="G560" t="s">
        <v>211</v>
      </c>
      <c r="H560" t="s">
        <v>207</v>
      </c>
      <c r="I560" t="s">
        <v>208</v>
      </c>
      <c r="J560" s="1">
        <v>0.72569444444444453</v>
      </c>
      <c r="K560" s="1">
        <v>0.74097222222222225</v>
      </c>
      <c r="L560" t="s">
        <v>212</v>
      </c>
      <c r="M560" t="s">
        <v>213</v>
      </c>
      <c r="N560">
        <v>6.6947799999999997</v>
      </c>
      <c r="Q560" s="1">
        <f t="shared" si="23"/>
        <v>1.5277777777777724E-2</v>
      </c>
    </row>
    <row r="561" spans="1:17">
      <c r="A561" t="s">
        <v>146</v>
      </c>
      <c r="B561">
        <v>18</v>
      </c>
      <c r="C561" t="s">
        <v>184</v>
      </c>
      <c r="D561">
        <v>201280</v>
      </c>
      <c r="E561" t="s">
        <v>214</v>
      </c>
      <c r="F561" t="s">
        <v>215</v>
      </c>
      <c r="G561" t="s">
        <v>211</v>
      </c>
      <c r="H561" t="s">
        <v>212</v>
      </c>
      <c r="I561" t="s">
        <v>213</v>
      </c>
      <c r="J561" s="1">
        <v>0.74652777777777779</v>
      </c>
      <c r="K561" s="1">
        <v>0.76388888888888884</v>
      </c>
      <c r="L561" t="s">
        <v>207</v>
      </c>
      <c r="M561" t="s">
        <v>208</v>
      </c>
      <c r="N561">
        <v>7.8006000000000002</v>
      </c>
      <c r="Q561" s="1">
        <f t="shared" si="23"/>
        <v>1.7361111111111049E-2</v>
      </c>
    </row>
    <row r="562" spans="1:17">
      <c r="A562" t="s">
        <v>146</v>
      </c>
      <c r="B562">
        <v>19</v>
      </c>
      <c r="C562" t="s">
        <v>184</v>
      </c>
      <c r="D562">
        <v>201089</v>
      </c>
      <c r="E562" t="s">
        <v>209</v>
      </c>
      <c r="F562" t="s">
        <v>210</v>
      </c>
      <c r="G562" t="s">
        <v>211</v>
      </c>
      <c r="H562" t="s">
        <v>207</v>
      </c>
      <c r="I562" t="s">
        <v>208</v>
      </c>
      <c r="J562" s="1">
        <v>0.76736111111111116</v>
      </c>
      <c r="K562" s="1">
        <v>0.78263888888888899</v>
      </c>
      <c r="L562" t="s">
        <v>212</v>
      </c>
      <c r="M562" t="s">
        <v>213</v>
      </c>
      <c r="N562">
        <v>6.6947799999999997</v>
      </c>
      <c r="Q562" s="1">
        <f t="shared" si="23"/>
        <v>1.5277777777777835E-2</v>
      </c>
    </row>
    <row r="563" spans="1:17">
      <c r="A563" t="s">
        <v>146</v>
      </c>
      <c r="B563">
        <v>20</v>
      </c>
      <c r="C563" t="s">
        <v>184</v>
      </c>
      <c r="D563">
        <v>201288</v>
      </c>
      <c r="E563" t="s">
        <v>214</v>
      </c>
      <c r="F563" t="s">
        <v>215</v>
      </c>
      <c r="G563" t="s">
        <v>211</v>
      </c>
      <c r="H563" t="s">
        <v>212</v>
      </c>
      <c r="I563" t="s">
        <v>213</v>
      </c>
      <c r="J563" s="1">
        <v>0.78819444444444453</v>
      </c>
      <c r="K563" s="1">
        <v>0.80555555555555547</v>
      </c>
      <c r="L563" t="s">
        <v>207</v>
      </c>
      <c r="M563" t="s">
        <v>208</v>
      </c>
      <c r="N563">
        <v>7.8006000000000002</v>
      </c>
      <c r="Q563" s="1">
        <f t="shared" si="23"/>
        <v>1.7361111111110938E-2</v>
      </c>
    </row>
    <row r="564" spans="1:17">
      <c r="A564" t="s">
        <v>146</v>
      </c>
      <c r="B564">
        <v>21</v>
      </c>
      <c r="C564" t="s">
        <v>179</v>
      </c>
      <c r="H564" t="s">
        <v>207</v>
      </c>
      <c r="I564" t="s">
        <v>208</v>
      </c>
      <c r="J564" s="1">
        <v>0.80555555555555547</v>
      </c>
      <c r="K564" s="1">
        <v>0.81458333333333333</v>
      </c>
      <c r="L564" t="s">
        <v>180</v>
      </c>
      <c r="M564" t="s">
        <v>181</v>
      </c>
      <c r="N564">
        <v>5.3</v>
      </c>
      <c r="Q564" s="1">
        <f t="shared" si="23"/>
        <v>9.0277777777778567E-3</v>
      </c>
    </row>
    <row r="565" spans="1:17">
      <c r="A565" t="s">
        <v>146</v>
      </c>
      <c r="M565" t="s">
        <v>277</v>
      </c>
      <c r="N565">
        <f>SUM(N544:N564)</f>
        <v>212.59438000000006</v>
      </c>
      <c r="P565" t="s">
        <v>274</v>
      </c>
      <c r="Q565" s="1">
        <f>SUM(Q544:Q564)</f>
        <v>0.39791666666666647</v>
      </c>
    </row>
    <row r="566" spans="1:17">
      <c r="Q566" s="1"/>
    </row>
    <row r="567" spans="1:17">
      <c r="A567" t="s">
        <v>142</v>
      </c>
      <c r="Q567" s="1"/>
    </row>
    <row r="568" spans="1:17">
      <c r="A568" t="s">
        <v>142</v>
      </c>
      <c r="B568">
        <v>1</v>
      </c>
      <c r="C568" t="s">
        <v>179</v>
      </c>
      <c r="H568" t="s">
        <v>180</v>
      </c>
      <c r="I568" t="s">
        <v>181</v>
      </c>
      <c r="J568" s="1">
        <v>0.4777777777777778</v>
      </c>
      <c r="K568" s="1">
        <v>0.4861111111111111</v>
      </c>
      <c r="L568" t="s">
        <v>218</v>
      </c>
      <c r="M568" t="s">
        <v>219</v>
      </c>
      <c r="N568">
        <v>5.3</v>
      </c>
      <c r="Q568" s="1">
        <f t="shared" ref="Q568:Q576" si="24">K568-J568</f>
        <v>8.3333333333333037E-3</v>
      </c>
    </row>
    <row r="569" spans="1:17">
      <c r="A569" t="s">
        <v>142</v>
      </c>
      <c r="B569">
        <v>2</v>
      </c>
      <c r="C569" t="s">
        <v>184</v>
      </c>
      <c r="D569">
        <v>100036</v>
      </c>
      <c r="E569" t="s">
        <v>220</v>
      </c>
      <c r="F569" t="s">
        <v>221</v>
      </c>
      <c r="G569" t="s">
        <v>222</v>
      </c>
      <c r="H569" t="s">
        <v>218</v>
      </c>
      <c r="I569" t="s">
        <v>219</v>
      </c>
      <c r="J569" s="1">
        <v>0.4861111111111111</v>
      </c>
      <c r="K569" s="1">
        <v>0.52013888888888882</v>
      </c>
      <c r="L569" t="s">
        <v>223</v>
      </c>
      <c r="M569" t="s">
        <v>224</v>
      </c>
      <c r="N569">
        <v>19.882999999999999</v>
      </c>
      <c r="Q569" s="1">
        <f t="shared" si="24"/>
        <v>3.4027777777777712E-2</v>
      </c>
    </row>
    <row r="570" spans="1:17">
      <c r="A570" t="s">
        <v>142</v>
      </c>
      <c r="B570">
        <v>3</v>
      </c>
      <c r="C570" t="s">
        <v>184</v>
      </c>
      <c r="D570">
        <v>100207</v>
      </c>
      <c r="E570" t="s">
        <v>225</v>
      </c>
      <c r="F570" t="s">
        <v>226</v>
      </c>
      <c r="G570" t="s">
        <v>222</v>
      </c>
      <c r="H570" t="s">
        <v>223</v>
      </c>
      <c r="I570" t="s">
        <v>224</v>
      </c>
      <c r="J570" s="1">
        <v>0.53819444444444442</v>
      </c>
      <c r="K570" s="1">
        <v>0.57430555555555551</v>
      </c>
      <c r="L570" t="s">
        <v>218</v>
      </c>
      <c r="M570" t="s">
        <v>219</v>
      </c>
      <c r="N570">
        <v>20.921500000000002</v>
      </c>
      <c r="Q570" s="1">
        <f t="shared" si="24"/>
        <v>3.6111111111111094E-2</v>
      </c>
    </row>
    <row r="571" spans="1:17">
      <c r="A571" t="s">
        <v>142</v>
      </c>
      <c r="B571">
        <v>4</v>
      </c>
      <c r="C571" t="s">
        <v>184</v>
      </c>
      <c r="D571">
        <v>100045</v>
      </c>
      <c r="E571" t="s">
        <v>227</v>
      </c>
      <c r="F571" t="s">
        <v>228</v>
      </c>
      <c r="G571" t="s">
        <v>222</v>
      </c>
      <c r="H571" t="s">
        <v>218</v>
      </c>
      <c r="I571" t="s">
        <v>219</v>
      </c>
      <c r="J571" s="1">
        <v>0.57986111111111105</v>
      </c>
      <c r="K571" s="1">
        <v>0.60833333333333328</v>
      </c>
      <c r="L571" t="s">
        <v>192</v>
      </c>
      <c r="M571" t="s">
        <v>193</v>
      </c>
      <c r="N571">
        <v>16.2334</v>
      </c>
      <c r="Q571" s="1">
        <f t="shared" si="24"/>
        <v>2.8472222222222232E-2</v>
      </c>
    </row>
    <row r="572" spans="1:17">
      <c r="A572" t="s">
        <v>142</v>
      </c>
      <c r="B572">
        <v>5</v>
      </c>
      <c r="C572" t="s">
        <v>184</v>
      </c>
      <c r="D572">
        <v>100216</v>
      </c>
      <c r="E572" t="s">
        <v>229</v>
      </c>
      <c r="F572" t="s">
        <v>230</v>
      </c>
      <c r="G572" t="s">
        <v>222</v>
      </c>
      <c r="H572" t="s">
        <v>192</v>
      </c>
      <c r="I572" t="s">
        <v>193</v>
      </c>
      <c r="J572" s="1">
        <v>0.64097222222222217</v>
      </c>
      <c r="K572" s="1">
        <v>0.66805555555555562</v>
      </c>
      <c r="L572" t="s">
        <v>218</v>
      </c>
      <c r="M572" t="s">
        <v>219</v>
      </c>
      <c r="N572">
        <v>15.4627</v>
      </c>
      <c r="Q572" s="1">
        <f t="shared" si="24"/>
        <v>2.7083333333333459E-2</v>
      </c>
    </row>
    <row r="573" spans="1:17">
      <c r="A573" t="s">
        <v>142</v>
      </c>
      <c r="B573">
        <v>6</v>
      </c>
      <c r="C573" t="s">
        <v>184</v>
      </c>
      <c r="D573">
        <v>100054</v>
      </c>
      <c r="E573" t="s">
        <v>220</v>
      </c>
      <c r="F573" t="s">
        <v>221</v>
      </c>
      <c r="G573" t="s">
        <v>222</v>
      </c>
      <c r="H573" t="s">
        <v>218</v>
      </c>
      <c r="I573" t="s">
        <v>219</v>
      </c>
      <c r="J573" s="1">
        <v>0.67361111111111116</v>
      </c>
      <c r="K573" s="1">
        <v>0.70763888888888893</v>
      </c>
      <c r="L573" t="s">
        <v>223</v>
      </c>
      <c r="M573" t="s">
        <v>224</v>
      </c>
      <c r="N573">
        <v>19.882999999999999</v>
      </c>
      <c r="Q573" s="1">
        <f t="shared" si="24"/>
        <v>3.4027777777777768E-2</v>
      </c>
    </row>
    <row r="574" spans="1:17">
      <c r="A574" t="s">
        <v>142</v>
      </c>
      <c r="B574">
        <v>7</v>
      </c>
      <c r="C574" t="s">
        <v>184</v>
      </c>
      <c r="D574">
        <v>100225</v>
      </c>
      <c r="E574" t="s">
        <v>225</v>
      </c>
      <c r="F574" t="s">
        <v>226</v>
      </c>
      <c r="G574" t="s">
        <v>222</v>
      </c>
      <c r="H574" t="s">
        <v>223</v>
      </c>
      <c r="I574" t="s">
        <v>224</v>
      </c>
      <c r="J574" s="1">
        <v>0.72569444444444453</v>
      </c>
      <c r="K574" s="1">
        <v>0.76180555555555562</v>
      </c>
      <c r="L574" t="s">
        <v>218</v>
      </c>
      <c r="M574" t="s">
        <v>219</v>
      </c>
      <c r="N574">
        <v>20.921500000000002</v>
      </c>
      <c r="Q574" s="1">
        <f t="shared" si="24"/>
        <v>3.6111111111111094E-2</v>
      </c>
    </row>
    <row r="575" spans="1:17">
      <c r="A575" t="s">
        <v>142</v>
      </c>
      <c r="B575">
        <v>8</v>
      </c>
      <c r="C575" t="s">
        <v>184</v>
      </c>
      <c r="D575">
        <v>100063</v>
      </c>
      <c r="E575" t="s">
        <v>227</v>
      </c>
      <c r="F575" t="s">
        <v>228</v>
      </c>
      <c r="G575" t="s">
        <v>222</v>
      </c>
      <c r="H575" t="s">
        <v>218</v>
      </c>
      <c r="I575" t="s">
        <v>219</v>
      </c>
      <c r="J575" s="1">
        <v>0.76736111111111116</v>
      </c>
      <c r="K575" s="1">
        <v>0.79583333333333339</v>
      </c>
      <c r="L575" t="s">
        <v>192</v>
      </c>
      <c r="M575" t="s">
        <v>193</v>
      </c>
      <c r="N575">
        <v>16.2334</v>
      </c>
      <c r="Q575" s="1">
        <f t="shared" si="24"/>
        <v>2.8472222222222232E-2</v>
      </c>
    </row>
    <row r="576" spans="1:17">
      <c r="A576" t="s">
        <v>142</v>
      </c>
      <c r="B576">
        <v>9</v>
      </c>
      <c r="C576" t="s">
        <v>179</v>
      </c>
      <c r="H576" t="s">
        <v>192</v>
      </c>
      <c r="I576" t="s">
        <v>193</v>
      </c>
      <c r="J576" s="1">
        <v>0.79583333333333339</v>
      </c>
      <c r="K576" s="1">
        <v>0.8041666666666667</v>
      </c>
      <c r="L576" t="s">
        <v>180</v>
      </c>
      <c r="M576" t="s">
        <v>181</v>
      </c>
      <c r="N576">
        <v>7.5</v>
      </c>
      <c r="Q576" s="1">
        <f t="shared" si="24"/>
        <v>8.3333333333333037E-3</v>
      </c>
    </row>
    <row r="577" spans="1:17">
      <c r="A577" t="s">
        <v>142</v>
      </c>
      <c r="M577" t="s">
        <v>277</v>
      </c>
      <c r="N577">
        <f>SUM(N568:N576)</f>
        <v>142.33849999999998</v>
      </c>
      <c r="P577" t="s">
        <v>274</v>
      </c>
      <c r="Q577" s="1">
        <f>SUM(Q568:Q576)</f>
        <v>0.2409722222222222</v>
      </c>
    </row>
    <row r="578" spans="1:17">
      <c r="Q578" s="1"/>
    </row>
    <row r="579" spans="1:17">
      <c r="A579" t="s">
        <v>139</v>
      </c>
      <c r="Q579" s="1"/>
    </row>
    <row r="580" spans="1:17">
      <c r="A580" t="s">
        <v>139</v>
      </c>
      <c r="B580">
        <v>1</v>
      </c>
      <c r="C580" t="s">
        <v>179</v>
      </c>
      <c r="H580" t="s">
        <v>180</v>
      </c>
      <c r="I580" t="s">
        <v>181</v>
      </c>
      <c r="J580" s="1">
        <v>0.27986111111111112</v>
      </c>
      <c r="K580" s="1">
        <v>0.28819444444444448</v>
      </c>
      <c r="L580" t="s">
        <v>218</v>
      </c>
      <c r="M580" t="s">
        <v>219</v>
      </c>
      <c r="N580">
        <v>5.3</v>
      </c>
      <c r="Q580" s="1">
        <f t="shared" ref="Q580:Q595" si="25">K580-J580</f>
        <v>8.3333333333333592E-3</v>
      </c>
    </row>
    <row r="581" spans="1:17">
      <c r="A581" t="s">
        <v>139</v>
      </c>
      <c r="B581">
        <v>2</v>
      </c>
      <c r="C581" t="s">
        <v>184</v>
      </c>
      <c r="D581">
        <v>100017</v>
      </c>
      <c r="E581" t="s">
        <v>227</v>
      </c>
      <c r="F581" t="s">
        <v>228</v>
      </c>
      <c r="G581" t="s">
        <v>222</v>
      </c>
      <c r="H581" t="s">
        <v>218</v>
      </c>
      <c r="I581" t="s">
        <v>219</v>
      </c>
      <c r="J581" s="1">
        <v>0.28819444444444448</v>
      </c>
      <c r="K581" s="1">
        <v>0.31666666666666665</v>
      </c>
      <c r="L581" t="s">
        <v>192</v>
      </c>
      <c r="M581" t="s">
        <v>193</v>
      </c>
      <c r="N581">
        <v>16.2334</v>
      </c>
      <c r="Q581" s="1">
        <f t="shared" si="25"/>
        <v>2.8472222222222177E-2</v>
      </c>
    </row>
    <row r="582" spans="1:17">
      <c r="A582" t="s">
        <v>139</v>
      </c>
      <c r="B582">
        <v>3</v>
      </c>
      <c r="C582" t="s">
        <v>184</v>
      </c>
      <c r="D582">
        <v>100186</v>
      </c>
      <c r="E582" t="s">
        <v>229</v>
      </c>
      <c r="F582" t="s">
        <v>230</v>
      </c>
      <c r="G582" t="s">
        <v>222</v>
      </c>
      <c r="H582" t="s">
        <v>192</v>
      </c>
      <c r="I582" t="s">
        <v>193</v>
      </c>
      <c r="J582" s="1">
        <v>0.32847222222222222</v>
      </c>
      <c r="K582" s="1">
        <v>0.35555555555555557</v>
      </c>
      <c r="L582" t="s">
        <v>218</v>
      </c>
      <c r="M582" t="s">
        <v>219</v>
      </c>
      <c r="N582">
        <v>15.4627</v>
      </c>
      <c r="Q582" s="1">
        <f t="shared" si="25"/>
        <v>2.7083333333333348E-2</v>
      </c>
    </row>
    <row r="583" spans="1:17">
      <c r="A583" t="s">
        <v>139</v>
      </c>
      <c r="B583">
        <v>4</v>
      </c>
      <c r="C583" t="s">
        <v>184</v>
      </c>
      <c r="D583">
        <v>100027</v>
      </c>
      <c r="E583" t="s">
        <v>227</v>
      </c>
      <c r="F583" t="s">
        <v>228</v>
      </c>
      <c r="G583" t="s">
        <v>222</v>
      </c>
      <c r="H583" t="s">
        <v>218</v>
      </c>
      <c r="I583" t="s">
        <v>219</v>
      </c>
      <c r="J583" s="1">
        <v>0.3923611111111111</v>
      </c>
      <c r="K583" s="1">
        <v>0.42083333333333334</v>
      </c>
      <c r="L583" t="s">
        <v>192</v>
      </c>
      <c r="M583" t="s">
        <v>193</v>
      </c>
      <c r="N583">
        <v>16.2334</v>
      </c>
      <c r="Q583" s="1">
        <f t="shared" si="25"/>
        <v>2.8472222222222232E-2</v>
      </c>
    </row>
    <row r="584" spans="1:17">
      <c r="A584" t="s">
        <v>139</v>
      </c>
      <c r="B584">
        <v>5</v>
      </c>
      <c r="C584" t="s">
        <v>184</v>
      </c>
      <c r="D584">
        <v>100196</v>
      </c>
      <c r="E584" t="s">
        <v>229</v>
      </c>
      <c r="F584" t="s">
        <v>230</v>
      </c>
      <c r="G584" t="s">
        <v>222</v>
      </c>
      <c r="H584" t="s">
        <v>192</v>
      </c>
      <c r="I584" t="s">
        <v>193</v>
      </c>
      <c r="J584" s="1">
        <v>0.43263888888888885</v>
      </c>
      <c r="K584" s="1">
        <v>0.4597222222222222</v>
      </c>
      <c r="L584" t="s">
        <v>218</v>
      </c>
      <c r="M584" t="s">
        <v>219</v>
      </c>
      <c r="N584">
        <v>15.4627</v>
      </c>
      <c r="Q584" s="1">
        <f t="shared" si="25"/>
        <v>2.7083333333333348E-2</v>
      </c>
    </row>
    <row r="585" spans="1:17">
      <c r="A585" t="s">
        <v>139</v>
      </c>
      <c r="B585">
        <v>6</v>
      </c>
      <c r="C585" t="s">
        <v>184</v>
      </c>
      <c r="D585">
        <v>100035</v>
      </c>
      <c r="E585" t="s">
        <v>227</v>
      </c>
      <c r="F585" t="s">
        <v>228</v>
      </c>
      <c r="G585" t="s">
        <v>222</v>
      </c>
      <c r="H585" t="s">
        <v>218</v>
      </c>
      <c r="I585" t="s">
        <v>219</v>
      </c>
      <c r="J585" s="1">
        <v>0.47569444444444442</v>
      </c>
      <c r="K585" s="1">
        <v>0.50416666666666665</v>
      </c>
      <c r="L585" t="s">
        <v>192</v>
      </c>
      <c r="M585" t="s">
        <v>193</v>
      </c>
      <c r="N585">
        <v>16.2334</v>
      </c>
      <c r="Q585" s="1">
        <f t="shared" si="25"/>
        <v>2.8472222222222232E-2</v>
      </c>
    </row>
    <row r="586" spans="1:17">
      <c r="A586" t="s">
        <v>139</v>
      </c>
      <c r="B586">
        <v>7</v>
      </c>
      <c r="C586" t="s">
        <v>184</v>
      </c>
      <c r="D586">
        <v>100204</v>
      </c>
      <c r="E586" t="s">
        <v>229</v>
      </c>
      <c r="F586" t="s">
        <v>230</v>
      </c>
      <c r="G586" t="s">
        <v>222</v>
      </c>
      <c r="H586" t="s">
        <v>192</v>
      </c>
      <c r="I586" t="s">
        <v>193</v>
      </c>
      <c r="J586" s="1">
        <v>0.51597222222222217</v>
      </c>
      <c r="K586" s="1">
        <v>0.54305555555555551</v>
      </c>
      <c r="L586" t="s">
        <v>218</v>
      </c>
      <c r="M586" t="s">
        <v>219</v>
      </c>
      <c r="N586">
        <v>15.4627</v>
      </c>
      <c r="Q586" s="1">
        <f t="shared" si="25"/>
        <v>2.7083333333333348E-2</v>
      </c>
    </row>
    <row r="587" spans="1:17">
      <c r="A587" t="s">
        <v>139</v>
      </c>
      <c r="B587">
        <v>8</v>
      </c>
      <c r="C587" t="s">
        <v>179</v>
      </c>
      <c r="H587" t="s">
        <v>218</v>
      </c>
      <c r="I587" t="s">
        <v>219</v>
      </c>
      <c r="J587" s="1">
        <v>0.54305555555555551</v>
      </c>
      <c r="K587" s="1">
        <v>0.55138888888888882</v>
      </c>
      <c r="L587" t="s">
        <v>180</v>
      </c>
      <c r="M587" t="s">
        <v>181</v>
      </c>
      <c r="N587">
        <v>5.3</v>
      </c>
      <c r="Q587" s="1">
        <f t="shared" si="25"/>
        <v>8.3333333333333037E-3</v>
      </c>
    </row>
    <row r="588" spans="1:17">
      <c r="A588" t="s">
        <v>139</v>
      </c>
      <c r="B588">
        <v>9</v>
      </c>
      <c r="C588" t="s">
        <v>179</v>
      </c>
      <c r="H588" t="s">
        <v>180</v>
      </c>
      <c r="I588" t="s">
        <v>181</v>
      </c>
      <c r="J588" s="1">
        <v>0.59097222222222223</v>
      </c>
      <c r="K588" s="1">
        <v>0.59930555555555554</v>
      </c>
      <c r="L588" t="s">
        <v>192</v>
      </c>
      <c r="M588" t="s">
        <v>193</v>
      </c>
      <c r="N588">
        <v>7.5</v>
      </c>
      <c r="Q588" s="1">
        <f t="shared" si="25"/>
        <v>8.3333333333333037E-3</v>
      </c>
    </row>
    <row r="589" spans="1:17">
      <c r="A589" t="s">
        <v>139</v>
      </c>
      <c r="B589">
        <v>10</v>
      </c>
      <c r="C589" t="s">
        <v>184</v>
      </c>
      <c r="D589">
        <v>100212</v>
      </c>
      <c r="E589" t="s">
        <v>229</v>
      </c>
      <c r="F589" t="s">
        <v>230</v>
      </c>
      <c r="G589" t="s">
        <v>222</v>
      </c>
      <c r="H589" t="s">
        <v>192</v>
      </c>
      <c r="I589" t="s">
        <v>193</v>
      </c>
      <c r="J589" s="1">
        <v>0.59930555555555554</v>
      </c>
      <c r="K589" s="1">
        <v>0.62638888888888888</v>
      </c>
      <c r="L589" t="s">
        <v>218</v>
      </c>
      <c r="M589" t="s">
        <v>219</v>
      </c>
      <c r="N589">
        <v>15.4627</v>
      </c>
      <c r="Q589" s="1">
        <f t="shared" si="25"/>
        <v>2.7083333333333348E-2</v>
      </c>
    </row>
    <row r="590" spans="1:17">
      <c r="A590" t="s">
        <v>139</v>
      </c>
      <c r="B590">
        <v>11</v>
      </c>
      <c r="C590" t="s">
        <v>184</v>
      </c>
      <c r="D590">
        <v>100050</v>
      </c>
      <c r="E590" t="s">
        <v>220</v>
      </c>
      <c r="F590" t="s">
        <v>221</v>
      </c>
      <c r="G590" t="s">
        <v>222</v>
      </c>
      <c r="H590" t="s">
        <v>218</v>
      </c>
      <c r="I590" t="s">
        <v>219</v>
      </c>
      <c r="J590" s="1">
        <v>0.63194444444444442</v>
      </c>
      <c r="K590" s="1">
        <v>0.66597222222222219</v>
      </c>
      <c r="L590" t="s">
        <v>223</v>
      </c>
      <c r="M590" t="s">
        <v>224</v>
      </c>
      <c r="N590">
        <v>19.882999999999999</v>
      </c>
      <c r="Q590" s="1">
        <f t="shared" si="25"/>
        <v>3.4027777777777768E-2</v>
      </c>
    </row>
    <row r="591" spans="1:17">
      <c r="A591" t="s">
        <v>139</v>
      </c>
      <c r="B591">
        <v>12</v>
      </c>
      <c r="C591" t="s">
        <v>184</v>
      </c>
      <c r="D591">
        <v>100221</v>
      </c>
      <c r="E591" t="s">
        <v>225</v>
      </c>
      <c r="F591" t="s">
        <v>226</v>
      </c>
      <c r="G591" t="s">
        <v>222</v>
      </c>
      <c r="H591" t="s">
        <v>223</v>
      </c>
      <c r="I591" t="s">
        <v>224</v>
      </c>
      <c r="J591" s="1">
        <v>0.68402777777777779</v>
      </c>
      <c r="K591" s="1">
        <v>0.72013888888888899</v>
      </c>
      <c r="L591" t="s">
        <v>218</v>
      </c>
      <c r="M591" t="s">
        <v>219</v>
      </c>
      <c r="N591">
        <v>20.921500000000002</v>
      </c>
      <c r="Q591" s="1">
        <f t="shared" si="25"/>
        <v>3.6111111111111205E-2</v>
      </c>
    </row>
    <row r="592" spans="1:17">
      <c r="A592" t="s">
        <v>139</v>
      </c>
      <c r="B592">
        <v>13</v>
      </c>
      <c r="C592" t="s">
        <v>184</v>
      </c>
      <c r="D592">
        <v>100059</v>
      </c>
      <c r="E592" t="s">
        <v>227</v>
      </c>
      <c r="F592" t="s">
        <v>228</v>
      </c>
      <c r="G592" t="s">
        <v>222</v>
      </c>
      <c r="H592" t="s">
        <v>218</v>
      </c>
      <c r="I592" t="s">
        <v>219</v>
      </c>
      <c r="J592" s="1">
        <v>0.72569444444444453</v>
      </c>
      <c r="K592" s="1">
        <v>0.75416666666666676</v>
      </c>
      <c r="L592" t="s">
        <v>192</v>
      </c>
      <c r="M592" t="s">
        <v>193</v>
      </c>
      <c r="N592">
        <v>16.2334</v>
      </c>
      <c r="Q592" s="1">
        <f t="shared" si="25"/>
        <v>2.8472222222222232E-2</v>
      </c>
    </row>
    <row r="593" spans="1:17">
      <c r="A593" t="s">
        <v>139</v>
      </c>
      <c r="B593">
        <v>14</v>
      </c>
      <c r="C593" t="s">
        <v>184</v>
      </c>
      <c r="D593">
        <v>100232</v>
      </c>
      <c r="E593" t="s">
        <v>229</v>
      </c>
      <c r="F593" t="s">
        <v>230</v>
      </c>
      <c r="G593" t="s">
        <v>222</v>
      </c>
      <c r="H593" t="s">
        <v>192</v>
      </c>
      <c r="I593" t="s">
        <v>193</v>
      </c>
      <c r="J593" s="1">
        <v>0.80763888888888891</v>
      </c>
      <c r="K593" s="1">
        <v>0.83472222222222225</v>
      </c>
      <c r="L593" t="s">
        <v>218</v>
      </c>
      <c r="M593" t="s">
        <v>219</v>
      </c>
      <c r="N593">
        <v>15.4627</v>
      </c>
      <c r="Q593" s="1">
        <f t="shared" si="25"/>
        <v>2.7083333333333348E-2</v>
      </c>
    </row>
    <row r="594" spans="1:17">
      <c r="A594" t="s">
        <v>139</v>
      </c>
      <c r="B594">
        <v>15</v>
      </c>
      <c r="C594" t="s">
        <v>184</v>
      </c>
      <c r="D594">
        <v>100070</v>
      </c>
      <c r="E594" t="s">
        <v>220</v>
      </c>
      <c r="F594" t="s">
        <v>221</v>
      </c>
      <c r="G594" t="s">
        <v>222</v>
      </c>
      <c r="H594" t="s">
        <v>218</v>
      </c>
      <c r="I594" t="s">
        <v>219</v>
      </c>
      <c r="J594" s="1">
        <v>0.84027777777777779</v>
      </c>
      <c r="K594" s="1">
        <v>0.87430555555555556</v>
      </c>
      <c r="L594" t="s">
        <v>223</v>
      </c>
      <c r="M594" t="s">
        <v>224</v>
      </c>
      <c r="N594">
        <v>19.882999999999999</v>
      </c>
      <c r="Q594" s="1">
        <f t="shared" si="25"/>
        <v>3.4027777777777768E-2</v>
      </c>
    </row>
    <row r="595" spans="1:17">
      <c r="A595" t="s">
        <v>139</v>
      </c>
      <c r="B595">
        <v>16</v>
      </c>
      <c r="C595" t="s">
        <v>179</v>
      </c>
      <c r="H595" t="s">
        <v>223</v>
      </c>
      <c r="I595" t="s">
        <v>224</v>
      </c>
      <c r="J595" s="1">
        <v>0.87430555555555556</v>
      </c>
      <c r="K595" s="1">
        <v>0.8881944444444444</v>
      </c>
      <c r="L595" t="s">
        <v>180</v>
      </c>
      <c r="M595" t="s">
        <v>181</v>
      </c>
      <c r="N595">
        <v>13.7</v>
      </c>
      <c r="Q595" s="1">
        <f t="shared" si="25"/>
        <v>1.388888888888884E-2</v>
      </c>
    </row>
    <row r="596" spans="1:17">
      <c r="A596" t="s">
        <v>139</v>
      </c>
      <c r="M596" t="s">
        <v>277</v>
      </c>
      <c r="N596">
        <f>SUM(N580:N595)</f>
        <v>234.73460000000003</v>
      </c>
      <c r="P596" t="s">
        <v>274</v>
      </c>
      <c r="Q596" s="1">
        <f>SUM(Q580:Q595)</f>
        <v>0.39236111111111116</v>
      </c>
    </row>
    <row r="597" spans="1:17">
      <c r="Q597" s="1"/>
    </row>
    <row r="598" spans="1:17">
      <c r="A598" t="s">
        <v>130</v>
      </c>
      <c r="Q598" s="1"/>
    </row>
    <row r="599" spans="1:17">
      <c r="A599" t="s">
        <v>130</v>
      </c>
      <c r="B599">
        <v>1</v>
      </c>
      <c r="C599" t="s">
        <v>179</v>
      </c>
      <c r="H599" t="s">
        <v>180</v>
      </c>
      <c r="I599" t="s">
        <v>181</v>
      </c>
      <c r="J599" s="1">
        <v>0.23472222222222219</v>
      </c>
      <c r="K599" s="1">
        <v>0.24305555555555555</v>
      </c>
      <c r="L599" t="s">
        <v>218</v>
      </c>
      <c r="M599" t="s">
        <v>219</v>
      </c>
      <c r="N599">
        <v>5.3</v>
      </c>
      <c r="Q599" s="1">
        <f t="shared" ref="Q599:Q617" si="26">K599-J599</f>
        <v>8.3333333333333592E-3</v>
      </c>
    </row>
    <row r="600" spans="1:17">
      <c r="A600" t="s">
        <v>130</v>
      </c>
      <c r="B600">
        <v>2</v>
      </c>
      <c r="C600" t="s">
        <v>184</v>
      </c>
      <c r="D600">
        <v>100013</v>
      </c>
      <c r="E600" t="s">
        <v>227</v>
      </c>
      <c r="F600" t="s">
        <v>228</v>
      </c>
      <c r="G600" t="s">
        <v>222</v>
      </c>
      <c r="H600" t="s">
        <v>218</v>
      </c>
      <c r="I600" t="s">
        <v>219</v>
      </c>
      <c r="J600" s="1">
        <v>0.24305555555555555</v>
      </c>
      <c r="K600" s="1">
        <v>0.27152777777777776</v>
      </c>
      <c r="L600" t="s">
        <v>192</v>
      </c>
      <c r="M600" t="s">
        <v>193</v>
      </c>
      <c r="N600">
        <v>16.2334</v>
      </c>
      <c r="Q600" s="1">
        <f t="shared" si="26"/>
        <v>2.8472222222222204E-2</v>
      </c>
    </row>
    <row r="601" spans="1:17">
      <c r="A601" t="s">
        <v>130</v>
      </c>
      <c r="B601">
        <v>3</v>
      </c>
      <c r="C601" t="s">
        <v>184</v>
      </c>
      <c r="D601">
        <v>100490</v>
      </c>
      <c r="E601" t="s">
        <v>194</v>
      </c>
      <c r="F601" t="s">
        <v>195</v>
      </c>
      <c r="G601" t="s">
        <v>196</v>
      </c>
      <c r="H601" t="s">
        <v>192</v>
      </c>
      <c r="I601" t="s">
        <v>193</v>
      </c>
      <c r="J601" s="1">
        <v>0.27499999999999997</v>
      </c>
      <c r="K601" s="1">
        <v>0.3</v>
      </c>
      <c r="L601" t="s">
        <v>197</v>
      </c>
      <c r="M601" t="s">
        <v>198</v>
      </c>
      <c r="N601">
        <v>13.524900000000001</v>
      </c>
      <c r="Q601" s="1">
        <f t="shared" si="26"/>
        <v>2.5000000000000022E-2</v>
      </c>
    </row>
    <row r="602" spans="1:17">
      <c r="A602" t="s">
        <v>130</v>
      </c>
      <c r="B602">
        <v>4</v>
      </c>
      <c r="C602" t="s">
        <v>184</v>
      </c>
      <c r="D602">
        <v>100337</v>
      </c>
      <c r="E602" t="s">
        <v>199</v>
      </c>
      <c r="F602" t="s">
        <v>200</v>
      </c>
      <c r="G602" t="s">
        <v>196</v>
      </c>
      <c r="H602" t="s">
        <v>197</v>
      </c>
      <c r="I602" t="s">
        <v>198</v>
      </c>
      <c r="J602" s="1">
        <v>0.30208333333333331</v>
      </c>
      <c r="K602" s="1">
        <v>0.31041666666666667</v>
      </c>
      <c r="L602" t="s">
        <v>201</v>
      </c>
      <c r="M602" t="s">
        <v>202</v>
      </c>
      <c r="N602">
        <v>3.9434100000000001</v>
      </c>
      <c r="Q602" s="1">
        <f t="shared" si="26"/>
        <v>8.3333333333333592E-3</v>
      </c>
    </row>
    <row r="603" spans="1:17">
      <c r="A603" t="s">
        <v>130</v>
      </c>
      <c r="B603">
        <v>5</v>
      </c>
      <c r="C603" t="s">
        <v>184</v>
      </c>
      <c r="D603">
        <v>100495</v>
      </c>
      <c r="E603" t="s">
        <v>203</v>
      </c>
      <c r="F603" t="s">
        <v>204</v>
      </c>
      <c r="G603" t="s">
        <v>196</v>
      </c>
      <c r="H603" t="s">
        <v>201</v>
      </c>
      <c r="I603" t="s">
        <v>202</v>
      </c>
      <c r="J603" s="1">
        <v>0.3125</v>
      </c>
      <c r="K603" s="1">
        <v>0.32013888888888892</v>
      </c>
      <c r="L603" t="s">
        <v>197</v>
      </c>
      <c r="M603" t="s">
        <v>198</v>
      </c>
      <c r="N603">
        <v>3.6383299999999998</v>
      </c>
      <c r="Q603" s="1">
        <f t="shared" si="26"/>
        <v>7.6388888888889173E-3</v>
      </c>
    </row>
    <row r="604" spans="1:17">
      <c r="A604" t="s">
        <v>130</v>
      </c>
      <c r="B604">
        <v>6</v>
      </c>
      <c r="C604" t="s">
        <v>184</v>
      </c>
      <c r="D604">
        <v>100340</v>
      </c>
      <c r="E604" t="s">
        <v>244</v>
      </c>
      <c r="F604" t="s">
        <v>245</v>
      </c>
      <c r="G604" t="s">
        <v>196</v>
      </c>
      <c r="H604" t="s">
        <v>197</v>
      </c>
      <c r="I604" t="s">
        <v>198</v>
      </c>
      <c r="J604" s="1">
        <v>0.32291666666666669</v>
      </c>
      <c r="K604" s="1">
        <v>0.34861111111111115</v>
      </c>
      <c r="L604" t="s">
        <v>192</v>
      </c>
      <c r="M604" t="s">
        <v>193</v>
      </c>
      <c r="N604">
        <v>13.881600000000001</v>
      </c>
      <c r="Q604" s="1">
        <f t="shared" si="26"/>
        <v>2.5694444444444464E-2</v>
      </c>
    </row>
    <row r="605" spans="1:17">
      <c r="A605" t="s">
        <v>130</v>
      </c>
      <c r="B605">
        <v>7</v>
      </c>
      <c r="C605" t="s">
        <v>184</v>
      </c>
      <c r="D605">
        <v>100190</v>
      </c>
      <c r="E605" t="s">
        <v>229</v>
      </c>
      <c r="F605" t="s">
        <v>230</v>
      </c>
      <c r="G605" t="s">
        <v>222</v>
      </c>
      <c r="H605" t="s">
        <v>192</v>
      </c>
      <c r="I605" t="s">
        <v>193</v>
      </c>
      <c r="J605" s="1">
        <v>0.37013888888888885</v>
      </c>
      <c r="K605" s="1">
        <v>0.3972222222222222</v>
      </c>
      <c r="L605" t="s">
        <v>218</v>
      </c>
      <c r="M605" t="s">
        <v>219</v>
      </c>
      <c r="N605">
        <v>15.4627</v>
      </c>
      <c r="Q605" s="1">
        <f t="shared" si="26"/>
        <v>2.7083333333333348E-2</v>
      </c>
    </row>
    <row r="606" spans="1:17">
      <c r="A606" t="s">
        <v>130</v>
      </c>
      <c r="B606">
        <v>8</v>
      </c>
      <c r="C606" t="s">
        <v>184</v>
      </c>
      <c r="D606">
        <v>100028</v>
      </c>
      <c r="E606" t="s">
        <v>220</v>
      </c>
      <c r="F606" t="s">
        <v>221</v>
      </c>
      <c r="G606" t="s">
        <v>222</v>
      </c>
      <c r="H606" t="s">
        <v>218</v>
      </c>
      <c r="I606" t="s">
        <v>219</v>
      </c>
      <c r="J606" s="1">
        <v>0.40277777777777773</v>
      </c>
      <c r="K606" s="1">
        <v>0.4368055555555555</v>
      </c>
      <c r="L606" t="s">
        <v>223</v>
      </c>
      <c r="M606" t="s">
        <v>224</v>
      </c>
      <c r="N606">
        <v>19.882999999999999</v>
      </c>
      <c r="Q606" s="1">
        <f t="shared" si="26"/>
        <v>3.4027777777777768E-2</v>
      </c>
    </row>
    <row r="607" spans="1:17">
      <c r="A607" t="s">
        <v>130</v>
      </c>
      <c r="B607">
        <v>9</v>
      </c>
      <c r="C607" t="s">
        <v>184</v>
      </c>
      <c r="D607">
        <v>100199</v>
      </c>
      <c r="E607" t="s">
        <v>225</v>
      </c>
      <c r="F607" t="s">
        <v>226</v>
      </c>
      <c r="G607" t="s">
        <v>222</v>
      </c>
      <c r="H607" t="s">
        <v>223</v>
      </c>
      <c r="I607" t="s">
        <v>224</v>
      </c>
      <c r="J607" s="1">
        <v>0.4548611111111111</v>
      </c>
      <c r="K607" s="1">
        <v>0.4909722222222222</v>
      </c>
      <c r="L607" t="s">
        <v>218</v>
      </c>
      <c r="M607" t="s">
        <v>219</v>
      </c>
      <c r="N607">
        <v>20.921500000000002</v>
      </c>
      <c r="Q607" s="1">
        <f t="shared" si="26"/>
        <v>3.6111111111111094E-2</v>
      </c>
    </row>
    <row r="608" spans="1:17">
      <c r="A608" t="s">
        <v>130</v>
      </c>
      <c r="B608">
        <v>10</v>
      </c>
      <c r="C608" t="s">
        <v>179</v>
      </c>
      <c r="H608" t="s">
        <v>218</v>
      </c>
      <c r="I608" t="s">
        <v>219</v>
      </c>
      <c r="J608" s="1">
        <v>0.4909722222222222</v>
      </c>
      <c r="K608" s="1">
        <v>0.4993055555555555</v>
      </c>
      <c r="L608" t="s">
        <v>180</v>
      </c>
      <c r="M608" t="s">
        <v>181</v>
      </c>
      <c r="N608">
        <v>5.3</v>
      </c>
      <c r="Q608" s="1">
        <f t="shared" si="26"/>
        <v>8.3333333333333037E-3</v>
      </c>
    </row>
    <row r="609" spans="1:17">
      <c r="A609" t="s">
        <v>130</v>
      </c>
      <c r="B609">
        <v>11</v>
      </c>
      <c r="C609" t="s">
        <v>179</v>
      </c>
      <c r="H609" t="s">
        <v>180</v>
      </c>
      <c r="I609" t="s">
        <v>181</v>
      </c>
      <c r="J609" s="1">
        <v>0.54027777777777775</v>
      </c>
      <c r="K609" s="1">
        <v>0.54861111111111105</v>
      </c>
      <c r="L609" t="s">
        <v>218</v>
      </c>
      <c r="M609" t="s">
        <v>219</v>
      </c>
      <c r="N609">
        <v>5.3</v>
      </c>
      <c r="Q609" s="1">
        <f t="shared" si="26"/>
        <v>8.3333333333333037E-3</v>
      </c>
    </row>
    <row r="610" spans="1:17">
      <c r="A610" t="s">
        <v>130</v>
      </c>
      <c r="B610">
        <v>12</v>
      </c>
      <c r="C610" t="s">
        <v>184</v>
      </c>
      <c r="D610">
        <v>100042</v>
      </c>
      <c r="E610" t="s">
        <v>220</v>
      </c>
      <c r="F610" t="s">
        <v>221</v>
      </c>
      <c r="G610" t="s">
        <v>222</v>
      </c>
      <c r="H610" t="s">
        <v>218</v>
      </c>
      <c r="I610" t="s">
        <v>219</v>
      </c>
      <c r="J610" s="1">
        <v>0.54861111111111105</v>
      </c>
      <c r="K610" s="1">
        <v>0.58263888888888882</v>
      </c>
      <c r="L610" t="s">
        <v>223</v>
      </c>
      <c r="M610" t="s">
        <v>224</v>
      </c>
      <c r="N610">
        <v>19.882999999999999</v>
      </c>
      <c r="Q610" s="1">
        <f t="shared" si="26"/>
        <v>3.4027777777777768E-2</v>
      </c>
    </row>
    <row r="611" spans="1:17">
      <c r="A611" t="s">
        <v>130</v>
      </c>
      <c r="B611">
        <v>13</v>
      </c>
      <c r="C611" t="s">
        <v>184</v>
      </c>
      <c r="D611">
        <v>100213</v>
      </c>
      <c r="E611" t="s">
        <v>225</v>
      </c>
      <c r="F611" t="s">
        <v>226</v>
      </c>
      <c r="G611" t="s">
        <v>222</v>
      </c>
      <c r="H611" t="s">
        <v>223</v>
      </c>
      <c r="I611" t="s">
        <v>224</v>
      </c>
      <c r="J611" s="1">
        <v>0.60069444444444442</v>
      </c>
      <c r="K611" s="1">
        <v>0.63680555555555551</v>
      </c>
      <c r="L611" t="s">
        <v>218</v>
      </c>
      <c r="M611" t="s">
        <v>219</v>
      </c>
      <c r="N611">
        <v>20.921500000000002</v>
      </c>
      <c r="Q611" s="1">
        <f t="shared" si="26"/>
        <v>3.6111111111111094E-2</v>
      </c>
    </row>
    <row r="612" spans="1:17">
      <c r="A612" t="s">
        <v>130</v>
      </c>
      <c r="B612">
        <v>14</v>
      </c>
      <c r="C612" t="s">
        <v>184</v>
      </c>
      <c r="D612">
        <v>100051</v>
      </c>
      <c r="E612" t="s">
        <v>227</v>
      </c>
      <c r="F612" t="s">
        <v>228</v>
      </c>
      <c r="G612" t="s">
        <v>222</v>
      </c>
      <c r="H612" t="s">
        <v>218</v>
      </c>
      <c r="I612" t="s">
        <v>219</v>
      </c>
      <c r="J612" s="1">
        <v>0.64236111111111105</v>
      </c>
      <c r="K612" s="1">
        <v>0.67083333333333339</v>
      </c>
      <c r="L612" t="s">
        <v>192</v>
      </c>
      <c r="M612" t="s">
        <v>193</v>
      </c>
      <c r="N612">
        <v>16.2334</v>
      </c>
      <c r="Q612" s="1">
        <f t="shared" si="26"/>
        <v>2.8472222222222343E-2</v>
      </c>
    </row>
    <row r="613" spans="1:17">
      <c r="A613" t="s">
        <v>130</v>
      </c>
      <c r="B613">
        <v>15</v>
      </c>
      <c r="C613" t="s">
        <v>184</v>
      </c>
      <c r="D613">
        <v>100224</v>
      </c>
      <c r="E613" t="s">
        <v>229</v>
      </c>
      <c r="F613" t="s">
        <v>230</v>
      </c>
      <c r="G613" t="s">
        <v>222</v>
      </c>
      <c r="H613" t="s">
        <v>192</v>
      </c>
      <c r="I613" t="s">
        <v>193</v>
      </c>
      <c r="J613" s="1">
        <v>0.72430555555555554</v>
      </c>
      <c r="K613" s="1">
        <v>0.75138888888888899</v>
      </c>
      <c r="L613" t="s">
        <v>218</v>
      </c>
      <c r="M613" t="s">
        <v>219</v>
      </c>
      <c r="N613">
        <v>15.4627</v>
      </c>
      <c r="Q613" s="1">
        <f t="shared" si="26"/>
        <v>2.7083333333333459E-2</v>
      </c>
    </row>
    <row r="614" spans="1:17">
      <c r="A614" t="s">
        <v>130</v>
      </c>
      <c r="B614">
        <v>16</v>
      </c>
      <c r="C614" t="s">
        <v>184</v>
      </c>
      <c r="D614">
        <v>100062</v>
      </c>
      <c r="E614" t="s">
        <v>220</v>
      </c>
      <c r="F614" t="s">
        <v>221</v>
      </c>
      <c r="G614" t="s">
        <v>222</v>
      </c>
      <c r="H614" t="s">
        <v>218</v>
      </c>
      <c r="I614" t="s">
        <v>219</v>
      </c>
      <c r="J614" s="1">
        <v>0.75694444444444453</v>
      </c>
      <c r="K614" s="1">
        <v>0.7909722222222223</v>
      </c>
      <c r="L614" t="s">
        <v>223</v>
      </c>
      <c r="M614" t="s">
        <v>224</v>
      </c>
      <c r="N614">
        <v>19.882999999999999</v>
      </c>
      <c r="Q614" s="1">
        <f t="shared" si="26"/>
        <v>3.4027777777777768E-2</v>
      </c>
    </row>
    <row r="615" spans="1:17">
      <c r="A615" t="s">
        <v>130</v>
      </c>
      <c r="B615">
        <v>17</v>
      </c>
      <c r="C615" t="s">
        <v>184</v>
      </c>
      <c r="D615">
        <v>100233</v>
      </c>
      <c r="E615" t="s">
        <v>225</v>
      </c>
      <c r="F615" t="s">
        <v>226</v>
      </c>
      <c r="G615" t="s">
        <v>222</v>
      </c>
      <c r="H615" t="s">
        <v>223</v>
      </c>
      <c r="I615" t="s">
        <v>224</v>
      </c>
      <c r="J615" s="1">
        <v>0.80902777777777779</v>
      </c>
      <c r="K615" s="1">
        <v>0.84513888888888899</v>
      </c>
      <c r="L615" t="s">
        <v>218</v>
      </c>
      <c r="M615" t="s">
        <v>219</v>
      </c>
      <c r="N615">
        <v>20.921500000000002</v>
      </c>
      <c r="Q615" s="1">
        <f t="shared" si="26"/>
        <v>3.6111111111111205E-2</v>
      </c>
    </row>
    <row r="616" spans="1:17">
      <c r="A616" t="s">
        <v>130</v>
      </c>
      <c r="B616">
        <v>18</v>
      </c>
      <c r="C616" t="s">
        <v>184</v>
      </c>
      <c r="D616">
        <v>100071</v>
      </c>
      <c r="E616" t="s">
        <v>227</v>
      </c>
      <c r="F616" t="s">
        <v>228</v>
      </c>
      <c r="G616" t="s">
        <v>222</v>
      </c>
      <c r="H616" t="s">
        <v>218</v>
      </c>
      <c r="I616" t="s">
        <v>219</v>
      </c>
      <c r="J616" s="1">
        <v>0.85069444444444453</v>
      </c>
      <c r="K616" s="1">
        <v>0.87916666666666676</v>
      </c>
      <c r="L616" t="s">
        <v>192</v>
      </c>
      <c r="M616" t="s">
        <v>193</v>
      </c>
      <c r="N616">
        <v>16.2334</v>
      </c>
      <c r="Q616" s="1">
        <f t="shared" si="26"/>
        <v>2.8472222222222232E-2</v>
      </c>
    </row>
    <row r="617" spans="1:17">
      <c r="A617" t="s">
        <v>130</v>
      </c>
      <c r="B617">
        <v>19</v>
      </c>
      <c r="C617" t="s">
        <v>179</v>
      </c>
      <c r="H617" t="s">
        <v>192</v>
      </c>
      <c r="I617" t="s">
        <v>193</v>
      </c>
      <c r="J617" s="1">
        <v>0.87916666666666676</v>
      </c>
      <c r="K617" s="1">
        <v>0.88750000000000007</v>
      </c>
      <c r="L617" t="s">
        <v>180</v>
      </c>
      <c r="M617" t="s">
        <v>181</v>
      </c>
      <c r="N617">
        <v>7.5</v>
      </c>
      <c r="Q617" s="1">
        <f t="shared" si="26"/>
        <v>8.3333333333333037E-3</v>
      </c>
    </row>
    <row r="618" spans="1:17">
      <c r="A618" t="s">
        <v>130</v>
      </c>
      <c r="M618" t="s">
        <v>277</v>
      </c>
      <c r="N618">
        <f>SUM(N599:N617)</f>
        <v>260.42734000000002</v>
      </c>
      <c r="P618" t="s">
        <v>274</v>
      </c>
      <c r="Q618" s="1">
        <f>SUM(Q599:Q617)</f>
        <v>0.45000000000000029</v>
      </c>
    </row>
    <row r="619" spans="1:17">
      <c r="Q619" s="1"/>
    </row>
    <row r="620" spans="1:17">
      <c r="A620" t="s">
        <v>149</v>
      </c>
      <c r="Q620" s="1"/>
    </row>
    <row r="621" spans="1:17">
      <c r="A621" t="s">
        <v>149</v>
      </c>
      <c r="B621">
        <v>1</v>
      </c>
      <c r="C621" t="s">
        <v>179</v>
      </c>
      <c r="H621" t="s">
        <v>180</v>
      </c>
      <c r="I621" t="s">
        <v>181</v>
      </c>
      <c r="J621" s="1">
        <v>0.24305555555555555</v>
      </c>
      <c r="K621" s="1">
        <v>0.25694444444444448</v>
      </c>
      <c r="L621" t="s">
        <v>212</v>
      </c>
      <c r="M621" t="s">
        <v>213</v>
      </c>
      <c r="N621">
        <v>9.5</v>
      </c>
      <c r="Q621" s="1">
        <f t="shared" ref="Q621:Q647" si="27">K621-J621</f>
        <v>1.3888888888888923E-2</v>
      </c>
    </row>
    <row r="622" spans="1:17">
      <c r="A622" t="s">
        <v>149</v>
      </c>
      <c r="B622">
        <v>2</v>
      </c>
      <c r="C622" t="s">
        <v>184</v>
      </c>
      <c r="D622">
        <v>201198</v>
      </c>
      <c r="E622" t="s">
        <v>214</v>
      </c>
      <c r="F622" t="s">
        <v>215</v>
      </c>
      <c r="G622" t="s">
        <v>211</v>
      </c>
      <c r="H622" t="s">
        <v>212</v>
      </c>
      <c r="I622" t="s">
        <v>213</v>
      </c>
      <c r="J622" s="1">
        <v>0.25694444444444448</v>
      </c>
      <c r="K622" s="1">
        <v>0.2722222222222222</v>
      </c>
      <c r="L622" t="s">
        <v>207</v>
      </c>
      <c r="M622" t="s">
        <v>208</v>
      </c>
      <c r="N622">
        <v>7.8006000000000002</v>
      </c>
      <c r="Q622" s="1">
        <f t="shared" si="27"/>
        <v>1.5277777777777724E-2</v>
      </c>
    </row>
    <row r="623" spans="1:17">
      <c r="A623" t="s">
        <v>149</v>
      </c>
      <c r="B623">
        <v>3</v>
      </c>
      <c r="C623" t="s">
        <v>184</v>
      </c>
      <c r="D623">
        <v>201007</v>
      </c>
      <c r="E623" t="s">
        <v>209</v>
      </c>
      <c r="F623" t="s">
        <v>210</v>
      </c>
      <c r="G623" t="s">
        <v>211</v>
      </c>
      <c r="H623" t="s">
        <v>207</v>
      </c>
      <c r="I623" t="s">
        <v>208</v>
      </c>
      <c r="J623" s="1">
        <v>0.28125</v>
      </c>
      <c r="K623" s="1">
        <v>0.29444444444444445</v>
      </c>
      <c r="L623" t="s">
        <v>212</v>
      </c>
      <c r="M623" t="s">
        <v>213</v>
      </c>
      <c r="N623">
        <v>6.6947799999999997</v>
      </c>
      <c r="Q623" s="1">
        <f t="shared" si="27"/>
        <v>1.3194444444444453E-2</v>
      </c>
    </row>
    <row r="624" spans="1:17">
      <c r="A624" t="s">
        <v>149</v>
      </c>
      <c r="B624">
        <v>4</v>
      </c>
      <c r="C624" t="s">
        <v>184</v>
      </c>
      <c r="D624">
        <v>201206</v>
      </c>
      <c r="E624" t="s">
        <v>214</v>
      </c>
      <c r="F624" t="s">
        <v>215</v>
      </c>
      <c r="G624" t="s">
        <v>211</v>
      </c>
      <c r="H624" t="s">
        <v>212</v>
      </c>
      <c r="I624" t="s">
        <v>213</v>
      </c>
      <c r="J624" s="1">
        <v>0.2986111111111111</v>
      </c>
      <c r="K624" s="1">
        <v>0.31388888888888888</v>
      </c>
      <c r="L624" t="s">
        <v>207</v>
      </c>
      <c r="M624" t="s">
        <v>208</v>
      </c>
      <c r="N624">
        <v>7.8006000000000002</v>
      </c>
      <c r="Q624" s="1">
        <f t="shared" si="27"/>
        <v>1.5277777777777779E-2</v>
      </c>
    </row>
    <row r="625" spans="1:17">
      <c r="A625" t="s">
        <v>149</v>
      </c>
      <c r="B625">
        <v>5</v>
      </c>
      <c r="C625" t="s">
        <v>184</v>
      </c>
      <c r="D625">
        <v>201016</v>
      </c>
      <c r="E625" t="s">
        <v>209</v>
      </c>
      <c r="F625" t="s">
        <v>210</v>
      </c>
      <c r="G625" t="s">
        <v>211</v>
      </c>
      <c r="H625" t="s">
        <v>207</v>
      </c>
      <c r="I625" t="s">
        <v>208</v>
      </c>
      <c r="J625" s="1">
        <v>0.32291666666666669</v>
      </c>
      <c r="K625" s="1">
        <v>0.33611111111111108</v>
      </c>
      <c r="L625" t="s">
        <v>212</v>
      </c>
      <c r="M625" t="s">
        <v>213</v>
      </c>
      <c r="N625">
        <v>6.6947799999999997</v>
      </c>
      <c r="Q625" s="1">
        <f t="shared" si="27"/>
        <v>1.3194444444444398E-2</v>
      </c>
    </row>
    <row r="626" spans="1:17">
      <c r="A626" t="s">
        <v>149</v>
      </c>
      <c r="B626">
        <v>6</v>
      </c>
      <c r="C626" t="s">
        <v>184</v>
      </c>
      <c r="D626">
        <v>201214</v>
      </c>
      <c r="E626" t="s">
        <v>214</v>
      </c>
      <c r="F626" t="s">
        <v>215</v>
      </c>
      <c r="G626" t="s">
        <v>211</v>
      </c>
      <c r="H626" t="s">
        <v>212</v>
      </c>
      <c r="I626" t="s">
        <v>213</v>
      </c>
      <c r="J626" s="1">
        <v>0.34027777777777773</v>
      </c>
      <c r="K626" s="1">
        <v>0.3576388888888889</v>
      </c>
      <c r="L626" t="s">
        <v>207</v>
      </c>
      <c r="M626" t="s">
        <v>208</v>
      </c>
      <c r="N626">
        <v>7.8006000000000002</v>
      </c>
      <c r="Q626" s="1">
        <f t="shared" si="27"/>
        <v>1.736111111111116E-2</v>
      </c>
    </row>
    <row r="627" spans="1:17">
      <c r="A627" t="s">
        <v>149</v>
      </c>
      <c r="B627">
        <v>7</v>
      </c>
      <c r="C627" t="s">
        <v>184</v>
      </c>
      <c r="D627">
        <v>201024</v>
      </c>
      <c r="E627" t="s">
        <v>209</v>
      </c>
      <c r="F627" t="s">
        <v>210</v>
      </c>
      <c r="G627" t="s">
        <v>211</v>
      </c>
      <c r="H627" t="s">
        <v>207</v>
      </c>
      <c r="I627" t="s">
        <v>208</v>
      </c>
      <c r="J627" s="1">
        <v>0.36458333333333331</v>
      </c>
      <c r="K627" s="1">
        <v>0.37916666666666665</v>
      </c>
      <c r="L627" t="s">
        <v>212</v>
      </c>
      <c r="M627" t="s">
        <v>213</v>
      </c>
      <c r="N627">
        <v>6.6947799999999997</v>
      </c>
      <c r="Q627" s="1">
        <f t="shared" si="27"/>
        <v>1.4583333333333337E-2</v>
      </c>
    </row>
    <row r="628" spans="1:17">
      <c r="A628" t="s">
        <v>149</v>
      </c>
      <c r="B628">
        <v>8</v>
      </c>
      <c r="C628" t="s">
        <v>184</v>
      </c>
      <c r="D628">
        <v>201224</v>
      </c>
      <c r="E628" t="s">
        <v>214</v>
      </c>
      <c r="F628" t="s">
        <v>215</v>
      </c>
      <c r="G628" t="s">
        <v>211</v>
      </c>
      <c r="H628" t="s">
        <v>212</v>
      </c>
      <c r="I628" t="s">
        <v>213</v>
      </c>
      <c r="J628" s="1">
        <v>0.39930555555555558</v>
      </c>
      <c r="K628" s="1">
        <v>0.41666666666666669</v>
      </c>
      <c r="L628" t="s">
        <v>207</v>
      </c>
      <c r="M628" t="s">
        <v>208</v>
      </c>
      <c r="N628">
        <v>7.8006000000000002</v>
      </c>
      <c r="Q628" s="1">
        <f t="shared" si="27"/>
        <v>1.7361111111111105E-2</v>
      </c>
    </row>
    <row r="629" spans="1:17">
      <c r="A629" t="s">
        <v>149</v>
      </c>
      <c r="B629">
        <v>9</v>
      </c>
      <c r="C629" t="s">
        <v>184</v>
      </c>
      <c r="D629">
        <v>201036</v>
      </c>
      <c r="E629" t="s">
        <v>209</v>
      </c>
      <c r="F629" t="s">
        <v>210</v>
      </c>
      <c r="G629" t="s">
        <v>211</v>
      </c>
      <c r="H629" t="s">
        <v>207</v>
      </c>
      <c r="I629" t="s">
        <v>208</v>
      </c>
      <c r="J629" s="1">
        <v>0.44444444444444442</v>
      </c>
      <c r="K629" s="1">
        <v>0.45902777777777781</v>
      </c>
      <c r="L629" t="s">
        <v>212</v>
      </c>
      <c r="M629" t="s">
        <v>213</v>
      </c>
      <c r="N629">
        <v>6.6947799999999997</v>
      </c>
      <c r="Q629" s="1">
        <f t="shared" si="27"/>
        <v>1.4583333333333393E-2</v>
      </c>
    </row>
    <row r="630" spans="1:17">
      <c r="A630" t="s">
        <v>149</v>
      </c>
      <c r="B630">
        <v>10</v>
      </c>
      <c r="C630" t="s">
        <v>184</v>
      </c>
      <c r="D630">
        <v>201233</v>
      </c>
      <c r="E630" t="s">
        <v>214</v>
      </c>
      <c r="F630" t="s">
        <v>215</v>
      </c>
      <c r="G630" t="s">
        <v>211</v>
      </c>
      <c r="H630" t="s">
        <v>212</v>
      </c>
      <c r="I630" t="s">
        <v>213</v>
      </c>
      <c r="J630" s="1">
        <v>0.46180555555555558</v>
      </c>
      <c r="K630" s="1">
        <v>0.47916666666666669</v>
      </c>
      <c r="L630" t="s">
        <v>207</v>
      </c>
      <c r="M630" t="s">
        <v>208</v>
      </c>
      <c r="N630">
        <v>7.8006000000000002</v>
      </c>
      <c r="Q630" s="1">
        <f t="shared" si="27"/>
        <v>1.7361111111111105E-2</v>
      </c>
    </row>
    <row r="631" spans="1:17">
      <c r="A631" t="s">
        <v>149</v>
      </c>
      <c r="B631">
        <v>11</v>
      </c>
      <c r="C631" t="s">
        <v>179</v>
      </c>
      <c r="H631" t="s">
        <v>207</v>
      </c>
      <c r="I631" t="s">
        <v>208</v>
      </c>
      <c r="J631" s="1">
        <v>0.47916666666666669</v>
      </c>
      <c r="K631" s="1">
        <v>0.48819444444444443</v>
      </c>
      <c r="L631" t="s">
        <v>180</v>
      </c>
      <c r="M631" t="s">
        <v>181</v>
      </c>
      <c r="N631">
        <v>5.3</v>
      </c>
      <c r="Q631" s="1">
        <f t="shared" si="27"/>
        <v>9.0277777777777457E-3</v>
      </c>
    </row>
    <row r="632" spans="1:17">
      <c r="A632" t="s">
        <v>149</v>
      </c>
      <c r="B632">
        <v>12</v>
      </c>
      <c r="C632" t="s">
        <v>179</v>
      </c>
      <c r="H632" t="s">
        <v>180</v>
      </c>
      <c r="I632" t="s">
        <v>181</v>
      </c>
      <c r="J632" s="1">
        <v>0.52569444444444446</v>
      </c>
      <c r="K632" s="1">
        <v>0.53472222222222221</v>
      </c>
      <c r="L632" t="s">
        <v>207</v>
      </c>
      <c r="M632" t="s">
        <v>208</v>
      </c>
      <c r="N632">
        <v>5.3</v>
      </c>
      <c r="Q632" s="1">
        <f t="shared" si="27"/>
        <v>9.0277777777777457E-3</v>
      </c>
    </row>
    <row r="633" spans="1:17">
      <c r="A633" t="s">
        <v>149</v>
      </c>
      <c r="B633">
        <v>13</v>
      </c>
      <c r="C633" t="s">
        <v>184</v>
      </c>
      <c r="D633">
        <v>201051</v>
      </c>
      <c r="E633" t="s">
        <v>209</v>
      </c>
      <c r="F633" t="s">
        <v>210</v>
      </c>
      <c r="G633" t="s">
        <v>211</v>
      </c>
      <c r="H633" t="s">
        <v>207</v>
      </c>
      <c r="I633" t="s">
        <v>208</v>
      </c>
      <c r="J633" s="1">
        <v>0.53472222222222221</v>
      </c>
      <c r="K633" s="1">
        <v>0.5493055555555556</v>
      </c>
      <c r="L633" t="s">
        <v>212</v>
      </c>
      <c r="M633" t="s">
        <v>213</v>
      </c>
      <c r="N633">
        <v>6.6947799999999997</v>
      </c>
      <c r="Q633" s="1">
        <f t="shared" si="27"/>
        <v>1.4583333333333393E-2</v>
      </c>
    </row>
    <row r="634" spans="1:17">
      <c r="A634" t="s">
        <v>149</v>
      </c>
      <c r="B634">
        <v>14</v>
      </c>
      <c r="C634" t="s">
        <v>184</v>
      </c>
      <c r="D634">
        <v>201248</v>
      </c>
      <c r="E634" t="s">
        <v>214</v>
      </c>
      <c r="F634" t="s">
        <v>215</v>
      </c>
      <c r="G634" t="s">
        <v>211</v>
      </c>
      <c r="H634" t="s">
        <v>212</v>
      </c>
      <c r="I634" t="s">
        <v>213</v>
      </c>
      <c r="J634" s="1">
        <v>0.55208333333333337</v>
      </c>
      <c r="K634" s="1">
        <v>0.56944444444444442</v>
      </c>
      <c r="L634" t="s">
        <v>207</v>
      </c>
      <c r="M634" t="s">
        <v>208</v>
      </c>
      <c r="N634">
        <v>7.8006000000000002</v>
      </c>
      <c r="Q634" s="1">
        <f t="shared" si="27"/>
        <v>1.7361111111111049E-2</v>
      </c>
    </row>
    <row r="635" spans="1:17">
      <c r="A635" t="s">
        <v>149</v>
      </c>
      <c r="B635">
        <v>15</v>
      </c>
      <c r="C635" t="s">
        <v>184</v>
      </c>
      <c r="D635">
        <v>201059</v>
      </c>
      <c r="E635" t="s">
        <v>209</v>
      </c>
      <c r="F635" t="s">
        <v>210</v>
      </c>
      <c r="G635" t="s">
        <v>211</v>
      </c>
      <c r="H635" t="s">
        <v>207</v>
      </c>
      <c r="I635" t="s">
        <v>208</v>
      </c>
      <c r="J635" s="1">
        <v>0.57638888888888895</v>
      </c>
      <c r="K635" s="1">
        <v>0.59097222222222223</v>
      </c>
      <c r="L635" t="s">
        <v>212</v>
      </c>
      <c r="M635" t="s">
        <v>213</v>
      </c>
      <c r="N635">
        <v>6.6947799999999997</v>
      </c>
      <c r="Q635" s="1">
        <f t="shared" si="27"/>
        <v>1.4583333333333282E-2</v>
      </c>
    </row>
    <row r="636" spans="1:17">
      <c r="A636" t="s">
        <v>149</v>
      </c>
      <c r="B636">
        <v>16</v>
      </c>
      <c r="C636" t="s">
        <v>184</v>
      </c>
      <c r="D636">
        <v>201254</v>
      </c>
      <c r="E636" t="s">
        <v>214</v>
      </c>
      <c r="F636" t="s">
        <v>215</v>
      </c>
      <c r="G636" t="s">
        <v>211</v>
      </c>
      <c r="H636" t="s">
        <v>212</v>
      </c>
      <c r="I636" t="s">
        <v>213</v>
      </c>
      <c r="J636" s="1">
        <v>0.59375</v>
      </c>
      <c r="K636" s="1">
        <v>0.61111111111111105</v>
      </c>
      <c r="L636" t="s">
        <v>207</v>
      </c>
      <c r="M636" t="s">
        <v>208</v>
      </c>
      <c r="N636">
        <v>7.8006000000000002</v>
      </c>
      <c r="Q636" s="1">
        <f t="shared" si="27"/>
        <v>1.7361111111111049E-2</v>
      </c>
    </row>
    <row r="637" spans="1:17">
      <c r="A637" t="s">
        <v>149</v>
      </c>
      <c r="B637">
        <v>17</v>
      </c>
      <c r="C637" t="s">
        <v>184</v>
      </c>
      <c r="D637">
        <v>201071</v>
      </c>
      <c r="E637" t="s">
        <v>209</v>
      </c>
      <c r="F637" t="s">
        <v>210</v>
      </c>
      <c r="G637" t="s">
        <v>211</v>
      </c>
      <c r="H637" t="s">
        <v>207</v>
      </c>
      <c r="I637" t="s">
        <v>208</v>
      </c>
      <c r="J637" s="1">
        <v>0.64583333333333337</v>
      </c>
      <c r="K637" s="1">
        <v>0.66041666666666665</v>
      </c>
      <c r="L637" t="s">
        <v>212</v>
      </c>
      <c r="M637" t="s">
        <v>213</v>
      </c>
      <c r="N637">
        <v>6.6947799999999997</v>
      </c>
      <c r="Q637" s="1">
        <f t="shared" si="27"/>
        <v>1.4583333333333282E-2</v>
      </c>
    </row>
    <row r="638" spans="1:17">
      <c r="A638" t="s">
        <v>149</v>
      </c>
      <c r="B638">
        <v>18</v>
      </c>
      <c r="C638" t="s">
        <v>184</v>
      </c>
      <c r="D638">
        <v>201265</v>
      </c>
      <c r="E638" t="s">
        <v>214</v>
      </c>
      <c r="F638" t="s">
        <v>215</v>
      </c>
      <c r="G638" t="s">
        <v>211</v>
      </c>
      <c r="H638" t="s">
        <v>212</v>
      </c>
      <c r="I638" t="s">
        <v>213</v>
      </c>
      <c r="J638" s="1">
        <v>0.66319444444444442</v>
      </c>
      <c r="K638" s="1">
        <v>0.68055555555555547</v>
      </c>
      <c r="L638" t="s">
        <v>207</v>
      </c>
      <c r="M638" t="s">
        <v>208</v>
      </c>
      <c r="N638">
        <v>7.8006000000000002</v>
      </c>
      <c r="Q638" s="1">
        <f t="shared" si="27"/>
        <v>1.7361111111111049E-2</v>
      </c>
    </row>
    <row r="639" spans="1:17">
      <c r="A639" t="s">
        <v>149</v>
      </c>
      <c r="B639">
        <v>19</v>
      </c>
      <c r="C639" t="s">
        <v>179</v>
      </c>
      <c r="H639" t="s">
        <v>207</v>
      </c>
      <c r="I639" t="s">
        <v>208</v>
      </c>
      <c r="J639" s="1">
        <v>0.68055555555555547</v>
      </c>
      <c r="K639" s="1">
        <v>0.68402777777777779</v>
      </c>
      <c r="L639" t="s">
        <v>212</v>
      </c>
      <c r="M639" t="s">
        <v>213</v>
      </c>
      <c r="N639">
        <v>2.5910000000000002</v>
      </c>
      <c r="Q639" s="1">
        <f t="shared" si="27"/>
        <v>3.4722222222223209E-3</v>
      </c>
    </row>
    <row r="640" spans="1:17">
      <c r="A640" t="s">
        <v>149</v>
      </c>
      <c r="B640">
        <v>20</v>
      </c>
      <c r="C640" t="s">
        <v>184</v>
      </c>
      <c r="D640">
        <v>201268</v>
      </c>
      <c r="E640" t="s">
        <v>214</v>
      </c>
      <c r="F640" t="s">
        <v>215</v>
      </c>
      <c r="G640" t="s">
        <v>211</v>
      </c>
      <c r="H640" t="s">
        <v>212</v>
      </c>
      <c r="I640" t="s">
        <v>213</v>
      </c>
      <c r="J640" s="1">
        <v>0.68402777777777779</v>
      </c>
      <c r="K640" s="1">
        <v>0.70138888888888884</v>
      </c>
      <c r="L640" t="s">
        <v>207</v>
      </c>
      <c r="M640" t="s">
        <v>208</v>
      </c>
      <c r="N640">
        <v>7.8006000000000002</v>
      </c>
      <c r="Q640" s="1">
        <f t="shared" si="27"/>
        <v>1.7361111111111049E-2</v>
      </c>
    </row>
    <row r="641" spans="1:17">
      <c r="A641" t="s">
        <v>149</v>
      </c>
      <c r="B641">
        <v>21</v>
      </c>
      <c r="C641" t="s">
        <v>184</v>
      </c>
      <c r="D641">
        <v>201078</v>
      </c>
      <c r="E641" t="s">
        <v>209</v>
      </c>
      <c r="F641" t="s">
        <v>210</v>
      </c>
      <c r="G641" t="s">
        <v>211</v>
      </c>
      <c r="H641" t="s">
        <v>207</v>
      </c>
      <c r="I641" t="s">
        <v>208</v>
      </c>
      <c r="J641" s="1">
        <v>0.70833333333333337</v>
      </c>
      <c r="K641" s="1">
        <v>0.72291666666666676</v>
      </c>
      <c r="L641" t="s">
        <v>212</v>
      </c>
      <c r="M641" t="s">
        <v>213</v>
      </c>
      <c r="N641">
        <v>6.6947799999999997</v>
      </c>
      <c r="Q641" s="1">
        <f t="shared" si="27"/>
        <v>1.4583333333333393E-2</v>
      </c>
    </row>
    <row r="642" spans="1:17">
      <c r="A642" t="s">
        <v>149</v>
      </c>
      <c r="B642">
        <v>22</v>
      </c>
      <c r="C642" t="s">
        <v>184</v>
      </c>
      <c r="D642">
        <v>201277</v>
      </c>
      <c r="E642" t="s">
        <v>214</v>
      </c>
      <c r="F642" t="s">
        <v>215</v>
      </c>
      <c r="G642" t="s">
        <v>211</v>
      </c>
      <c r="H642" t="s">
        <v>212</v>
      </c>
      <c r="I642" t="s">
        <v>213</v>
      </c>
      <c r="J642" s="1">
        <v>0.73263888888888884</v>
      </c>
      <c r="K642" s="1">
        <v>0.75</v>
      </c>
      <c r="L642" t="s">
        <v>207</v>
      </c>
      <c r="M642" t="s">
        <v>208</v>
      </c>
      <c r="N642">
        <v>7.8006000000000002</v>
      </c>
      <c r="Q642" s="1">
        <f t="shared" si="27"/>
        <v>1.736111111111116E-2</v>
      </c>
    </row>
    <row r="643" spans="1:17">
      <c r="A643" t="s">
        <v>149</v>
      </c>
      <c r="B643">
        <v>23</v>
      </c>
      <c r="C643" t="s">
        <v>184</v>
      </c>
      <c r="D643">
        <v>201086</v>
      </c>
      <c r="E643" t="s">
        <v>209</v>
      </c>
      <c r="F643" t="s">
        <v>210</v>
      </c>
      <c r="G643" t="s">
        <v>211</v>
      </c>
      <c r="H643" t="s">
        <v>207</v>
      </c>
      <c r="I643" t="s">
        <v>208</v>
      </c>
      <c r="J643" s="1">
        <v>0.75347222222222221</v>
      </c>
      <c r="K643" s="1">
        <v>0.76874999999999993</v>
      </c>
      <c r="L643" t="s">
        <v>212</v>
      </c>
      <c r="M643" t="s">
        <v>213</v>
      </c>
      <c r="N643">
        <v>6.6947799999999997</v>
      </c>
      <c r="Q643" s="1">
        <f t="shared" si="27"/>
        <v>1.5277777777777724E-2</v>
      </c>
    </row>
    <row r="644" spans="1:17">
      <c r="A644" t="s">
        <v>149</v>
      </c>
      <c r="B644">
        <v>24</v>
      </c>
      <c r="C644" t="s">
        <v>184</v>
      </c>
      <c r="D644">
        <v>201286</v>
      </c>
      <c r="E644" t="s">
        <v>214</v>
      </c>
      <c r="F644" t="s">
        <v>215</v>
      </c>
      <c r="G644" t="s">
        <v>211</v>
      </c>
      <c r="H644" t="s">
        <v>212</v>
      </c>
      <c r="I644" t="s">
        <v>213</v>
      </c>
      <c r="J644" s="1">
        <v>0.77430555555555547</v>
      </c>
      <c r="K644" s="1">
        <v>0.79166666666666663</v>
      </c>
      <c r="L644" t="s">
        <v>207</v>
      </c>
      <c r="M644" t="s">
        <v>208</v>
      </c>
      <c r="N644">
        <v>7.8006000000000002</v>
      </c>
      <c r="Q644" s="1">
        <f t="shared" si="27"/>
        <v>1.736111111111116E-2</v>
      </c>
    </row>
    <row r="645" spans="1:17">
      <c r="A645" t="s">
        <v>149</v>
      </c>
      <c r="B645">
        <v>25</v>
      </c>
      <c r="C645" t="s">
        <v>184</v>
      </c>
      <c r="D645">
        <v>201094</v>
      </c>
      <c r="E645" t="s">
        <v>209</v>
      </c>
      <c r="F645" t="s">
        <v>210</v>
      </c>
      <c r="G645" t="s">
        <v>211</v>
      </c>
      <c r="H645" t="s">
        <v>207</v>
      </c>
      <c r="I645" t="s">
        <v>208</v>
      </c>
      <c r="J645" s="1">
        <v>0.79513888888888884</v>
      </c>
      <c r="K645" s="1">
        <v>0.80972222222222223</v>
      </c>
      <c r="L645" t="s">
        <v>212</v>
      </c>
      <c r="M645" t="s">
        <v>213</v>
      </c>
      <c r="N645">
        <v>6.6947799999999997</v>
      </c>
      <c r="Q645" s="1">
        <f t="shared" si="27"/>
        <v>1.4583333333333393E-2</v>
      </c>
    </row>
    <row r="646" spans="1:17">
      <c r="A646" t="s">
        <v>149</v>
      </c>
      <c r="B646">
        <v>26</v>
      </c>
      <c r="C646" t="s">
        <v>184</v>
      </c>
      <c r="D646">
        <v>201294</v>
      </c>
      <c r="E646" t="s">
        <v>214</v>
      </c>
      <c r="F646" t="s">
        <v>215</v>
      </c>
      <c r="G646" t="s">
        <v>211</v>
      </c>
      <c r="H646" t="s">
        <v>212</v>
      </c>
      <c r="I646" t="s">
        <v>213</v>
      </c>
      <c r="J646" s="1">
        <v>0.81597222222222221</v>
      </c>
      <c r="K646" s="1">
        <v>0.83333333333333337</v>
      </c>
      <c r="L646" t="s">
        <v>207</v>
      </c>
      <c r="M646" t="s">
        <v>208</v>
      </c>
      <c r="N646">
        <v>7.8006000000000002</v>
      </c>
      <c r="Q646" s="1">
        <f t="shared" si="27"/>
        <v>1.736111111111116E-2</v>
      </c>
    </row>
    <row r="647" spans="1:17">
      <c r="A647" t="s">
        <v>149</v>
      </c>
      <c r="B647">
        <v>27</v>
      </c>
      <c r="C647" t="s">
        <v>179</v>
      </c>
      <c r="H647" t="s">
        <v>207</v>
      </c>
      <c r="I647" t="s">
        <v>208</v>
      </c>
      <c r="J647" s="1">
        <v>0.83333333333333337</v>
      </c>
      <c r="K647" s="1">
        <v>0.84236111111111101</v>
      </c>
      <c r="L647" t="s">
        <v>180</v>
      </c>
      <c r="M647" t="s">
        <v>181</v>
      </c>
      <c r="N647">
        <v>5.3</v>
      </c>
      <c r="Q647" s="1">
        <f t="shared" si="27"/>
        <v>9.0277777777776347E-3</v>
      </c>
    </row>
    <row r="648" spans="1:17">
      <c r="A648" t="s">
        <v>149</v>
      </c>
      <c r="M648" t="s">
        <v>277</v>
      </c>
      <c r="N648">
        <f>SUM(N621:N647)</f>
        <v>188.54600000000005</v>
      </c>
      <c r="P648" t="s">
        <v>274</v>
      </c>
      <c r="Q648" s="1">
        <f>SUM(Q621:Q647)</f>
        <v>0.39236111111111094</v>
      </c>
    </row>
    <row r="649" spans="1:17">
      <c r="Q649" s="1"/>
    </row>
    <row r="650" spans="1:17">
      <c r="A650" t="s">
        <v>128</v>
      </c>
      <c r="Q650" s="1"/>
    </row>
    <row r="651" spans="1:17">
      <c r="A651" t="s">
        <v>128</v>
      </c>
      <c r="B651">
        <v>1</v>
      </c>
      <c r="C651" t="s">
        <v>179</v>
      </c>
      <c r="H651" t="s">
        <v>180</v>
      </c>
      <c r="I651" t="s">
        <v>181</v>
      </c>
      <c r="J651" s="1">
        <v>0.3</v>
      </c>
      <c r="K651" s="1">
        <v>0.3125</v>
      </c>
      <c r="L651" t="s">
        <v>231</v>
      </c>
      <c r="M651" t="s">
        <v>232</v>
      </c>
      <c r="N651">
        <v>9.6999999999999993</v>
      </c>
      <c r="Q651" s="1">
        <f t="shared" ref="Q651:Q674" si="28">K651-J651</f>
        <v>1.2500000000000011E-2</v>
      </c>
    </row>
    <row r="652" spans="1:17">
      <c r="A652" t="s">
        <v>128</v>
      </c>
      <c r="B652">
        <v>2</v>
      </c>
      <c r="C652" t="s">
        <v>184</v>
      </c>
      <c r="D652">
        <v>330086</v>
      </c>
      <c r="E652" t="s">
        <v>233</v>
      </c>
      <c r="F652" t="s">
        <v>234</v>
      </c>
      <c r="G652" t="s">
        <v>235</v>
      </c>
      <c r="H652" t="s">
        <v>231</v>
      </c>
      <c r="I652" t="s">
        <v>232</v>
      </c>
      <c r="J652" s="1">
        <v>0.3125</v>
      </c>
      <c r="K652" s="1">
        <v>0.33333333333333331</v>
      </c>
      <c r="L652" t="s">
        <v>236</v>
      </c>
      <c r="M652" t="s">
        <v>237</v>
      </c>
      <c r="N652">
        <v>14.0327</v>
      </c>
      <c r="Q652" s="1">
        <f t="shared" si="28"/>
        <v>2.0833333333333315E-2</v>
      </c>
    </row>
    <row r="653" spans="1:17">
      <c r="A653" t="s">
        <v>128</v>
      </c>
      <c r="B653">
        <v>3</v>
      </c>
      <c r="C653" t="s">
        <v>184</v>
      </c>
      <c r="D653">
        <v>330115</v>
      </c>
      <c r="E653" t="s">
        <v>238</v>
      </c>
      <c r="F653" t="s">
        <v>239</v>
      </c>
      <c r="G653" t="s">
        <v>235</v>
      </c>
      <c r="H653" t="s">
        <v>236</v>
      </c>
      <c r="I653" t="s">
        <v>237</v>
      </c>
      <c r="J653" s="1">
        <v>0.34027777777777773</v>
      </c>
      <c r="K653" s="1">
        <v>0.35833333333333334</v>
      </c>
      <c r="L653" t="s">
        <v>231</v>
      </c>
      <c r="M653" t="s">
        <v>232</v>
      </c>
      <c r="N653">
        <v>13.1371</v>
      </c>
      <c r="Q653" s="1">
        <f t="shared" si="28"/>
        <v>1.8055555555555602E-2</v>
      </c>
    </row>
    <row r="654" spans="1:17">
      <c r="A654" t="s">
        <v>128</v>
      </c>
      <c r="B654">
        <v>4</v>
      </c>
      <c r="C654" t="s">
        <v>184</v>
      </c>
      <c r="D654">
        <v>330090</v>
      </c>
      <c r="E654" t="s">
        <v>233</v>
      </c>
      <c r="F654" t="s">
        <v>234</v>
      </c>
      <c r="G654" t="s">
        <v>235</v>
      </c>
      <c r="H654" t="s">
        <v>231</v>
      </c>
      <c r="I654" t="s">
        <v>232</v>
      </c>
      <c r="J654" s="1">
        <v>0.38194444444444442</v>
      </c>
      <c r="K654" s="1">
        <v>0.40277777777777773</v>
      </c>
      <c r="L654" t="s">
        <v>236</v>
      </c>
      <c r="M654" t="s">
        <v>237</v>
      </c>
      <c r="N654">
        <v>14.0327</v>
      </c>
      <c r="Q654" s="1">
        <f t="shared" si="28"/>
        <v>2.0833333333333315E-2</v>
      </c>
    </row>
    <row r="655" spans="1:17">
      <c r="A655" t="s">
        <v>128</v>
      </c>
      <c r="B655">
        <v>5</v>
      </c>
      <c r="C655" t="s">
        <v>184</v>
      </c>
      <c r="D655">
        <v>330119</v>
      </c>
      <c r="E655" t="s">
        <v>238</v>
      </c>
      <c r="F655" t="s">
        <v>239</v>
      </c>
      <c r="G655" t="s">
        <v>235</v>
      </c>
      <c r="H655" t="s">
        <v>236</v>
      </c>
      <c r="I655" t="s">
        <v>237</v>
      </c>
      <c r="J655" s="1">
        <v>0.40972222222222227</v>
      </c>
      <c r="K655" s="1">
        <v>0.42777777777777781</v>
      </c>
      <c r="L655" t="s">
        <v>231</v>
      </c>
      <c r="M655" t="s">
        <v>232</v>
      </c>
      <c r="N655">
        <v>13.1371</v>
      </c>
      <c r="Q655" s="1">
        <f t="shared" si="28"/>
        <v>1.8055555555555547E-2</v>
      </c>
    </row>
    <row r="656" spans="1:17">
      <c r="A656" t="s">
        <v>128</v>
      </c>
      <c r="B656">
        <v>6</v>
      </c>
      <c r="C656" t="s">
        <v>184</v>
      </c>
      <c r="D656">
        <v>330092</v>
      </c>
      <c r="E656" t="s">
        <v>233</v>
      </c>
      <c r="F656" t="s">
        <v>234</v>
      </c>
      <c r="G656" t="s">
        <v>235</v>
      </c>
      <c r="H656" t="s">
        <v>231</v>
      </c>
      <c r="I656" t="s">
        <v>232</v>
      </c>
      <c r="J656" s="1">
        <v>0.4375</v>
      </c>
      <c r="K656" s="1">
        <v>0.45833333333333331</v>
      </c>
      <c r="L656" t="s">
        <v>236</v>
      </c>
      <c r="M656" t="s">
        <v>237</v>
      </c>
      <c r="N656">
        <v>14.0327</v>
      </c>
      <c r="Q656" s="1">
        <f t="shared" si="28"/>
        <v>2.0833333333333315E-2</v>
      </c>
    </row>
    <row r="657" spans="1:17">
      <c r="A657" t="s">
        <v>128</v>
      </c>
      <c r="B657">
        <v>7</v>
      </c>
      <c r="C657" t="s">
        <v>184</v>
      </c>
      <c r="D657">
        <v>330121</v>
      </c>
      <c r="E657" t="s">
        <v>238</v>
      </c>
      <c r="F657" t="s">
        <v>239</v>
      </c>
      <c r="G657" t="s">
        <v>235</v>
      </c>
      <c r="H657" t="s">
        <v>236</v>
      </c>
      <c r="I657" t="s">
        <v>237</v>
      </c>
      <c r="J657" s="1">
        <v>0.46527777777777773</v>
      </c>
      <c r="K657" s="1">
        <v>0.48333333333333334</v>
      </c>
      <c r="L657" t="s">
        <v>231</v>
      </c>
      <c r="M657" t="s">
        <v>232</v>
      </c>
      <c r="N657">
        <v>13.1371</v>
      </c>
      <c r="Q657" s="1">
        <f t="shared" si="28"/>
        <v>1.8055555555555602E-2</v>
      </c>
    </row>
    <row r="658" spans="1:17">
      <c r="A658" t="s">
        <v>128</v>
      </c>
      <c r="B658">
        <v>8</v>
      </c>
      <c r="C658" t="s">
        <v>179</v>
      </c>
      <c r="H658" t="s">
        <v>231</v>
      </c>
      <c r="I658" t="s">
        <v>232</v>
      </c>
      <c r="J658" s="1">
        <v>0.48333333333333334</v>
      </c>
      <c r="K658" s="1">
        <v>0.49583333333333335</v>
      </c>
      <c r="L658" t="s">
        <v>180</v>
      </c>
      <c r="M658" t="s">
        <v>181</v>
      </c>
      <c r="N658">
        <v>9.8000000000000007</v>
      </c>
      <c r="Q658" s="1">
        <f t="shared" si="28"/>
        <v>1.2500000000000011E-2</v>
      </c>
    </row>
    <row r="659" spans="1:17">
      <c r="A659" t="s">
        <v>128</v>
      </c>
      <c r="B659">
        <v>9</v>
      </c>
      <c r="C659" t="s">
        <v>179</v>
      </c>
      <c r="H659" t="s">
        <v>180</v>
      </c>
      <c r="I659" t="s">
        <v>181</v>
      </c>
      <c r="J659" s="1">
        <v>0.56111111111111112</v>
      </c>
      <c r="K659" s="1">
        <v>0.56944444444444442</v>
      </c>
      <c r="L659" t="s">
        <v>182</v>
      </c>
      <c r="M659" t="s">
        <v>183</v>
      </c>
      <c r="N659">
        <v>7.6</v>
      </c>
      <c r="Q659" s="1">
        <f t="shared" si="28"/>
        <v>8.3333333333333037E-3</v>
      </c>
    </row>
    <row r="660" spans="1:17">
      <c r="A660" t="s">
        <v>128</v>
      </c>
      <c r="B660">
        <v>10</v>
      </c>
      <c r="C660" t="s">
        <v>184</v>
      </c>
      <c r="D660">
        <v>100529</v>
      </c>
      <c r="E660" t="s">
        <v>216</v>
      </c>
      <c r="F660" t="s">
        <v>217</v>
      </c>
      <c r="G660" t="s">
        <v>196</v>
      </c>
      <c r="H660" t="s">
        <v>182</v>
      </c>
      <c r="I660" t="s">
        <v>183</v>
      </c>
      <c r="J660" s="1">
        <v>0.56944444444444442</v>
      </c>
      <c r="K660" s="1">
        <v>0.59097222222222223</v>
      </c>
      <c r="L660" t="s">
        <v>197</v>
      </c>
      <c r="M660" t="s">
        <v>198</v>
      </c>
      <c r="N660">
        <v>11.3742</v>
      </c>
      <c r="Q660" s="1">
        <f t="shared" si="28"/>
        <v>2.1527777777777812E-2</v>
      </c>
    </row>
    <row r="661" spans="1:17">
      <c r="A661" t="s">
        <v>128</v>
      </c>
      <c r="B661">
        <v>11</v>
      </c>
      <c r="C661" t="s">
        <v>184</v>
      </c>
      <c r="D661">
        <v>100375</v>
      </c>
      <c r="E661" t="s">
        <v>199</v>
      </c>
      <c r="F661" t="s">
        <v>200</v>
      </c>
      <c r="G661" t="s">
        <v>196</v>
      </c>
      <c r="H661" t="s">
        <v>197</v>
      </c>
      <c r="I661" t="s">
        <v>198</v>
      </c>
      <c r="J661" s="1">
        <v>0.60069444444444442</v>
      </c>
      <c r="K661" s="1">
        <v>0.60902777777777783</v>
      </c>
      <c r="L661" t="s">
        <v>201</v>
      </c>
      <c r="M661" t="s">
        <v>202</v>
      </c>
      <c r="N661">
        <v>3.9434100000000001</v>
      </c>
      <c r="Q661" s="1">
        <f t="shared" si="28"/>
        <v>8.3333333333334147E-3</v>
      </c>
    </row>
    <row r="662" spans="1:17">
      <c r="A662" t="s">
        <v>128</v>
      </c>
      <c r="B662">
        <v>12</v>
      </c>
      <c r="C662" t="s">
        <v>184</v>
      </c>
      <c r="D662">
        <v>100535</v>
      </c>
      <c r="E662" t="s">
        <v>203</v>
      </c>
      <c r="F662" t="s">
        <v>204</v>
      </c>
      <c r="G662" t="s">
        <v>196</v>
      </c>
      <c r="H662" t="s">
        <v>201</v>
      </c>
      <c r="I662" t="s">
        <v>202</v>
      </c>
      <c r="J662" s="1">
        <v>0.61111111111111105</v>
      </c>
      <c r="K662" s="1">
        <v>0.61875000000000002</v>
      </c>
      <c r="L662" t="s">
        <v>197</v>
      </c>
      <c r="M662" t="s">
        <v>198</v>
      </c>
      <c r="N662">
        <v>3.6383299999999998</v>
      </c>
      <c r="Q662" s="1">
        <f t="shared" si="28"/>
        <v>7.6388888888889728E-3</v>
      </c>
    </row>
    <row r="663" spans="1:17">
      <c r="A663" t="s">
        <v>128</v>
      </c>
      <c r="B663">
        <v>13</v>
      </c>
      <c r="C663" t="s">
        <v>184</v>
      </c>
      <c r="D663">
        <v>100377</v>
      </c>
      <c r="E663" t="s">
        <v>205</v>
      </c>
      <c r="F663" t="s">
        <v>206</v>
      </c>
      <c r="G663" t="s">
        <v>196</v>
      </c>
      <c r="H663" t="s">
        <v>197</v>
      </c>
      <c r="I663" t="s">
        <v>198</v>
      </c>
      <c r="J663" s="1">
        <v>0.62847222222222221</v>
      </c>
      <c r="K663" s="1">
        <v>0.64722222222222225</v>
      </c>
      <c r="L663" t="s">
        <v>182</v>
      </c>
      <c r="M663" t="s">
        <v>183</v>
      </c>
      <c r="N663">
        <v>10.9535</v>
      </c>
      <c r="Q663" s="1">
        <f t="shared" si="28"/>
        <v>1.8750000000000044E-2</v>
      </c>
    </row>
    <row r="664" spans="1:17">
      <c r="A664" t="s">
        <v>128</v>
      </c>
      <c r="B664">
        <v>14</v>
      </c>
      <c r="C664" t="s">
        <v>184</v>
      </c>
      <c r="D664">
        <v>100541</v>
      </c>
      <c r="E664" t="s">
        <v>216</v>
      </c>
      <c r="F664" t="s">
        <v>217</v>
      </c>
      <c r="G664" t="s">
        <v>196</v>
      </c>
      <c r="H664" t="s">
        <v>182</v>
      </c>
      <c r="I664" t="s">
        <v>183</v>
      </c>
      <c r="J664" s="1">
        <v>0.65277777777777779</v>
      </c>
      <c r="K664" s="1">
        <v>0.6743055555555556</v>
      </c>
      <c r="L664" t="s">
        <v>197</v>
      </c>
      <c r="M664" t="s">
        <v>198</v>
      </c>
      <c r="N664">
        <v>11.3742</v>
      </c>
      <c r="Q664" s="1">
        <f t="shared" si="28"/>
        <v>2.1527777777777812E-2</v>
      </c>
    </row>
    <row r="665" spans="1:17">
      <c r="A665" t="s">
        <v>128</v>
      </c>
      <c r="B665">
        <v>15</v>
      </c>
      <c r="C665" t="s">
        <v>184</v>
      </c>
      <c r="D665">
        <v>100387</v>
      </c>
      <c r="E665" t="s">
        <v>199</v>
      </c>
      <c r="F665" t="s">
        <v>200</v>
      </c>
      <c r="G665" t="s">
        <v>196</v>
      </c>
      <c r="H665" t="s">
        <v>197</v>
      </c>
      <c r="I665" t="s">
        <v>198</v>
      </c>
      <c r="J665" s="1">
        <v>0.68402777777777779</v>
      </c>
      <c r="K665" s="1">
        <v>0.69236111111111109</v>
      </c>
      <c r="L665" t="s">
        <v>201</v>
      </c>
      <c r="M665" t="s">
        <v>202</v>
      </c>
      <c r="N665">
        <v>3.9434100000000001</v>
      </c>
      <c r="Q665" s="1">
        <f t="shared" si="28"/>
        <v>8.3333333333333037E-3</v>
      </c>
    </row>
    <row r="666" spans="1:17">
      <c r="A666" t="s">
        <v>128</v>
      </c>
      <c r="B666">
        <v>16</v>
      </c>
      <c r="C666" t="s">
        <v>184</v>
      </c>
      <c r="D666">
        <v>100547</v>
      </c>
      <c r="E666" t="s">
        <v>203</v>
      </c>
      <c r="F666" t="s">
        <v>204</v>
      </c>
      <c r="G666" t="s">
        <v>196</v>
      </c>
      <c r="H666" t="s">
        <v>201</v>
      </c>
      <c r="I666" t="s">
        <v>202</v>
      </c>
      <c r="J666" s="1">
        <v>0.69444444444444453</v>
      </c>
      <c r="K666" s="1">
        <v>0.70208333333333339</v>
      </c>
      <c r="L666" t="s">
        <v>197</v>
      </c>
      <c r="M666" t="s">
        <v>198</v>
      </c>
      <c r="N666">
        <v>3.6383299999999998</v>
      </c>
      <c r="Q666" s="1">
        <f t="shared" si="28"/>
        <v>7.6388888888888618E-3</v>
      </c>
    </row>
    <row r="667" spans="1:17">
      <c r="A667" t="s">
        <v>128</v>
      </c>
      <c r="B667">
        <v>17</v>
      </c>
      <c r="C667" t="s">
        <v>184</v>
      </c>
      <c r="D667">
        <v>100389</v>
      </c>
      <c r="E667" t="s">
        <v>244</v>
      </c>
      <c r="F667" t="s">
        <v>245</v>
      </c>
      <c r="G667" t="s">
        <v>196</v>
      </c>
      <c r="H667" t="s">
        <v>197</v>
      </c>
      <c r="I667" t="s">
        <v>198</v>
      </c>
      <c r="J667" s="1">
        <v>0.71180555555555547</v>
      </c>
      <c r="K667" s="1">
        <v>0.73472222222222217</v>
      </c>
      <c r="L667" t="s">
        <v>192</v>
      </c>
      <c r="M667" t="s">
        <v>193</v>
      </c>
      <c r="N667">
        <v>13.881600000000001</v>
      </c>
      <c r="Q667" s="1">
        <f t="shared" si="28"/>
        <v>2.2916666666666696E-2</v>
      </c>
    </row>
    <row r="668" spans="1:17">
      <c r="A668" t="s">
        <v>128</v>
      </c>
      <c r="B668">
        <v>18</v>
      </c>
      <c r="C668" t="s">
        <v>184</v>
      </c>
      <c r="D668">
        <v>100559</v>
      </c>
      <c r="E668" t="s">
        <v>194</v>
      </c>
      <c r="F668" t="s">
        <v>195</v>
      </c>
      <c r="G668" t="s">
        <v>196</v>
      </c>
      <c r="H668" t="s">
        <v>192</v>
      </c>
      <c r="I668" t="s">
        <v>193</v>
      </c>
      <c r="J668" s="1">
        <v>0.78819444444444453</v>
      </c>
      <c r="K668" s="1">
        <v>0.81111111111111101</v>
      </c>
      <c r="L668" t="s">
        <v>197</v>
      </c>
      <c r="M668" t="s">
        <v>198</v>
      </c>
      <c r="N668">
        <v>13.524900000000001</v>
      </c>
      <c r="Q668" s="1">
        <f t="shared" si="28"/>
        <v>2.2916666666666474E-2</v>
      </c>
    </row>
    <row r="669" spans="1:17">
      <c r="A669" t="s">
        <v>128</v>
      </c>
      <c r="B669">
        <v>19</v>
      </c>
      <c r="C669" t="s">
        <v>184</v>
      </c>
      <c r="D669">
        <v>100403</v>
      </c>
      <c r="E669" t="s">
        <v>199</v>
      </c>
      <c r="F669" t="s">
        <v>200</v>
      </c>
      <c r="G669" t="s">
        <v>196</v>
      </c>
      <c r="H669" t="s">
        <v>197</v>
      </c>
      <c r="I669" t="s">
        <v>198</v>
      </c>
      <c r="J669" s="1">
        <v>0.82291666666666663</v>
      </c>
      <c r="K669" s="1">
        <v>0.83124999999999993</v>
      </c>
      <c r="L669" t="s">
        <v>201</v>
      </c>
      <c r="M669" t="s">
        <v>202</v>
      </c>
      <c r="N669">
        <v>3.9434100000000001</v>
      </c>
      <c r="Q669" s="1">
        <f t="shared" si="28"/>
        <v>8.3333333333333037E-3</v>
      </c>
    </row>
    <row r="670" spans="1:17">
      <c r="A670" t="s">
        <v>128</v>
      </c>
      <c r="B670">
        <v>20</v>
      </c>
      <c r="C670" t="s">
        <v>184</v>
      </c>
      <c r="D670">
        <v>100563</v>
      </c>
      <c r="E670" t="s">
        <v>203</v>
      </c>
      <c r="F670" t="s">
        <v>204</v>
      </c>
      <c r="G670" t="s">
        <v>196</v>
      </c>
      <c r="H670" t="s">
        <v>201</v>
      </c>
      <c r="I670" t="s">
        <v>202</v>
      </c>
      <c r="J670" s="1">
        <v>0.83333333333333337</v>
      </c>
      <c r="K670" s="1">
        <v>0.84097222222222223</v>
      </c>
      <c r="L670" t="s">
        <v>197</v>
      </c>
      <c r="M670" t="s">
        <v>198</v>
      </c>
      <c r="N670">
        <v>3.6383299999999998</v>
      </c>
      <c r="Q670" s="1">
        <f t="shared" si="28"/>
        <v>7.6388888888888618E-3</v>
      </c>
    </row>
    <row r="671" spans="1:17">
      <c r="A671" t="s">
        <v>128</v>
      </c>
      <c r="B671">
        <v>21</v>
      </c>
      <c r="C671" t="s">
        <v>184</v>
      </c>
      <c r="D671">
        <v>100411</v>
      </c>
      <c r="E671" t="s">
        <v>199</v>
      </c>
      <c r="F671" t="s">
        <v>200</v>
      </c>
      <c r="G671" t="s">
        <v>196</v>
      </c>
      <c r="H671" t="s">
        <v>197</v>
      </c>
      <c r="I671" t="s">
        <v>198</v>
      </c>
      <c r="J671" s="1">
        <v>0.85069444444444453</v>
      </c>
      <c r="K671" s="1">
        <v>0.85902777777777783</v>
      </c>
      <c r="L671" t="s">
        <v>201</v>
      </c>
      <c r="M671" t="s">
        <v>202</v>
      </c>
      <c r="N671">
        <v>3.9434100000000001</v>
      </c>
      <c r="Q671" s="1">
        <f t="shared" si="28"/>
        <v>8.3333333333333037E-3</v>
      </c>
    </row>
    <row r="672" spans="1:17">
      <c r="A672" t="s">
        <v>128</v>
      </c>
      <c r="B672">
        <v>22</v>
      </c>
      <c r="C672" t="s">
        <v>184</v>
      </c>
      <c r="D672">
        <v>100568</v>
      </c>
      <c r="E672" t="s">
        <v>203</v>
      </c>
      <c r="F672" t="s">
        <v>204</v>
      </c>
      <c r="G672" t="s">
        <v>196</v>
      </c>
      <c r="H672" t="s">
        <v>201</v>
      </c>
      <c r="I672" t="s">
        <v>202</v>
      </c>
      <c r="J672" s="1">
        <v>0.86458333333333337</v>
      </c>
      <c r="K672" s="1">
        <v>0.87222222222222223</v>
      </c>
      <c r="L672" t="s">
        <v>197</v>
      </c>
      <c r="M672" t="s">
        <v>198</v>
      </c>
      <c r="N672">
        <v>3.6383299999999998</v>
      </c>
      <c r="Q672" s="1">
        <f t="shared" si="28"/>
        <v>7.6388888888888618E-3</v>
      </c>
    </row>
    <row r="673" spans="1:17">
      <c r="A673" t="s">
        <v>128</v>
      </c>
      <c r="B673">
        <v>23</v>
      </c>
      <c r="C673" t="s">
        <v>184</v>
      </c>
      <c r="D673">
        <v>100415</v>
      </c>
      <c r="E673" t="s">
        <v>199</v>
      </c>
      <c r="F673" t="s">
        <v>200</v>
      </c>
      <c r="G673" t="s">
        <v>196</v>
      </c>
      <c r="H673" t="s">
        <v>197</v>
      </c>
      <c r="I673" t="s">
        <v>198</v>
      </c>
      <c r="J673" s="1">
        <v>0.87986111111111109</v>
      </c>
      <c r="K673" s="1">
        <v>0.8881944444444444</v>
      </c>
      <c r="L673" t="s">
        <v>201</v>
      </c>
      <c r="M673" t="s">
        <v>202</v>
      </c>
      <c r="N673">
        <v>3.9434100000000001</v>
      </c>
      <c r="Q673" s="1">
        <f t="shared" si="28"/>
        <v>8.3333333333333037E-3</v>
      </c>
    </row>
    <row r="674" spans="1:17">
      <c r="A674" t="s">
        <v>128</v>
      </c>
      <c r="B674">
        <v>24</v>
      </c>
      <c r="C674" t="s">
        <v>179</v>
      </c>
      <c r="H674" t="s">
        <v>201</v>
      </c>
      <c r="I674" t="s">
        <v>202</v>
      </c>
      <c r="J674" s="1">
        <v>0.8881944444444444</v>
      </c>
      <c r="K674" s="1">
        <v>0.89861111111111114</v>
      </c>
      <c r="L674" t="s">
        <v>180</v>
      </c>
      <c r="M674" t="s">
        <v>181</v>
      </c>
      <c r="N674">
        <v>7.5</v>
      </c>
      <c r="Q674" s="1">
        <f t="shared" si="28"/>
        <v>1.0416666666666741E-2</v>
      </c>
    </row>
    <row r="675" spans="1:17">
      <c r="A675" t="s">
        <v>128</v>
      </c>
      <c r="M675" t="s">
        <v>277</v>
      </c>
      <c r="N675">
        <f>SUM(N651:N674)</f>
        <v>211.48816999999997</v>
      </c>
      <c r="P675" t="s">
        <v>274</v>
      </c>
      <c r="Q675" s="1">
        <f>SUM(Q651:Q674)</f>
        <v>0.34027777777777779</v>
      </c>
    </row>
    <row r="676" spans="1:17">
      <c r="Q676" s="1"/>
    </row>
    <row r="677" spans="1:17">
      <c r="A677" t="s">
        <v>150</v>
      </c>
      <c r="Q677" s="1"/>
    </row>
    <row r="678" spans="1:17">
      <c r="A678" t="s">
        <v>150</v>
      </c>
      <c r="B678">
        <v>1</v>
      </c>
      <c r="C678" t="s">
        <v>179</v>
      </c>
      <c r="H678" t="s">
        <v>180</v>
      </c>
      <c r="I678" t="s">
        <v>181</v>
      </c>
      <c r="J678" s="1">
        <v>0.27777777777777779</v>
      </c>
      <c r="K678" s="1">
        <v>0.28611111111111115</v>
      </c>
      <c r="L678" t="s">
        <v>182</v>
      </c>
      <c r="M678" t="s">
        <v>183</v>
      </c>
      <c r="N678">
        <v>7.6</v>
      </c>
      <c r="Q678" s="1">
        <f t="shared" ref="Q678:Q701" si="29">K678-J678</f>
        <v>8.3333333333333592E-3</v>
      </c>
    </row>
    <row r="679" spans="1:17">
      <c r="A679" t="s">
        <v>150</v>
      </c>
      <c r="B679">
        <v>2</v>
      </c>
      <c r="C679" t="s">
        <v>184</v>
      </c>
      <c r="D679">
        <v>534705</v>
      </c>
      <c r="E679" t="s">
        <v>185</v>
      </c>
      <c r="F679" t="s">
        <v>186</v>
      </c>
      <c r="G679" t="s">
        <v>187</v>
      </c>
      <c r="H679" t="s">
        <v>182</v>
      </c>
      <c r="I679" t="s">
        <v>183</v>
      </c>
      <c r="J679" s="1">
        <v>0.28611111111111115</v>
      </c>
      <c r="K679" s="1">
        <v>0.30486111111111108</v>
      </c>
      <c r="L679" t="s">
        <v>188</v>
      </c>
      <c r="M679" t="s">
        <v>189</v>
      </c>
      <c r="N679">
        <v>12.118</v>
      </c>
      <c r="Q679" s="1">
        <f t="shared" si="29"/>
        <v>1.8749999999999933E-2</v>
      </c>
    </row>
    <row r="680" spans="1:17">
      <c r="A680" t="s">
        <v>150</v>
      </c>
      <c r="B680">
        <v>3</v>
      </c>
      <c r="C680" t="s">
        <v>184</v>
      </c>
      <c r="D680">
        <v>534699</v>
      </c>
      <c r="E680" t="s">
        <v>190</v>
      </c>
      <c r="F680" t="s">
        <v>191</v>
      </c>
      <c r="G680" t="s">
        <v>187</v>
      </c>
      <c r="H680" t="s">
        <v>188</v>
      </c>
      <c r="I680" t="s">
        <v>189</v>
      </c>
      <c r="J680" s="1">
        <v>0.30763888888888891</v>
      </c>
      <c r="K680" s="1">
        <v>0.32708333333333334</v>
      </c>
      <c r="L680" t="s">
        <v>182</v>
      </c>
      <c r="M680" t="s">
        <v>183</v>
      </c>
      <c r="N680">
        <v>12.781700000000001</v>
      </c>
      <c r="Q680" s="1">
        <f t="shared" si="29"/>
        <v>1.9444444444444431E-2</v>
      </c>
    </row>
    <row r="681" spans="1:17">
      <c r="A681" t="s">
        <v>150</v>
      </c>
      <c r="B681">
        <v>4</v>
      </c>
      <c r="C681" t="s">
        <v>184</v>
      </c>
      <c r="D681">
        <v>534706</v>
      </c>
      <c r="E681" t="s">
        <v>185</v>
      </c>
      <c r="F681" t="s">
        <v>186</v>
      </c>
      <c r="G681" t="s">
        <v>187</v>
      </c>
      <c r="H681" t="s">
        <v>182</v>
      </c>
      <c r="I681" t="s">
        <v>183</v>
      </c>
      <c r="J681" s="1">
        <v>0.33055555555555555</v>
      </c>
      <c r="K681" s="1">
        <v>0.35138888888888892</v>
      </c>
      <c r="L681" t="s">
        <v>188</v>
      </c>
      <c r="M681" t="s">
        <v>189</v>
      </c>
      <c r="N681">
        <v>12.118</v>
      </c>
      <c r="Q681" s="1">
        <f t="shared" si="29"/>
        <v>2.083333333333337E-2</v>
      </c>
    </row>
    <row r="682" spans="1:17">
      <c r="A682" t="s">
        <v>150</v>
      </c>
      <c r="B682">
        <v>5</v>
      </c>
      <c r="C682" t="s">
        <v>184</v>
      </c>
      <c r="D682">
        <v>534695</v>
      </c>
      <c r="E682" t="s">
        <v>190</v>
      </c>
      <c r="F682" t="s">
        <v>191</v>
      </c>
      <c r="G682" t="s">
        <v>187</v>
      </c>
      <c r="H682" t="s">
        <v>188</v>
      </c>
      <c r="I682" t="s">
        <v>189</v>
      </c>
      <c r="J682" s="1">
        <v>0.35555555555555557</v>
      </c>
      <c r="K682" s="1">
        <v>0.3756944444444445</v>
      </c>
      <c r="L682" t="s">
        <v>182</v>
      </c>
      <c r="M682" t="s">
        <v>183</v>
      </c>
      <c r="N682">
        <v>12.781700000000001</v>
      </c>
      <c r="Q682" s="1">
        <f t="shared" si="29"/>
        <v>2.0138888888888928E-2</v>
      </c>
    </row>
    <row r="683" spans="1:17">
      <c r="A683" t="s">
        <v>150</v>
      </c>
      <c r="B683">
        <v>6</v>
      </c>
      <c r="C683" t="s">
        <v>184</v>
      </c>
      <c r="D683">
        <v>534653</v>
      </c>
      <c r="E683" t="s">
        <v>185</v>
      </c>
      <c r="F683" t="s">
        <v>186</v>
      </c>
      <c r="G683" t="s">
        <v>187</v>
      </c>
      <c r="H683" t="s">
        <v>182</v>
      </c>
      <c r="I683" t="s">
        <v>183</v>
      </c>
      <c r="J683" s="1">
        <v>0.37847222222222227</v>
      </c>
      <c r="K683" s="1">
        <v>0.40138888888888885</v>
      </c>
      <c r="L683" t="s">
        <v>188</v>
      </c>
      <c r="M683" t="s">
        <v>189</v>
      </c>
      <c r="N683">
        <v>12.118</v>
      </c>
      <c r="Q683" s="1">
        <f t="shared" si="29"/>
        <v>2.2916666666666585E-2</v>
      </c>
    </row>
    <row r="684" spans="1:17">
      <c r="A684" t="s">
        <v>150</v>
      </c>
      <c r="B684">
        <v>7</v>
      </c>
      <c r="C684" t="s">
        <v>184</v>
      </c>
      <c r="D684">
        <v>534954</v>
      </c>
      <c r="E684" t="s">
        <v>190</v>
      </c>
      <c r="F684" t="s">
        <v>191</v>
      </c>
      <c r="G684" t="s">
        <v>187</v>
      </c>
      <c r="H684" t="s">
        <v>188</v>
      </c>
      <c r="I684" t="s">
        <v>189</v>
      </c>
      <c r="J684" s="1">
        <v>0.40625</v>
      </c>
      <c r="K684" s="1">
        <v>0.42708333333333331</v>
      </c>
      <c r="L684" t="s">
        <v>182</v>
      </c>
      <c r="M684" t="s">
        <v>183</v>
      </c>
      <c r="N684">
        <v>12.781700000000001</v>
      </c>
      <c r="Q684" s="1">
        <f t="shared" si="29"/>
        <v>2.0833333333333315E-2</v>
      </c>
    </row>
    <row r="685" spans="1:17">
      <c r="A685" t="s">
        <v>150</v>
      </c>
      <c r="B685">
        <v>8</v>
      </c>
      <c r="C685" t="s">
        <v>184</v>
      </c>
      <c r="D685">
        <v>534654</v>
      </c>
      <c r="E685" t="s">
        <v>185</v>
      </c>
      <c r="F685" t="s">
        <v>186</v>
      </c>
      <c r="G685" t="s">
        <v>187</v>
      </c>
      <c r="H685" t="s">
        <v>182</v>
      </c>
      <c r="I685" t="s">
        <v>183</v>
      </c>
      <c r="J685" s="1">
        <v>0.46180555555555558</v>
      </c>
      <c r="K685" s="1">
        <v>0.48472222222222222</v>
      </c>
      <c r="L685" t="s">
        <v>188</v>
      </c>
      <c r="M685" t="s">
        <v>189</v>
      </c>
      <c r="N685">
        <v>12.118</v>
      </c>
      <c r="Q685" s="1">
        <f t="shared" si="29"/>
        <v>2.2916666666666641E-2</v>
      </c>
    </row>
    <row r="686" spans="1:17">
      <c r="A686" t="s">
        <v>150</v>
      </c>
      <c r="B686">
        <v>9</v>
      </c>
      <c r="C686" t="s">
        <v>184</v>
      </c>
      <c r="D686">
        <v>534700</v>
      </c>
      <c r="E686" t="s">
        <v>190</v>
      </c>
      <c r="F686" t="s">
        <v>191</v>
      </c>
      <c r="G686" t="s">
        <v>187</v>
      </c>
      <c r="H686" t="s">
        <v>188</v>
      </c>
      <c r="I686" t="s">
        <v>189</v>
      </c>
      <c r="J686" s="1">
        <v>0.48958333333333331</v>
      </c>
      <c r="K686" s="1">
        <v>0.51041666666666663</v>
      </c>
      <c r="L686" t="s">
        <v>182</v>
      </c>
      <c r="M686" t="s">
        <v>183</v>
      </c>
      <c r="N686">
        <v>12.781700000000001</v>
      </c>
      <c r="Q686" s="1">
        <f t="shared" si="29"/>
        <v>2.0833333333333315E-2</v>
      </c>
    </row>
    <row r="687" spans="1:17">
      <c r="A687" t="s">
        <v>150</v>
      </c>
      <c r="B687">
        <v>10</v>
      </c>
      <c r="C687" t="s">
        <v>184</v>
      </c>
      <c r="D687">
        <v>534760</v>
      </c>
      <c r="E687" t="s">
        <v>185</v>
      </c>
      <c r="F687" t="s">
        <v>186</v>
      </c>
      <c r="G687" t="s">
        <v>187</v>
      </c>
      <c r="H687" t="s">
        <v>182</v>
      </c>
      <c r="I687" t="s">
        <v>183</v>
      </c>
      <c r="J687" s="1">
        <v>0.51041666666666663</v>
      </c>
      <c r="K687" s="1">
        <v>0.53333333333333333</v>
      </c>
      <c r="L687" t="s">
        <v>188</v>
      </c>
      <c r="M687" t="s">
        <v>189</v>
      </c>
      <c r="N687">
        <v>12.118</v>
      </c>
      <c r="Q687" s="1">
        <f t="shared" si="29"/>
        <v>2.2916666666666696E-2</v>
      </c>
    </row>
    <row r="688" spans="1:17">
      <c r="A688" t="s">
        <v>150</v>
      </c>
      <c r="B688">
        <v>11</v>
      </c>
      <c r="C688" t="s">
        <v>184</v>
      </c>
      <c r="D688">
        <v>534649</v>
      </c>
      <c r="E688" t="s">
        <v>190</v>
      </c>
      <c r="F688" t="s">
        <v>191</v>
      </c>
      <c r="G688" t="s">
        <v>187</v>
      </c>
      <c r="H688" t="s">
        <v>188</v>
      </c>
      <c r="I688" t="s">
        <v>189</v>
      </c>
      <c r="J688" s="1">
        <v>0.53819444444444442</v>
      </c>
      <c r="K688" s="1">
        <v>0.55902777777777779</v>
      </c>
      <c r="L688" t="s">
        <v>182</v>
      </c>
      <c r="M688" t="s">
        <v>183</v>
      </c>
      <c r="N688">
        <v>12.781700000000001</v>
      </c>
      <c r="Q688" s="1">
        <f t="shared" si="29"/>
        <v>2.083333333333337E-2</v>
      </c>
    </row>
    <row r="689" spans="1:17">
      <c r="A689" t="s">
        <v>150</v>
      </c>
      <c r="B689">
        <v>12</v>
      </c>
      <c r="C689" t="s">
        <v>179</v>
      </c>
      <c r="H689" t="s">
        <v>182</v>
      </c>
      <c r="I689" t="s">
        <v>183</v>
      </c>
      <c r="J689" s="1">
        <v>0.55902777777777779</v>
      </c>
      <c r="K689" s="1">
        <v>0.56736111111111109</v>
      </c>
      <c r="L689" t="s">
        <v>180</v>
      </c>
      <c r="M689" t="s">
        <v>181</v>
      </c>
      <c r="N689">
        <v>7.8</v>
      </c>
      <c r="Q689" s="1">
        <f t="shared" si="29"/>
        <v>8.3333333333333037E-3</v>
      </c>
    </row>
    <row r="690" spans="1:17">
      <c r="A690" t="s">
        <v>150</v>
      </c>
      <c r="B690">
        <v>13</v>
      </c>
      <c r="C690" t="s">
        <v>179</v>
      </c>
      <c r="H690" t="s">
        <v>180</v>
      </c>
      <c r="I690" t="s">
        <v>181</v>
      </c>
      <c r="J690" s="1">
        <v>0.64722222222222225</v>
      </c>
      <c r="K690" s="1">
        <v>0.65972222222222221</v>
      </c>
      <c r="L690" t="s">
        <v>231</v>
      </c>
      <c r="M690" t="s">
        <v>232</v>
      </c>
      <c r="N690">
        <v>9.6999999999999993</v>
      </c>
      <c r="Q690" s="1">
        <f t="shared" si="29"/>
        <v>1.2499999999999956E-2</v>
      </c>
    </row>
    <row r="691" spans="1:17">
      <c r="A691" t="s">
        <v>150</v>
      </c>
      <c r="B691">
        <v>14</v>
      </c>
      <c r="C691" t="s">
        <v>184</v>
      </c>
      <c r="D691">
        <v>330100</v>
      </c>
      <c r="E691" t="s">
        <v>233</v>
      </c>
      <c r="F691" t="s">
        <v>234</v>
      </c>
      <c r="G691" t="s">
        <v>235</v>
      </c>
      <c r="H691" t="s">
        <v>231</v>
      </c>
      <c r="I691" t="s">
        <v>232</v>
      </c>
      <c r="J691" s="1">
        <v>0.65972222222222221</v>
      </c>
      <c r="K691" s="1">
        <v>0.68055555555555547</v>
      </c>
      <c r="L691" t="s">
        <v>236</v>
      </c>
      <c r="M691" t="s">
        <v>237</v>
      </c>
      <c r="N691">
        <v>14.0327</v>
      </c>
      <c r="Q691" s="1">
        <f t="shared" si="29"/>
        <v>2.0833333333333259E-2</v>
      </c>
    </row>
    <row r="692" spans="1:17">
      <c r="A692" t="s">
        <v>150</v>
      </c>
      <c r="B692">
        <v>15</v>
      </c>
      <c r="C692" t="s">
        <v>184</v>
      </c>
      <c r="D692">
        <v>330129</v>
      </c>
      <c r="E692" t="s">
        <v>238</v>
      </c>
      <c r="F692" t="s">
        <v>239</v>
      </c>
      <c r="G692" t="s">
        <v>235</v>
      </c>
      <c r="H692" t="s">
        <v>236</v>
      </c>
      <c r="I692" t="s">
        <v>237</v>
      </c>
      <c r="J692" s="1">
        <v>0.6875</v>
      </c>
      <c r="K692" s="1">
        <v>0.7055555555555556</v>
      </c>
      <c r="L692" t="s">
        <v>231</v>
      </c>
      <c r="M692" t="s">
        <v>232</v>
      </c>
      <c r="N692">
        <v>13.1371</v>
      </c>
      <c r="Q692" s="1">
        <f t="shared" si="29"/>
        <v>1.8055555555555602E-2</v>
      </c>
    </row>
    <row r="693" spans="1:17">
      <c r="A693" t="s">
        <v>150</v>
      </c>
      <c r="B693">
        <v>16</v>
      </c>
      <c r="C693" t="s">
        <v>184</v>
      </c>
      <c r="D693">
        <v>330102</v>
      </c>
      <c r="E693" t="s">
        <v>233</v>
      </c>
      <c r="F693" t="s">
        <v>234</v>
      </c>
      <c r="G693" t="s">
        <v>235</v>
      </c>
      <c r="H693" t="s">
        <v>231</v>
      </c>
      <c r="I693" t="s">
        <v>232</v>
      </c>
      <c r="J693" s="1">
        <v>0.71527777777777779</v>
      </c>
      <c r="K693" s="1">
        <v>0.73611111111111116</v>
      </c>
      <c r="L693" t="s">
        <v>236</v>
      </c>
      <c r="M693" t="s">
        <v>237</v>
      </c>
      <c r="N693">
        <v>14.0327</v>
      </c>
      <c r="Q693" s="1">
        <f t="shared" si="29"/>
        <v>2.083333333333337E-2</v>
      </c>
    </row>
    <row r="694" spans="1:17">
      <c r="A694" t="s">
        <v>150</v>
      </c>
      <c r="B694">
        <v>17</v>
      </c>
      <c r="C694" t="s">
        <v>184</v>
      </c>
      <c r="D694">
        <v>330131</v>
      </c>
      <c r="E694" t="s">
        <v>238</v>
      </c>
      <c r="F694" t="s">
        <v>239</v>
      </c>
      <c r="G694" t="s">
        <v>235</v>
      </c>
      <c r="H694" t="s">
        <v>236</v>
      </c>
      <c r="I694" t="s">
        <v>237</v>
      </c>
      <c r="J694" s="1">
        <v>0.74305555555555547</v>
      </c>
      <c r="K694" s="1">
        <v>0.76111111111111107</v>
      </c>
      <c r="L694" t="s">
        <v>231</v>
      </c>
      <c r="M694" t="s">
        <v>232</v>
      </c>
      <c r="N694">
        <v>13.1371</v>
      </c>
      <c r="Q694" s="1">
        <f t="shared" si="29"/>
        <v>1.8055555555555602E-2</v>
      </c>
    </row>
    <row r="695" spans="1:17">
      <c r="A695" t="s">
        <v>150</v>
      </c>
      <c r="B695">
        <v>18</v>
      </c>
      <c r="C695" t="s">
        <v>184</v>
      </c>
      <c r="D695">
        <v>330104</v>
      </c>
      <c r="E695" t="s">
        <v>233</v>
      </c>
      <c r="F695" t="s">
        <v>234</v>
      </c>
      <c r="G695" t="s">
        <v>235</v>
      </c>
      <c r="H695" t="s">
        <v>231</v>
      </c>
      <c r="I695" t="s">
        <v>232</v>
      </c>
      <c r="J695" s="1">
        <v>0.77083333333333337</v>
      </c>
      <c r="K695" s="1">
        <v>0.79166666666666663</v>
      </c>
      <c r="L695" t="s">
        <v>236</v>
      </c>
      <c r="M695" t="s">
        <v>237</v>
      </c>
      <c r="N695">
        <v>14.0327</v>
      </c>
      <c r="Q695" s="1">
        <f t="shared" si="29"/>
        <v>2.0833333333333259E-2</v>
      </c>
    </row>
    <row r="696" spans="1:17">
      <c r="A696" t="s">
        <v>150</v>
      </c>
      <c r="B696">
        <v>19</v>
      </c>
      <c r="C696" t="s">
        <v>184</v>
      </c>
      <c r="D696">
        <v>330133</v>
      </c>
      <c r="E696" t="s">
        <v>238</v>
      </c>
      <c r="F696" t="s">
        <v>239</v>
      </c>
      <c r="G696" t="s">
        <v>235</v>
      </c>
      <c r="H696" t="s">
        <v>236</v>
      </c>
      <c r="I696" t="s">
        <v>237</v>
      </c>
      <c r="J696" s="1">
        <v>0.79861111111111116</v>
      </c>
      <c r="K696" s="1">
        <v>0.81666666666666676</v>
      </c>
      <c r="L696" t="s">
        <v>231</v>
      </c>
      <c r="M696" t="s">
        <v>232</v>
      </c>
      <c r="N696">
        <v>13.1371</v>
      </c>
      <c r="Q696" s="1">
        <f t="shared" si="29"/>
        <v>1.8055555555555602E-2</v>
      </c>
    </row>
    <row r="697" spans="1:17">
      <c r="A697" t="s">
        <v>150</v>
      </c>
      <c r="B697">
        <v>20</v>
      </c>
      <c r="C697" t="s">
        <v>179</v>
      </c>
      <c r="H697" t="s">
        <v>231</v>
      </c>
      <c r="I697" t="s">
        <v>232</v>
      </c>
      <c r="J697" s="1">
        <v>0.81666666666666676</v>
      </c>
      <c r="K697" s="1">
        <v>0.82916666666666661</v>
      </c>
      <c r="L697" t="s">
        <v>180</v>
      </c>
      <c r="M697" t="s">
        <v>181</v>
      </c>
      <c r="N697">
        <v>9.8000000000000007</v>
      </c>
      <c r="Q697" s="1">
        <f t="shared" si="29"/>
        <v>1.2499999999999845E-2</v>
      </c>
    </row>
    <row r="698" spans="1:17">
      <c r="A698" t="s">
        <v>150</v>
      </c>
      <c r="B698">
        <v>21</v>
      </c>
      <c r="C698" t="s">
        <v>179</v>
      </c>
      <c r="H698" t="s">
        <v>180</v>
      </c>
      <c r="I698" t="s">
        <v>181</v>
      </c>
      <c r="J698" s="1">
        <v>0.89027777777777783</v>
      </c>
      <c r="K698" s="1">
        <v>0.90277777777777779</v>
      </c>
      <c r="L698" t="s">
        <v>231</v>
      </c>
      <c r="M698" t="s">
        <v>232</v>
      </c>
      <c r="N698">
        <v>9.6999999999999993</v>
      </c>
      <c r="Q698" s="1">
        <f t="shared" si="29"/>
        <v>1.2499999999999956E-2</v>
      </c>
    </row>
    <row r="699" spans="1:17">
      <c r="A699" t="s">
        <v>150</v>
      </c>
      <c r="B699">
        <v>22</v>
      </c>
      <c r="C699" t="s">
        <v>184</v>
      </c>
      <c r="D699">
        <v>330108</v>
      </c>
      <c r="E699" t="s">
        <v>233</v>
      </c>
      <c r="F699" t="s">
        <v>234</v>
      </c>
      <c r="G699" t="s">
        <v>235</v>
      </c>
      <c r="H699" t="s">
        <v>231</v>
      </c>
      <c r="I699" t="s">
        <v>232</v>
      </c>
      <c r="J699" s="1">
        <v>0.90277777777777779</v>
      </c>
      <c r="K699" s="1">
        <v>0.92222222222222217</v>
      </c>
      <c r="L699" t="s">
        <v>236</v>
      </c>
      <c r="M699" t="s">
        <v>237</v>
      </c>
      <c r="N699">
        <v>14.0327</v>
      </c>
      <c r="Q699" s="1">
        <f t="shared" si="29"/>
        <v>1.9444444444444375E-2</v>
      </c>
    </row>
    <row r="700" spans="1:17">
      <c r="A700" t="s">
        <v>150</v>
      </c>
      <c r="B700">
        <v>23</v>
      </c>
      <c r="C700" t="s">
        <v>184</v>
      </c>
      <c r="D700">
        <v>330137</v>
      </c>
      <c r="E700" t="s">
        <v>238</v>
      </c>
      <c r="F700" t="s">
        <v>239</v>
      </c>
      <c r="G700" t="s">
        <v>235</v>
      </c>
      <c r="H700" t="s">
        <v>236</v>
      </c>
      <c r="I700" t="s">
        <v>237</v>
      </c>
      <c r="J700" s="1">
        <v>0.93055555555555547</v>
      </c>
      <c r="K700" s="1">
        <v>0.94861111111111107</v>
      </c>
      <c r="L700" t="s">
        <v>231</v>
      </c>
      <c r="M700" t="s">
        <v>232</v>
      </c>
      <c r="N700">
        <v>13.1371</v>
      </c>
      <c r="Q700" s="1">
        <f t="shared" si="29"/>
        <v>1.8055555555555602E-2</v>
      </c>
    </row>
    <row r="701" spans="1:17">
      <c r="A701" t="s">
        <v>150</v>
      </c>
      <c r="B701">
        <v>24</v>
      </c>
      <c r="C701" t="s">
        <v>179</v>
      </c>
      <c r="H701" t="s">
        <v>231</v>
      </c>
      <c r="I701" t="s">
        <v>232</v>
      </c>
      <c r="J701" s="1">
        <v>0.94861111111111107</v>
      </c>
      <c r="K701" s="1">
        <v>0.96111111111111114</v>
      </c>
      <c r="L701" t="s">
        <v>180</v>
      </c>
      <c r="M701" t="s">
        <v>181</v>
      </c>
      <c r="N701">
        <v>9.8000000000000007</v>
      </c>
      <c r="Q701" s="1">
        <f t="shared" si="29"/>
        <v>1.2500000000000067E-2</v>
      </c>
    </row>
    <row r="702" spans="1:17">
      <c r="A702" t="s">
        <v>150</v>
      </c>
      <c r="M702" t="s">
        <v>277</v>
      </c>
      <c r="N702">
        <f>SUM(N678:N701)</f>
        <v>287.57769999999999</v>
      </c>
      <c r="P702" t="s">
        <v>274</v>
      </c>
      <c r="Q702" s="1">
        <f>SUM(Q678:Q701)</f>
        <v>0.43124999999999974</v>
      </c>
    </row>
    <row r="703" spans="1:17">
      <c r="Q703" s="1"/>
    </row>
    <row r="704" spans="1:17">
      <c r="A704" t="s">
        <v>132</v>
      </c>
      <c r="Q704" s="1"/>
    </row>
    <row r="705" spans="1:17">
      <c r="A705" t="s">
        <v>132</v>
      </c>
      <c r="B705">
        <v>1</v>
      </c>
      <c r="C705" t="s">
        <v>179</v>
      </c>
      <c r="H705" t="s">
        <v>180</v>
      </c>
      <c r="I705" t="s">
        <v>181</v>
      </c>
      <c r="J705" s="1">
        <v>0.24930555555555556</v>
      </c>
      <c r="K705" s="1">
        <v>0.25763888888888892</v>
      </c>
      <c r="L705" t="s">
        <v>182</v>
      </c>
      <c r="M705" t="s">
        <v>183</v>
      </c>
      <c r="N705">
        <v>7.6</v>
      </c>
      <c r="Q705" s="1">
        <f t="shared" ref="Q705:Q726" si="30">K705-J705</f>
        <v>8.3333333333333592E-3</v>
      </c>
    </row>
    <row r="706" spans="1:17">
      <c r="A706" t="s">
        <v>132</v>
      </c>
      <c r="B706">
        <v>2</v>
      </c>
      <c r="C706" t="s">
        <v>184</v>
      </c>
      <c r="D706">
        <v>534957</v>
      </c>
      <c r="E706" t="s">
        <v>185</v>
      </c>
      <c r="F706" t="s">
        <v>186</v>
      </c>
      <c r="G706" t="s">
        <v>187</v>
      </c>
      <c r="H706" t="s">
        <v>182</v>
      </c>
      <c r="I706" t="s">
        <v>183</v>
      </c>
      <c r="J706" s="1">
        <v>0.25763888888888892</v>
      </c>
      <c r="K706" s="1">
        <v>0.27638888888888885</v>
      </c>
      <c r="L706" t="s">
        <v>188</v>
      </c>
      <c r="M706" t="s">
        <v>189</v>
      </c>
      <c r="N706">
        <v>12.118</v>
      </c>
      <c r="Q706" s="1">
        <f t="shared" si="30"/>
        <v>1.8749999999999933E-2</v>
      </c>
    </row>
    <row r="707" spans="1:17">
      <c r="A707" t="s">
        <v>132</v>
      </c>
      <c r="B707">
        <v>3</v>
      </c>
      <c r="C707" t="s">
        <v>184</v>
      </c>
      <c r="D707">
        <v>534953</v>
      </c>
      <c r="E707" t="s">
        <v>190</v>
      </c>
      <c r="F707" t="s">
        <v>191</v>
      </c>
      <c r="G707" t="s">
        <v>187</v>
      </c>
      <c r="H707" t="s">
        <v>188</v>
      </c>
      <c r="I707" t="s">
        <v>189</v>
      </c>
      <c r="J707" s="1">
        <v>0.27916666666666667</v>
      </c>
      <c r="K707" s="1">
        <v>0.29791666666666666</v>
      </c>
      <c r="L707" t="s">
        <v>182</v>
      </c>
      <c r="M707" t="s">
        <v>183</v>
      </c>
      <c r="N707">
        <v>12.781700000000001</v>
      </c>
      <c r="Q707" s="1">
        <f t="shared" si="30"/>
        <v>1.8749999999999989E-2</v>
      </c>
    </row>
    <row r="708" spans="1:17">
      <c r="A708" t="s">
        <v>132</v>
      </c>
      <c r="B708">
        <v>4</v>
      </c>
      <c r="C708" t="s">
        <v>184</v>
      </c>
      <c r="D708">
        <v>534916</v>
      </c>
      <c r="E708" t="s">
        <v>185</v>
      </c>
      <c r="F708" t="s">
        <v>186</v>
      </c>
      <c r="G708" t="s">
        <v>187</v>
      </c>
      <c r="H708" t="s">
        <v>182</v>
      </c>
      <c r="I708" t="s">
        <v>183</v>
      </c>
      <c r="J708" s="1">
        <v>0.3</v>
      </c>
      <c r="K708" s="1">
        <v>0.31944444444444448</v>
      </c>
      <c r="L708" t="s">
        <v>188</v>
      </c>
      <c r="M708" t="s">
        <v>189</v>
      </c>
      <c r="N708">
        <v>12.118</v>
      </c>
      <c r="Q708" s="1">
        <f t="shared" si="30"/>
        <v>1.9444444444444486E-2</v>
      </c>
    </row>
    <row r="709" spans="1:17">
      <c r="A709" t="s">
        <v>132</v>
      </c>
      <c r="B709">
        <v>5</v>
      </c>
      <c r="C709" t="s">
        <v>184</v>
      </c>
      <c r="D709">
        <v>534911</v>
      </c>
      <c r="E709" t="s">
        <v>190</v>
      </c>
      <c r="F709" t="s">
        <v>191</v>
      </c>
      <c r="G709" t="s">
        <v>187</v>
      </c>
      <c r="H709" t="s">
        <v>188</v>
      </c>
      <c r="I709" t="s">
        <v>189</v>
      </c>
      <c r="J709" s="1">
        <v>0.32291666666666669</v>
      </c>
      <c r="K709" s="1">
        <v>0.34236111111111112</v>
      </c>
      <c r="L709" t="s">
        <v>182</v>
      </c>
      <c r="M709" t="s">
        <v>183</v>
      </c>
      <c r="N709">
        <v>12.781700000000001</v>
      </c>
      <c r="Q709" s="1">
        <f t="shared" si="30"/>
        <v>1.9444444444444431E-2</v>
      </c>
    </row>
    <row r="710" spans="1:17">
      <c r="A710" t="s">
        <v>132</v>
      </c>
      <c r="B710">
        <v>6</v>
      </c>
      <c r="C710" t="s">
        <v>184</v>
      </c>
      <c r="D710">
        <v>534651</v>
      </c>
      <c r="E710" t="s">
        <v>185</v>
      </c>
      <c r="F710" t="s">
        <v>186</v>
      </c>
      <c r="G710" t="s">
        <v>187</v>
      </c>
      <c r="H710" t="s">
        <v>182</v>
      </c>
      <c r="I710" t="s">
        <v>183</v>
      </c>
      <c r="J710" s="1">
        <v>0.34722222222222227</v>
      </c>
      <c r="K710" s="1">
        <v>0.36944444444444446</v>
      </c>
      <c r="L710" t="s">
        <v>188</v>
      </c>
      <c r="M710" t="s">
        <v>189</v>
      </c>
      <c r="N710">
        <v>12.118</v>
      </c>
      <c r="Q710" s="1">
        <f t="shared" si="30"/>
        <v>2.2222222222222199E-2</v>
      </c>
    </row>
    <row r="711" spans="1:17">
      <c r="A711" t="s">
        <v>132</v>
      </c>
      <c r="B711">
        <v>7</v>
      </c>
      <c r="C711" t="s">
        <v>184</v>
      </c>
      <c r="D711">
        <v>534955</v>
      </c>
      <c r="E711" t="s">
        <v>190</v>
      </c>
      <c r="F711" t="s">
        <v>191</v>
      </c>
      <c r="G711" t="s">
        <v>187</v>
      </c>
      <c r="H711" t="s">
        <v>188</v>
      </c>
      <c r="I711" t="s">
        <v>189</v>
      </c>
      <c r="J711" s="1">
        <v>0.375</v>
      </c>
      <c r="K711" s="1">
        <v>0.39583333333333331</v>
      </c>
      <c r="L711" t="s">
        <v>182</v>
      </c>
      <c r="M711" t="s">
        <v>183</v>
      </c>
      <c r="N711">
        <v>12.781700000000001</v>
      </c>
      <c r="Q711" s="1">
        <f t="shared" si="30"/>
        <v>2.0833333333333315E-2</v>
      </c>
    </row>
    <row r="712" spans="1:17">
      <c r="A712" t="s">
        <v>132</v>
      </c>
      <c r="B712">
        <v>8</v>
      </c>
      <c r="C712" t="s">
        <v>184</v>
      </c>
      <c r="D712">
        <v>534875</v>
      </c>
      <c r="E712" t="s">
        <v>185</v>
      </c>
      <c r="F712" t="s">
        <v>186</v>
      </c>
      <c r="G712" t="s">
        <v>187</v>
      </c>
      <c r="H712" t="s">
        <v>182</v>
      </c>
      <c r="I712" t="s">
        <v>183</v>
      </c>
      <c r="J712" s="1">
        <v>0.43402777777777773</v>
      </c>
      <c r="K712" s="1">
        <v>0.45694444444444443</v>
      </c>
      <c r="L712" t="s">
        <v>188</v>
      </c>
      <c r="M712" t="s">
        <v>189</v>
      </c>
      <c r="N712">
        <v>12.118</v>
      </c>
      <c r="Q712" s="1">
        <f t="shared" si="30"/>
        <v>2.2916666666666696E-2</v>
      </c>
    </row>
    <row r="713" spans="1:17">
      <c r="A713" t="s">
        <v>132</v>
      </c>
      <c r="B713">
        <v>9</v>
      </c>
      <c r="C713" t="s">
        <v>184</v>
      </c>
      <c r="D713">
        <v>534910</v>
      </c>
      <c r="E713" t="s">
        <v>190</v>
      </c>
      <c r="F713" t="s">
        <v>191</v>
      </c>
      <c r="G713" t="s">
        <v>187</v>
      </c>
      <c r="H713" t="s">
        <v>188</v>
      </c>
      <c r="I713" t="s">
        <v>189</v>
      </c>
      <c r="J713" s="1">
        <v>0.46180555555555558</v>
      </c>
      <c r="K713" s="1">
        <v>0.4826388888888889</v>
      </c>
      <c r="L713" t="s">
        <v>182</v>
      </c>
      <c r="M713" t="s">
        <v>183</v>
      </c>
      <c r="N713">
        <v>12.781700000000001</v>
      </c>
      <c r="Q713" s="1">
        <f t="shared" si="30"/>
        <v>2.0833333333333315E-2</v>
      </c>
    </row>
    <row r="714" spans="1:17">
      <c r="A714" t="s">
        <v>132</v>
      </c>
      <c r="B714">
        <v>10</v>
      </c>
      <c r="C714" t="s">
        <v>184</v>
      </c>
      <c r="D714">
        <v>534656</v>
      </c>
      <c r="E714" t="s">
        <v>185</v>
      </c>
      <c r="F714" t="s">
        <v>186</v>
      </c>
      <c r="G714" t="s">
        <v>187</v>
      </c>
      <c r="H714" t="s">
        <v>182</v>
      </c>
      <c r="I714" t="s">
        <v>183</v>
      </c>
      <c r="J714" s="1">
        <v>0.48958333333333331</v>
      </c>
      <c r="K714" s="1">
        <v>0.51250000000000007</v>
      </c>
      <c r="L714" t="s">
        <v>188</v>
      </c>
      <c r="M714" t="s">
        <v>189</v>
      </c>
      <c r="N714">
        <v>12.118</v>
      </c>
      <c r="Q714" s="1">
        <f t="shared" si="30"/>
        <v>2.2916666666666752E-2</v>
      </c>
    </row>
    <row r="715" spans="1:17">
      <c r="A715" t="s">
        <v>132</v>
      </c>
      <c r="B715">
        <v>11</v>
      </c>
      <c r="C715" t="s">
        <v>184</v>
      </c>
      <c r="D715">
        <v>534758</v>
      </c>
      <c r="E715" t="s">
        <v>190</v>
      </c>
      <c r="F715" t="s">
        <v>191</v>
      </c>
      <c r="G715" t="s">
        <v>187</v>
      </c>
      <c r="H715" t="s">
        <v>188</v>
      </c>
      <c r="I715" t="s">
        <v>189</v>
      </c>
      <c r="J715" s="1">
        <v>0.51736111111111105</v>
      </c>
      <c r="K715" s="1">
        <v>0.53819444444444442</v>
      </c>
      <c r="L715" t="s">
        <v>182</v>
      </c>
      <c r="M715" t="s">
        <v>183</v>
      </c>
      <c r="N715">
        <v>12.781700000000001</v>
      </c>
      <c r="Q715" s="1">
        <f t="shared" si="30"/>
        <v>2.083333333333337E-2</v>
      </c>
    </row>
    <row r="716" spans="1:17">
      <c r="A716" t="s">
        <v>132</v>
      </c>
      <c r="B716">
        <v>12</v>
      </c>
      <c r="C716" t="s">
        <v>179</v>
      </c>
      <c r="H716" t="s">
        <v>182</v>
      </c>
      <c r="I716" t="s">
        <v>183</v>
      </c>
      <c r="J716" s="1">
        <v>0.53819444444444442</v>
      </c>
      <c r="K716" s="1">
        <v>0.54652777777777783</v>
      </c>
      <c r="L716" t="s">
        <v>180</v>
      </c>
      <c r="M716" t="s">
        <v>181</v>
      </c>
      <c r="N716">
        <v>7.8</v>
      </c>
      <c r="Q716" s="1">
        <f t="shared" si="30"/>
        <v>8.3333333333334147E-3</v>
      </c>
    </row>
    <row r="717" spans="1:17">
      <c r="A717" t="s">
        <v>132</v>
      </c>
      <c r="B717">
        <v>13</v>
      </c>
      <c r="C717" t="s">
        <v>179</v>
      </c>
      <c r="H717" t="s">
        <v>180</v>
      </c>
      <c r="I717" t="s">
        <v>181</v>
      </c>
      <c r="J717" s="1">
        <v>0.6118055555555556</v>
      </c>
      <c r="K717" s="1">
        <v>0.62013888888888891</v>
      </c>
      <c r="L717" t="s">
        <v>192</v>
      </c>
      <c r="M717" t="s">
        <v>193</v>
      </c>
      <c r="N717">
        <v>7.5</v>
      </c>
      <c r="Q717" s="1">
        <f t="shared" si="30"/>
        <v>8.3333333333333037E-3</v>
      </c>
    </row>
    <row r="718" spans="1:17">
      <c r="A718" t="s">
        <v>132</v>
      </c>
      <c r="B718">
        <v>14</v>
      </c>
      <c r="C718" t="s">
        <v>184</v>
      </c>
      <c r="D718">
        <v>100214</v>
      </c>
      <c r="E718" t="s">
        <v>229</v>
      </c>
      <c r="F718" t="s">
        <v>230</v>
      </c>
      <c r="G718" t="s">
        <v>222</v>
      </c>
      <c r="H718" t="s">
        <v>192</v>
      </c>
      <c r="I718" t="s">
        <v>193</v>
      </c>
      <c r="J718" s="1">
        <v>0.62013888888888891</v>
      </c>
      <c r="K718" s="1">
        <v>0.64722222222222225</v>
      </c>
      <c r="L718" t="s">
        <v>218</v>
      </c>
      <c r="M718" t="s">
        <v>219</v>
      </c>
      <c r="N718">
        <v>15.4627</v>
      </c>
      <c r="Q718" s="1">
        <f t="shared" si="30"/>
        <v>2.7083333333333348E-2</v>
      </c>
    </row>
    <row r="719" spans="1:17">
      <c r="A719" t="s">
        <v>132</v>
      </c>
      <c r="B719">
        <v>15</v>
      </c>
      <c r="C719" t="s">
        <v>184</v>
      </c>
      <c r="D719">
        <v>100052</v>
      </c>
      <c r="E719" t="s">
        <v>220</v>
      </c>
      <c r="F719" t="s">
        <v>221</v>
      </c>
      <c r="G719" t="s">
        <v>222</v>
      </c>
      <c r="H719" t="s">
        <v>218</v>
      </c>
      <c r="I719" t="s">
        <v>219</v>
      </c>
      <c r="J719" s="1">
        <v>0.65277777777777779</v>
      </c>
      <c r="K719" s="1">
        <v>0.68680555555555556</v>
      </c>
      <c r="L719" t="s">
        <v>223</v>
      </c>
      <c r="M719" t="s">
        <v>224</v>
      </c>
      <c r="N719">
        <v>19.882999999999999</v>
      </c>
      <c r="Q719" s="1">
        <f t="shared" si="30"/>
        <v>3.4027777777777768E-2</v>
      </c>
    </row>
    <row r="720" spans="1:17">
      <c r="A720" t="s">
        <v>132</v>
      </c>
      <c r="B720">
        <v>16</v>
      </c>
      <c r="C720" t="s">
        <v>184</v>
      </c>
      <c r="D720">
        <v>100223</v>
      </c>
      <c r="E720" t="s">
        <v>225</v>
      </c>
      <c r="F720" t="s">
        <v>226</v>
      </c>
      <c r="G720" t="s">
        <v>222</v>
      </c>
      <c r="H720" t="s">
        <v>223</v>
      </c>
      <c r="I720" t="s">
        <v>224</v>
      </c>
      <c r="J720" s="1">
        <v>0.70486111111111116</v>
      </c>
      <c r="K720" s="1">
        <v>0.74097222222222225</v>
      </c>
      <c r="L720" t="s">
        <v>218</v>
      </c>
      <c r="M720" t="s">
        <v>219</v>
      </c>
      <c r="N720">
        <v>20.921500000000002</v>
      </c>
      <c r="Q720" s="1">
        <f t="shared" si="30"/>
        <v>3.6111111111111094E-2</v>
      </c>
    </row>
    <row r="721" spans="1:17">
      <c r="A721" t="s">
        <v>132</v>
      </c>
      <c r="B721">
        <v>17</v>
      </c>
      <c r="C721" t="s">
        <v>184</v>
      </c>
      <c r="D721">
        <v>100061</v>
      </c>
      <c r="E721" t="s">
        <v>227</v>
      </c>
      <c r="F721" t="s">
        <v>228</v>
      </c>
      <c r="G721" t="s">
        <v>222</v>
      </c>
      <c r="H721" t="s">
        <v>218</v>
      </c>
      <c r="I721" t="s">
        <v>219</v>
      </c>
      <c r="J721" s="1">
        <v>0.74652777777777779</v>
      </c>
      <c r="K721" s="1">
        <v>0.77500000000000002</v>
      </c>
      <c r="L721" t="s">
        <v>192</v>
      </c>
      <c r="M721" t="s">
        <v>193</v>
      </c>
      <c r="N721">
        <v>16.2334</v>
      </c>
      <c r="Q721" s="1">
        <f t="shared" si="30"/>
        <v>2.8472222222222232E-2</v>
      </c>
    </row>
    <row r="722" spans="1:17">
      <c r="A722" t="s">
        <v>132</v>
      </c>
      <c r="B722">
        <v>18</v>
      </c>
      <c r="C722" t="s">
        <v>184</v>
      </c>
      <c r="D722">
        <v>100234</v>
      </c>
      <c r="E722" t="s">
        <v>229</v>
      </c>
      <c r="F722" t="s">
        <v>230</v>
      </c>
      <c r="G722" t="s">
        <v>222</v>
      </c>
      <c r="H722" t="s">
        <v>192</v>
      </c>
      <c r="I722" t="s">
        <v>193</v>
      </c>
      <c r="J722" s="1">
        <v>0.82847222222222217</v>
      </c>
      <c r="K722" s="1">
        <v>0.85555555555555562</v>
      </c>
      <c r="L722" t="s">
        <v>218</v>
      </c>
      <c r="M722" t="s">
        <v>219</v>
      </c>
      <c r="N722">
        <v>15.4627</v>
      </c>
      <c r="Q722" s="1">
        <f t="shared" si="30"/>
        <v>2.7083333333333459E-2</v>
      </c>
    </row>
    <row r="723" spans="1:17">
      <c r="A723" t="s">
        <v>132</v>
      </c>
      <c r="B723">
        <v>19</v>
      </c>
      <c r="C723" t="s">
        <v>184</v>
      </c>
      <c r="D723">
        <v>100072</v>
      </c>
      <c r="E723" t="s">
        <v>227</v>
      </c>
      <c r="F723" t="s">
        <v>228</v>
      </c>
      <c r="G723" t="s">
        <v>222</v>
      </c>
      <c r="H723" t="s">
        <v>218</v>
      </c>
      <c r="I723" t="s">
        <v>219</v>
      </c>
      <c r="J723" s="1">
        <v>0.86111111111111116</v>
      </c>
      <c r="K723" s="1">
        <v>0.88958333333333339</v>
      </c>
      <c r="L723" t="s">
        <v>192</v>
      </c>
      <c r="M723" t="s">
        <v>193</v>
      </c>
      <c r="N723">
        <v>16.2334</v>
      </c>
      <c r="Q723" s="1">
        <f t="shared" si="30"/>
        <v>2.8472222222222232E-2</v>
      </c>
    </row>
    <row r="724" spans="1:17">
      <c r="A724" t="s">
        <v>132</v>
      </c>
      <c r="B724">
        <v>20</v>
      </c>
      <c r="C724" t="s">
        <v>184</v>
      </c>
      <c r="D724">
        <v>100239</v>
      </c>
      <c r="E724" t="s">
        <v>229</v>
      </c>
      <c r="F724" t="s">
        <v>230</v>
      </c>
      <c r="G724" t="s">
        <v>222</v>
      </c>
      <c r="H724" t="s">
        <v>192</v>
      </c>
      <c r="I724" t="s">
        <v>193</v>
      </c>
      <c r="J724" s="1">
        <v>0.89236111111111116</v>
      </c>
      <c r="K724" s="1">
        <v>0.91875000000000007</v>
      </c>
      <c r="L724" t="s">
        <v>218</v>
      </c>
      <c r="M724" t="s">
        <v>219</v>
      </c>
      <c r="N724">
        <v>15.4627</v>
      </c>
      <c r="Q724" s="1">
        <f t="shared" si="30"/>
        <v>2.6388888888888906E-2</v>
      </c>
    </row>
    <row r="725" spans="1:17">
      <c r="A725" t="s">
        <v>132</v>
      </c>
      <c r="B725">
        <v>21</v>
      </c>
      <c r="C725" t="s">
        <v>184</v>
      </c>
      <c r="D725">
        <v>100075</v>
      </c>
      <c r="E725" t="s">
        <v>278</v>
      </c>
      <c r="F725" t="s">
        <v>279</v>
      </c>
      <c r="G725" t="s">
        <v>222</v>
      </c>
      <c r="H725" t="s">
        <v>218</v>
      </c>
      <c r="I725" t="s">
        <v>219</v>
      </c>
      <c r="J725" s="1">
        <v>0.92361111111111116</v>
      </c>
      <c r="K725" s="1">
        <v>0.93958333333333333</v>
      </c>
      <c r="L725" t="s">
        <v>250</v>
      </c>
      <c r="M725" t="s">
        <v>251</v>
      </c>
      <c r="N725">
        <v>7.6986299999999996</v>
      </c>
      <c r="Q725" s="1">
        <f t="shared" si="30"/>
        <v>1.5972222222222165E-2</v>
      </c>
    </row>
    <row r="726" spans="1:17">
      <c r="A726" t="s">
        <v>132</v>
      </c>
      <c r="B726">
        <v>22</v>
      </c>
      <c r="C726" t="s">
        <v>179</v>
      </c>
      <c r="H726" t="s">
        <v>250</v>
      </c>
      <c r="I726" t="s">
        <v>251</v>
      </c>
      <c r="J726" s="1">
        <v>0.93958333333333333</v>
      </c>
      <c r="K726" s="1">
        <v>0.95347222222222217</v>
      </c>
      <c r="L726" t="s">
        <v>180</v>
      </c>
      <c r="M726" t="s">
        <v>181</v>
      </c>
      <c r="N726">
        <v>11.5</v>
      </c>
      <c r="Q726" s="1">
        <f t="shared" si="30"/>
        <v>1.388888888888884E-2</v>
      </c>
    </row>
    <row r="727" spans="1:17">
      <c r="A727" t="s">
        <v>132</v>
      </c>
      <c r="M727" t="s">
        <v>277</v>
      </c>
      <c r="N727">
        <f>SUM(N705:N726)</f>
        <v>286.25653</v>
      </c>
      <c r="P727" t="s">
        <v>274</v>
      </c>
      <c r="Q727" s="1">
        <f>SUM(Q705:Q726)</f>
        <v>0.46944444444444461</v>
      </c>
    </row>
    <row r="728" spans="1:17">
      <c r="Q728" s="1"/>
    </row>
    <row r="729" spans="1:17">
      <c r="A729" t="s">
        <v>119</v>
      </c>
      <c r="Q729" s="1"/>
    </row>
    <row r="730" spans="1:17">
      <c r="A730" t="s">
        <v>119</v>
      </c>
      <c r="B730">
        <v>1</v>
      </c>
      <c r="C730" t="s">
        <v>179</v>
      </c>
      <c r="H730" t="s">
        <v>180</v>
      </c>
      <c r="I730" t="s">
        <v>181</v>
      </c>
      <c r="J730" s="1">
        <v>0.46180555555555558</v>
      </c>
      <c r="K730" s="1">
        <v>0.47222222222222227</v>
      </c>
      <c r="L730" t="s">
        <v>201</v>
      </c>
      <c r="M730" t="s">
        <v>202</v>
      </c>
      <c r="N730">
        <v>7.5</v>
      </c>
      <c r="Q730" s="1">
        <f t="shared" ref="Q730:Q745" si="31">K730-J730</f>
        <v>1.0416666666666685E-2</v>
      </c>
    </row>
    <row r="731" spans="1:17">
      <c r="A731" t="s">
        <v>119</v>
      </c>
      <c r="B731">
        <v>2</v>
      </c>
      <c r="C731" t="s">
        <v>184</v>
      </c>
      <c r="D731">
        <v>100515</v>
      </c>
      <c r="E731" t="s">
        <v>203</v>
      </c>
      <c r="F731" t="s">
        <v>204</v>
      </c>
      <c r="G731" t="s">
        <v>196</v>
      </c>
      <c r="H731" t="s">
        <v>201</v>
      </c>
      <c r="I731" t="s">
        <v>202</v>
      </c>
      <c r="J731" s="1">
        <v>0.47222222222222227</v>
      </c>
      <c r="K731" s="1">
        <v>0.47986111111111113</v>
      </c>
      <c r="L731" t="s">
        <v>197</v>
      </c>
      <c r="M731" t="s">
        <v>198</v>
      </c>
      <c r="N731">
        <v>3.6383299999999998</v>
      </c>
      <c r="Q731" s="1">
        <f t="shared" si="31"/>
        <v>7.6388888888888618E-3</v>
      </c>
    </row>
    <row r="732" spans="1:17">
      <c r="A732" t="s">
        <v>119</v>
      </c>
      <c r="B732">
        <v>3</v>
      </c>
      <c r="C732" t="s">
        <v>184</v>
      </c>
      <c r="D732">
        <v>100362</v>
      </c>
      <c r="E732" t="s">
        <v>199</v>
      </c>
      <c r="F732" t="s">
        <v>200</v>
      </c>
      <c r="G732" t="s">
        <v>196</v>
      </c>
      <c r="H732" t="s">
        <v>197</v>
      </c>
      <c r="I732" t="s">
        <v>198</v>
      </c>
      <c r="J732" s="1">
        <v>0.48958333333333331</v>
      </c>
      <c r="K732" s="1">
        <v>0.49791666666666662</v>
      </c>
      <c r="L732" t="s">
        <v>201</v>
      </c>
      <c r="M732" t="s">
        <v>202</v>
      </c>
      <c r="N732">
        <v>3.9434100000000001</v>
      </c>
      <c r="Q732" s="1">
        <f t="shared" si="31"/>
        <v>8.3333333333333037E-3</v>
      </c>
    </row>
    <row r="733" spans="1:17">
      <c r="A733" t="s">
        <v>119</v>
      </c>
      <c r="B733">
        <v>4</v>
      </c>
      <c r="C733" t="s">
        <v>184</v>
      </c>
      <c r="D733">
        <v>100520</v>
      </c>
      <c r="E733" t="s">
        <v>203</v>
      </c>
      <c r="F733" t="s">
        <v>204</v>
      </c>
      <c r="G733" t="s">
        <v>196</v>
      </c>
      <c r="H733" t="s">
        <v>201</v>
      </c>
      <c r="I733" t="s">
        <v>202</v>
      </c>
      <c r="J733" s="1">
        <v>0.51388888888888895</v>
      </c>
      <c r="K733" s="1">
        <v>0.52152777777777781</v>
      </c>
      <c r="L733" t="s">
        <v>197</v>
      </c>
      <c r="M733" t="s">
        <v>198</v>
      </c>
      <c r="N733">
        <v>3.6383299999999998</v>
      </c>
      <c r="Q733" s="1">
        <f t="shared" si="31"/>
        <v>7.6388888888888618E-3</v>
      </c>
    </row>
    <row r="734" spans="1:17">
      <c r="A734" t="s">
        <v>119</v>
      </c>
      <c r="B734">
        <v>5</v>
      </c>
      <c r="C734" t="s">
        <v>184</v>
      </c>
      <c r="D734">
        <v>100367</v>
      </c>
      <c r="E734" t="s">
        <v>199</v>
      </c>
      <c r="F734" t="s">
        <v>200</v>
      </c>
      <c r="G734" t="s">
        <v>196</v>
      </c>
      <c r="H734" t="s">
        <v>197</v>
      </c>
      <c r="I734" t="s">
        <v>198</v>
      </c>
      <c r="J734" s="1">
        <v>0.53125</v>
      </c>
      <c r="K734" s="1">
        <v>0.5395833333333333</v>
      </c>
      <c r="L734" t="s">
        <v>201</v>
      </c>
      <c r="M734" t="s">
        <v>202</v>
      </c>
      <c r="N734">
        <v>3.9434100000000001</v>
      </c>
      <c r="Q734" s="1">
        <f t="shared" si="31"/>
        <v>8.3333333333333037E-3</v>
      </c>
    </row>
    <row r="735" spans="1:17">
      <c r="A735" t="s">
        <v>119</v>
      </c>
      <c r="B735">
        <v>6</v>
      </c>
      <c r="C735" t="s">
        <v>184</v>
      </c>
      <c r="D735">
        <v>100527</v>
      </c>
      <c r="E735" t="s">
        <v>203</v>
      </c>
      <c r="F735" t="s">
        <v>204</v>
      </c>
      <c r="G735" t="s">
        <v>196</v>
      </c>
      <c r="H735" t="s">
        <v>201</v>
      </c>
      <c r="I735" t="s">
        <v>202</v>
      </c>
      <c r="J735" s="1">
        <v>0.55555555555555558</v>
      </c>
      <c r="K735" s="1">
        <v>0.56319444444444444</v>
      </c>
      <c r="L735" t="s">
        <v>197</v>
      </c>
      <c r="M735" t="s">
        <v>198</v>
      </c>
      <c r="N735">
        <v>3.6383299999999998</v>
      </c>
      <c r="Q735" s="1">
        <f t="shared" si="31"/>
        <v>7.6388888888888618E-3</v>
      </c>
    </row>
    <row r="736" spans="1:17">
      <c r="A736" t="s">
        <v>119</v>
      </c>
      <c r="B736">
        <v>7</v>
      </c>
      <c r="C736" t="s">
        <v>184</v>
      </c>
      <c r="D736">
        <v>100373</v>
      </c>
      <c r="E736" t="s">
        <v>199</v>
      </c>
      <c r="F736" t="s">
        <v>200</v>
      </c>
      <c r="G736" t="s">
        <v>196</v>
      </c>
      <c r="H736" t="s">
        <v>197</v>
      </c>
      <c r="I736" t="s">
        <v>198</v>
      </c>
      <c r="J736" s="1">
        <v>0.57291666666666663</v>
      </c>
      <c r="K736" s="1">
        <v>0.58124999999999993</v>
      </c>
      <c r="L736" t="s">
        <v>201</v>
      </c>
      <c r="M736" t="s">
        <v>202</v>
      </c>
      <c r="N736">
        <v>3.9434100000000001</v>
      </c>
      <c r="Q736" s="1">
        <f t="shared" si="31"/>
        <v>8.3333333333333037E-3</v>
      </c>
    </row>
    <row r="737" spans="1:17">
      <c r="A737" t="s">
        <v>119</v>
      </c>
      <c r="B737">
        <v>8</v>
      </c>
      <c r="C737" t="s">
        <v>184</v>
      </c>
      <c r="D737">
        <v>100545</v>
      </c>
      <c r="E737" t="s">
        <v>203</v>
      </c>
      <c r="F737" t="s">
        <v>204</v>
      </c>
      <c r="G737" t="s">
        <v>196</v>
      </c>
      <c r="H737" t="s">
        <v>201</v>
      </c>
      <c r="I737" t="s">
        <v>202</v>
      </c>
      <c r="J737" s="1">
        <v>0.68055555555555547</v>
      </c>
      <c r="K737" s="1">
        <v>0.68819444444444444</v>
      </c>
      <c r="L737" t="s">
        <v>197</v>
      </c>
      <c r="M737" t="s">
        <v>198</v>
      </c>
      <c r="N737">
        <v>3.6383299999999998</v>
      </c>
      <c r="Q737" s="1">
        <f t="shared" si="31"/>
        <v>7.6388888888889728E-3</v>
      </c>
    </row>
    <row r="738" spans="1:17">
      <c r="A738" t="s">
        <v>119</v>
      </c>
      <c r="B738">
        <v>9</v>
      </c>
      <c r="C738" t="s">
        <v>184</v>
      </c>
      <c r="D738">
        <v>100391</v>
      </c>
      <c r="E738" t="s">
        <v>199</v>
      </c>
      <c r="F738" t="s">
        <v>200</v>
      </c>
      <c r="G738" t="s">
        <v>196</v>
      </c>
      <c r="H738" t="s">
        <v>197</v>
      </c>
      <c r="I738" t="s">
        <v>198</v>
      </c>
      <c r="J738" s="1">
        <v>0.69791666666666663</v>
      </c>
      <c r="K738" s="1">
        <v>0.70624999999999993</v>
      </c>
      <c r="L738" t="s">
        <v>201</v>
      </c>
      <c r="M738" t="s">
        <v>202</v>
      </c>
      <c r="N738">
        <v>3.9434100000000001</v>
      </c>
      <c r="Q738" s="1">
        <f t="shared" si="31"/>
        <v>8.3333333333333037E-3</v>
      </c>
    </row>
    <row r="739" spans="1:17">
      <c r="A739" t="s">
        <v>119</v>
      </c>
      <c r="B739">
        <v>10</v>
      </c>
      <c r="C739" t="s">
        <v>184</v>
      </c>
      <c r="D739">
        <v>100551</v>
      </c>
      <c r="E739" t="s">
        <v>203</v>
      </c>
      <c r="F739" t="s">
        <v>204</v>
      </c>
      <c r="G739" t="s">
        <v>196</v>
      </c>
      <c r="H739" t="s">
        <v>201</v>
      </c>
      <c r="I739" t="s">
        <v>202</v>
      </c>
      <c r="J739" s="1">
        <v>0.72222222222222221</v>
      </c>
      <c r="K739" s="1">
        <v>0.72986111111111107</v>
      </c>
      <c r="L739" t="s">
        <v>197</v>
      </c>
      <c r="M739" t="s">
        <v>198</v>
      </c>
      <c r="N739">
        <v>3.6383299999999998</v>
      </c>
      <c r="Q739" s="1">
        <f t="shared" si="31"/>
        <v>7.6388888888888618E-3</v>
      </c>
    </row>
    <row r="740" spans="1:17">
      <c r="A740" t="s">
        <v>119</v>
      </c>
      <c r="B740">
        <v>11</v>
      </c>
      <c r="C740" t="s">
        <v>184</v>
      </c>
      <c r="D740">
        <v>100397</v>
      </c>
      <c r="E740" t="s">
        <v>199</v>
      </c>
      <c r="F740" t="s">
        <v>200</v>
      </c>
      <c r="G740" t="s">
        <v>196</v>
      </c>
      <c r="H740" t="s">
        <v>197</v>
      </c>
      <c r="I740" t="s">
        <v>198</v>
      </c>
      <c r="J740" s="1">
        <v>0.73958333333333337</v>
      </c>
      <c r="K740" s="1">
        <v>0.74791666666666667</v>
      </c>
      <c r="L740" t="s">
        <v>201</v>
      </c>
      <c r="M740" t="s">
        <v>202</v>
      </c>
      <c r="N740">
        <v>3.9434100000000001</v>
      </c>
      <c r="Q740" s="1">
        <f t="shared" si="31"/>
        <v>8.3333333333333037E-3</v>
      </c>
    </row>
    <row r="741" spans="1:17">
      <c r="A741" t="s">
        <v>119</v>
      </c>
      <c r="B741">
        <v>12</v>
      </c>
      <c r="C741" t="s">
        <v>184</v>
      </c>
      <c r="D741">
        <v>100557</v>
      </c>
      <c r="E741" t="s">
        <v>203</v>
      </c>
      <c r="F741" t="s">
        <v>204</v>
      </c>
      <c r="G741" t="s">
        <v>196</v>
      </c>
      <c r="H741" t="s">
        <v>201</v>
      </c>
      <c r="I741" t="s">
        <v>202</v>
      </c>
      <c r="J741" s="1">
        <v>0.75</v>
      </c>
      <c r="K741" s="1">
        <v>0.75763888888888886</v>
      </c>
      <c r="L741" t="s">
        <v>197</v>
      </c>
      <c r="M741" t="s">
        <v>198</v>
      </c>
      <c r="N741">
        <v>3.6383299999999998</v>
      </c>
      <c r="Q741" s="1">
        <f t="shared" si="31"/>
        <v>7.6388888888888618E-3</v>
      </c>
    </row>
    <row r="742" spans="1:17">
      <c r="A742" t="s">
        <v>119</v>
      </c>
      <c r="B742">
        <v>13</v>
      </c>
      <c r="C742" t="s">
        <v>184</v>
      </c>
      <c r="D742">
        <v>100399</v>
      </c>
      <c r="E742" t="s">
        <v>199</v>
      </c>
      <c r="F742" t="s">
        <v>200</v>
      </c>
      <c r="G742" t="s">
        <v>196</v>
      </c>
      <c r="H742" t="s">
        <v>197</v>
      </c>
      <c r="I742" t="s">
        <v>198</v>
      </c>
      <c r="J742" s="1">
        <v>0.76736111111111116</v>
      </c>
      <c r="K742" s="1">
        <v>0.77569444444444446</v>
      </c>
      <c r="L742" t="s">
        <v>201</v>
      </c>
      <c r="M742" t="s">
        <v>202</v>
      </c>
      <c r="N742">
        <v>3.9434100000000001</v>
      </c>
      <c r="Q742" s="1">
        <f t="shared" si="31"/>
        <v>8.3333333333333037E-3</v>
      </c>
    </row>
    <row r="743" spans="1:17">
      <c r="A743" t="s">
        <v>119</v>
      </c>
      <c r="B743">
        <v>14</v>
      </c>
      <c r="C743" t="s">
        <v>184</v>
      </c>
      <c r="D743">
        <v>100558</v>
      </c>
      <c r="E743" t="s">
        <v>203</v>
      </c>
      <c r="F743" t="s">
        <v>204</v>
      </c>
      <c r="G743" t="s">
        <v>196</v>
      </c>
      <c r="H743" t="s">
        <v>201</v>
      </c>
      <c r="I743" t="s">
        <v>202</v>
      </c>
      <c r="J743" s="1">
        <v>0.77777777777777779</v>
      </c>
      <c r="K743" s="1">
        <v>0.78541666666666676</v>
      </c>
      <c r="L743" t="s">
        <v>197</v>
      </c>
      <c r="M743" t="s">
        <v>198</v>
      </c>
      <c r="N743">
        <v>3.6383299999999998</v>
      </c>
      <c r="Q743" s="1">
        <f t="shared" si="31"/>
        <v>7.6388888888889728E-3</v>
      </c>
    </row>
    <row r="744" spans="1:17">
      <c r="A744" t="s">
        <v>119</v>
      </c>
      <c r="B744">
        <v>15</v>
      </c>
      <c r="C744" t="s">
        <v>184</v>
      </c>
      <c r="D744">
        <v>100401</v>
      </c>
      <c r="E744" t="s">
        <v>244</v>
      </c>
      <c r="F744" t="s">
        <v>245</v>
      </c>
      <c r="G744" t="s">
        <v>196</v>
      </c>
      <c r="H744" t="s">
        <v>197</v>
      </c>
      <c r="I744" t="s">
        <v>198</v>
      </c>
      <c r="J744" s="1">
        <v>0.79513888888888884</v>
      </c>
      <c r="K744" s="1">
        <v>0.81874999999999998</v>
      </c>
      <c r="L744" t="s">
        <v>192</v>
      </c>
      <c r="M744" t="s">
        <v>193</v>
      </c>
      <c r="N744">
        <v>13.881600000000001</v>
      </c>
      <c r="Q744" s="1">
        <f t="shared" si="31"/>
        <v>2.3611111111111138E-2</v>
      </c>
    </row>
    <row r="745" spans="1:17">
      <c r="A745" t="s">
        <v>119</v>
      </c>
      <c r="B745">
        <v>16</v>
      </c>
      <c r="C745" t="s">
        <v>179</v>
      </c>
      <c r="H745" t="s">
        <v>192</v>
      </c>
      <c r="I745" t="s">
        <v>193</v>
      </c>
      <c r="J745" s="1">
        <v>0.81874999999999998</v>
      </c>
      <c r="K745" s="1">
        <v>0.82708333333333339</v>
      </c>
      <c r="L745" t="s">
        <v>180</v>
      </c>
      <c r="M745" t="s">
        <v>181</v>
      </c>
      <c r="N745">
        <v>7.5</v>
      </c>
      <c r="Q745" s="1">
        <f t="shared" si="31"/>
        <v>8.3333333333334147E-3</v>
      </c>
    </row>
    <row r="746" spans="1:17">
      <c r="A746" t="s">
        <v>119</v>
      </c>
      <c r="M746" t="s">
        <v>277</v>
      </c>
      <c r="N746">
        <f>SUM(N730:N745)</f>
        <v>78.010369999999995</v>
      </c>
      <c r="P746" t="s">
        <v>274</v>
      </c>
      <c r="Q746" s="1">
        <f>SUM(Q730:Q745)</f>
        <v>0.14583333333333331</v>
      </c>
    </row>
  </sheetData>
  <autoFilter ref="M1:M746" xr:uid="{00000000-0001-0000-0300-000000000000}"/>
  <sortState xmlns:xlrd2="http://schemas.microsoft.com/office/spreadsheetml/2017/richdata2" ref="P26:R48">
    <sortCondition descending="1" ref="R26:R48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88"/>
  <sheetViews>
    <sheetView workbookViewId="0">
      <selection sqref="A1:XFD1048576"/>
    </sheetView>
  </sheetViews>
  <sheetFormatPr defaultColWidth="8.85546875" defaultRowHeight="15"/>
  <cols>
    <col min="1" max="1" width="15.42578125" bestFit="1" customWidth="1"/>
    <col min="2" max="2" width="6.42578125" bestFit="1" customWidth="1"/>
    <col min="3" max="3" width="5.140625" bestFit="1" customWidth="1"/>
    <col min="4" max="4" width="13.42578125" bestFit="1" customWidth="1"/>
    <col min="5" max="5" width="9.85546875" bestFit="1" customWidth="1"/>
    <col min="6" max="6" width="48" bestFit="1" customWidth="1"/>
    <col min="7" max="7" width="11.85546875" bestFit="1" customWidth="1"/>
    <col min="8" max="8" width="13.42578125" bestFit="1" customWidth="1"/>
    <col min="9" max="9" width="33.85546875" bestFit="1" customWidth="1"/>
    <col min="10" max="10" width="7.85546875" bestFit="1" customWidth="1"/>
    <col min="11" max="11" width="7" bestFit="1" customWidth="1"/>
    <col min="12" max="12" width="11.140625" bestFit="1" customWidth="1"/>
    <col min="13" max="13" width="33.85546875" bestFit="1" customWidth="1"/>
    <col min="14" max="14" width="11.42578125" bestFit="1" customWidth="1"/>
  </cols>
  <sheetData>
    <row r="1" spans="1:17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s="4" t="s">
        <v>176</v>
      </c>
      <c r="O1" t="s">
        <v>177</v>
      </c>
      <c r="Q1" t="s">
        <v>178</v>
      </c>
    </row>
    <row r="3" spans="1:17">
      <c r="A3" t="s">
        <v>122</v>
      </c>
    </row>
    <row r="4" spans="1:17">
      <c r="A4" t="s">
        <v>122</v>
      </c>
      <c r="B4">
        <v>1</v>
      </c>
      <c r="C4" t="s">
        <v>179</v>
      </c>
      <c r="H4" t="s">
        <v>180</v>
      </c>
      <c r="I4" t="s">
        <v>181</v>
      </c>
      <c r="J4" s="1">
        <v>0.24305555555555555</v>
      </c>
      <c r="K4" s="1">
        <v>0.25694444444444448</v>
      </c>
      <c r="L4" t="s">
        <v>212</v>
      </c>
      <c r="M4" t="s">
        <v>213</v>
      </c>
      <c r="N4">
        <v>9.5</v>
      </c>
      <c r="Q4" s="1">
        <f>K4-J4</f>
        <v>1.3888888888888923E-2</v>
      </c>
    </row>
    <row r="5" spans="1:17">
      <c r="A5" t="s">
        <v>122</v>
      </c>
      <c r="B5">
        <v>2</v>
      </c>
      <c r="C5" t="s">
        <v>184</v>
      </c>
      <c r="D5">
        <v>201196</v>
      </c>
      <c r="E5" t="s">
        <v>214</v>
      </c>
      <c r="F5" t="s">
        <v>215</v>
      </c>
      <c r="G5" t="s">
        <v>211</v>
      </c>
      <c r="H5" t="s">
        <v>212</v>
      </c>
      <c r="I5" t="s">
        <v>213</v>
      </c>
      <c r="J5" s="1">
        <v>0.25694444444444448</v>
      </c>
      <c r="K5" s="1">
        <v>0.2722222222222222</v>
      </c>
      <c r="L5" t="s">
        <v>207</v>
      </c>
      <c r="M5" t="s">
        <v>208</v>
      </c>
      <c r="N5">
        <v>7.8006000000000002</v>
      </c>
      <c r="Q5" s="1">
        <f t="shared" ref="Q5:Q68" si="0">K5-J5</f>
        <v>1.5277777777777724E-2</v>
      </c>
    </row>
    <row r="6" spans="1:17">
      <c r="A6" t="s">
        <v>122</v>
      </c>
      <c r="B6">
        <v>3</v>
      </c>
      <c r="C6" t="s">
        <v>184</v>
      </c>
      <c r="D6">
        <v>201008</v>
      </c>
      <c r="E6" t="s">
        <v>209</v>
      </c>
      <c r="F6" t="s">
        <v>210</v>
      </c>
      <c r="G6" t="s">
        <v>211</v>
      </c>
      <c r="H6" t="s">
        <v>207</v>
      </c>
      <c r="I6" t="s">
        <v>208</v>
      </c>
      <c r="J6" s="1">
        <v>0.28472222222222221</v>
      </c>
      <c r="K6" s="1">
        <v>0.29791666666666666</v>
      </c>
      <c r="L6" t="s">
        <v>212</v>
      </c>
      <c r="M6" t="s">
        <v>213</v>
      </c>
      <c r="N6">
        <v>6.6947799999999997</v>
      </c>
      <c r="Q6" s="1">
        <f t="shared" si="0"/>
        <v>1.3194444444444453E-2</v>
      </c>
    </row>
    <row r="7" spans="1:17">
      <c r="A7" t="s">
        <v>122</v>
      </c>
      <c r="B7">
        <v>4</v>
      </c>
      <c r="C7" t="s">
        <v>184</v>
      </c>
      <c r="D7">
        <v>201207</v>
      </c>
      <c r="E7" t="s">
        <v>214</v>
      </c>
      <c r="F7" t="s">
        <v>215</v>
      </c>
      <c r="G7" t="s">
        <v>211</v>
      </c>
      <c r="H7" t="s">
        <v>212</v>
      </c>
      <c r="I7" t="s">
        <v>213</v>
      </c>
      <c r="J7" s="1">
        <v>0.30555555555555552</v>
      </c>
      <c r="K7" s="1">
        <v>0.32083333333333336</v>
      </c>
      <c r="L7" t="s">
        <v>207</v>
      </c>
      <c r="M7" t="s">
        <v>208</v>
      </c>
      <c r="N7">
        <v>7.8006000000000002</v>
      </c>
      <c r="Q7" s="1">
        <f t="shared" si="0"/>
        <v>1.5277777777777835E-2</v>
      </c>
    </row>
    <row r="8" spans="1:17">
      <c r="A8" t="s">
        <v>122</v>
      </c>
      <c r="B8">
        <v>5</v>
      </c>
      <c r="C8" t="s">
        <v>184</v>
      </c>
      <c r="D8">
        <v>201019</v>
      </c>
      <c r="E8" t="s">
        <v>209</v>
      </c>
      <c r="F8" t="s">
        <v>210</v>
      </c>
      <c r="G8" t="s">
        <v>211</v>
      </c>
      <c r="H8" t="s">
        <v>207</v>
      </c>
      <c r="I8" t="s">
        <v>208</v>
      </c>
      <c r="J8" s="1">
        <v>0.33333333333333331</v>
      </c>
      <c r="K8" s="1">
        <v>0.34652777777777777</v>
      </c>
      <c r="L8" t="s">
        <v>212</v>
      </c>
      <c r="M8" t="s">
        <v>213</v>
      </c>
      <c r="N8">
        <v>6.6947799999999997</v>
      </c>
      <c r="Q8" s="1">
        <f t="shared" si="0"/>
        <v>1.3194444444444453E-2</v>
      </c>
    </row>
    <row r="9" spans="1:17">
      <c r="A9" t="s">
        <v>122</v>
      </c>
      <c r="B9">
        <v>6</v>
      </c>
      <c r="C9" t="s">
        <v>184</v>
      </c>
      <c r="D9">
        <v>201218</v>
      </c>
      <c r="E9" t="s">
        <v>214</v>
      </c>
      <c r="F9" t="s">
        <v>215</v>
      </c>
      <c r="G9" t="s">
        <v>211</v>
      </c>
      <c r="H9" t="s">
        <v>212</v>
      </c>
      <c r="I9" t="s">
        <v>213</v>
      </c>
      <c r="J9" s="1">
        <v>0.35416666666666669</v>
      </c>
      <c r="K9" s="1">
        <v>0.36944444444444446</v>
      </c>
      <c r="L9" t="s">
        <v>207</v>
      </c>
      <c r="M9" t="s">
        <v>208</v>
      </c>
      <c r="N9">
        <v>7.8006000000000002</v>
      </c>
      <c r="Q9" s="1">
        <f t="shared" si="0"/>
        <v>1.5277777777777779E-2</v>
      </c>
    </row>
    <row r="10" spans="1:17">
      <c r="A10" t="s">
        <v>122</v>
      </c>
      <c r="B10">
        <v>7</v>
      </c>
      <c r="C10" t="s">
        <v>184</v>
      </c>
      <c r="D10">
        <v>201028</v>
      </c>
      <c r="E10" t="s">
        <v>209</v>
      </c>
      <c r="F10" t="s">
        <v>210</v>
      </c>
      <c r="G10" t="s">
        <v>211</v>
      </c>
      <c r="H10" t="s">
        <v>207</v>
      </c>
      <c r="I10" t="s">
        <v>208</v>
      </c>
      <c r="J10" s="1">
        <v>0.38194444444444442</v>
      </c>
      <c r="K10" s="1">
        <v>0.39652777777777781</v>
      </c>
      <c r="L10" t="s">
        <v>212</v>
      </c>
      <c r="M10" t="s">
        <v>213</v>
      </c>
      <c r="N10">
        <v>6.6947799999999997</v>
      </c>
      <c r="Q10" s="1">
        <f t="shared" si="0"/>
        <v>1.4583333333333393E-2</v>
      </c>
    </row>
    <row r="11" spans="1:17">
      <c r="A11" t="s">
        <v>122</v>
      </c>
      <c r="B11">
        <v>8</v>
      </c>
      <c r="C11" t="s">
        <v>184</v>
      </c>
      <c r="D11">
        <v>201226</v>
      </c>
      <c r="E11" t="s">
        <v>214</v>
      </c>
      <c r="F11" t="s">
        <v>215</v>
      </c>
      <c r="G11" t="s">
        <v>211</v>
      </c>
      <c r="H11" t="s">
        <v>212</v>
      </c>
      <c r="I11" t="s">
        <v>213</v>
      </c>
      <c r="J11" s="1">
        <v>0.40277777777777773</v>
      </c>
      <c r="K11" s="1">
        <v>0.41875000000000001</v>
      </c>
      <c r="L11" t="s">
        <v>207</v>
      </c>
      <c r="M11" t="s">
        <v>208</v>
      </c>
      <c r="N11">
        <v>7.8006000000000002</v>
      </c>
      <c r="Q11" s="1">
        <f t="shared" si="0"/>
        <v>1.5972222222222276E-2</v>
      </c>
    </row>
    <row r="12" spans="1:17">
      <c r="A12" t="s">
        <v>122</v>
      </c>
      <c r="B12">
        <v>9</v>
      </c>
      <c r="C12" t="s">
        <v>184</v>
      </c>
      <c r="D12">
        <v>201039</v>
      </c>
      <c r="E12" t="s">
        <v>209</v>
      </c>
      <c r="F12" t="s">
        <v>210</v>
      </c>
      <c r="G12" t="s">
        <v>211</v>
      </c>
      <c r="H12" t="s">
        <v>207</v>
      </c>
      <c r="I12" t="s">
        <v>208</v>
      </c>
      <c r="J12" s="1">
        <v>0.4548611111111111</v>
      </c>
      <c r="K12" s="1">
        <v>0.4694444444444445</v>
      </c>
      <c r="L12" t="s">
        <v>212</v>
      </c>
      <c r="M12" t="s">
        <v>213</v>
      </c>
      <c r="N12">
        <v>6.6947799999999997</v>
      </c>
      <c r="Q12" s="1">
        <f t="shared" si="0"/>
        <v>1.4583333333333393E-2</v>
      </c>
    </row>
    <row r="13" spans="1:17">
      <c r="A13" t="s">
        <v>122</v>
      </c>
      <c r="B13">
        <v>10</v>
      </c>
      <c r="C13" t="s">
        <v>184</v>
      </c>
      <c r="D13">
        <v>201235</v>
      </c>
      <c r="E13" t="s">
        <v>214</v>
      </c>
      <c r="F13" t="s">
        <v>215</v>
      </c>
      <c r="G13" t="s">
        <v>211</v>
      </c>
      <c r="H13" t="s">
        <v>212</v>
      </c>
      <c r="I13" t="s">
        <v>213</v>
      </c>
      <c r="J13" s="1">
        <v>0.47569444444444442</v>
      </c>
      <c r="K13" s="1">
        <v>0.4916666666666667</v>
      </c>
      <c r="L13" t="s">
        <v>207</v>
      </c>
      <c r="M13" t="s">
        <v>208</v>
      </c>
      <c r="N13">
        <v>7.8006000000000002</v>
      </c>
      <c r="Q13" s="1">
        <f t="shared" si="0"/>
        <v>1.5972222222222276E-2</v>
      </c>
    </row>
    <row r="14" spans="1:17">
      <c r="A14" t="s">
        <v>122</v>
      </c>
      <c r="B14">
        <v>11</v>
      </c>
      <c r="C14" t="s">
        <v>184</v>
      </c>
      <c r="D14">
        <v>201045</v>
      </c>
      <c r="E14" t="s">
        <v>209</v>
      </c>
      <c r="F14" t="s">
        <v>210</v>
      </c>
      <c r="G14" t="s">
        <v>211</v>
      </c>
      <c r="H14" t="s">
        <v>207</v>
      </c>
      <c r="I14" t="s">
        <v>208</v>
      </c>
      <c r="J14" s="1">
        <v>0.50347222222222221</v>
      </c>
      <c r="K14" s="1">
        <v>0.5180555555555556</v>
      </c>
      <c r="L14" t="s">
        <v>212</v>
      </c>
      <c r="M14" t="s">
        <v>213</v>
      </c>
      <c r="N14">
        <v>6.6947799999999997</v>
      </c>
      <c r="Q14" s="1">
        <f t="shared" si="0"/>
        <v>1.4583333333333393E-2</v>
      </c>
    </row>
    <row r="15" spans="1:17">
      <c r="A15" t="s">
        <v>122</v>
      </c>
      <c r="B15">
        <v>12</v>
      </c>
      <c r="C15" t="s">
        <v>184</v>
      </c>
      <c r="D15">
        <v>201242</v>
      </c>
      <c r="E15" t="s">
        <v>214</v>
      </c>
      <c r="F15" t="s">
        <v>215</v>
      </c>
      <c r="G15" t="s">
        <v>211</v>
      </c>
      <c r="H15" t="s">
        <v>212</v>
      </c>
      <c r="I15" t="s">
        <v>213</v>
      </c>
      <c r="J15" s="1">
        <v>0.52430555555555558</v>
      </c>
      <c r="K15" s="1">
        <v>0.54027777777777775</v>
      </c>
      <c r="L15" t="s">
        <v>207</v>
      </c>
      <c r="M15" t="s">
        <v>208</v>
      </c>
      <c r="N15">
        <v>7.8006000000000002</v>
      </c>
      <c r="Q15" s="1">
        <f t="shared" si="0"/>
        <v>1.5972222222222165E-2</v>
      </c>
    </row>
    <row r="16" spans="1:17">
      <c r="A16" t="s">
        <v>122</v>
      </c>
      <c r="B16">
        <v>13</v>
      </c>
      <c r="C16" t="s">
        <v>179</v>
      </c>
      <c r="H16" t="s">
        <v>207</v>
      </c>
      <c r="I16" t="s">
        <v>208</v>
      </c>
      <c r="J16" s="1">
        <v>0.54027777777777775</v>
      </c>
      <c r="K16" s="1">
        <v>0.5493055555555556</v>
      </c>
      <c r="L16" t="s">
        <v>180</v>
      </c>
      <c r="M16" t="s">
        <v>181</v>
      </c>
      <c r="N16">
        <v>5.3</v>
      </c>
      <c r="Q16" s="1">
        <f t="shared" si="0"/>
        <v>9.0277777777778567E-3</v>
      </c>
    </row>
    <row r="17" spans="1:17">
      <c r="A17" t="s">
        <v>122</v>
      </c>
      <c r="B17">
        <v>14</v>
      </c>
      <c r="C17" t="s">
        <v>179</v>
      </c>
      <c r="H17" t="s">
        <v>180</v>
      </c>
      <c r="I17" t="s">
        <v>181</v>
      </c>
      <c r="J17" s="1">
        <v>0.7104166666666667</v>
      </c>
      <c r="K17" s="1">
        <v>0.71875</v>
      </c>
      <c r="L17" t="s">
        <v>218</v>
      </c>
      <c r="M17" t="s">
        <v>219</v>
      </c>
      <c r="N17">
        <v>5.3</v>
      </c>
      <c r="Q17" s="1">
        <f t="shared" si="0"/>
        <v>8.3333333333333037E-3</v>
      </c>
    </row>
    <row r="18" spans="1:17">
      <c r="A18" t="s">
        <v>122</v>
      </c>
      <c r="B18">
        <v>15</v>
      </c>
      <c r="C18" t="s">
        <v>184</v>
      </c>
      <c r="D18">
        <v>100666</v>
      </c>
      <c r="E18" t="s">
        <v>220</v>
      </c>
      <c r="F18" t="s">
        <v>221</v>
      </c>
      <c r="G18" t="s">
        <v>222</v>
      </c>
      <c r="H18" t="s">
        <v>218</v>
      </c>
      <c r="I18" t="s">
        <v>219</v>
      </c>
      <c r="J18" s="1">
        <v>0.71875</v>
      </c>
      <c r="K18" s="1">
        <v>0.75208333333333333</v>
      </c>
      <c r="L18" t="s">
        <v>223</v>
      </c>
      <c r="M18" t="s">
        <v>224</v>
      </c>
      <c r="N18">
        <v>19.882999999999999</v>
      </c>
      <c r="Q18" s="1">
        <f t="shared" si="0"/>
        <v>3.3333333333333326E-2</v>
      </c>
    </row>
    <row r="19" spans="1:17">
      <c r="A19" t="s">
        <v>122</v>
      </c>
      <c r="B19">
        <v>16</v>
      </c>
      <c r="C19" t="s">
        <v>184</v>
      </c>
      <c r="D19">
        <v>100169</v>
      </c>
      <c r="E19" t="s">
        <v>225</v>
      </c>
      <c r="F19" t="s">
        <v>226</v>
      </c>
      <c r="G19" t="s">
        <v>222</v>
      </c>
      <c r="H19" t="s">
        <v>223</v>
      </c>
      <c r="I19" t="s">
        <v>224</v>
      </c>
      <c r="J19" s="1">
        <v>0.76388888888888884</v>
      </c>
      <c r="K19" s="1">
        <v>0.79861111111111116</v>
      </c>
      <c r="L19" t="s">
        <v>218</v>
      </c>
      <c r="M19" t="s">
        <v>219</v>
      </c>
      <c r="N19">
        <v>20.921500000000002</v>
      </c>
      <c r="Q19" s="1">
        <f t="shared" si="0"/>
        <v>3.4722222222222321E-2</v>
      </c>
    </row>
    <row r="20" spans="1:17">
      <c r="A20" t="s">
        <v>122</v>
      </c>
      <c r="B20">
        <v>17</v>
      </c>
      <c r="C20" t="s">
        <v>179</v>
      </c>
      <c r="H20" t="s">
        <v>218</v>
      </c>
      <c r="I20" t="s">
        <v>219</v>
      </c>
      <c r="J20" s="1">
        <v>0.79861111111111116</v>
      </c>
      <c r="K20" s="1">
        <v>0.80208333333333337</v>
      </c>
      <c r="L20" t="s">
        <v>201</v>
      </c>
      <c r="M20" t="s">
        <v>202</v>
      </c>
      <c r="N20">
        <v>2.3210000000000002</v>
      </c>
      <c r="Q20" s="1">
        <f t="shared" si="0"/>
        <v>3.4722222222222099E-3</v>
      </c>
    </row>
    <row r="21" spans="1:17">
      <c r="A21" t="s">
        <v>122</v>
      </c>
      <c r="B21">
        <v>18</v>
      </c>
      <c r="C21" t="s">
        <v>184</v>
      </c>
      <c r="D21">
        <v>100569</v>
      </c>
      <c r="E21" t="s">
        <v>203</v>
      </c>
      <c r="F21" t="s">
        <v>204</v>
      </c>
      <c r="G21" t="s">
        <v>196</v>
      </c>
      <c r="H21" t="s">
        <v>201</v>
      </c>
      <c r="I21" t="s">
        <v>202</v>
      </c>
      <c r="J21" s="1">
        <v>0.85416666666666663</v>
      </c>
      <c r="K21" s="1">
        <v>0.8618055555555556</v>
      </c>
      <c r="L21" t="s">
        <v>197</v>
      </c>
      <c r="M21" t="s">
        <v>198</v>
      </c>
      <c r="N21">
        <v>3.6383299999999998</v>
      </c>
      <c r="Q21" s="1">
        <f t="shared" si="0"/>
        <v>7.6388888888889728E-3</v>
      </c>
    </row>
    <row r="22" spans="1:17">
      <c r="A22" t="s">
        <v>122</v>
      </c>
      <c r="B22">
        <v>19</v>
      </c>
      <c r="C22" t="s">
        <v>184</v>
      </c>
      <c r="D22">
        <v>100414</v>
      </c>
      <c r="E22" t="s">
        <v>199</v>
      </c>
      <c r="F22" t="s">
        <v>200</v>
      </c>
      <c r="G22" t="s">
        <v>196</v>
      </c>
      <c r="H22" t="s">
        <v>197</v>
      </c>
      <c r="I22" t="s">
        <v>198</v>
      </c>
      <c r="J22" s="1">
        <v>0.86805555555555547</v>
      </c>
      <c r="K22" s="1">
        <v>0.87638888888888899</v>
      </c>
      <c r="L22" t="s">
        <v>201</v>
      </c>
      <c r="M22" t="s">
        <v>202</v>
      </c>
      <c r="N22">
        <v>3.9434100000000001</v>
      </c>
      <c r="Q22" s="1">
        <f t="shared" si="0"/>
        <v>8.3333333333335258E-3</v>
      </c>
    </row>
    <row r="23" spans="1:17">
      <c r="A23" t="s">
        <v>122</v>
      </c>
      <c r="B23">
        <v>20</v>
      </c>
      <c r="C23" t="s">
        <v>179</v>
      </c>
      <c r="H23" t="s">
        <v>201</v>
      </c>
      <c r="I23" t="s">
        <v>202</v>
      </c>
      <c r="J23" s="1">
        <v>0.87638888888888899</v>
      </c>
      <c r="K23" s="1">
        <v>0.87986111111111109</v>
      </c>
      <c r="L23" t="s">
        <v>218</v>
      </c>
      <c r="M23" t="s">
        <v>219</v>
      </c>
      <c r="N23">
        <v>2.3210000000000002</v>
      </c>
      <c r="Q23" s="1">
        <f t="shared" si="0"/>
        <v>3.4722222222220989E-3</v>
      </c>
    </row>
    <row r="24" spans="1:17">
      <c r="A24" t="s">
        <v>122</v>
      </c>
      <c r="B24">
        <v>21</v>
      </c>
      <c r="C24" t="s">
        <v>184</v>
      </c>
      <c r="D24">
        <v>100005</v>
      </c>
      <c r="E24" t="s">
        <v>278</v>
      </c>
      <c r="F24" t="s">
        <v>279</v>
      </c>
      <c r="G24" t="s">
        <v>222</v>
      </c>
      <c r="H24" t="s">
        <v>218</v>
      </c>
      <c r="I24" t="s">
        <v>219</v>
      </c>
      <c r="J24" s="1">
        <v>0.88541666666666663</v>
      </c>
      <c r="K24" s="1">
        <v>0.90069444444444446</v>
      </c>
      <c r="L24" t="s">
        <v>250</v>
      </c>
      <c r="M24" t="s">
        <v>251</v>
      </c>
      <c r="N24">
        <v>7.6986299999999996</v>
      </c>
      <c r="Q24" s="1">
        <f t="shared" si="0"/>
        <v>1.5277777777777835E-2</v>
      </c>
    </row>
    <row r="25" spans="1:17">
      <c r="A25" t="s">
        <v>122</v>
      </c>
      <c r="B25">
        <v>22</v>
      </c>
      <c r="C25" t="s">
        <v>184</v>
      </c>
      <c r="D25">
        <v>100175</v>
      </c>
      <c r="E25" t="s">
        <v>271</v>
      </c>
      <c r="F25" t="s">
        <v>272</v>
      </c>
      <c r="G25" t="s">
        <v>222</v>
      </c>
      <c r="H25" t="s">
        <v>250</v>
      </c>
      <c r="I25" t="s">
        <v>251</v>
      </c>
      <c r="J25" s="1">
        <v>0.90625</v>
      </c>
      <c r="K25" s="1">
        <v>0.92152777777777783</v>
      </c>
      <c r="L25" t="s">
        <v>218</v>
      </c>
      <c r="M25" t="s">
        <v>219</v>
      </c>
      <c r="N25">
        <v>8.4759799999999998</v>
      </c>
      <c r="Q25" s="1">
        <f t="shared" si="0"/>
        <v>1.5277777777777835E-2</v>
      </c>
    </row>
    <row r="26" spans="1:17">
      <c r="A26" t="s">
        <v>122</v>
      </c>
      <c r="B26">
        <v>23</v>
      </c>
      <c r="C26" t="s">
        <v>184</v>
      </c>
      <c r="D26">
        <v>100007</v>
      </c>
      <c r="E26" t="s">
        <v>278</v>
      </c>
      <c r="F26" t="s">
        <v>279</v>
      </c>
      <c r="G26" t="s">
        <v>222</v>
      </c>
      <c r="H26" t="s">
        <v>218</v>
      </c>
      <c r="I26" t="s">
        <v>219</v>
      </c>
      <c r="J26" s="1">
        <v>0.92708333333333337</v>
      </c>
      <c r="K26" s="1">
        <v>0.94236111111111109</v>
      </c>
      <c r="L26" t="s">
        <v>250</v>
      </c>
      <c r="M26" t="s">
        <v>251</v>
      </c>
      <c r="N26">
        <v>7.6986299999999996</v>
      </c>
      <c r="Q26" s="1">
        <f t="shared" si="0"/>
        <v>1.5277777777777724E-2</v>
      </c>
    </row>
    <row r="27" spans="1:17">
      <c r="A27" t="s">
        <v>122</v>
      </c>
      <c r="B27">
        <v>24</v>
      </c>
      <c r="C27" t="s">
        <v>184</v>
      </c>
      <c r="D27">
        <v>100176</v>
      </c>
      <c r="E27" t="s">
        <v>271</v>
      </c>
      <c r="F27" t="s">
        <v>272</v>
      </c>
      <c r="G27" t="s">
        <v>222</v>
      </c>
      <c r="H27" t="s">
        <v>250</v>
      </c>
      <c r="I27" t="s">
        <v>251</v>
      </c>
      <c r="J27" s="1">
        <v>0.94444444444444453</v>
      </c>
      <c r="K27" s="1">
        <v>0.95972222222222225</v>
      </c>
      <c r="L27" t="s">
        <v>218</v>
      </c>
      <c r="M27" t="s">
        <v>219</v>
      </c>
      <c r="N27">
        <v>8.4759799999999998</v>
      </c>
      <c r="Q27" s="1">
        <f t="shared" si="0"/>
        <v>1.5277777777777724E-2</v>
      </c>
    </row>
    <row r="28" spans="1:17">
      <c r="A28" t="s">
        <v>122</v>
      </c>
      <c r="B28">
        <v>25</v>
      </c>
      <c r="C28" t="s">
        <v>184</v>
      </c>
      <c r="D28">
        <v>100008</v>
      </c>
      <c r="E28" t="s">
        <v>278</v>
      </c>
      <c r="F28" t="s">
        <v>279</v>
      </c>
      <c r="G28" t="s">
        <v>222</v>
      </c>
      <c r="H28" t="s">
        <v>218</v>
      </c>
      <c r="I28" t="s">
        <v>219</v>
      </c>
      <c r="J28" s="1">
        <v>0.96527777777777779</v>
      </c>
      <c r="K28" s="1">
        <v>0.98055555555555562</v>
      </c>
      <c r="L28" t="s">
        <v>250</v>
      </c>
      <c r="M28" t="s">
        <v>251</v>
      </c>
      <c r="N28">
        <v>7.6986299999999996</v>
      </c>
      <c r="Q28" s="1">
        <f t="shared" si="0"/>
        <v>1.5277777777777835E-2</v>
      </c>
    </row>
    <row r="29" spans="1:17">
      <c r="A29" t="s">
        <v>122</v>
      </c>
      <c r="B29">
        <v>26</v>
      </c>
      <c r="C29" t="s">
        <v>184</v>
      </c>
      <c r="D29">
        <v>100177</v>
      </c>
      <c r="E29" t="s">
        <v>271</v>
      </c>
      <c r="F29" t="s">
        <v>272</v>
      </c>
      <c r="G29" t="s">
        <v>222</v>
      </c>
      <c r="H29" t="s">
        <v>250</v>
      </c>
      <c r="I29" t="s">
        <v>251</v>
      </c>
      <c r="J29" s="1">
        <v>0.98611111111111116</v>
      </c>
      <c r="K29" s="1">
        <v>1.3888888888888889E-3</v>
      </c>
      <c r="L29" t="s">
        <v>218</v>
      </c>
      <c r="M29" t="s">
        <v>219</v>
      </c>
      <c r="N29">
        <v>8.4759799999999998</v>
      </c>
      <c r="Q29" s="1">
        <v>1.5277777777777777E-2</v>
      </c>
    </row>
    <row r="30" spans="1:17">
      <c r="A30" t="s">
        <v>122</v>
      </c>
      <c r="B30">
        <v>27</v>
      </c>
      <c r="C30" t="s">
        <v>184</v>
      </c>
      <c r="D30">
        <v>100009</v>
      </c>
      <c r="E30" t="s">
        <v>278</v>
      </c>
      <c r="F30" t="s">
        <v>279</v>
      </c>
      <c r="G30" t="s">
        <v>222</v>
      </c>
      <c r="H30" t="s">
        <v>218</v>
      </c>
      <c r="I30" t="s">
        <v>219</v>
      </c>
      <c r="J30" s="1">
        <v>6.9444444444444441E-3</v>
      </c>
      <c r="K30" s="1">
        <v>2.2222222222222223E-2</v>
      </c>
      <c r="L30" t="s">
        <v>250</v>
      </c>
      <c r="M30" t="s">
        <v>251</v>
      </c>
      <c r="N30">
        <v>7.6986299999999996</v>
      </c>
      <c r="Q30" s="1">
        <f t="shared" si="0"/>
        <v>1.5277777777777779E-2</v>
      </c>
    </row>
    <row r="31" spans="1:17">
      <c r="A31" t="s">
        <v>122</v>
      </c>
      <c r="B31">
        <v>28</v>
      </c>
      <c r="C31" t="s">
        <v>179</v>
      </c>
      <c r="H31" t="s">
        <v>250</v>
      </c>
      <c r="I31" t="s">
        <v>251</v>
      </c>
      <c r="J31" s="1">
        <v>2.2222222222222223E-2</v>
      </c>
      <c r="K31" s="1">
        <v>3.6111111111111115E-2</v>
      </c>
      <c r="L31" t="s">
        <v>180</v>
      </c>
      <c r="M31" t="s">
        <v>181</v>
      </c>
      <c r="N31">
        <v>11.5</v>
      </c>
      <c r="Q31" s="1">
        <f t="shared" si="0"/>
        <v>1.3888888888888892E-2</v>
      </c>
    </row>
    <row r="32" spans="1:17">
      <c r="A32" t="s">
        <v>122</v>
      </c>
      <c r="M32" t="s">
        <v>277</v>
      </c>
      <c r="N32">
        <f>SUM(N4:N31)</f>
        <v>221.12819999999999</v>
      </c>
      <c r="P32" t="s">
        <v>274</v>
      </c>
      <c r="Q32" s="1">
        <f>SUM(Q4:Q31)</f>
        <v>0.40694444444444505</v>
      </c>
    </row>
    <row r="33" spans="1:17">
      <c r="Q33" s="1"/>
    </row>
    <row r="34" spans="1:17">
      <c r="A34" t="s">
        <v>141</v>
      </c>
      <c r="Q34" s="1"/>
    </row>
    <row r="35" spans="1:17">
      <c r="A35" t="s">
        <v>141</v>
      </c>
      <c r="B35">
        <v>1</v>
      </c>
      <c r="C35" t="s">
        <v>179</v>
      </c>
      <c r="H35" t="s">
        <v>180</v>
      </c>
      <c r="I35" t="s">
        <v>181</v>
      </c>
      <c r="J35" s="1">
        <v>0.59166666666666667</v>
      </c>
      <c r="K35" s="1">
        <v>0.60069444444444442</v>
      </c>
      <c r="L35" t="s">
        <v>207</v>
      </c>
      <c r="M35" t="s">
        <v>208</v>
      </c>
      <c r="N35">
        <v>5.3</v>
      </c>
      <c r="Q35" s="1">
        <f t="shared" si="0"/>
        <v>9.0277777777777457E-3</v>
      </c>
    </row>
    <row r="36" spans="1:17">
      <c r="A36" t="s">
        <v>141</v>
      </c>
      <c r="B36">
        <v>2</v>
      </c>
      <c r="C36" t="s">
        <v>184</v>
      </c>
      <c r="D36">
        <v>201063</v>
      </c>
      <c r="E36" t="s">
        <v>209</v>
      </c>
      <c r="F36" t="s">
        <v>210</v>
      </c>
      <c r="G36" t="s">
        <v>211</v>
      </c>
      <c r="H36" t="s">
        <v>207</v>
      </c>
      <c r="I36" t="s">
        <v>208</v>
      </c>
      <c r="J36" s="1">
        <v>0.60069444444444442</v>
      </c>
      <c r="K36" s="1">
        <v>0.61527777777777781</v>
      </c>
      <c r="L36" t="s">
        <v>212</v>
      </c>
      <c r="M36" t="s">
        <v>213</v>
      </c>
      <c r="N36">
        <v>6.6947799999999997</v>
      </c>
      <c r="Q36" s="1">
        <f t="shared" si="0"/>
        <v>1.4583333333333393E-2</v>
      </c>
    </row>
    <row r="37" spans="1:17">
      <c r="A37" t="s">
        <v>141</v>
      </c>
      <c r="B37">
        <v>3</v>
      </c>
      <c r="C37" t="s">
        <v>184</v>
      </c>
      <c r="D37">
        <v>201261</v>
      </c>
      <c r="E37" t="s">
        <v>214</v>
      </c>
      <c r="F37" t="s">
        <v>215</v>
      </c>
      <c r="G37" t="s">
        <v>211</v>
      </c>
      <c r="H37" t="s">
        <v>212</v>
      </c>
      <c r="I37" t="s">
        <v>213</v>
      </c>
      <c r="J37" s="1">
        <v>0.62152777777777779</v>
      </c>
      <c r="K37" s="1">
        <v>0.63750000000000007</v>
      </c>
      <c r="L37" t="s">
        <v>207</v>
      </c>
      <c r="M37" t="s">
        <v>208</v>
      </c>
      <c r="N37">
        <v>7.8006000000000002</v>
      </c>
      <c r="Q37" s="1">
        <f t="shared" si="0"/>
        <v>1.5972222222222276E-2</v>
      </c>
    </row>
    <row r="38" spans="1:17">
      <c r="A38" t="s">
        <v>141</v>
      </c>
      <c r="B38">
        <v>4</v>
      </c>
      <c r="C38" t="s">
        <v>184</v>
      </c>
      <c r="D38">
        <v>201070</v>
      </c>
      <c r="E38" t="s">
        <v>209</v>
      </c>
      <c r="F38" t="s">
        <v>210</v>
      </c>
      <c r="G38" t="s">
        <v>211</v>
      </c>
      <c r="H38" t="s">
        <v>207</v>
      </c>
      <c r="I38" t="s">
        <v>208</v>
      </c>
      <c r="J38" s="1">
        <v>0.64930555555555558</v>
      </c>
      <c r="K38" s="1">
        <v>0.66388888888888886</v>
      </c>
      <c r="L38" t="s">
        <v>212</v>
      </c>
      <c r="M38" t="s">
        <v>213</v>
      </c>
      <c r="N38">
        <v>6.6947799999999997</v>
      </c>
      <c r="Q38" s="1">
        <f t="shared" si="0"/>
        <v>1.4583333333333282E-2</v>
      </c>
    </row>
    <row r="39" spans="1:17">
      <c r="A39" t="s">
        <v>141</v>
      </c>
      <c r="B39">
        <v>5</v>
      </c>
      <c r="C39" t="s">
        <v>184</v>
      </c>
      <c r="D39">
        <v>201267</v>
      </c>
      <c r="E39" t="s">
        <v>214</v>
      </c>
      <c r="F39" t="s">
        <v>215</v>
      </c>
      <c r="G39" t="s">
        <v>211</v>
      </c>
      <c r="H39" t="s">
        <v>212</v>
      </c>
      <c r="I39" t="s">
        <v>213</v>
      </c>
      <c r="J39" s="1">
        <v>0.67013888888888884</v>
      </c>
      <c r="K39" s="1">
        <v>0.68611111111111101</v>
      </c>
      <c r="L39" t="s">
        <v>207</v>
      </c>
      <c r="M39" t="s">
        <v>208</v>
      </c>
      <c r="N39">
        <v>7.8006000000000002</v>
      </c>
      <c r="Q39" s="1">
        <f t="shared" si="0"/>
        <v>1.5972222222222165E-2</v>
      </c>
    </row>
    <row r="40" spans="1:17">
      <c r="A40" t="s">
        <v>141</v>
      </c>
      <c r="B40">
        <v>6</v>
      </c>
      <c r="C40" t="s">
        <v>184</v>
      </c>
      <c r="D40">
        <v>201076</v>
      </c>
      <c r="E40" t="s">
        <v>209</v>
      </c>
      <c r="F40" t="s">
        <v>210</v>
      </c>
      <c r="G40" t="s">
        <v>211</v>
      </c>
      <c r="H40" t="s">
        <v>207</v>
      </c>
      <c r="I40" t="s">
        <v>208</v>
      </c>
      <c r="J40" s="1">
        <v>0.69791666666666663</v>
      </c>
      <c r="K40" s="1">
        <v>0.71250000000000002</v>
      </c>
      <c r="L40" t="s">
        <v>212</v>
      </c>
      <c r="M40" t="s">
        <v>213</v>
      </c>
      <c r="N40">
        <v>6.6947799999999997</v>
      </c>
      <c r="Q40" s="1">
        <f t="shared" si="0"/>
        <v>1.4583333333333393E-2</v>
      </c>
    </row>
    <row r="41" spans="1:17">
      <c r="A41" t="s">
        <v>141</v>
      </c>
      <c r="B41">
        <v>7</v>
      </c>
      <c r="C41" t="s">
        <v>184</v>
      </c>
      <c r="D41">
        <v>201275</v>
      </c>
      <c r="E41" t="s">
        <v>214</v>
      </c>
      <c r="F41" t="s">
        <v>215</v>
      </c>
      <c r="G41" t="s">
        <v>211</v>
      </c>
      <c r="H41" t="s">
        <v>212</v>
      </c>
      <c r="I41" t="s">
        <v>213</v>
      </c>
      <c r="J41" s="1">
        <v>0.71875</v>
      </c>
      <c r="K41" s="1">
        <v>0.73472222222222217</v>
      </c>
      <c r="L41" t="s">
        <v>207</v>
      </c>
      <c r="M41" t="s">
        <v>208</v>
      </c>
      <c r="N41">
        <v>7.8006000000000002</v>
      </c>
      <c r="Q41" s="1">
        <f t="shared" si="0"/>
        <v>1.5972222222222165E-2</v>
      </c>
    </row>
    <row r="42" spans="1:17">
      <c r="A42" t="s">
        <v>141</v>
      </c>
      <c r="B42">
        <v>8</v>
      </c>
      <c r="C42" t="s">
        <v>184</v>
      </c>
      <c r="D42">
        <v>201085</v>
      </c>
      <c r="E42" t="s">
        <v>209</v>
      </c>
      <c r="F42" t="s">
        <v>210</v>
      </c>
      <c r="G42" t="s">
        <v>211</v>
      </c>
      <c r="H42" t="s">
        <v>207</v>
      </c>
      <c r="I42" t="s">
        <v>208</v>
      </c>
      <c r="J42" s="1">
        <v>0.74652777777777779</v>
      </c>
      <c r="K42" s="1">
        <v>0.76111111111111107</v>
      </c>
      <c r="L42" t="s">
        <v>212</v>
      </c>
      <c r="M42" t="s">
        <v>213</v>
      </c>
      <c r="N42">
        <v>6.6947799999999997</v>
      </c>
      <c r="Q42" s="1">
        <f t="shared" si="0"/>
        <v>1.4583333333333282E-2</v>
      </c>
    </row>
    <row r="43" spans="1:17">
      <c r="A43" t="s">
        <v>141</v>
      </c>
      <c r="B43">
        <v>9</v>
      </c>
      <c r="C43" t="s">
        <v>184</v>
      </c>
      <c r="D43">
        <v>201285</v>
      </c>
      <c r="E43" t="s">
        <v>214</v>
      </c>
      <c r="F43" t="s">
        <v>215</v>
      </c>
      <c r="G43" t="s">
        <v>211</v>
      </c>
      <c r="H43" t="s">
        <v>212</v>
      </c>
      <c r="I43" t="s">
        <v>213</v>
      </c>
      <c r="J43" s="1">
        <v>0.76736111111111116</v>
      </c>
      <c r="K43" s="1">
        <v>0.78333333333333333</v>
      </c>
      <c r="L43" t="s">
        <v>207</v>
      </c>
      <c r="M43" t="s">
        <v>208</v>
      </c>
      <c r="N43">
        <v>7.8006000000000002</v>
      </c>
      <c r="Q43" s="1">
        <f t="shared" si="0"/>
        <v>1.5972222222222165E-2</v>
      </c>
    </row>
    <row r="44" spans="1:17">
      <c r="A44" t="s">
        <v>141</v>
      </c>
      <c r="B44">
        <v>10</v>
      </c>
      <c r="C44" t="s">
        <v>184</v>
      </c>
      <c r="D44">
        <v>201101</v>
      </c>
      <c r="E44" t="s">
        <v>209</v>
      </c>
      <c r="F44" t="s">
        <v>210</v>
      </c>
      <c r="G44" t="s">
        <v>211</v>
      </c>
      <c r="H44" t="s">
        <v>207</v>
      </c>
      <c r="I44" t="s">
        <v>208</v>
      </c>
      <c r="J44" s="1">
        <v>0.81944444444444453</v>
      </c>
      <c r="K44" s="1">
        <v>0.83263888888888893</v>
      </c>
      <c r="L44" t="s">
        <v>212</v>
      </c>
      <c r="M44" t="s">
        <v>213</v>
      </c>
      <c r="N44">
        <v>6.6947799999999997</v>
      </c>
      <c r="Q44" s="1">
        <f t="shared" si="0"/>
        <v>1.3194444444444398E-2</v>
      </c>
    </row>
    <row r="45" spans="1:17">
      <c r="A45" t="s">
        <v>141</v>
      </c>
      <c r="B45">
        <v>11</v>
      </c>
      <c r="C45" t="s">
        <v>184</v>
      </c>
      <c r="D45">
        <v>201299</v>
      </c>
      <c r="E45" t="s">
        <v>214</v>
      </c>
      <c r="F45" t="s">
        <v>215</v>
      </c>
      <c r="G45" t="s">
        <v>211</v>
      </c>
      <c r="H45" t="s">
        <v>212</v>
      </c>
      <c r="I45" t="s">
        <v>213</v>
      </c>
      <c r="J45" s="1">
        <v>0.84027777777777779</v>
      </c>
      <c r="K45" s="1">
        <v>0.85555555555555562</v>
      </c>
      <c r="L45" t="s">
        <v>207</v>
      </c>
      <c r="M45" t="s">
        <v>208</v>
      </c>
      <c r="N45">
        <v>7.8006000000000002</v>
      </c>
      <c r="Q45" s="1">
        <f t="shared" si="0"/>
        <v>1.5277777777777835E-2</v>
      </c>
    </row>
    <row r="46" spans="1:17">
      <c r="A46" t="s">
        <v>141</v>
      </c>
      <c r="B46">
        <v>12</v>
      </c>
      <c r="C46" t="s">
        <v>184</v>
      </c>
      <c r="D46">
        <v>201109</v>
      </c>
      <c r="E46" t="s">
        <v>269</v>
      </c>
      <c r="F46" t="s">
        <v>270</v>
      </c>
      <c r="G46" t="s">
        <v>211</v>
      </c>
      <c r="H46" t="s">
        <v>207</v>
      </c>
      <c r="I46" t="s">
        <v>208</v>
      </c>
      <c r="J46" s="1">
        <v>0.86319444444444438</v>
      </c>
      <c r="K46" s="1">
        <v>0.8666666666666667</v>
      </c>
      <c r="L46" t="s">
        <v>201</v>
      </c>
      <c r="M46" t="s">
        <v>202</v>
      </c>
      <c r="N46">
        <v>1.7518100000000001</v>
      </c>
      <c r="Q46" s="1">
        <f t="shared" si="0"/>
        <v>3.4722222222223209E-3</v>
      </c>
    </row>
    <row r="47" spans="1:17">
      <c r="A47" t="s">
        <v>141</v>
      </c>
      <c r="B47">
        <v>13</v>
      </c>
      <c r="C47" t="s">
        <v>184</v>
      </c>
      <c r="D47">
        <v>201307</v>
      </c>
      <c r="E47" t="s">
        <v>267</v>
      </c>
      <c r="F47" t="s">
        <v>268</v>
      </c>
      <c r="G47" t="s">
        <v>211</v>
      </c>
      <c r="H47" t="s">
        <v>201</v>
      </c>
      <c r="I47" t="s">
        <v>202</v>
      </c>
      <c r="J47" s="1">
        <v>0.86944444444444446</v>
      </c>
      <c r="K47" s="1">
        <v>0.87291666666666667</v>
      </c>
      <c r="L47" t="s">
        <v>207</v>
      </c>
      <c r="M47" t="s">
        <v>208</v>
      </c>
      <c r="N47">
        <v>1.7024999999999999</v>
      </c>
      <c r="Q47" s="1">
        <f t="shared" si="0"/>
        <v>3.4722222222222099E-3</v>
      </c>
    </row>
    <row r="48" spans="1:17">
      <c r="A48" t="s">
        <v>141</v>
      </c>
      <c r="B48">
        <v>14</v>
      </c>
      <c r="C48" t="s">
        <v>184</v>
      </c>
      <c r="D48">
        <v>201111</v>
      </c>
      <c r="E48" t="s">
        <v>269</v>
      </c>
      <c r="F48" t="s">
        <v>270</v>
      </c>
      <c r="G48" t="s">
        <v>211</v>
      </c>
      <c r="H48" t="s">
        <v>207</v>
      </c>
      <c r="I48" t="s">
        <v>208</v>
      </c>
      <c r="J48" s="1">
        <v>0.87291666666666667</v>
      </c>
      <c r="K48" s="1">
        <v>0.87638888888888899</v>
      </c>
      <c r="L48" t="s">
        <v>201</v>
      </c>
      <c r="M48" t="s">
        <v>202</v>
      </c>
      <c r="N48">
        <v>1.7518100000000001</v>
      </c>
      <c r="Q48" s="1">
        <f t="shared" si="0"/>
        <v>3.4722222222223209E-3</v>
      </c>
    </row>
    <row r="49" spans="1:17">
      <c r="A49" t="s">
        <v>141</v>
      </c>
      <c r="B49">
        <v>15</v>
      </c>
      <c r="C49" t="s">
        <v>184</v>
      </c>
      <c r="D49">
        <v>201309</v>
      </c>
      <c r="E49" t="s">
        <v>267</v>
      </c>
      <c r="F49" t="s">
        <v>268</v>
      </c>
      <c r="G49" t="s">
        <v>211</v>
      </c>
      <c r="H49" t="s">
        <v>201</v>
      </c>
      <c r="I49" t="s">
        <v>202</v>
      </c>
      <c r="J49" s="1">
        <v>0.87916666666666676</v>
      </c>
      <c r="K49" s="1">
        <v>0.88263888888888886</v>
      </c>
      <c r="L49" t="s">
        <v>207</v>
      </c>
      <c r="M49" t="s">
        <v>208</v>
      </c>
      <c r="N49">
        <v>1.7024999999999999</v>
      </c>
      <c r="Q49" s="1">
        <f t="shared" si="0"/>
        <v>3.4722222222220989E-3</v>
      </c>
    </row>
    <row r="50" spans="1:17">
      <c r="A50" t="s">
        <v>141</v>
      </c>
      <c r="B50">
        <v>16</v>
      </c>
      <c r="C50" t="s">
        <v>184</v>
      </c>
      <c r="D50">
        <v>201116</v>
      </c>
      <c r="E50" t="s">
        <v>269</v>
      </c>
      <c r="F50" t="s">
        <v>270</v>
      </c>
      <c r="G50" t="s">
        <v>211</v>
      </c>
      <c r="H50" t="s">
        <v>207</v>
      </c>
      <c r="I50" t="s">
        <v>208</v>
      </c>
      <c r="J50" s="1">
        <v>0.88263888888888886</v>
      </c>
      <c r="K50" s="1">
        <v>0.88611111111111107</v>
      </c>
      <c r="L50" t="s">
        <v>201</v>
      </c>
      <c r="M50" t="s">
        <v>202</v>
      </c>
      <c r="N50">
        <v>1.7518100000000001</v>
      </c>
      <c r="Q50" s="1">
        <f t="shared" si="0"/>
        <v>3.4722222222222099E-3</v>
      </c>
    </row>
    <row r="51" spans="1:17">
      <c r="A51" t="s">
        <v>141</v>
      </c>
      <c r="B51">
        <v>17</v>
      </c>
      <c r="C51" t="s">
        <v>184</v>
      </c>
      <c r="D51">
        <v>201312</v>
      </c>
      <c r="E51" t="s">
        <v>267</v>
      </c>
      <c r="F51" t="s">
        <v>268</v>
      </c>
      <c r="G51" t="s">
        <v>211</v>
      </c>
      <c r="H51" t="s">
        <v>201</v>
      </c>
      <c r="I51" t="s">
        <v>202</v>
      </c>
      <c r="J51" s="1">
        <v>0.88888888888888884</v>
      </c>
      <c r="K51" s="1">
        <v>0.89236111111111116</v>
      </c>
      <c r="L51" t="s">
        <v>207</v>
      </c>
      <c r="M51" t="s">
        <v>208</v>
      </c>
      <c r="N51">
        <v>1.7024999999999999</v>
      </c>
      <c r="Q51" s="1">
        <f t="shared" si="0"/>
        <v>3.4722222222223209E-3</v>
      </c>
    </row>
    <row r="52" spans="1:17">
      <c r="A52" t="s">
        <v>141</v>
      </c>
      <c r="B52">
        <v>18</v>
      </c>
      <c r="C52" t="s">
        <v>184</v>
      </c>
      <c r="D52">
        <v>201119</v>
      </c>
      <c r="E52" t="s">
        <v>269</v>
      </c>
      <c r="F52" t="s">
        <v>270</v>
      </c>
      <c r="G52" t="s">
        <v>211</v>
      </c>
      <c r="H52" t="s">
        <v>207</v>
      </c>
      <c r="I52" t="s">
        <v>208</v>
      </c>
      <c r="J52" s="1">
        <v>0.89236111111111116</v>
      </c>
      <c r="K52" s="1">
        <v>0.89583333333333337</v>
      </c>
      <c r="L52" t="s">
        <v>201</v>
      </c>
      <c r="M52" t="s">
        <v>202</v>
      </c>
      <c r="N52">
        <v>1.7518100000000001</v>
      </c>
      <c r="Q52" s="1">
        <f t="shared" si="0"/>
        <v>3.4722222222222099E-3</v>
      </c>
    </row>
    <row r="53" spans="1:17">
      <c r="A53" t="s">
        <v>141</v>
      </c>
      <c r="B53">
        <v>19</v>
      </c>
      <c r="C53" t="s">
        <v>179</v>
      </c>
      <c r="H53" t="s">
        <v>201</v>
      </c>
      <c r="I53" t="s">
        <v>202</v>
      </c>
      <c r="J53" s="1">
        <v>0.89583333333333337</v>
      </c>
      <c r="K53" s="1">
        <v>0.90625</v>
      </c>
      <c r="L53" t="s">
        <v>180</v>
      </c>
      <c r="M53" t="s">
        <v>181</v>
      </c>
      <c r="N53">
        <v>7.5</v>
      </c>
      <c r="Q53" s="1">
        <f t="shared" si="0"/>
        <v>1.041666666666663E-2</v>
      </c>
    </row>
    <row r="54" spans="1:17">
      <c r="A54" t="s">
        <v>141</v>
      </c>
      <c r="M54" t="s">
        <v>277</v>
      </c>
      <c r="N54">
        <f>SUM(N35:N53)</f>
        <v>97.391640000000038</v>
      </c>
      <c r="P54" t="s">
        <v>274</v>
      </c>
      <c r="Q54" s="1">
        <f>SUM(Q35:Q53)</f>
        <v>0.19444444444444442</v>
      </c>
    </row>
    <row r="55" spans="1:17">
      <c r="Q55" s="1"/>
    </row>
    <row r="56" spans="1:17">
      <c r="A56" t="s">
        <v>158</v>
      </c>
      <c r="Q56" s="1"/>
    </row>
    <row r="57" spans="1:17">
      <c r="A57" t="s">
        <v>158</v>
      </c>
      <c r="B57">
        <v>1</v>
      </c>
      <c r="C57" t="s">
        <v>179</v>
      </c>
      <c r="H57" t="s">
        <v>180</v>
      </c>
      <c r="I57" t="s">
        <v>181</v>
      </c>
      <c r="J57" s="1">
        <v>0.51874999999999993</v>
      </c>
      <c r="K57" s="1">
        <v>0.52777777777777779</v>
      </c>
      <c r="L57" t="s">
        <v>207</v>
      </c>
      <c r="M57" t="s">
        <v>208</v>
      </c>
      <c r="N57">
        <v>5.3</v>
      </c>
      <c r="Q57" s="1">
        <f t="shared" si="0"/>
        <v>9.0277777777778567E-3</v>
      </c>
    </row>
    <row r="58" spans="1:17">
      <c r="A58" t="s">
        <v>158</v>
      </c>
      <c r="B58">
        <v>2</v>
      </c>
      <c r="C58" t="s">
        <v>184</v>
      </c>
      <c r="D58">
        <v>201049</v>
      </c>
      <c r="E58" t="s">
        <v>209</v>
      </c>
      <c r="F58" t="s">
        <v>210</v>
      </c>
      <c r="G58" t="s">
        <v>211</v>
      </c>
      <c r="H58" t="s">
        <v>207</v>
      </c>
      <c r="I58" t="s">
        <v>208</v>
      </c>
      <c r="J58" s="1">
        <v>0.52777777777777779</v>
      </c>
      <c r="K58" s="1">
        <v>0.54236111111111118</v>
      </c>
      <c r="L58" t="s">
        <v>212</v>
      </c>
      <c r="M58" t="s">
        <v>213</v>
      </c>
      <c r="N58">
        <v>6.6947799999999997</v>
      </c>
      <c r="Q58" s="1">
        <f t="shared" si="0"/>
        <v>1.4583333333333393E-2</v>
      </c>
    </row>
    <row r="59" spans="1:17">
      <c r="A59" t="s">
        <v>158</v>
      </c>
      <c r="B59">
        <v>3</v>
      </c>
      <c r="C59" t="s">
        <v>184</v>
      </c>
      <c r="D59">
        <v>201247</v>
      </c>
      <c r="E59" t="s">
        <v>214</v>
      </c>
      <c r="F59" t="s">
        <v>215</v>
      </c>
      <c r="G59" t="s">
        <v>211</v>
      </c>
      <c r="H59" t="s">
        <v>212</v>
      </c>
      <c r="I59" t="s">
        <v>213</v>
      </c>
      <c r="J59" s="1">
        <v>0.54861111111111105</v>
      </c>
      <c r="K59" s="1">
        <v>0.56458333333333333</v>
      </c>
      <c r="L59" t="s">
        <v>207</v>
      </c>
      <c r="M59" t="s">
        <v>208</v>
      </c>
      <c r="N59">
        <v>7.8006000000000002</v>
      </c>
      <c r="Q59" s="1">
        <f t="shared" si="0"/>
        <v>1.5972222222222276E-2</v>
      </c>
    </row>
    <row r="60" spans="1:17">
      <c r="A60" t="s">
        <v>158</v>
      </c>
      <c r="B60">
        <v>4</v>
      </c>
      <c r="C60" t="s">
        <v>184</v>
      </c>
      <c r="D60">
        <v>201058</v>
      </c>
      <c r="E60" t="s">
        <v>209</v>
      </c>
      <c r="F60" t="s">
        <v>210</v>
      </c>
      <c r="G60" t="s">
        <v>211</v>
      </c>
      <c r="H60" t="s">
        <v>207</v>
      </c>
      <c r="I60" t="s">
        <v>208</v>
      </c>
      <c r="J60" s="1">
        <v>0.57638888888888895</v>
      </c>
      <c r="K60" s="1">
        <v>0.59097222222222223</v>
      </c>
      <c r="L60" t="s">
        <v>212</v>
      </c>
      <c r="M60" t="s">
        <v>213</v>
      </c>
      <c r="N60">
        <v>6.6947799999999997</v>
      </c>
      <c r="Q60" s="1">
        <f t="shared" si="0"/>
        <v>1.4583333333333282E-2</v>
      </c>
    </row>
    <row r="61" spans="1:17">
      <c r="A61" t="s">
        <v>158</v>
      </c>
      <c r="B61">
        <v>5</v>
      </c>
      <c r="C61" t="s">
        <v>184</v>
      </c>
      <c r="D61">
        <v>201256</v>
      </c>
      <c r="E61" t="s">
        <v>214</v>
      </c>
      <c r="F61" t="s">
        <v>215</v>
      </c>
      <c r="G61" t="s">
        <v>211</v>
      </c>
      <c r="H61" t="s">
        <v>212</v>
      </c>
      <c r="I61" t="s">
        <v>213</v>
      </c>
      <c r="J61" s="1">
        <v>0.59722222222222221</v>
      </c>
      <c r="K61" s="1">
        <v>0.61319444444444449</v>
      </c>
      <c r="L61" t="s">
        <v>207</v>
      </c>
      <c r="M61" t="s">
        <v>208</v>
      </c>
      <c r="N61">
        <v>7.8006000000000002</v>
      </c>
      <c r="Q61" s="1">
        <f t="shared" si="0"/>
        <v>1.5972222222222276E-2</v>
      </c>
    </row>
    <row r="62" spans="1:17">
      <c r="A62" t="s">
        <v>158</v>
      </c>
      <c r="B62">
        <v>6</v>
      </c>
      <c r="C62" t="s">
        <v>179</v>
      </c>
      <c r="H62" t="s">
        <v>207</v>
      </c>
      <c r="I62" t="s">
        <v>208</v>
      </c>
      <c r="J62" s="1">
        <v>0.61319444444444449</v>
      </c>
      <c r="K62" s="1">
        <v>0.61597222222222225</v>
      </c>
      <c r="L62" t="s">
        <v>197</v>
      </c>
      <c r="M62" t="s">
        <v>198</v>
      </c>
      <c r="N62">
        <v>2.194</v>
      </c>
      <c r="Q62" s="1">
        <f t="shared" si="0"/>
        <v>2.7777777777777679E-3</v>
      </c>
    </row>
    <row r="63" spans="1:17">
      <c r="A63" t="s">
        <v>158</v>
      </c>
      <c r="B63">
        <v>7</v>
      </c>
      <c r="C63" t="s">
        <v>184</v>
      </c>
      <c r="D63">
        <v>100382</v>
      </c>
      <c r="E63" t="s">
        <v>244</v>
      </c>
      <c r="F63" t="s">
        <v>245</v>
      </c>
      <c r="G63" t="s">
        <v>196</v>
      </c>
      <c r="H63" t="s">
        <v>197</v>
      </c>
      <c r="I63" t="s">
        <v>198</v>
      </c>
      <c r="J63" s="1">
        <v>0.64583333333333337</v>
      </c>
      <c r="K63" s="1">
        <v>0.67083333333333339</v>
      </c>
      <c r="L63" t="s">
        <v>192</v>
      </c>
      <c r="M63" t="s">
        <v>193</v>
      </c>
      <c r="N63">
        <v>13.881600000000001</v>
      </c>
      <c r="Q63" s="1">
        <f t="shared" si="0"/>
        <v>2.5000000000000022E-2</v>
      </c>
    </row>
    <row r="64" spans="1:17">
      <c r="A64" t="s">
        <v>158</v>
      </c>
      <c r="B64">
        <v>8</v>
      </c>
      <c r="C64" t="s">
        <v>184</v>
      </c>
      <c r="D64">
        <v>100544</v>
      </c>
      <c r="E64" t="s">
        <v>194</v>
      </c>
      <c r="F64" t="s">
        <v>195</v>
      </c>
      <c r="G64" t="s">
        <v>196</v>
      </c>
      <c r="H64" t="s">
        <v>192</v>
      </c>
      <c r="I64" t="s">
        <v>193</v>
      </c>
      <c r="J64" s="1">
        <v>0.68472222222222223</v>
      </c>
      <c r="K64" s="1">
        <v>0.7090277777777777</v>
      </c>
      <c r="L64" t="s">
        <v>197</v>
      </c>
      <c r="M64" t="s">
        <v>198</v>
      </c>
      <c r="N64">
        <v>13.524900000000001</v>
      </c>
      <c r="Q64" s="1">
        <f t="shared" si="0"/>
        <v>2.4305555555555469E-2</v>
      </c>
    </row>
    <row r="65" spans="1:17">
      <c r="A65" t="s">
        <v>158</v>
      </c>
      <c r="B65">
        <v>9</v>
      </c>
      <c r="C65" t="s">
        <v>184</v>
      </c>
      <c r="D65">
        <v>100392</v>
      </c>
      <c r="E65" t="s">
        <v>199</v>
      </c>
      <c r="F65" t="s">
        <v>200</v>
      </c>
      <c r="G65" t="s">
        <v>196</v>
      </c>
      <c r="H65" t="s">
        <v>197</v>
      </c>
      <c r="I65" t="s">
        <v>198</v>
      </c>
      <c r="J65" s="1">
        <v>0.71527777777777779</v>
      </c>
      <c r="K65" s="1">
        <v>0.72361111111111109</v>
      </c>
      <c r="L65" t="s">
        <v>201</v>
      </c>
      <c r="M65" t="s">
        <v>202</v>
      </c>
      <c r="N65">
        <v>3.9434100000000001</v>
      </c>
      <c r="Q65" s="1">
        <f t="shared" si="0"/>
        <v>8.3333333333333037E-3</v>
      </c>
    </row>
    <row r="66" spans="1:17">
      <c r="A66" t="s">
        <v>158</v>
      </c>
      <c r="B66">
        <v>10</v>
      </c>
      <c r="C66" t="s">
        <v>184</v>
      </c>
      <c r="D66">
        <v>100548</v>
      </c>
      <c r="E66" t="s">
        <v>203</v>
      </c>
      <c r="F66" t="s">
        <v>204</v>
      </c>
      <c r="G66" t="s">
        <v>196</v>
      </c>
      <c r="H66" t="s">
        <v>201</v>
      </c>
      <c r="I66" t="s">
        <v>202</v>
      </c>
      <c r="J66" s="1">
        <v>0.72916666666666663</v>
      </c>
      <c r="K66" s="1">
        <v>0.7368055555555556</v>
      </c>
      <c r="L66" t="s">
        <v>197</v>
      </c>
      <c r="M66" t="s">
        <v>198</v>
      </c>
      <c r="N66">
        <v>3.6383299999999998</v>
      </c>
      <c r="Q66" s="1">
        <f t="shared" si="0"/>
        <v>7.6388888888889728E-3</v>
      </c>
    </row>
    <row r="67" spans="1:17">
      <c r="A67" t="s">
        <v>158</v>
      </c>
      <c r="B67">
        <v>11</v>
      </c>
      <c r="C67" t="s">
        <v>184</v>
      </c>
      <c r="D67">
        <v>100396</v>
      </c>
      <c r="E67" t="s">
        <v>199</v>
      </c>
      <c r="F67" t="s">
        <v>200</v>
      </c>
      <c r="G67" t="s">
        <v>196</v>
      </c>
      <c r="H67" t="s">
        <v>197</v>
      </c>
      <c r="I67" t="s">
        <v>198</v>
      </c>
      <c r="J67" s="1">
        <v>0.74305555555555547</v>
      </c>
      <c r="K67" s="1">
        <v>0.75138888888888899</v>
      </c>
      <c r="L67" t="s">
        <v>201</v>
      </c>
      <c r="M67" t="s">
        <v>202</v>
      </c>
      <c r="N67">
        <v>3.9434100000000001</v>
      </c>
      <c r="Q67" s="1">
        <f t="shared" si="0"/>
        <v>8.3333333333335258E-3</v>
      </c>
    </row>
    <row r="68" spans="1:17">
      <c r="A68" t="s">
        <v>158</v>
      </c>
      <c r="B68">
        <v>12</v>
      </c>
      <c r="C68" t="s">
        <v>184</v>
      </c>
      <c r="D68">
        <v>100555</v>
      </c>
      <c r="E68" t="s">
        <v>203</v>
      </c>
      <c r="F68" t="s">
        <v>204</v>
      </c>
      <c r="G68" t="s">
        <v>196</v>
      </c>
      <c r="H68" t="s">
        <v>201</v>
      </c>
      <c r="I68" t="s">
        <v>202</v>
      </c>
      <c r="J68" s="1">
        <v>0.75694444444444453</v>
      </c>
      <c r="K68" s="1">
        <v>0.76458333333333339</v>
      </c>
      <c r="L68" t="s">
        <v>197</v>
      </c>
      <c r="M68" t="s">
        <v>198</v>
      </c>
      <c r="N68">
        <v>3.6383299999999998</v>
      </c>
      <c r="Q68" s="1">
        <f t="shared" si="0"/>
        <v>7.6388888888888618E-3</v>
      </c>
    </row>
    <row r="69" spans="1:17">
      <c r="A69" t="s">
        <v>158</v>
      </c>
      <c r="B69">
        <v>13</v>
      </c>
      <c r="C69" t="s">
        <v>184</v>
      </c>
      <c r="D69">
        <v>100400</v>
      </c>
      <c r="E69" t="s">
        <v>244</v>
      </c>
      <c r="F69" t="s">
        <v>245</v>
      </c>
      <c r="G69" t="s">
        <v>196</v>
      </c>
      <c r="H69" t="s">
        <v>197</v>
      </c>
      <c r="I69" t="s">
        <v>198</v>
      </c>
      <c r="J69" s="1">
        <v>0.77083333333333337</v>
      </c>
      <c r="K69" s="1">
        <v>0.79583333333333339</v>
      </c>
      <c r="L69" t="s">
        <v>192</v>
      </c>
      <c r="M69" t="s">
        <v>193</v>
      </c>
      <c r="N69">
        <v>13.881600000000001</v>
      </c>
      <c r="Q69" s="1">
        <f t="shared" ref="Q69:Q132" si="1">K69-J69</f>
        <v>2.5000000000000022E-2</v>
      </c>
    </row>
    <row r="70" spans="1:17">
      <c r="A70" t="s">
        <v>158</v>
      </c>
      <c r="B70">
        <v>14</v>
      </c>
      <c r="C70" t="s">
        <v>179</v>
      </c>
      <c r="H70" t="s">
        <v>192</v>
      </c>
      <c r="I70" t="s">
        <v>193</v>
      </c>
      <c r="J70" s="1">
        <v>0.79583333333333339</v>
      </c>
      <c r="K70" s="1">
        <v>0.8041666666666667</v>
      </c>
      <c r="L70" t="s">
        <v>180</v>
      </c>
      <c r="M70" t="s">
        <v>181</v>
      </c>
      <c r="N70">
        <v>7.5</v>
      </c>
      <c r="Q70" s="1">
        <f t="shared" si="1"/>
        <v>8.3333333333333037E-3</v>
      </c>
    </row>
    <row r="71" spans="1:17">
      <c r="A71" t="s">
        <v>158</v>
      </c>
      <c r="M71" t="s">
        <v>277</v>
      </c>
      <c r="N71">
        <f>SUM(N57:N70)</f>
        <v>100.43634</v>
      </c>
      <c r="P71" t="s">
        <v>274</v>
      </c>
      <c r="Q71" s="1">
        <f>SUM(Q57:Q70)</f>
        <v>0.18750000000000033</v>
      </c>
    </row>
    <row r="72" spans="1:17">
      <c r="Q72" s="1"/>
    </row>
    <row r="73" spans="1:17">
      <c r="A73" t="s">
        <v>159</v>
      </c>
      <c r="Q73" s="1"/>
    </row>
    <row r="74" spans="1:17">
      <c r="A74" t="s">
        <v>159</v>
      </c>
      <c r="B74">
        <v>1</v>
      </c>
      <c r="C74" t="s">
        <v>179</v>
      </c>
      <c r="H74" t="s">
        <v>180</v>
      </c>
      <c r="I74" t="s">
        <v>181</v>
      </c>
      <c r="J74" s="1">
        <v>0.78819444444444453</v>
      </c>
      <c r="K74" s="1">
        <v>0.80555555555555547</v>
      </c>
      <c r="L74" t="s">
        <v>223</v>
      </c>
      <c r="M74" t="s">
        <v>224</v>
      </c>
      <c r="N74">
        <v>16.3</v>
      </c>
      <c r="Q74" s="1">
        <f t="shared" si="1"/>
        <v>1.7361111111110938E-2</v>
      </c>
    </row>
    <row r="75" spans="1:17">
      <c r="A75" t="s">
        <v>159</v>
      </c>
      <c r="B75">
        <v>2</v>
      </c>
      <c r="C75" t="s">
        <v>184</v>
      </c>
      <c r="D75">
        <v>100171</v>
      </c>
      <c r="E75" t="s">
        <v>225</v>
      </c>
      <c r="F75" t="s">
        <v>226</v>
      </c>
      <c r="G75" t="s">
        <v>222</v>
      </c>
      <c r="H75" t="s">
        <v>223</v>
      </c>
      <c r="I75" t="s">
        <v>224</v>
      </c>
      <c r="J75" s="1">
        <v>0.80555555555555547</v>
      </c>
      <c r="K75" s="1">
        <v>0.84027777777777779</v>
      </c>
      <c r="L75" t="s">
        <v>218</v>
      </c>
      <c r="M75" t="s">
        <v>219</v>
      </c>
      <c r="N75">
        <v>20.921500000000002</v>
      </c>
      <c r="Q75" s="1">
        <f t="shared" si="1"/>
        <v>3.4722222222222321E-2</v>
      </c>
    </row>
    <row r="76" spans="1:17">
      <c r="A76" t="s">
        <v>159</v>
      </c>
      <c r="B76">
        <v>3</v>
      </c>
      <c r="C76" t="s">
        <v>184</v>
      </c>
      <c r="D76">
        <v>100003</v>
      </c>
      <c r="E76" t="s">
        <v>220</v>
      </c>
      <c r="F76" t="s">
        <v>221</v>
      </c>
      <c r="G76" t="s">
        <v>222</v>
      </c>
      <c r="H76" t="s">
        <v>218</v>
      </c>
      <c r="I76" t="s">
        <v>219</v>
      </c>
      <c r="J76" s="1">
        <v>0.84375</v>
      </c>
      <c r="K76" s="1">
        <v>0.87708333333333333</v>
      </c>
      <c r="L76" t="s">
        <v>223</v>
      </c>
      <c r="M76" t="s">
        <v>224</v>
      </c>
      <c r="N76">
        <v>19.882999999999999</v>
      </c>
      <c r="Q76" s="1">
        <f t="shared" si="1"/>
        <v>3.3333333333333326E-2</v>
      </c>
    </row>
    <row r="77" spans="1:17">
      <c r="A77" t="s">
        <v>159</v>
      </c>
      <c r="B77">
        <v>4</v>
      </c>
      <c r="C77" t="s">
        <v>179</v>
      </c>
      <c r="H77" t="s">
        <v>223</v>
      </c>
      <c r="I77" t="s">
        <v>224</v>
      </c>
      <c r="J77" s="1">
        <v>0.87708333333333333</v>
      </c>
      <c r="K77" s="1">
        <v>0.88750000000000007</v>
      </c>
      <c r="L77" t="s">
        <v>201</v>
      </c>
      <c r="M77" t="s">
        <v>202</v>
      </c>
      <c r="N77">
        <v>7.3959999999999999</v>
      </c>
      <c r="Q77" s="1">
        <f t="shared" si="1"/>
        <v>1.0416666666666741E-2</v>
      </c>
    </row>
    <row r="78" spans="1:17">
      <c r="A78" t="s">
        <v>159</v>
      </c>
      <c r="B78">
        <v>5</v>
      </c>
      <c r="C78" t="s">
        <v>184</v>
      </c>
      <c r="D78">
        <v>201325</v>
      </c>
      <c r="E78" t="s">
        <v>267</v>
      </c>
      <c r="F78" t="s">
        <v>268</v>
      </c>
      <c r="G78" t="s">
        <v>211</v>
      </c>
      <c r="H78" t="s">
        <v>201</v>
      </c>
      <c r="I78" t="s">
        <v>202</v>
      </c>
      <c r="J78" s="1">
        <v>0.91805555555555562</v>
      </c>
      <c r="K78" s="1">
        <v>0.92152777777777783</v>
      </c>
      <c r="L78" t="s">
        <v>207</v>
      </c>
      <c r="M78" t="s">
        <v>208</v>
      </c>
      <c r="N78">
        <v>1.7024999999999999</v>
      </c>
      <c r="Q78" s="1">
        <f t="shared" si="1"/>
        <v>3.4722222222222099E-3</v>
      </c>
    </row>
    <row r="79" spans="1:17">
      <c r="A79" t="s">
        <v>159</v>
      </c>
      <c r="B79">
        <v>6</v>
      </c>
      <c r="C79" t="s">
        <v>184</v>
      </c>
      <c r="D79">
        <v>201131</v>
      </c>
      <c r="E79" t="s">
        <v>269</v>
      </c>
      <c r="F79" t="s">
        <v>270</v>
      </c>
      <c r="G79" t="s">
        <v>211</v>
      </c>
      <c r="H79" t="s">
        <v>207</v>
      </c>
      <c r="I79" t="s">
        <v>208</v>
      </c>
      <c r="J79" s="1">
        <v>0.92152777777777783</v>
      </c>
      <c r="K79" s="1">
        <v>0.92499999999999993</v>
      </c>
      <c r="L79" t="s">
        <v>201</v>
      </c>
      <c r="M79" t="s">
        <v>202</v>
      </c>
      <c r="N79">
        <v>1.7518100000000001</v>
      </c>
      <c r="Q79" s="1">
        <f t="shared" si="1"/>
        <v>3.4722222222220989E-3</v>
      </c>
    </row>
    <row r="80" spans="1:17">
      <c r="A80" t="s">
        <v>159</v>
      </c>
      <c r="B80">
        <v>7</v>
      </c>
      <c r="C80" t="s">
        <v>184</v>
      </c>
      <c r="D80">
        <v>201327</v>
      </c>
      <c r="E80" t="s">
        <v>267</v>
      </c>
      <c r="F80" t="s">
        <v>268</v>
      </c>
      <c r="G80" t="s">
        <v>211</v>
      </c>
      <c r="H80" t="s">
        <v>201</v>
      </c>
      <c r="I80" t="s">
        <v>202</v>
      </c>
      <c r="J80" s="1">
        <v>0.9277777777777777</v>
      </c>
      <c r="K80" s="1">
        <v>0.93125000000000002</v>
      </c>
      <c r="L80" t="s">
        <v>207</v>
      </c>
      <c r="M80" t="s">
        <v>208</v>
      </c>
      <c r="N80">
        <v>1.7024999999999999</v>
      </c>
      <c r="Q80" s="1">
        <f t="shared" si="1"/>
        <v>3.4722222222223209E-3</v>
      </c>
    </row>
    <row r="81" spans="1:17">
      <c r="A81" t="s">
        <v>159</v>
      </c>
      <c r="B81">
        <v>8</v>
      </c>
      <c r="C81" t="s">
        <v>184</v>
      </c>
      <c r="D81">
        <v>201132</v>
      </c>
      <c r="E81" t="s">
        <v>269</v>
      </c>
      <c r="F81" t="s">
        <v>270</v>
      </c>
      <c r="G81" t="s">
        <v>211</v>
      </c>
      <c r="H81" t="s">
        <v>207</v>
      </c>
      <c r="I81" t="s">
        <v>208</v>
      </c>
      <c r="J81" s="1">
        <v>0.93125000000000002</v>
      </c>
      <c r="K81" s="1">
        <v>0.93472222222222223</v>
      </c>
      <c r="L81" t="s">
        <v>201</v>
      </c>
      <c r="M81" t="s">
        <v>202</v>
      </c>
      <c r="N81">
        <v>1.7518100000000001</v>
      </c>
      <c r="Q81" s="1">
        <f t="shared" si="1"/>
        <v>3.4722222222222099E-3</v>
      </c>
    </row>
    <row r="82" spans="1:17">
      <c r="A82" t="s">
        <v>159</v>
      </c>
      <c r="B82">
        <v>9</v>
      </c>
      <c r="C82" t="s">
        <v>184</v>
      </c>
      <c r="D82">
        <v>201330</v>
      </c>
      <c r="E82" t="s">
        <v>267</v>
      </c>
      <c r="F82" t="s">
        <v>268</v>
      </c>
      <c r="G82" t="s">
        <v>211</v>
      </c>
      <c r="H82" t="s">
        <v>201</v>
      </c>
      <c r="I82" t="s">
        <v>202</v>
      </c>
      <c r="J82" s="1">
        <v>0.9375</v>
      </c>
      <c r="K82" s="1">
        <v>0.94097222222222221</v>
      </c>
      <c r="L82" t="s">
        <v>207</v>
      </c>
      <c r="M82" t="s">
        <v>208</v>
      </c>
      <c r="N82">
        <v>1.7024999999999999</v>
      </c>
      <c r="Q82" s="1">
        <f t="shared" si="1"/>
        <v>3.4722222222222099E-3</v>
      </c>
    </row>
    <row r="83" spans="1:17">
      <c r="A83" t="s">
        <v>159</v>
      </c>
      <c r="B83">
        <v>10</v>
      </c>
      <c r="C83" t="s">
        <v>184</v>
      </c>
      <c r="D83">
        <v>201139</v>
      </c>
      <c r="E83" t="s">
        <v>269</v>
      </c>
      <c r="F83" t="s">
        <v>270</v>
      </c>
      <c r="G83" t="s">
        <v>211</v>
      </c>
      <c r="H83" t="s">
        <v>207</v>
      </c>
      <c r="I83" t="s">
        <v>208</v>
      </c>
      <c r="J83" s="1">
        <v>0.94097222222222221</v>
      </c>
      <c r="K83" s="1">
        <v>0.94444444444444453</v>
      </c>
      <c r="L83" t="s">
        <v>201</v>
      </c>
      <c r="M83" t="s">
        <v>202</v>
      </c>
      <c r="N83">
        <v>1.7518100000000001</v>
      </c>
      <c r="Q83" s="1">
        <f t="shared" si="1"/>
        <v>3.4722222222223209E-3</v>
      </c>
    </row>
    <row r="84" spans="1:17">
      <c r="A84" t="s">
        <v>159</v>
      </c>
      <c r="B84">
        <v>11</v>
      </c>
      <c r="C84" t="s">
        <v>184</v>
      </c>
      <c r="D84">
        <v>201334</v>
      </c>
      <c r="E84" t="s">
        <v>267</v>
      </c>
      <c r="F84" t="s">
        <v>268</v>
      </c>
      <c r="G84" t="s">
        <v>211</v>
      </c>
      <c r="H84" t="s">
        <v>201</v>
      </c>
      <c r="I84" t="s">
        <v>202</v>
      </c>
      <c r="J84" s="1">
        <v>0.9472222222222223</v>
      </c>
      <c r="K84" s="1">
        <v>0.9506944444444444</v>
      </c>
      <c r="L84" t="s">
        <v>207</v>
      </c>
      <c r="M84" t="s">
        <v>208</v>
      </c>
      <c r="N84">
        <v>1.7024999999999999</v>
      </c>
      <c r="Q84" s="1">
        <f t="shared" si="1"/>
        <v>3.4722222222220989E-3</v>
      </c>
    </row>
    <row r="85" spans="1:17">
      <c r="A85" t="s">
        <v>159</v>
      </c>
      <c r="B85">
        <v>12</v>
      </c>
      <c r="C85" t="s">
        <v>184</v>
      </c>
      <c r="D85">
        <v>201142</v>
      </c>
      <c r="E85" t="s">
        <v>269</v>
      </c>
      <c r="F85" t="s">
        <v>270</v>
      </c>
      <c r="G85" t="s">
        <v>211</v>
      </c>
      <c r="H85" t="s">
        <v>207</v>
      </c>
      <c r="I85" t="s">
        <v>208</v>
      </c>
      <c r="J85" s="1">
        <v>0.9506944444444444</v>
      </c>
      <c r="K85" s="1">
        <v>0.95416666666666661</v>
      </c>
      <c r="L85" t="s">
        <v>201</v>
      </c>
      <c r="M85" t="s">
        <v>202</v>
      </c>
      <c r="N85">
        <v>1.7518100000000001</v>
      </c>
      <c r="Q85" s="1">
        <f t="shared" si="1"/>
        <v>3.4722222222222099E-3</v>
      </c>
    </row>
    <row r="86" spans="1:17">
      <c r="A86" t="s">
        <v>159</v>
      </c>
      <c r="B86">
        <v>13</v>
      </c>
      <c r="C86" t="s">
        <v>184</v>
      </c>
      <c r="D86">
        <v>201338</v>
      </c>
      <c r="E86" t="s">
        <v>267</v>
      </c>
      <c r="F86" t="s">
        <v>268</v>
      </c>
      <c r="G86" t="s">
        <v>211</v>
      </c>
      <c r="H86" t="s">
        <v>201</v>
      </c>
      <c r="I86" t="s">
        <v>202</v>
      </c>
      <c r="J86" s="1">
        <v>0.95694444444444438</v>
      </c>
      <c r="K86" s="1">
        <v>0.9604166666666667</v>
      </c>
      <c r="L86" t="s">
        <v>207</v>
      </c>
      <c r="M86" t="s">
        <v>208</v>
      </c>
      <c r="N86">
        <v>1.7024999999999999</v>
      </c>
      <c r="Q86" s="1">
        <f t="shared" si="1"/>
        <v>3.4722222222223209E-3</v>
      </c>
    </row>
    <row r="87" spans="1:17">
      <c r="A87" t="s">
        <v>159</v>
      </c>
      <c r="B87">
        <v>14</v>
      </c>
      <c r="C87" t="s">
        <v>184</v>
      </c>
      <c r="D87">
        <v>201144</v>
      </c>
      <c r="E87" t="s">
        <v>269</v>
      </c>
      <c r="F87" t="s">
        <v>270</v>
      </c>
      <c r="G87" t="s">
        <v>211</v>
      </c>
      <c r="H87" t="s">
        <v>207</v>
      </c>
      <c r="I87" t="s">
        <v>208</v>
      </c>
      <c r="J87" s="1">
        <v>0.9604166666666667</v>
      </c>
      <c r="K87" s="1">
        <v>0.96388888888888891</v>
      </c>
      <c r="L87" t="s">
        <v>201</v>
      </c>
      <c r="M87" t="s">
        <v>202</v>
      </c>
      <c r="N87">
        <v>1.7518100000000001</v>
      </c>
      <c r="Q87" s="1">
        <f t="shared" si="1"/>
        <v>3.4722222222222099E-3</v>
      </c>
    </row>
    <row r="88" spans="1:17">
      <c r="A88" t="s">
        <v>159</v>
      </c>
      <c r="B88">
        <v>15</v>
      </c>
      <c r="C88" t="s">
        <v>184</v>
      </c>
      <c r="D88">
        <v>201343</v>
      </c>
      <c r="E88" t="s">
        <v>267</v>
      </c>
      <c r="F88" t="s">
        <v>268</v>
      </c>
      <c r="G88" t="s">
        <v>211</v>
      </c>
      <c r="H88" t="s">
        <v>201</v>
      </c>
      <c r="I88" t="s">
        <v>202</v>
      </c>
      <c r="J88" s="1">
        <v>0.96666666666666667</v>
      </c>
      <c r="K88" s="1">
        <v>0.97013888888888899</v>
      </c>
      <c r="L88" t="s">
        <v>207</v>
      </c>
      <c r="M88" t="s">
        <v>208</v>
      </c>
      <c r="N88">
        <v>1.7024999999999999</v>
      </c>
      <c r="Q88" s="1">
        <f t="shared" si="1"/>
        <v>3.4722222222223209E-3</v>
      </c>
    </row>
    <row r="89" spans="1:17">
      <c r="A89" t="s">
        <v>159</v>
      </c>
      <c r="B89">
        <v>16</v>
      </c>
      <c r="C89" t="s">
        <v>184</v>
      </c>
      <c r="D89">
        <v>201147</v>
      </c>
      <c r="E89" t="s">
        <v>269</v>
      </c>
      <c r="F89" t="s">
        <v>270</v>
      </c>
      <c r="G89" t="s">
        <v>211</v>
      </c>
      <c r="H89" t="s">
        <v>207</v>
      </c>
      <c r="I89" t="s">
        <v>208</v>
      </c>
      <c r="J89" s="1">
        <v>0.97013888888888899</v>
      </c>
      <c r="K89" s="1">
        <v>0.97361111111111109</v>
      </c>
      <c r="L89" t="s">
        <v>201</v>
      </c>
      <c r="M89" t="s">
        <v>202</v>
      </c>
      <c r="N89">
        <v>1.7518100000000001</v>
      </c>
      <c r="Q89" s="1">
        <f t="shared" si="1"/>
        <v>3.4722222222220989E-3</v>
      </c>
    </row>
    <row r="90" spans="1:17">
      <c r="A90" t="s">
        <v>159</v>
      </c>
      <c r="B90">
        <v>17</v>
      </c>
      <c r="C90" t="s">
        <v>184</v>
      </c>
      <c r="D90">
        <v>201346</v>
      </c>
      <c r="E90" t="s">
        <v>267</v>
      </c>
      <c r="F90" t="s">
        <v>268</v>
      </c>
      <c r="G90" t="s">
        <v>211</v>
      </c>
      <c r="H90" t="s">
        <v>201</v>
      </c>
      <c r="I90" t="s">
        <v>202</v>
      </c>
      <c r="J90" s="1">
        <v>0.97638888888888886</v>
      </c>
      <c r="K90" s="1">
        <v>0.97986111111111107</v>
      </c>
      <c r="L90" t="s">
        <v>207</v>
      </c>
      <c r="M90" t="s">
        <v>208</v>
      </c>
      <c r="N90">
        <v>1.7024999999999999</v>
      </c>
      <c r="Q90" s="1">
        <f t="shared" si="1"/>
        <v>3.4722222222222099E-3</v>
      </c>
    </row>
    <row r="91" spans="1:17">
      <c r="A91" t="s">
        <v>159</v>
      </c>
      <c r="B91">
        <v>18</v>
      </c>
      <c r="C91" t="s">
        <v>184</v>
      </c>
      <c r="D91">
        <v>201154</v>
      </c>
      <c r="E91" t="s">
        <v>269</v>
      </c>
      <c r="F91" t="s">
        <v>270</v>
      </c>
      <c r="G91" t="s">
        <v>211</v>
      </c>
      <c r="H91" t="s">
        <v>207</v>
      </c>
      <c r="I91" t="s">
        <v>208</v>
      </c>
      <c r="J91" s="1">
        <v>0.97986111111111107</v>
      </c>
      <c r="K91" s="1">
        <v>0.98333333333333339</v>
      </c>
      <c r="L91" t="s">
        <v>201</v>
      </c>
      <c r="M91" t="s">
        <v>202</v>
      </c>
      <c r="N91">
        <v>1.7518100000000001</v>
      </c>
      <c r="Q91" s="1">
        <f t="shared" si="1"/>
        <v>3.4722222222223209E-3</v>
      </c>
    </row>
    <row r="92" spans="1:17">
      <c r="A92" t="s">
        <v>159</v>
      </c>
      <c r="B92">
        <v>19</v>
      </c>
      <c r="C92" t="s">
        <v>184</v>
      </c>
      <c r="D92">
        <v>201348</v>
      </c>
      <c r="E92" t="s">
        <v>267</v>
      </c>
      <c r="F92" t="s">
        <v>268</v>
      </c>
      <c r="G92" t="s">
        <v>211</v>
      </c>
      <c r="H92" t="s">
        <v>201</v>
      </c>
      <c r="I92" t="s">
        <v>202</v>
      </c>
      <c r="J92" s="1">
        <v>0.98611111111111116</v>
      </c>
      <c r="K92" s="1">
        <v>0.98958333333333337</v>
      </c>
      <c r="L92" t="s">
        <v>207</v>
      </c>
      <c r="M92" t="s">
        <v>208</v>
      </c>
      <c r="N92">
        <v>1.7024999999999999</v>
      </c>
      <c r="Q92" s="1">
        <f t="shared" si="1"/>
        <v>3.4722222222222099E-3</v>
      </c>
    </row>
    <row r="93" spans="1:17">
      <c r="A93" t="s">
        <v>159</v>
      </c>
      <c r="B93">
        <v>20</v>
      </c>
      <c r="C93" t="s">
        <v>184</v>
      </c>
      <c r="D93">
        <v>201156</v>
      </c>
      <c r="E93" t="s">
        <v>269</v>
      </c>
      <c r="F93" t="s">
        <v>270</v>
      </c>
      <c r="G93" t="s">
        <v>211</v>
      </c>
      <c r="H93" t="s">
        <v>207</v>
      </c>
      <c r="I93" t="s">
        <v>208</v>
      </c>
      <c r="J93" s="1">
        <v>0.98958333333333337</v>
      </c>
      <c r="K93" s="1">
        <v>0.99305555555555547</v>
      </c>
      <c r="L93" t="s">
        <v>201</v>
      </c>
      <c r="M93" t="s">
        <v>202</v>
      </c>
      <c r="N93">
        <v>1.7518100000000001</v>
      </c>
      <c r="Q93" s="1">
        <f t="shared" si="1"/>
        <v>3.4722222222220989E-3</v>
      </c>
    </row>
    <row r="94" spans="1:17">
      <c r="A94" t="s">
        <v>159</v>
      </c>
      <c r="B94">
        <v>21</v>
      </c>
      <c r="C94" t="s">
        <v>184</v>
      </c>
      <c r="D94">
        <v>201355</v>
      </c>
      <c r="E94" t="s">
        <v>267</v>
      </c>
      <c r="F94" t="s">
        <v>268</v>
      </c>
      <c r="G94" t="s">
        <v>211</v>
      </c>
      <c r="H94" t="s">
        <v>201</v>
      </c>
      <c r="I94" t="s">
        <v>202</v>
      </c>
      <c r="J94" s="1">
        <v>0.99583333333333324</v>
      </c>
      <c r="K94" s="1">
        <v>0.99930555555555556</v>
      </c>
      <c r="L94" t="s">
        <v>207</v>
      </c>
      <c r="M94" t="s">
        <v>208</v>
      </c>
      <c r="N94">
        <v>1.7024999999999999</v>
      </c>
      <c r="Q94" s="1">
        <f t="shared" si="1"/>
        <v>3.4722222222223209E-3</v>
      </c>
    </row>
    <row r="95" spans="1:17">
      <c r="A95" t="s">
        <v>159</v>
      </c>
      <c r="B95">
        <v>22</v>
      </c>
      <c r="C95" t="s">
        <v>184</v>
      </c>
      <c r="D95">
        <v>201159</v>
      </c>
      <c r="E95" t="s">
        <v>269</v>
      </c>
      <c r="F95" t="s">
        <v>270</v>
      </c>
      <c r="G95" t="s">
        <v>211</v>
      </c>
      <c r="H95" t="s">
        <v>207</v>
      </c>
      <c r="I95" t="s">
        <v>208</v>
      </c>
      <c r="J95" s="1">
        <v>0.99930555555555556</v>
      </c>
      <c r="K95" s="1">
        <v>2.7777777777777779E-3</v>
      </c>
      <c r="L95" t="s">
        <v>201</v>
      </c>
      <c r="M95" t="s">
        <v>202</v>
      </c>
      <c r="N95">
        <v>1.7518100000000001</v>
      </c>
      <c r="Q95" s="1">
        <v>3.472222222222222E-3</v>
      </c>
    </row>
    <row r="96" spans="1:17">
      <c r="A96" t="s">
        <v>159</v>
      </c>
      <c r="B96">
        <v>23</v>
      </c>
      <c r="C96" t="s">
        <v>184</v>
      </c>
      <c r="D96">
        <v>201356</v>
      </c>
      <c r="E96" t="s">
        <v>267</v>
      </c>
      <c r="F96" t="s">
        <v>268</v>
      </c>
      <c r="G96" t="s">
        <v>211</v>
      </c>
      <c r="H96" t="s">
        <v>201</v>
      </c>
      <c r="I96" t="s">
        <v>202</v>
      </c>
      <c r="J96" s="1">
        <v>5.5555555555555558E-3</v>
      </c>
      <c r="K96" s="1">
        <v>9.0277777777777787E-3</v>
      </c>
      <c r="L96" t="s">
        <v>207</v>
      </c>
      <c r="M96" t="s">
        <v>208</v>
      </c>
      <c r="N96">
        <v>1.7024999999999999</v>
      </c>
      <c r="Q96" s="1">
        <f t="shared" si="1"/>
        <v>3.4722222222222229E-3</v>
      </c>
    </row>
    <row r="97" spans="1:17">
      <c r="A97" t="s">
        <v>159</v>
      </c>
      <c r="B97">
        <v>24</v>
      </c>
      <c r="C97" t="s">
        <v>184</v>
      </c>
      <c r="D97">
        <v>201162</v>
      </c>
      <c r="E97" t="s">
        <v>269</v>
      </c>
      <c r="F97" t="s">
        <v>270</v>
      </c>
      <c r="G97" t="s">
        <v>211</v>
      </c>
      <c r="H97" t="s">
        <v>207</v>
      </c>
      <c r="I97" t="s">
        <v>208</v>
      </c>
      <c r="J97" s="1">
        <v>9.0277777777777787E-3</v>
      </c>
      <c r="K97" s="1">
        <v>1.2499999999999999E-2</v>
      </c>
      <c r="L97" t="s">
        <v>201</v>
      </c>
      <c r="M97" t="s">
        <v>202</v>
      </c>
      <c r="N97">
        <v>1.7518100000000001</v>
      </c>
      <c r="Q97" s="1">
        <f t="shared" si="1"/>
        <v>3.4722222222222203E-3</v>
      </c>
    </row>
    <row r="98" spans="1:17">
      <c r="A98" t="s">
        <v>159</v>
      </c>
      <c r="B98">
        <v>25</v>
      </c>
      <c r="C98" t="s">
        <v>184</v>
      </c>
      <c r="D98">
        <v>201361</v>
      </c>
      <c r="E98" t="s">
        <v>267</v>
      </c>
      <c r="F98" t="s">
        <v>268</v>
      </c>
      <c r="G98" t="s">
        <v>211</v>
      </c>
      <c r="H98" t="s">
        <v>201</v>
      </c>
      <c r="I98" t="s">
        <v>202</v>
      </c>
      <c r="J98" s="1">
        <v>1.5277777777777777E-2</v>
      </c>
      <c r="K98" s="1">
        <v>1.8749999999999999E-2</v>
      </c>
      <c r="L98" t="s">
        <v>207</v>
      </c>
      <c r="M98" t="s">
        <v>208</v>
      </c>
      <c r="N98">
        <v>1.7024999999999999</v>
      </c>
      <c r="Q98" s="1">
        <f t="shared" si="1"/>
        <v>3.472222222222222E-3</v>
      </c>
    </row>
    <row r="99" spans="1:17">
      <c r="A99" t="s">
        <v>159</v>
      </c>
      <c r="B99">
        <v>26</v>
      </c>
      <c r="C99" t="s">
        <v>184</v>
      </c>
      <c r="D99">
        <v>201169</v>
      </c>
      <c r="E99" t="s">
        <v>269</v>
      </c>
      <c r="F99" t="s">
        <v>270</v>
      </c>
      <c r="G99" t="s">
        <v>211</v>
      </c>
      <c r="H99" t="s">
        <v>207</v>
      </c>
      <c r="I99" t="s">
        <v>208</v>
      </c>
      <c r="J99" s="1">
        <v>1.8749999999999999E-2</v>
      </c>
      <c r="K99" s="1">
        <v>2.2222222222222223E-2</v>
      </c>
      <c r="L99" t="s">
        <v>201</v>
      </c>
      <c r="M99" t="s">
        <v>202</v>
      </c>
      <c r="N99">
        <v>1.7518100000000001</v>
      </c>
      <c r="Q99" s="1">
        <f t="shared" si="1"/>
        <v>3.4722222222222238E-3</v>
      </c>
    </row>
    <row r="100" spans="1:17">
      <c r="A100" t="s">
        <v>159</v>
      </c>
      <c r="B100">
        <v>27</v>
      </c>
      <c r="C100" t="s">
        <v>184</v>
      </c>
      <c r="D100">
        <v>201364</v>
      </c>
      <c r="E100" t="s">
        <v>267</v>
      </c>
      <c r="F100" t="s">
        <v>268</v>
      </c>
      <c r="G100" t="s">
        <v>211</v>
      </c>
      <c r="H100" t="s">
        <v>201</v>
      </c>
      <c r="I100" t="s">
        <v>202</v>
      </c>
      <c r="J100" s="1">
        <v>2.4999999999999998E-2</v>
      </c>
      <c r="K100" s="1">
        <v>2.8472222222222222E-2</v>
      </c>
      <c r="L100" t="s">
        <v>207</v>
      </c>
      <c r="M100" t="s">
        <v>208</v>
      </c>
      <c r="N100">
        <v>1.7024999999999999</v>
      </c>
      <c r="Q100" s="1">
        <f t="shared" si="1"/>
        <v>3.4722222222222238E-3</v>
      </c>
    </row>
    <row r="101" spans="1:17">
      <c r="A101" t="s">
        <v>159</v>
      </c>
      <c r="B101">
        <v>28</v>
      </c>
      <c r="C101" t="s">
        <v>184</v>
      </c>
      <c r="D101">
        <v>201172</v>
      </c>
      <c r="E101" t="s">
        <v>269</v>
      </c>
      <c r="F101" t="s">
        <v>270</v>
      </c>
      <c r="G101" t="s">
        <v>211</v>
      </c>
      <c r="H101" t="s">
        <v>207</v>
      </c>
      <c r="I101" t="s">
        <v>208</v>
      </c>
      <c r="J101" s="1">
        <v>2.8472222222222222E-2</v>
      </c>
      <c r="K101" s="1">
        <v>3.1944444444444449E-2</v>
      </c>
      <c r="L101" t="s">
        <v>201</v>
      </c>
      <c r="M101" t="s">
        <v>202</v>
      </c>
      <c r="N101">
        <v>1.7518100000000001</v>
      </c>
      <c r="Q101" s="1">
        <f t="shared" si="1"/>
        <v>3.4722222222222272E-3</v>
      </c>
    </row>
    <row r="102" spans="1:17">
      <c r="A102" t="s">
        <v>159</v>
      </c>
      <c r="B102">
        <v>29</v>
      </c>
      <c r="C102" t="s">
        <v>184</v>
      </c>
      <c r="D102">
        <v>201369</v>
      </c>
      <c r="E102" t="s">
        <v>267</v>
      </c>
      <c r="F102" t="s">
        <v>268</v>
      </c>
      <c r="G102" t="s">
        <v>211</v>
      </c>
      <c r="H102" t="s">
        <v>201</v>
      </c>
      <c r="I102" t="s">
        <v>202</v>
      </c>
      <c r="J102" s="1">
        <v>3.4722222222222224E-2</v>
      </c>
      <c r="K102" s="1">
        <v>3.8194444444444441E-2</v>
      </c>
      <c r="L102" t="s">
        <v>207</v>
      </c>
      <c r="M102" t="s">
        <v>208</v>
      </c>
      <c r="N102">
        <v>1.7024999999999999</v>
      </c>
      <c r="Q102" s="1">
        <f t="shared" si="1"/>
        <v>3.4722222222222168E-3</v>
      </c>
    </row>
    <row r="103" spans="1:17">
      <c r="A103" t="s">
        <v>159</v>
      </c>
      <c r="B103">
        <v>30</v>
      </c>
      <c r="C103" t="s">
        <v>179</v>
      </c>
      <c r="H103" t="s">
        <v>207</v>
      </c>
      <c r="I103" t="s">
        <v>208</v>
      </c>
      <c r="J103" s="1">
        <v>3.8194444444444441E-2</v>
      </c>
      <c r="K103" s="1">
        <v>4.7222222222222221E-2</v>
      </c>
      <c r="L103" t="s">
        <v>180</v>
      </c>
      <c r="M103" t="s">
        <v>181</v>
      </c>
      <c r="N103">
        <v>5.3</v>
      </c>
      <c r="Q103" s="1">
        <f t="shared" si="1"/>
        <v>9.0277777777777804E-3</v>
      </c>
    </row>
    <row r="104" spans="1:17">
      <c r="A104" t="s">
        <v>159</v>
      </c>
      <c r="M104" t="s">
        <v>277</v>
      </c>
      <c r="N104">
        <f>SUM(N74:N103)</f>
        <v>112.95472000000008</v>
      </c>
      <c r="P104" t="s">
        <v>274</v>
      </c>
      <c r="Q104" s="1">
        <f>SUM(Q74:Q103)</f>
        <v>0.1916666666666666</v>
      </c>
    </row>
    <row r="105" spans="1:17">
      <c r="Q105" s="1"/>
    </row>
    <row r="106" spans="1:17">
      <c r="A106" t="s">
        <v>113</v>
      </c>
      <c r="Q106" s="1"/>
    </row>
    <row r="107" spans="1:17">
      <c r="A107" t="s">
        <v>113</v>
      </c>
      <c r="B107">
        <v>1</v>
      </c>
      <c r="C107" t="s">
        <v>179</v>
      </c>
      <c r="H107" t="s">
        <v>180</v>
      </c>
      <c r="I107" t="s">
        <v>181</v>
      </c>
      <c r="J107" s="1">
        <v>0.23124999999999998</v>
      </c>
      <c r="K107" s="1">
        <v>0.23958333333333334</v>
      </c>
      <c r="L107" t="s">
        <v>218</v>
      </c>
      <c r="M107" t="s">
        <v>219</v>
      </c>
      <c r="N107">
        <v>5.3</v>
      </c>
      <c r="Q107" s="1">
        <f t="shared" si="1"/>
        <v>8.3333333333333592E-3</v>
      </c>
    </row>
    <row r="108" spans="1:17">
      <c r="A108" t="s">
        <v>113</v>
      </c>
      <c r="B108">
        <v>2</v>
      </c>
      <c r="C108" t="s">
        <v>184</v>
      </c>
      <c r="D108">
        <v>100643</v>
      </c>
      <c r="E108" t="s">
        <v>227</v>
      </c>
      <c r="F108" t="s">
        <v>228</v>
      </c>
      <c r="G108" t="s">
        <v>222</v>
      </c>
      <c r="H108" t="s">
        <v>218</v>
      </c>
      <c r="I108" t="s">
        <v>219</v>
      </c>
      <c r="J108" s="1">
        <v>0.23958333333333334</v>
      </c>
      <c r="K108" s="1">
        <v>0.2673611111111111</v>
      </c>
      <c r="L108" t="s">
        <v>192</v>
      </c>
      <c r="M108" t="s">
        <v>193</v>
      </c>
      <c r="N108">
        <v>16.2334</v>
      </c>
      <c r="Q108" s="1">
        <f t="shared" si="1"/>
        <v>2.7777777777777762E-2</v>
      </c>
    </row>
    <row r="109" spans="1:17">
      <c r="A109" t="s">
        <v>113</v>
      </c>
      <c r="B109">
        <v>3</v>
      </c>
      <c r="C109" t="s">
        <v>184</v>
      </c>
      <c r="D109">
        <v>100145</v>
      </c>
      <c r="E109" t="s">
        <v>229</v>
      </c>
      <c r="F109" t="s">
        <v>230</v>
      </c>
      <c r="G109" t="s">
        <v>222</v>
      </c>
      <c r="H109" t="s">
        <v>192</v>
      </c>
      <c r="I109" t="s">
        <v>193</v>
      </c>
      <c r="J109" s="1">
        <v>0.27083333333333331</v>
      </c>
      <c r="K109" s="1">
        <v>0.29722222222222222</v>
      </c>
      <c r="L109" t="s">
        <v>218</v>
      </c>
      <c r="M109" t="s">
        <v>219</v>
      </c>
      <c r="N109">
        <v>15.4627</v>
      </c>
      <c r="Q109" s="1">
        <f t="shared" si="1"/>
        <v>2.6388888888888906E-2</v>
      </c>
    </row>
    <row r="110" spans="1:17">
      <c r="A110" t="s">
        <v>113</v>
      </c>
      <c r="B110">
        <v>4</v>
      </c>
      <c r="C110" t="s">
        <v>184</v>
      </c>
      <c r="D110">
        <v>100646</v>
      </c>
      <c r="E110" t="s">
        <v>220</v>
      </c>
      <c r="F110" t="s">
        <v>221</v>
      </c>
      <c r="G110" t="s">
        <v>222</v>
      </c>
      <c r="H110" t="s">
        <v>218</v>
      </c>
      <c r="I110" t="s">
        <v>219</v>
      </c>
      <c r="J110" s="1">
        <v>0.30208333333333331</v>
      </c>
      <c r="K110" s="1">
        <v>0.3354166666666667</v>
      </c>
      <c r="L110" t="s">
        <v>223</v>
      </c>
      <c r="M110" t="s">
        <v>224</v>
      </c>
      <c r="N110">
        <v>19.882999999999999</v>
      </c>
      <c r="Q110" s="1">
        <f t="shared" si="1"/>
        <v>3.3333333333333381E-2</v>
      </c>
    </row>
    <row r="111" spans="1:17">
      <c r="A111" t="s">
        <v>113</v>
      </c>
      <c r="B111">
        <v>5</v>
      </c>
      <c r="C111" t="s">
        <v>184</v>
      </c>
      <c r="D111">
        <v>100149</v>
      </c>
      <c r="E111" t="s">
        <v>225</v>
      </c>
      <c r="F111" t="s">
        <v>226</v>
      </c>
      <c r="G111" t="s">
        <v>222</v>
      </c>
      <c r="H111" t="s">
        <v>223</v>
      </c>
      <c r="I111" t="s">
        <v>224</v>
      </c>
      <c r="J111" s="1">
        <v>0.34722222222222227</v>
      </c>
      <c r="K111" s="1">
        <v>0.38194444444444442</v>
      </c>
      <c r="L111" t="s">
        <v>218</v>
      </c>
      <c r="M111" t="s">
        <v>219</v>
      </c>
      <c r="N111">
        <v>20.921500000000002</v>
      </c>
      <c r="Q111" s="1">
        <f t="shared" si="1"/>
        <v>3.4722222222222154E-2</v>
      </c>
    </row>
    <row r="112" spans="1:17">
      <c r="A112" t="s">
        <v>113</v>
      </c>
      <c r="B112">
        <v>6</v>
      </c>
      <c r="C112" t="s">
        <v>184</v>
      </c>
      <c r="D112">
        <v>100652</v>
      </c>
      <c r="E112" t="s">
        <v>220</v>
      </c>
      <c r="F112" t="s">
        <v>221</v>
      </c>
      <c r="G112" t="s">
        <v>222</v>
      </c>
      <c r="H112" t="s">
        <v>218</v>
      </c>
      <c r="I112" t="s">
        <v>219</v>
      </c>
      <c r="J112" s="1">
        <v>0.42708333333333331</v>
      </c>
      <c r="K112" s="1">
        <v>0.4604166666666667</v>
      </c>
      <c r="L112" t="s">
        <v>223</v>
      </c>
      <c r="M112" t="s">
        <v>224</v>
      </c>
      <c r="N112">
        <v>19.882999999999999</v>
      </c>
      <c r="Q112" s="1">
        <f t="shared" si="1"/>
        <v>3.3333333333333381E-2</v>
      </c>
    </row>
    <row r="113" spans="1:17">
      <c r="A113" t="s">
        <v>113</v>
      </c>
      <c r="B113">
        <v>7</v>
      </c>
      <c r="C113" t="s">
        <v>184</v>
      </c>
      <c r="D113">
        <v>100155</v>
      </c>
      <c r="E113" t="s">
        <v>225</v>
      </c>
      <c r="F113" t="s">
        <v>226</v>
      </c>
      <c r="G113" t="s">
        <v>222</v>
      </c>
      <c r="H113" t="s">
        <v>223</v>
      </c>
      <c r="I113" t="s">
        <v>224</v>
      </c>
      <c r="J113" s="1">
        <v>0.47222222222222227</v>
      </c>
      <c r="K113" s="1">
        <v>0.50694444444444442</v>
      </c>
      <c r="L113" t="s">
        <v>218</v>
      </c>
      <c r="M113" t="s">
        <v>219</v>
      </c>
      <c r="N113">
        <v>20.921500000000002</v>
      </c>
      <c r="Q113" s="1">
        <f t="shared" si="1"/>
        <v>3.4722222222222154E-2</v>
      </c>
    </row>
    <row r="114" spans="1:17">
      <c r="A114" t="s">
        <v>113</v>
      </c>
      <c r="B114">
        <v>8</v>
      </c>
      <c r="C114" t="s">
        <v>179</v>
      </c>
      <c r="H114" t="s">
        <v>218</v>
      </c>
      <c r="I114" t="s">
        <v>219</v>
      </c>
      <c r="J114" s="1">
        <v>0.50694444444444442</v>
      </c>
      <c r="K114" s="1">
        <v>0.51527777777777783</v>
      </c>
      <c r="L114" t="s">
        <v>180</v>
      </c>
      <c r="M114" t="s">
        <v>181</v>
      </c>
      <c r="N114">
        <v>5.3</v>
      </c>
      <c r="Q114" s="1">
        <f t="shared" si="1"/>
        <v>8.3333333333334147E-3</v>
      </c>
    </row>
    <row r="115" spans="1:17">
      <c r="A115" t="s">
        <v>113</v>
      </c>
      <c r="B115">
        <v>9</v>
      </c>
      <c r="C115" t="s">
        <v>179</v>
      </c>
      <c r="H115" t="s">
        <v>180</v>
      </c>
      <c r="I115" t="s">
        <v>181</v>
      </c>
      <c r="J115" s="1">
        <v>0.64444444444444449</v>
      </c>
      <c r="K115" s="1">
        <v>0.65277777777777779</v>
      </c>
      <c r="L115" t="s">
        <v>182</v>
      </c>
      <c r="M115" t="s">
        <v>183</v>
      </c>
      <c r="N115">
        <v>7.6</v>
      </c>
      <c r="Q115" s="1">
        <f t="shared" si="1"/>
        <v>8.3333333333333037E-3</v>
      </c>
    </row>
    <row r="116" spans="1:17">
      <c r="A116" t="s">
        <v>113</v>
      </c>
      <c r="B116">
        <v>10</v>
      </c>
      <c r="C116" t="s">
        <v>184</v>
      </c>
      <c r="D116">
        <v>534772</v>
      </c>
      <c r="E116" t="s">
        <v>185</v>
      </c>
      <c r="F116" t="s">
        <v>186</v>
      </c>
      <c r="G116" t="s">
        <v>187</v>
      </c>
      <c r="H116" t="s">
        <v>182</v>
      </c>
      <c r="I116" t="s">
        <v>183</v>
      </c>
      <c r="J116" s="1">
        <v>0.65277777777777779</v>
      </c>
      <c r="K116" s="1">
        <v>0.67222222222222217</v>
      </c>
      <c r="L116" t="s">
        <v>188</v>
      </c>
      <c r="M116" t="s">
        <v>189</v>
      </c>
      <c r="N116">
        <v>12.118</v>
      </c>
      <c r="Q116" s="1">
        <f t="shared" si="1"/>
        <v>1.9444444444444375E-2</v>
      </c>
    </row>
    <row r="117" spans="1:17">
      <c r="A117" t="s">
        <v>113</v>
      </c>
      <c r="B117">
        <v>11</v>
      </c>
      <c r="C117" t="s">
        <v>184</v>
      </c>
      <c r="D117">
        <v>534716</v>
      </c>
      <c r="E117" t="s">
        <v>190</v>
      </c>
      <c r="F117" t="s">
        <v>191</v>
      </c>
      <c r="G117" t="s">
        <v>187</v>
      </c>
      <c r="H117" t="s">
        <v>188</v>
      </c>
      <c r="I117" t="s">
        <v>189</v>
      </c>
      <c r="J117" s="1">
        <v>0.68055555555555547</v>
      </c>
      <c r="K117" s="1">
        <v>0.7006944444444444</v>
      </c>
      <c r="L117" t="s">
        <v>182</v>
      </c>
      <c r="M117" t="s">
        <v>183</v>
      </c>
      <c r="N117">
        <v>12.781700000000001</v>
      </c>
      <c r="Q117" s="1">
        <f t="shared" si="1"/>
        <v>2.0138888888888928E-2</v>
      </c>
    </row>
    <row r="118" spans="1:17">
      <c r="A118" t="s">
        <v>113</v>
      </c>
      <c r="B118">
        <v>12</v>
      </c>
      <c r="C118" t="s">
        <v>179</v>
      </c>
      <c r="H118" t="s">
        <v>182</v>
      </c>
      <c r="I118" t="s">
        <v>183</v>
      </c>
      <c r="J118" s="1">
        <v>0.7006944444444444</v>
      </c>
      <c r="K118" s="1">
        <v>0.70763888888888893</v>
      </c>
      <c r="L118" t="s">
        <v>231</v>
      </c>
      <c r="M118" t="s">
        <v>232</v>
      </c>
      <c r="N118">
        <v>5</v>
      </c>
      <c r="Q118" s="1">
        <f t="shared" si="1"/>
        <v>6.9444444444445308E-3</v>
      </c>
    </row>
    <row r="119" spans="1:17">
      <c r="A119" t="s">
        <v>113</v>
      </c>
      <c r="B119">
        <v>13</v>
      </c>
      <c r="C119" t="s">
        <v>184</v>
      </c>
      <c r="D119">
        <v>23095</v>
      </c>
      <c r="E119" t="s">
        <v>233</v>
      </c>
      <c r="F119" t="s">
        <v>234</v>
      </c>
      <c r="G119" t="s">
        <v>235</v>
      </c>
      <c r="H119" t="s">
        <v>231</v>
      </c>
      <c r="I119" t="s">
        <v>232</v>
      </c>
      <c r="J119" s="1">
        <v>0.72916666666666663</v>
      </c>
      <c r="K119" s="1">
        <v>0.75</v>
      </c>
      <c r="L119" t="s">
        <v>236</v>
      </c>
      <c r="M119" t="s">
        <v>237</v>
      </c>
      <c r="N119">
        <v>14.0327</v>
      </c>
      <c r="Q119" s="1">
        <f t="shared" si="1"/>
        <v>2.083333333333337E-2</v>
      </c>
    </row>
    <row r="120" spans="1:17">
      <c r="A120" t="s">
        <v>113</v>
      </c>
      <c r="B120">
        <v>14</v>
      </c>
      <c r="C120" t="s">
        <v>184</v>
      </c>
      <c r="D120">
        <v>23098</v>
      </c>
      <c r="E120" t="s">
        <v>238</v>
      </c>
      <c r="F120" t="s">
        <v>239</v>
      </c>
      <c r="G120" t="s">
        <v>235</v>
      </c>
      <c r="H120" t="s">
        <v>236</v>
      </c>
      <c r="I120" t="s">
        <v>237</v>
      </c>
      <c r="J120" s="1">
        <v>0.76041666666666663</v>
      </c>
      <c r="K120" s="1">
        <v>0.77847222222222223</v>
      </c>
      <c r="L120" t="s">
        <v>231</v>
      </c>
      <c r="M120" t="s">
        <v>232</v>
      </c>
      <c r="N120">
        <v>13.1371</v>
      </c>
      <c r="Q120" s="1">
        <f t="shared" si="1"/>
        <v>1.8055555555555602E-2</v>
      </c>
    </row>
    <row r="121" spans="1:17">
      <c r="A121" t="s">
        <v>113</v>
      </c>
      <c r="B121">
        <v>15</v>
      </c>
      <c r="C121" t="s">
        <v>184</v>
      </c>
      <c r="D121">
        <v>230066</v>
      </c>
      <c r="E121" t="s">
        <v>233</v>
      </c>
      <c r="F121" t="s">
        <v>234</v>
      </c>
      <c r="G121" t="s">
        <v>235</v>
      </c>
      <c r="H121" t="s">
        <v>231</v>
      </c>
      <c r="I121" t="s">
        <v>232</v>
      </c>
      <c r="J121" s="1">
        <v>0.78472222222222221</v>
      </c>
      <c r="K121" s="1">
        <v>0.80555555555555547</v>
      </c>
      <c r="L121" t="s">
        <v>236</v>
      </c>
      <c r="M121" t="s">
        <v>237</v>
      </c>
      <c r="N121">
        <v>14.0327</v>
      </c>
      <c r="Q121" s="1">
        <f t="shared" si="1"/>
        <v>2.0833333333333259E-2</v>
      </c>
    </row>
    <row r="122" spans="1:17">
      <c r="A122" t="s">
        <v>113</v>
      </c>
      <c r="B122">
        <v>16</v>
      </c>
      <c r="C122" t="s">
        <v>184</v>
      </c>
      <c r="D122">
        <v>23099</v>
      </c>
      <c r="E122" t="s">
        <v>238</v>
      </c>
      <c r="F122" t="s">
        <v>239</v>
      </c>
      <c r="G122" t="s">
        <v>235</v>
      </c>
      <c r="H122" t="s">
        <v>236</v>
      </c>
      <c r="I122" t="s">
        <v>237</v>
      </c>
      <c r="J122" s="1">
        <v>0.81597222222222221</v>
      </c>
      <c r="K122" s="1">
        <v>0.8340277777777777</v>
      </c>
      <c r="L122" t="s">
        <v>231</v>
      </c>
      <c r="M122" t="s">
        <v>232</v>
      </c>
      <c r="N122">
        <v>13.1371</v>
      </c>
      <c r="Q122" s="1">
        <f t="shared" si="1"/>
        <v>1.8055555555555491E-2</v>
      </c>
    </row>
    <row r="123" spans="1:17">
      <c r="A123" t="s">
        <v>113</v>
      </c>
      <c r="B123">
        <v>17</v>
      </c>
      <c r="C123" t="s">
        <v>184</v>
      </c>
      <c r="D123">
        <v>239006</v>
      </c>
      <c r="E123" t="s">
        <v>233</v>
      </c>
      <c r="F123" t="s">
        <v>234</v>
      </c>
      <c r="G123" t="s">
        <v>235</v>
      </c>
      <c r="H123" t="s">
        <v>231</v>
      </c>
      <c r="I123" t="s">
        <v>232</v>
      </c>
      <c r="J123" s="1">
        <v>0.84027777777777779</v>
      </c>
      <c r="K123" s="1">
        <v>0.85972222222222217</v>
      </c>
      <c r="L123" t="s">
        <v>236</v>
      </c>
      <c r="M123" t="s">
        <v>237</v>
      </c>
      <c r="N123">
        <v>14.0327</v>
      </c>
      <c r="Q123" s="1">
        <f t="shared" si="1"/>
        <v>1.9444444444444375E-2</v>
      </c>
    </row>
    <row r="124" spans="1:17">
      <c r="A124" t="s">
        <v>113</v>
      </c>
      <c r="B124">
        <v>18</v>
      </c>
      <c r="C124" t="s">
        <v>184</v>
      </c>
      <c r="D124">
        <v>230963</v>
      </c>
      <c r="E124" t="s">
        <v>238</v>
      </c>
      <c r="F124" t="s">
        <v>239</v>
      </c>
      <c r="G124" t="s">
        <v>235</v>
      </c>
      <c r="H124" t="s">
        <v>236</v>
      </c>
      <c r="I124" t="s">
        <v>237</v>
      </c>
      <c r="J124" s="1">
        <v>0.87152777777777779</v>
      </c>
      <c r="K124" s="1">
        <v>0.8881944444444444</v>
      </c>
      <c r="L124" t="s">
        <v>231</v>
      </c>
      <c r="M124" t="s">
        <v>232</v>
      </c>
      <c r="N124">
        <v>13.1371</v>
      </c>
      <c r="Q124" s="1">
        <f t="shared" si="1"/>
        <v>1.6666666666666607E-2</v>
      </c>
    </row>
    <row r="125" spans="1:17">
      <c r="A125" t="s">
        <v>113</v>
      </c>
      <c r="B125">
        <v>19</v>
      </c>
      <c r="C125" t="s">
        <v>179</v>
      </c>
      <c r="H125" t="s">
        <v>231</v>
      </c>
      <c r="I125" t="s">
        <v>232</v>
      </c>
      <c r="J125" s="1">
        <v>0.8881944444444444</v>
      </c>
      <c r="K125" s="1">
        <v>0.90069444444444446</v>
      </c>
      <c r="L125" t="s">
        <v>180</v>
      </c>
      <c r="M125" t="s">
        <v>181</v>
      </c>
      <c r="N125">
        <v>9.8000000000000007</v>
      </c>
      <c r="Q125" s="1">
        <f t="shared" si="1"/>
        <v>1.2500000000000067E-2</v>
      </c>
    </row>
    <row r="126" spans="1:17">
      <c r="A126" t="s">
        <v>113</v>
      </c>
      <c r="M126" t="s">
        <v>277</v>
      </c>
      <c r="N126">
        <f>SUM(N107:N125)</f>
        <v>252.71420000000003</v>
      </c>
      <c r="P126" t="s">
        <v>274</v>
      </c>
      <c r="Q126" s="1">
        <f>SUM(Q107:Q125)</f>
        <v>0.3881944444444444</v>
      </c>
    </row>
    <row r="127" spans="1:17">
      <c r="Q127" s="1"/>
    </row>
    <row r="128" spans="1:17">
      <c r="A128" t="s">
        <v>137</v>
      </c>
      <c r="Q128" s="1"/>
    </row>
    <row r="129" spans="1:17">
      <c r="A129" t="s">
        <v>137</v>
      </c>
      <c r="B129">
        <v>1</v>
      </c>
      <c r="C129" t="s">
        <v>179</v>
      </c>
      <c r="H129" t="s">
        <v>180</v>
      </c>
      <c r="I129" t="s">
        <v>181</v>
      </c>
      <c r="J129" s="1">
        <v>0.40833333333333338</v>
      </c>
      <c r="K129" s="1">
        <v>0.41666666666666669</v>
      </c>
      <c r="L129" t="s">
        <v>192</v>
      </c>
      <c r="M129" t="s">
        <v>193</v>
      </c>
      <c r="N129">
        <v>7.5</v>
      </c>
      <c r="Q129" s="1">
        <f t="shared" si="1"/>
        <v>8.3333333333333037E-3</v>
      </c>
    </row>
    <row r="130" spans="1:17">
      <c r="A130" t="s">
        <v>137</v>
      </c>
      <c r="B130">
        <v>2</v>
      </c>
      <c r="C130" t="s">
        <v>184</v>
      </c>
      <c r="D130">
        <v>100152</v>
      </c>
      <c r="E130" t="s">
        <v>229</v>
      </c>
      <c r="F130" t="s">
        <v>230</v>
      </c>
      <c r="G130" t="s">
        <v>222</v>
      </c>
      <c r="H130" t="s">
        <v>192</v>
      </c>
      <c r="I130" t="s">
        <v>193</v>
      </c>
      <c r="J130" s="1">
        <v>0.41666666666666669</v>
      </c>
      <c r="K130" s="1">
        <v>0.44305555555555554</v>
      </c>
      <c r="L130" t="s">
        <v>218</v>
      </c>
      <c r="M130" t="s">
        <v>219</v>
      </c>
      <c r="N130">
        <v>15.4627</v>
      </c>
      <c r="Q130" s="1">
        <f t="shared" si="1"/>
        <v>2.6388888888888851E-2</v>
      </c>
    </row>
    <row r="131" spans="1:17">
      <c r="A131" t="s">
        <v>137</v>
      </c>
      <c r="B131">
        <v>3</v>
      </c>
      <c r="C131" t="s">
        <v>184</v>
      </c>
      <c r="D131">
        <v>100653</v>
      </c>
      <c r="E131" t="s">
        <v>227</v>
      </c>
      <c r="F131" t="s">
        <v>228</v>
      </c>
      <c r="G131" t="s">
        <v>222</v>
      </c>
      <c r="H131" t="s">
        <v>218</v>
      </c>
      <c r="I131" t="s">
        <v>219</v>
      </c>
      <c r="J131" s="1">
        <v>0.44791666666666669</v>
      </c>
      <c r="K131" s="1">
        <v>0.47569444444444442</v>
      </c>
      <c r="L131" t="s">
        <v>192</v>
      </c>
      <c r="M131" t="s">
        <v>193</v>
      </c>
      <c r="N131">
        <v>16.2334</v>
      </c>
      <c r="Q131" s="1">
        <f t="shared" si="1"/>
        <v>2.7777777777777735E-2</v>
      </c>
    </row>
    <row r="132" spans="1:17">
      <c r="A132" t="s">
        <v>137</v>
      </c>
      <c r="B132">
        <v>4</v>
      </c>
      <c r="C132" t="s">
        <v>179</v>
      </c>
      <c r="H132" t="s">
        <v>192</v>
      </c>
      <c r="I132" t="s">
        <v>193</v>
      </c>
      <c r="J132" s="1">
        <v>0.47569444444444442</v>
      </c>
      <c r="K132" s="1">
        <v>0.48125000000000001</v>
      </c>
      <c r="L132" t="s">
        <v>231</v>
      </c>
      <c r="M132" t="s">
        <v>232</v>
      </c>
      <c r="N132">
        <v>3.7085699999999999</v>
      </c>
      <c r="Q132" s="1">
        <f t="shared" si="1"/>
        <v>5.5555555555555913E-3</v>
      </c>
    </row>
    <row r="133" spans="1:17">
      <c r="A133" t="s">
        <v>137</v>
      </c>
      <c r="B133">
        <v>5</v>
      </c>
      <c r="C133" t="s">
        <v>184</v>
      </c>
      <c r="D133">
        <v>230997</v>
      </c>
      <c r="E133" t="s">
        <v>233</v>
      </c>
      <c r="F133" t="s">
        <v>234</v>
      </c>
      <c r="G133" t="s">
        <v>235</v>
      </c>
      <c r="H133" t="s">
        <v>231</v>
      </c>
      <c r="I133" t="s">
        <v>232</v>
      </c>
      <c r="J133" s="1">
        <v>0.50694444444444442</v>
      </c>
      <c r="K133" s="1">
        <v>0.52777777777777779</v>
      </c>
      <c r="L133" t="s">
        <v>236</v>
      </c>
      <c r="M133" t="s">
        <v>237</v>
      </c>
      <c r="N133">
        <v>14.0327</v>
      </c>
      <c r="Q133" s="1">
        <f t="shared" ref="Q133:Q196" si="2">K133-J133</f>
        <v>2.083333333333337E-2</v>
      </c>
    </row>
    <row r="134" spans="1:17">
      <c r="A134" t="s">
        <v>137</v>
      </c>
      <c r="B134">
        <v>6</v>
      </c>
      <c r="C134" t="s">
        <v>184</v>
      </c>
      <c r="D134">
        <v>230096</v>
      </c>
      <c r="E134" t="s">
        <v>238</v>
      </c>
      <c r="F134" t="s">
        <v>239</v>
      </c>
      <c r="G134" t="s">
        <v>235</v>
      </c>
      <c r="H134" t="s">
        <v>236</v>
      </c>
      <c r="I134" t="s">
        <v>237</v>
      </c>
      <c r="J134" s="1">
        <v>0.53819444444444442</v>
      </c>
      <c r="K134" s="1">
        <v>0.55625000000000002</v>
      </c>
      <c r="L134" t="s">
        <v>231</v>
      </c>
      <c r="M134" t="s">
        <v>232</v>
      </c>
      <c r="N134">
        <v>13.1371</v>
      </c>
      <c r="Q134" s="1">
        <f t="shared" si="2"/>
        <v>1.8055555555555602E-2</v>
      </c>
    </row>
    <row r="135" spans="1:17">
      <c r="A135" t="s">
        <v>137</v>
      </c>
      <c r="B135">
        <v>7</v>
      </c>
      <c r="C135" t="s">
        <v>184</v>
      </c>
      <c r="D135">
        <v>230945</v>
      </c>
      <c r="E135" t="s">
        <v>233</v>
      </c>
      <c r="F135" t="s">
        <v>234</v>
      </c>
      <c r="G135" t="s">
        <v>235</v>
      </c>
      <c r="H135" t="s">
        <v>231</v>
      </c>
      <c r="I135" t="s">
        <v>232</v>
      </c>
      <c r="J135" s="1">
        <v>0.5625</v>
      </c>
      <c r="K135" s="1">
        <v>0.58333333333333337</v>
      </c>
      <c r="L135" t="s">
        <v>236</v>
      </c>
      <c r="M135" t="s">
        <v>237</v>
      </c>
      <c r="N135">
        <v>14.0327</v>
      </c>
      <c r="Q135" s="1">
        <f t="shared" si="2"/>
        <v>2.083333333333337E-2</v>
      </c>
    </row>
    <row r="136" spans="1:17">
      <c r="A136" t="s">
        <v>137</v>
      </c>
      <c r="B136">
        <v>8</v>
      </c>
      <c r="C136" t="s">
        <v>184</v>
      </c>
      <c r="D136">
        <v>23097</v>
      </c>
      <c r="E136" t="s">
        <v>238</v>
      </c>
      <c r="F136" t="s">
        <v>239</v>
      </c>
      <c r="G136" t="s">
        <v>235</v>
      </c>
      <c r="H136" t="s">
        <v>236</v>
      </c>
      <c r="I136" t="s">
        <v>237</v>
      </c>
      <c r="J136" s="1">
        <v>0.59375</v>
      </c>
      <c r="K136" s="1">
        <v>0.6118055555555556</v>
      </c>
      <c r="L136" t="s">
        <v>231</v>
      </c>
      <c r="M136" t="s">
        <v>232</v>
      </c>
      <c r="N136">
        <v>13.1371</v>
      </c>
      <c r="Q136" s="1">
        <f t="shared" si="2"/>
        <v>1.8055555555555602E-2</v>
      </c>
    </row>
    <row r="137" spans="1:17">
      <c r="A137" t="s">
        <v>137</v>
      </c>
      <c r="B137">
        <v>9</v>
      </c>
      <c r="C137" t="s">
        <v>184</v>
      </c>
      <c r="D137">
        <v>239005</v>
      </c>
      <c r="E137" t="s">
        <v>233</v>
      </c>
      <c r="F137" t="s">
        <v>234</v>
      </c>
      <c r="G137" t="s">
        <v>235</v>
      </c>
      <c r="H137" t="s">
        <v>231</v>
      </c>
      <c r="I137" t="s">
        <v>232</v>
      </c>
      <c r="J137" s="1">
        <v>0.61805555555555558</v>
      </c>
      <c r="K137" s="1">
        <v>0.63888888888888895</v>
      </c>
      <c r="L137" t="s">
        <v>236</v>
      </c>
      <c r="M137" t="s">
        <v>237</v>
      </c>
      <c r="N137">
        <v>14.0327</v>
      </c>
      <c r="Q137" s="1">
        <f t="shared" si="2"/>
        <v>2.083333333333337E-2</v>
      </c>
    </row>
    <row r="138" spans="1:17">
      <c r="A138" t="s">
        <v>137</v>
      </c>
      <c r="B138">
        <v>10</v>
      </c>
      <c r="C138" t="s">
        <v>184</v>
      </c>
      <c r="D138">
        <v>230067</v>
      </c>
      <c r="E138" t="s">
        <v>238</v>
      </c>
      <c r="F138" t="s">
        <v>239</v>
      </c>
      <c r="G138" t="s">
        <v>235</v>
      </c>
      <c r="H138" t="s">
        <v>236</v>
      </c>
      <c r="I138" t="s">
        <v>237</v>
      </c>
      <c r="J138" s="1">
        <v>0.64930555555555558</v>
      </c>
      <c r="K138" s="1">
        <v>0.66736111111111107</v>
      </c>
      <c r="L138" t="s">
        <v>231</v>
      </c>
      <c r="M138" t="s">
        <v>232</v>
      </c>
      <c r="N138">
        <v>13.1371</v>
      </c>
      <c r="Q138" s="1">
        <f t="shared" si="2"/>
        <v>1.8055555555555491E-2</v>
      </c>
    </row>
    <row r="139" spans="1:17">
      <c r="A139" t="s">
        <v>137</v>
      </c>
      <c r="B139">
        <v>11</v>
      </c>
      <c r="C139" t="s">
        <v>179</v>
      </c>
      <c r="H139" t="s">
        <v>231</v>
      </c>
      <c r="I139" t="s">
        <v>232</v>
      </c>
      <c r="J139" s="1">
        <v>0.66736111111111107</v>
      </c>
      <c r="K139" s="1">
        <v>0.67986111111111114</v>
      </c>
      <c r="L139" t="s">
        <v>180</v>
      </c>
      <c r="M139" t="s">
        <v>181</v>
      </c>
      <c r="N139">
        <v>9.8000000000000007</v>
      </c>
      <c r="Q139" s="1">
        <f t="shared" si="2"/>
        <v>1.2500000000000067E-2</v>
      </c>
    </row>
    <row r="140" spans="1:17">
      <c r="A140" t="s">
        <v>137</v>
      </c>
      <c r="M140" t="s">
        <v>277</v>
      </c>
      <c r="N140">
        <f>SUM(N129:N139)</f>
        <v>134.21407000000002</v>
      </c>
      <c r="P140" t="s">
        <v>274</v>
      </c>
      <c r="Q140" s="1">
        <f>SUM(Q129:Q139)</f>
        <v>0.19722222222222235</v>
      </c>
    </row>
    <row r="141" spans="1:17">
      <c r="Q141" s="1"/>
    </row>
    <row r="142" spans="1:17">
      <c r="A142" t="s">
        <v>117</v>
      </c>
      <c r="Q142" s="1"/>
    </row>
    <row r="143" spans="1:17">
      <c r="A143" t="s">
        <v>117</v>
      </c>
      <c r="B143">
        <v>1</v>
      </c>
      <c r="C143" t="s">
        <v>179</v>
      </c>
      <c r="H143" t="s">
        <v>180</v>
      </c>
      <c r="I143" t="s">
        <v>181</v>
      </c>
      <c r="J143" s="1">
        <v>0.76944444444444438</v>
      </c>
      <c r="K143" s="1">
        <v>0.77777777777777779</v>
      </c>
      <c r="L143" t="s">
        <v>182</v>
      </c>
      <c r="M143" t="s">
        <v>183</v>
      </c>
      <c r="N143">
        <v>7.6</v>
      </c>
      <c r="Q143" s="1">
        <f t="shared" si="2"/>
        <v>8.3333333333334147E-3</v>
      </c>
    </row>
    <row r="144" spans="1:17">
      <c r="A144" t="s">
        <v>117</v>
      </c>
      <c r="B144">
        <v>2</v>
      </c>
      <c r="C144" t="s">
        <v>184</v>
      </c>
      <c r="D144">
        <v>534841</v>
      </c>
      <c r="E144" t="s">
        <v>185</v>
      </c>
      <c r="F144" t="s">
        <v>186</v>
      </c>
      <c r="G144" t="s">
        <v>187</v>
      </c>
      <c r="H144" t="s">
        <v>182</v>
      </c>
      <c r="I144" t="s">
        <v>183</v>
      </c>
      <c r="J144" s="1">
        <v>0.77777777777777779</v>
      </c>
      <c r="K144" s="1">
        <v>0.79722222222222217</v>
      </c>
      <c r="L144" t="s">
        <v>188</v>
      </c>
      <c r="M144" t="s">
        <v>189</v>
      </c>
      <c r="N144">
        <v>12.118</v>
      </c>
      <c r="Q144" s="1">
        <f t="shared" si="2"/>
        <v>1.9444444444444375E-2</v>
      </c>
    </row>
    <row r="145" spans="1:17">
      <c r="A145" t="s">
        <v>117</v>
      </c>
      <c r="B145">
        <v>3</v>
      </c>
      <c r="C145" t="s">
        <v>184</v>
      </c>
      <c r="D145">
        <v>534928</v>
      </c>
      <c r="E145" t="s">
        <v>190</v>
      </c>
      <c r="F145" t="s">
        <v>191</v>
      </c>
      <c r="G145" t="s">
        <v>187</v>
      </c>
      <c r="H145" t="s">
        <v>188</v>
      </c>
      <c r="I145" t="s">
        <v>189</v>
      </c>
      <c r="J145" s="1">
        <v>0.80555555555555547</v>
      </c>
      <c r="K145" s="1">
        <v>0.8256944444444444</v>
      </c>
      <c r="L145" t="s">
        <v>182</v>
      </c>
      <c r="M145" t="s">
        <v>183</v>
      </c>
      <c r="N145">
        <v>12.781700000000001</v>
      </c>
      <c r="Q145" s="1">
        <f t="shared" si="2"/>
        <v>2.0138888888888928E-2</v>
      </c>
    </row>
    <row r="146" spans="1:17">
      <c r="A146" t="s">
        <v>117</v>
      </c>
      <c r="B146">
        <v>4</v>
      </c>
      <c r="C146" t="s">
        <v>184</v>
      </c>
      <c r="D146">
        <v>534925</v>
      </c>
      <c r="E146" t="s">
        <v>185</v>
      </c>
      <c r="F146" t="s">
        <v>186</v>
      </c>
      <c r="G146" t="s">
        <v>187</v>
      </c>
      <c r="H146" t="s">
        <v>182</v>
      </c>
      <c r="I146" t="s">
        <v>183</v>
      </c>
      <c r="J146" s="1">
        <v>0.84027777777777779</v>
      </c>
      <c r="K146" s="1">
        <v>0.85972222222222217</v>
      </c>
      <c r="L146" t="s">
        <v>188</v>
      </c>
      <c r="M146" t="s">
        <v>189</v>
      </c>
      <c r="N146">
        <v>12.118</v>
      </c>
      <c r="Q146" s="1">
        <f t="shared" si="2"/>
        <v>1.9444444444444375E-2</v>
      </c>
    </row>
    <row r="147" spans="1:17">
      <c r="A147" t="s">
        <v>117</v>
      </c>
      <c r="B147">
        <v>5</v>
      </c>
      <c r="C147" t="s">
        <v>184</v>
      </c>
      <c r="D147">
        <v>534813</v>
      </c>
      <c r="E147" t="s">
        <v>190</v>
      </c>
      <c r="F147" t="s">
        <v>191</v>
      </c>
      <c r="G147" t="s">
        <v>187</v>
      </c>
      <c r="H147" t="s">
        <v>188</v>
      </c>
      <c r="I147" t="s">
        <v>189</v>
      </c>
      <c r="J147" s="1">
        <v>0.86805555555555547</v>
      </c>
      <c r="K147" s="1">
        <v>0.88611111111111107</v>
      </c>
      <c r="L147" t="s">
        <v>182</v>
      </c>
      <c r="M147" t="s">
        <v>183</v>
      </c>
      <c r="N147">
        <v>12.781700000000001</v>
      </c>
      <c r="Q147" s="1">
        <f t="shared" si="2"/>
        <v>1.8055555555555602E-2</v>
      </c>
    </row>
    <row r="148" spans="1:17">
      <c r="A148" t="s">
        <v>117</v>
      </c>
      <c r="B148">
        <v>6</v>
      </c>
      <c r="C148" t="s">
        <v>184</v>
      </c>
      <c r="D148">
        <v>534768</v>
      </c>
      <c r="E148" t="s">
        <v>185</v>
      </c>
      <c r="F148" t="s">
        <v>186</v>
      </c>
      <c r="G148" t="s">
        <v>187</v>
      </c>
      <c r="H148" t="s">
        <v>182</v>
      </c>
      <c r="I148" t="s">
        <v>183</v>
      </c>
      <c r="J148" s="1">
        <v>0.88888888888888884</v>
      </c>
      <c r="K148" s="1">
        <v>0.90763888888888899</v>
      </c>
      <c r="L148" t="s">
        <v>188</v>
      </c>
      <c r="M148" t="s">
        <v>189</v>
      </c>
      <c r="N148">
        <v>12.118</v>
      </c>
      <c r="Q148" s="1">
        <f t="shared" si="2"/>
        <v>1.8750000000000155E-2</v>
      </c>
    </row>
    <row r="149" spans="1:17">
      <c r="A149" t="s">
        <v>117</v>
      </c>
      <c r="B149">
        <v>7</v>
      </c>
      <c r="C149" t="s">
        <v>184</v>
      </c>
      <c r="D149">
        <v>534770</v>
      </c>
      <c r="E149" t="s">
        <v>190</v>
      </c>
      <c r="F149" t="s">
        <v>191</v>
      </c>
      <c r="G149" t="s">
        <v>187</v>
      </c>
      <c r="H149" t="s">
        <v>188</v>
      </c>
      <c r="I149" t="s">
        <v>189</v>
      </c>
      <c r="J149" s="1">
        <v>0.92361111111111116</v>
      </c>
      <c r="K149" s="1">
        <v>0.94166666666666676</v>
      </c>
      <c r="L149" t="s">
        <v>182</v>
      </c>
      <c r="M149" t="s">
        <v>183</v>
      </c>
      <c r="N149">
        <v>12.781700000000001</v>
      </c>
      <c r="Q149" s="1">
        <f t="shared" si="2"/>
        <v>1.8055555555555602E-2</v>
      </c>
    </row>
    <row r="150" spans="1:17">
      <c r="A150" t="s">
        <v>117</v>
      </c>
      <c r="B150">
        <v>8</v>
      </c>
      <c r="C150" t="s">
        <v>184</v>
      </c>
      <c r="D150">
        <v>534842</v>
      </c>
      <c r="E150" t="s">
        <v>185</v>
      </c>
      <c r="F150" t="s">
        <v>186</v>
      </c>
      <c r="G150" t="s">
        <v>187</v>
      </c>
      <c r="H150" t="s">
        <v>182</v>
      </c>
      <c r="I150" t="s">
        <v>183</v>
      </c>
      <c r="J150" s="1">
        <v>0.97222222222222221</v>
      </c>
      <c r="K150" s="1">
        <v>0.99097222222222225</v>
      </c>
      <c r="L150" t="s">
        <v>188</v>
      </c>
      <c r="M150" t="s">
        <v>189</v>
      </c>
      <c r="N150">
        <v>12.118</v>
      </c>
      <c r="Q150" s="1">
        <f t="shared" si="2"/>
        <v>1.8750000000000044E-2</v>
      </c>
    </row>
    <row r="151" spans="1:17">
      <c r="A151" t="s">
        <v>117</v>
      </c>
      <c r="B151">
        <v>9</v>
      </c>
      <c r="C151" t="s">
        <v>184</v>
      </c>
      <c r="D151">
        <v>534719</v>
      </c>
      <c r="E151" t="s">
        <v>261</v>
      </c>
      <c r="F151" t="s">
        <v>262</v>
      </c>
      <c r="G151" t="s">
        <v>187</v>
      </c>
      <c r="H151" t="s">
        <v>188</v>
      </c>
      <c r="I151" t="s">
        <v>189</v>
      </c>
      <c r="J151" s="1">
        <v>0.99305555555555547</v>
      </c>
      <c r="K151" s="1">
        <v>9.7222222222222224E-3</v>
      </c>
      <c r="L151" t="s">
        <v>182</v>
      </c>
      <c r="M151" t="s">
        <v>183</v>
      </c>
      <c r="N151">
        <v>11.843</v>
      </c>
      <c r="Q151" s="1">
        <v>1.6666666666666666E-2</v>
      </c>
    </row>
    <row r="152" spans="1:17">
      <c r="A152" t="s">
        <v>117</v>
      </c>
      <c r="B152">
        <v>10</v>
      </c>
      <c r="C152" t="s">
        <v>184</v>
      </c>
      <c r="D152">
        <v>534810</v>
      </c>
      <c r="E152" t="s">
        <v>185</v>
      </c>
      <c r="F152" t="s">
        <v>186</v>
      </c>
      <c r="G152" t="s">
        <v>187</v>
      </c>
      <c r="H152" t="s">
        <v>182</v>
      </c>
      <c r="I152" t="s">
        <v>183</v>
      </c>
      <c r="J152" s="1">
        <v>1.3888888888888888E-2</v>
      </c>
      <c r="K152" s="1">
        <v>3.2638888888888891E-2</v>
      </c>
      <c r="L152" t="s">
        <v>188</v>
      </c>
      <c r="M152" t="s">
        <v>189</v>
      </c>
      <c r="N152">
        <v>12.118</v>
      </c>
      <c r="Q152" s="1">
        <f t="shared" si="2"/>
        <v>1.8750000000000003E-2</v>
      </c>
    </row>
    <row r="153" spans="1:17">
      <c r="A153" t="s">
        <v>117</v>
      </c>
      <c r="B153">
        <v>11</v>
      </c>
      <c r="C153" t="s">
        <v>184</v>
      </c>
      <c r="D153">
        <v>534884</v>
      </c>
      <c r="E153" t="s">
        <v>261</v>
      </c>
      <c r="F153" t="s">
        <v>262</v>
      </c>
      <c r="G153" t="s">
        <v>187</v>
      </c>
      <c r="H153" t="s">
        <v>188</v>
      </c>
      <c r="I153" t="s">
        <v>189</v>
      </c>
      <c r="J153" s="1">
        <v>3.8194444444444441E-2</v>
      </c>
      <c r="K153" s="1">
        <v>5.486111111111111E-2</v>
      </c>
      <c r="L153" t="s">
        <v>182</v>
      </c>
      <c r="M153" t="s">
        <v>183</v>
      </c>
      <c r="N153">
        <v>11.843</v>
      </c>
      <c r="Q153" s="1">
        <f t="shared" si="2"/>
        <v>1.666666666666667E-2</v>
      </c>
    </row>
    <row r="154" spans="1:17">
      <c r="A154" t="s">
        <v>117</v>
      </c>
      <c r="B154">
        <v>12</v>
      </c>
      <c r="C154" t="s">
        <v>179</v>
      </c>
      <c r="H154" t="s">
        <v>182</v>
      </c>
      <c r="I154" t="s">
        <v>183</v>
      </c>
      <c r="J154" s="1">
        <v>5.486111111111111E-2</v>
      </c>
      <c r="K154" s="1">
        <v>6.3194444444444442E-2</v>
      </c>
      <c r="L154" t="s">
        <v>180</v>
      </c>
      <c r="M154" t="s">
        <v>181</v>
      </c>
      <c r="N154">
        <v>7.8</v>
      </c>
      <c r="Q154" s="1">
        <f t="shared" si="2"/>
        <v>8.3333333333333315E-3</v>
      </c>
    </row>
    <row r="155" spans="1:17">
      <c r="A155" t="s">
        <v>117</v>
      </c>
      <c r="M155" t="s">
        <v>277</v>
      </c>
      <c r="N155">
        <f>SUM(N143:N154)</f>
        <v>138.02110000000002</v>
      </c>
      <c r="P155" t="s">
        <v>274</v>
      </c>
      <c r="Q155" s="1">
        <f>SUM(Q143:Q154)</f>
        <v>0.20138888888888914</v>
      </c>
    </row>
    <row r="156" spans="1:17">
      <c r="Q156" s="1"/>
    </row>
    <row r="157" spans="1:17">
      <c r="A157" t="s">
        <v>148</v>
      </c>
      <c r="Q157" s="1"/>
    </row>
    <row r="158" spans="1:17">
      <c r="A158" t="s">
        <v>148</v>
      </c>
      <c r="B158">
        <v>1</v>
      </c>
      <c r="C158" t="s">
        <v>179</v>
      </c>
      <c r="H158" t="s">
        <v>180</v>
      </c>
      <c r="I158" t="s">
        <v>181</v>
      </c>
      <c r="J158" s="1">
        <v>0.24166666666666667</v>
      </c>
      <c r="K158" s="1">
        <v>0.25</v>
      </c>
      <c r="L158" t="s">
        <v>182</v>
      </c>
      <c r="M158" t="s">
        <v>183</v>
      </c>
      <c r="N158">
        <v>7.6</v>
      </c>
      <c r="Q158" s="1">
        <f t="shared" si="2"/>
        <v>8.3333333333333315E-3</v>
      </c>
    </row>
    <row r="159" spans="1:17">
      <c r="A159" t="s">
        <v>148</v>
      </c>
      <c r="B159">
        <v>2</v>
      </c>
      <c r="C159" t="s">
        <v>184</v>
      </c>
      <c r="D159">
        <v>534846</v>
      </c>
      <c r="E159" t="s">
        <v>185</v>
      </c>
      <c r="F159" t="s">
        <v>186</v>
      </c>
      <c r="G159" t="s">
        <v>187</v>
      </c>
      <c r="H159" t="s">
        <v>182</v>
      </c>
      <c r="I159" t="s">
        <v>183</v>
      </c>
      <c r="J159" s="1">
        <v>0.25</v>
      </c>
      <c r="K159" s="1">
        <v>0.26874999999999999</v>
      </c>
      <c r="L159" t="s">
        <v>188</v>
      </c>
      <c r="M159" t="s">
        <v>189</v>
      </c>
      <c r="N159">
        <v>12.118</v>
      </c>
      <c r="Q159" s="1">
        <f t="shared" si="2"/>
        <v>1.8749999999999989E-2</v>
      </c>
    </row>
    <row r="160" spans="1:17">
      <c r="A160" t="s">
        <v>148</v>
      </c>
      <c r="B160">
        <v>3</v>
      </c>
      <c r="C160" t="s">
        <v>184</v>
      </c>
      <c r="D160">
        <v>534965</v>
      </c>
      <c r="E160" t="s">
        <v>190</v>
      </c>
      <c r="F160" t="s">
        <v>191</v>
      </c>
      <c r="G160" t="s">
        <v>187</v>
      </c>
      <c r="H160" t="s">
        <v>188</v>
      </c>
      <c r="I160" t="s">
        <v>189</v>
      </c>
      <c r="J160" s="1">
        <v>0.28125</v>
      </c>
      <c r="K160" s="1">
        <v>0.29930555555555555</v>
      </c>
      <c r="L160" t="s">
        <v>182</v>
      </c>
      <c r="M160" t="s">
        <v>183</v>
      </c>
      <c r="N160">
        <v>12.781700000000001</v>
      </c>
      <c r="Q160" s="1">
        <f t="shared" si="2"/>
        <v>1.8055555555555547E-2</v>
      </c>
    </row>
    <row r="161" spans="1:17">
      <c r="A161" t="s">
        <v>148</v>
      </c>
      <c r="B161">
        <v>4</v>
      </c>
      <c r="C161" t="s">
        <v>184</v>
      </c>
      <c r="D161">
        <v>534720</v>
      </c>
      <c r="E161" t="s">
        <v>185</v>
      </c>
      <c r="F161" t="s">
        <v>186</v>
      </c>
      <c r="G161" t="s">
        <v>187</v>
      </c>
      <c r="H161" t="s">
        <v>182</v>
      </c>
      <c r="I161" t="s">
        <v>183</v>
      </c>
      <c r="J161" s="1">
        <v>0.34375</v>
      </c>
      <c r="K161" s="1">
        <v>0.36319444444444443</v>
      </c>
      <c r="L161" t="s">
        <v>188</v>
      </c>
      <c r="M161" t="s">
        <v>189</v>
      </c>
      <c r="N161">
        <v>12.118</v>
      </c>
      <c r="Q161" s="1">
        <f t="shared" si="2"/>
        <v>1.9444444444444431E-2</v>
      </c>
    </row>
    <row r="162" spans="1:17">
      <c r="A162" t="s">
        <v>148</v>
      </c>
      <c r="B162">
        <v>5</v>
      </c>
      <c r="C162" t="s">
        <v>184</v>
      </c>
      <c r="D162">
        <v>534662</v>
      </c>
      <c r="E162" t="s">
        <v>190</v>
      </c>
      <c r="F162" t="s">
        <v>191</v>
      </c>
      <c r="G162" t="s">
        <v>187</v>
      </c>
      <c r="H162" t="s">
        <v>188</v>
      </c>
      <c r="I162" t="s">
        <v>189</v>
      </c>
      <c r="J162" s="1">
        <v>0.375</v>
      </c>
      <c r="K162" s="1">
        <v>0.39513888888888887</v>
      </c>
      <c r="L162" t="s">
        <v>182</v>
      </c>
      <c r="M162" t="s">
        <v>183</v>
      </c>
      <c r="N162">
        <v>12.781700000000001</v>
      </c>
      <c r="Q162" s="1">
        <f t="shared" si="2"/>
        <v>2.0138888888888873E-2</v>
      </c>
    </row>
    <row r="163" spans="1:17">
      <c r="A163" t="s">
        <v>148</v>
      </c>
      <c r="B163">
        <v>6</v>
      </c>
      <c r="C163" t="s">
        <v>184</v>
      </c>
      <c r="D163">
        <v>534847</v>
      </c>
      <c r="E163" t="s">
        <v>185</v>
      </c>
      <c r="F163" t="s">
        <v>186</v>
      </c>
      <c r="G163" t="s">
        <v>187</v>
      </c>
      <c r="H163" t="s">
        <v>182</v>
      </c>
      <c r="I163" t="s">
        <v>183</v>
      </c>
      <c r="J163" s="1">
        <v>0.40625</v>
      </c>
      <c r="K163" s="1">
        <v>0.42569444444444443</v>
      </c>
      <c r="L163" t="s">
        <v>188</v>
      </c>
      <c r="M163" t="s">
        <v>189</v>
      </c>
      <c r="N163">
        <v>12.118</v>
      </c>
      <c r="Q163" s="1">
        <f t="shared" si="2"/>
        <v>1.9444444444444431E-2</v>
      </c>
    </row>
    <row r="164" spans="1:17">
      <c r="A164" t="s">
        <v>148</v>
      </c>
      <c r="B164">
        <v>7</v>
      </c>
      <c r="C164" t="s">
        <v>184</v>
      </c>
      <c r="D164">
        <v>534966</v>
      </c>
      <c r="E164" t="s">
        <v>190</v>
      </c>
      <c r="F164" t="s">
        <v>191</v>
      </c>
      <c r="G164" t="s">
        <v>187</v>
      </c>
      <c r="H164" t="s">
        <v>188</v>
      </c>
      <c r="I164" t="s">
        <v>189</v>
      </c>
      <c r="J164" s="1">
        <v>0.4375</v>
      </c>
      <c r="K164" s="1">
        <v>0.45763888888888887</v>
      </c>
      <c r="L164" t="s">
        <v>182</v>
      </c>
      <c r="M164" t="s">
        <v>183</v>
      </c>
      <c r="N164">
        <v>12.781700000000001</v>
      </c>
      <c r="Q164" s="1">
        <f t="shared" si="2"/>
        <v>2.0138888888888873E-2</v>
      </c>
    </row>
    <row r="165" spans="1:17">
      <c r="A165" t="s">
        <v>148</v>
      </c>
      <c r="B165">
        <v>8</v>
      </c>
      <c r="C165" t="s">
        <v>184</v>
      </c>
      <c r="D165">
        <v>534721</v>
      </c>
      <c r="E165" t="s">
        <v>185</v>
      </c>
      <c r="F165" t="s">
        <v>186</v>
      </c>
      <c r="G165" t="s">
        <v>187</v>
      </c>
      <c r="H165" t="s">
        <v>182</v>
      </c>
      <c r="I165" t="s">
        <v>183</v>
      </c>
      <c r="J165" s="1">
        <v>0.46875</v>
      </c>
      <c r="K165" s="1">
        <v>0.48819444444444443</v>
      </c>
      <c r="L165" t="s">
        <v>188</v>
      </c>
      <c r="M165" t="s">
        <v>189</v>
      </c>
      <c r="N165">
        <v>12.118</v>
      </c>
      <c r="Q165" s="1">
        <f t="shared" si="2"/>
        <v>1.9444444444444431E-2</v>
      </c>
    </row>
    <row r="166" spans="1:17">
      <c r="A166" t="s">
        <v>148</v>
      </c>
      <c r="B166">
        <v>9</v>
      </c>
      <c r="C166" t="s">
        <v>184</v>
      </c>
      <c r="D166">
        <v>534844</v>
      </c>
      <c r="E166" t="s">
        <v>190</v>
      </c>
      <c r="F166" t="s">
        <v>191</v>
      </c>
      <c r="G166" t="s">
        <v>187</v>
      </c>
      <c r="H166" t="s">
        <v>188</v>
      </c>
      <c r="I166" t="s">
        <v>189</v>
      </c>
      <c r="J166" s="1">
        <v>0.5</v>
      </c>
      <c r="K166" s="1">
        <v>0.52013888888888882</v>
      </c>
      <c r="L166" t="s">
        <v>182</v>
      </c>
      <c r="M166" t="s">
        <v>183</v>
      </c>
      <c r="N166">
        <v>12.781700000000001</v>
      </c>
      <c r="Q166" s="1">
        <f t="shared" si="2"/>
        <v>2.0138888888888817E-2</v>
      </c>
    </row>
    <row r="167" spans="1:17">
      <c r="A167" t="s">
        <v>148</v>
      </c>
      <c r="B167">
        <v>10</v>
      </c>
      <c r="C167" t="s">
        <v>179</v>
      </c>
      <c r="H167" t="s">
        <v>182</v>
      </c>
      <c r="I167" t="s">
        <v>183</v>
      </c>
      <c r="J167" s="1">
        <v>0.52013888888888882</v>
      </c>
      <c r="K167" s="1">
        <v>0.52847222222222223</v>
      </c>
      <c r="L167" t="s">
        <v>180</v>
      </c>
      <c r="M167" t="s">
        <v>181</v>
      </c>
      <c r="N167">
        <v>7.8</v>
      </c>
      <c r="Q167" s="1">
        <f t="shared" si="2"/>
        <v>8.3333333333334147E-3</v>
      </c>
    </row>
    <row r="168" spans="1:17">
      <c r="A168" t="s">
        <v>148</v>
      </c>
      <c r="B168">
        <v>11</v>
      </c>
      <c r="C168" t="s">
        <v>179</v>
      </c>
      <c r="H168" t="s">
        <v>180</v>
      </c>
      <c r="I168" t="s">
        <v>181</v>
      </c>
      <c r="J168" s="1">
        <v>0.66875000000000007</v>
      </c>
      <c r="K168" s="1">
        <v>0.67708333333333337</v>
      </c>
      <c r="L168" t="s">
        <v>218</v>
      </c>
      <c r="M168" t="s">
        <v>219</v>
      </c>
      <c r="N168">
        <v>5.3</v>
      </c>
      <c r="Q168" s="1">
        <f t="shared" si="2"/>
        <v>8.3333333333333037E-3</v>
      </c>
    </row>
    <row r="169" spans="1:17">
      <c r="A169" t="s">
        <v>148</v>
      </c>
      <c r="B169">
        <v>12</v>
      </c>
      <c r="C169" t="s">
        <v>184</v>
      </c>
      <c r="D169">
        <v>100664</v>
      </c>
      <c r="E169" t="s">
        <v>220</v>
      </c>
      <c r="F169" t="s">
        <v>221</v>
      </c>
      <c r="G169" t="s">
        <v>222</v>
      </c>
      <c r="H169" t="s">
        <v>218</v>
      </c>
      <c r="I169" t="s">
        <v>219</v>
      </c>
      <c r="J169" s="1">
        <v>0.67708333333333337</v>
      </c>
      <c r="K169" s="1">
        <v>0.7104166666666667</v>
      </c>
      <c r="L169" t="s">
        <v>223</v>
      </c>
      <c r="M169" t="s">
        <v>224</v>
      </c>
      <c r="N169">
        <v>19.882999999999999</v>
      </c>
      <c r="Q169" s="1">
        <f t="shared" si="2"/>
        <v>3.3333333333333326E-2</v>
      </c>
    </row>
    <row r="170" spans="1:17">
      <c r="A170" t="s">
        <v>148</v>
      </c>
      <c r="B170">
        <v>13</v>
      </c>
      <c r="C170" t="s">
        <v>184</v>
      </c>
      <c r="D170">
        <v>100167</v>
      </c>
      <c r="E170" t="s">
        <v>225</v>
      </c>
      <c r="F170" t="s">
        <v>226</v>
      </c>
      <c r="G170" t="s">
        <v>222</v>
      </c>
      <c r="H170" t="s">
        <v>223</v>
      </c>
      <c r="I170" t="s">
        <v>224</v>
      </c>
      <c r="J170" s="1">
        <v>0.72222222222222221</v>
      </c>
      <c r="K170" s="1">
        <v>0.75694444444444453</v>
      </c>
      <c r="L170" t="s">
        <v>218</v>
      </c>
      <c r="M170" t="s">
        <v>219</v>
      </c>
      <c r="N170">
        <v>20.921500000000002</v>
      </c>
      <c r="Q170" s="1">
        <f t="shared" si="2"/>
        <v>3.4722222222222321E-2</v>
      </c>
    </row>
    <row r="171" spans="1:17">
      <c r="A171" t="s">
        <v>148</v>
      </c>
      <c r="B171">
        <v>14</v>
      </c>
      <c r="C171" t="s">
        <v>179</v>
      </c>
      <c r="H171" t="s">
        <v>218</v>
      </c>
      <c r="I171" t="s">
        <v>219</v>
      </c>
      <c r="J171" s="1">
        <v>0.75694444444444453</v>
      </c>
      <c r="K171" s="1">
        <v>0.76041666666666663</v>
      </c>
      <c r="L171" t="s">
        <v>207</v>
      </c>
      <c r="M171" t="s">
        <v>208</v>
      </c>
      <c r="N171">
        <v>2.2559999999999998</v>
      </c>
      <c r="Q171" s="1">
        <f t="shared" si="2"/>
        <v>3.4722222222220989E-3</v>
      </c>
    </row>
    <row r="172" spans="1:17">
      <c r="A172" t="s">
        <v>148</v>
      </c>
      <c r="B172">
        <v>15</v>
      </c>
      <c r="C172" t="s">
        <v>184</v>
      </c>
      <c r="D172">
        <v>201095</v>
      </c>
      <c r="E172" t="s">
        <v>209</v>
      </c>
      <c r="F172" t="s">
        <v>210</v>
      </c>
      <c r="G172" t="s">
        <v>211</v>
      </c>
      <c r="H172" t="s">
        <v>207</v>
      </c>
      <c r="I172" t="s">
        <v>208</v>
      </c>
      <c r="J172" s="1">
        <v>0.79513888888888884</v>
      </c>
      <c r="K172" s="1">
        <v>0.80833333333333324</v>
      </c>
      <c r="L172" t="s">
        <v>212</v>
      </c>
      <c r="M172" t="s">
        <v>213</v>
      </c>
      <c r="N172">
        <v>6.6947799999999997</v>
      </c>
      <c r="Q172" s="1">
        <f t="shared" si="2"/>
        <v>1.3194444444444398E-2</v>
      </c>
    </row>
    <row r="173" spans="1:17">
      <c r="A173" t="s">
        <v>148</v>
      </c>
      <c r="B173">
        <v>16</v>
      </c>
      <c r="C173" t="s">
        <v>184</v>
      </c>
      <c r="D173">
        <v>201295</v>
      </c>
      <c r="E173" t="s">
        <v>214</v>
      </c>
      <c r="F173" t="s">
        <v>215</v>
      </c>
      <c r="G173" t="s">
        <v>211</v>
      </c>
      <c r="H173" t="s">
        <v>212</v>
      </c>
      <c r="I173" t="s">
        <v>213</v>
      </c>
      <c r="J173" s="1">
        <v>0.81597222222222221</v>
      </c>
      <c r="K173" s="1">
        <v>0.83194444444444438</v>
      </c>
      <c r="L173" t="s">
        <v>207</v>
      </c>
      <c r="M173" t="s">
        <v>208</v>
      </c>
      <c r="N173">
        <v>7.8006000000000002</v>
      </c>
      <c r="Q173" s="1">
        <f t="shared" si="2"/>
        <v>1.5972222222222165E-2</v>
      </c>
    </row>
    <row r="174" spans="1:17">
      <c r="A174" t="s">
        <v>148</v>
      </c>
      <c r="B174">
        <v>17</v>
      </c>
      <c r="C174" t="s">
        <v>184</v>
      </c>
      <c r="D174">
        <v>201105</v>
      </c>
      <c r="E174" t="s">
        <v>209</v>
      </c>
      <c r="F174" t="s">
        <v>210</v>
      </c>
      <c r="G174" t="s">
        <v>211</v>
      </c>
      <c r="H174" t="s">
        <v>207</v>
      </c>
      <c r="I174" t="s">
        <v>208</v>
      </c>
      <c r="J174" s="1">
        <v>0.84722222222222221</v>
      </c>
      <c r="K174" s="1">
        <v>0.86041666666666661</v>
      </c>
      <c r="L174" t="s">
        <v>212</v>
      </c>
      <c r="M174" t="s">
        <v>213</v>
      </c>
      <c r="N174">
        <v>6.6947799999999997</v>
      </c>
      <c r="Q174" s="1">
        <f t="shared" si="2"/>
        <v>1.3194444444444398E-2</v>
      </c>
    </row>
    <row r="175" spans="1:17">
      <c r="A175" t="s">
        <v>148</v>
      </c>
      <c r="B175">
        <v>18</v>
      </c>
      <c r="C175" t="s">
        <v>184</v>
      </c>
      <c r="D175">
        <v>201303</v>
      </c>
      <c r="E175" t="s">
        <v>265</v>
      </c>
      <c r="F175" t="s">
        <v>266</v>
      </c>
      <c r="G175" t="s">
        <v>211</v>
      </c>
      <c r="H175" t="s">
        <v>212</v>
      </c>
      <c r="I175" t="s">
        <v>213</v>
      </c>
      <c r="J175" s="1">
        <v>0.86805555555555547</v>
      </c>
      <c r="K175" s="1">
        <v>0.87986111111111109</v>
      </c>
      <c r="L175" t="s">
        <v>201</v>
      </c>
      <c r="M175" t="s">
        <v>202</v>
      </c>
      <c r="N175">
        <v>6.09809</v>
      </c>
      <c r="Q175" s="1">
        <f t="shared" si="2"/>
        <v>1.1805555555555625E-2</v>
      </c>
    </row>
    <row r="176" spans="1:17">
      <c r="A176" t="s">
        <v>148</v>
      </c>
      <c r="B176">
        <v>19</v>
      </c>
      <c r="C176" t="s">
        <v>184</v>
      </c>
      <c r="D176">
        <v>201122</v>
      </c>
      <c r="E176" t="s">
        <v>263</v>
      </c>
      <c r="F176" t="s">
        <v>264</v>
      </c>
      <c r="G176" t="s">
        <v>211</v>
      </c>
      <c r="H176" t="s">
        <v>201</v>
      </c>
      <c r="I176" t="s">
        <v>202</v>
      </c>
      <c r="J176" s="1">
        <v>0.89236111111111116</v>
      </c>
      <c r="K176" s="1">
        <v>0.90486111111111101</v>
      </c>
      <c r="L176" t="s">
        <v>212</v>
      </c>
      <c r="M176" t="s">
        <v>213</v>
      </c>
      <c r="N176">
        <v>5.9868399999999999</v>
      </c>
      <c r="Q176" s="1">
        <f t="shared" si="2"/>
        <v>1.2499999999999845E-2</v>
      </c>
    </row>
    <row r="177" spans="1:17">
      <c r="A177" t="s">
        <v>148</v>
      </c>
      <c r="B177">
        <v>20</v>
      </c>
      <c r="C177" t="s">
        <v>184</v>
      </c>
      <c r="D177">
        <v>201321</v>
      </c>
      <c r="E177" t="s">
        <v>265</v>
      </c>
      <c r="F177" t="s">
        <v>266</v>
      </c>
      <c r="G177" t="s">
        <v>211</v>
      </c>
      <c r="H177" t="s">
        <v>212</v>
      </c>
      <c r="I177" t="s">
        <v>213</v>
      </c>
      <c r="J177" s="1">
        <v>0.90972222222222221</v>
      </c>
      <c r="K177" s="1">
        <v>0.92152777777777783</v>
      </c>
      <c r="L177" t="s">
        <v>201</v>
      </c>
      <c r="M177" t="s">
        <v>202</v>
      </c>
      <c r="N177">
        <v>6.09809</v>
      </c>
      <c r="Q177" s="1">
        <f t="shared" si="2"/>
        <v>1.1805555555555625E-2</v>
      </c>
    </row>
    <row r="178" spans="1:17">
      <c r="A178" t="s">
        <v>148</v>
      </c>
      <c r="B178">
        <v>21</v>
      </c>
      <c r="C178" t="s">
        <v>179</v>
      </c>
      <c r="H178" t="s">
        <v>201</v>
      </c>
      <c r="I178" t="s">
        <v>202</v>
      </c>
      <c r="J178" s="1">
        <v>0.92152777777777783</v>
      </c>
      <c r="K178" s="1">
        <v>0.93194444444444446</v>
      </c>
      <c r="L178" t="s">
        <v>180</v>
      </c>
      <c r="M178" t="s">
        <v>181</v>
      </c>
      <c r="N178">
        <v>7.5</v>
      </c>
      <c r="Q178" s="1">
        <f t="shared" si="2"/>
        <v>1.041666666666663E-2</v>
      </c>
    </row>
    <row r="179" spans="1:17">
      <c r="A179" t="s">
        <v>148</v>
      </c>
      <c r="M179" t="s">
        <v>277</v>
      </c>
      <c r="N179">
        <f>SUM(N158:N178)</f>
        <v>210.23248000000007</v>
      </c>
      <c r="P179" t="s">
        <v>274</v>
      </c>
      <c r="Q179" s="1">
        <f>SUM(Q158:Q178)</f>
        <v>0.3409722222222219</v>
      </c>
    </row>
    <row r="180" spans="1:17">
      <c r="Q180" s="1"/>
    </row>
    <row r="181" spans="1:17">
      <c r="A181" t="s">
        <v>160</v>
      </c>
      <c r="Q181" s="1"/>
    </row>
    <row r="182" spans="1:17">
      <c r="A182" t="s">
        <v>160</v>
      </c>
      <c r="B182">
        <v>1</v>
      </c>
      <c r="C182" t="s">
        <v>179</v>
      </c>
      <c r="H182" t="s">
        <v>180</v>
      </c>
      <c r="I182" t="s">
        <v>181</v>
      </c>
      <c r="J182" s="1">
        <v>0.61597222222222225</v>
      </c>
      <c r="K182" s="1">
        <v>0.625</v>
      </c>
      <c r="L182" t="s">
        <v>207</v>
      </c>
      <c r="M182" t="s">
        <v>208</v>
      </c>
      <c r="N182">
        <v>5.3</v>
      </c>
      <c r="Q182" s="1">
        <f t="shared" si="2"/>
        <v>9.0277777777777457E-3</v>
      </c>
    </row>
    <row r="183" spans="1:17">
      <c r="A183" t="s">
        <v>160</v>
      </c>
      <c r="B183">
        <v>2</v>
      </c>
      <c r="C183" t="s">
        <v>184</v>
      </c>
      <c r="D183">
        <v>201067</v>
      </c>
      <c r="E183" t="s">
        <v>209</v>
      </c>
      <c r="F183" t="s">
        <v>210</v>
      </c>
      <c r="G183" t="s">
        <v>211</v>
      </c>
      <c r="H183" t="s">
        <v>207</v>
      </c>
      <c r="I183" t="s">
        <v>208</v>
      </c>
      <c r="J183" s="1">
        <v>0.625</v>
      </c>
      <c r="K183" s="1">
        <v>0.63958333333333328</v>
      </c>
      <c r="L183" t="s">
        <v>212</v>
      </c>
      <c r="M183" t="s">
        <v>213</v>
      </c>
      <c r="N183">
        <v>6.6947799999999997</v>
      </c>
      <c r="Q183" s="1">
        <f t="shared" si="2"/>
        <v>1.4583333333333282E-2</v>
      </c>
    </row>
    <row r="184" spans="1:17">
      <c r="A184" t="s">
        <v>160</v>
      </c>
      <c r="B184">
        <v>3</v>
      </c>
      <c r="C184" t="s">
        <v>184</v>
      </c>
      <c r="D184">
        <v>201264</v>
      </c>
      <c r="E184" t="s">
        <v>214</v>
      </c>
      <c r="F184" t="s">
        <v>215</v>
      </c>
      <c r="G184" t="s">
        <v>211</v>
      </c>
      <c r="H184" t="s">
        <v>212</v>
      </c>
      <c r="I184" t="s">
        <v>213</v>
      </c>
      <c r="J184" s="1">
        <v>0.64583333333333337</v>
      </c>
      <c r="K184" s="1">
        <v>0.66180555555555554</v>
      </c>
      <c r="L184" t="s">
        <v>207</v>
      </c>
      <c r="M184" t="s">
        <v>208</v>
      </c>
      <c r="N184">
        <v>7.8006000000000002</v>
      </c>
      <c r="Q184" s="1">
        <f t="shared" si="2"/>
        <v>1.5972222222222165E-2</v>
      </c>
    </row>
    <row r="185" spans="1:17">
      <c r="A185" t="s">
        <v>160</v>
      </c>
      <c r="B185">
        <v>4</v>
      </c>
      <c r="C185" t="s">
        <v>184</v>
      </c>
      <c r="D185">
        <v>201073</v>
      </c>
      <c r="E185" t="s">
        <v>209</v>
      </c>
      <c r="F185" t="s">
        <v>210</v>
      </c>
      <c r="G185" t="s">
        <v>211</v>
      </c>
      <c r="H185" t="s">
        <v>207</v>
      </c>
      <c r="I185" t="s">
        <v>208</v>
      </c>
      <c r="J185" s="1">
        <v>0.67361111111111116</v>
      </c>
      <c r="K185" s="1">
        <v>0.68819444444444444</v>
      </c>
      <c r="L185" t="s">
        <v>212</v>
      </c>
      <c r="M185" t="s">
        <v>213</v>
      </c>
      <c r="N185">
        <v>6.6947799999999997</v>
      </c>
      <c r="Q185" s="1">
        <f t="shared" si="2"/>
        <v>1.4583333333333282E-2</v>
      </c>
    </row>
    <row r="186" spans="1:17">
      <c r="A186" t="s">
        <v>160</v>
      </c>
      <c r="B186">
        <v>5</v>
      </c>
      <c r="C186" t="s">
        <v>184</v>
      </c>
      <c r="D186">
        <v>201270</v>
      </c>
      <c r="E186" t="s">
        <v>214</v>
      </c>
      <c r="F186" t="s">
        <v>215</v>
      </c>
      <c r="G186" t="s">
        <v>211</v>
      </c>
      <c r="H186" t="s">
        <v>212</v>
      </c>
      <c r="I186" t="s">
        <v>213</v>
      </c>
      <c r="J186" s="1">
        <v>0.69444444444444453</v>
      </c>
      <c r="K186" s="1">
        <v>0.7104166666666667</v>
      </c>
      <c r="L186" t="s">
        <v>207</v>
      </c>
      <c r="M186" t="s">
        <v>208</v>
      </c>
      <c r="N186">
        <v>7.8006000000000002</v>
      </c>
      <c r="Q186" s="1">
        <f t="shared" si="2"/>
        <v>1.5972222222222165E-2</v>
      </c>
    </row>
    <row r="187" spans="1:17">
      <c r="A187" t="s">
        <v>160</v>
      </c>
      <c r="B187">
        <v>6</v>
      </c>
      <c r="C187" t="s">
        <v>184</v>
      </c>
      <c r="D187">
        <v>201081</v>
      </c>
      <c r="E187" t="s">
        <v>209</v>
      </c>
      <c r="F187" t="s">
        <v>210</v>
      </c>
      <c r="G187" t="s">
        <v>211</v>
      </c>
      <c r="H187" t="s">
        <v>207</v>
      </c>
      <c r="I187" t="s">
        <v>208</v>
      </c>
      <c r="J187" s="1">
        <v>0.72222222222222221</v>
      </c>
      <c r="K187" s="1">
        <v>0.7368055555555556</v>
      </c>
      <c r="L187" t="s">
        <v>212</v>
      </c>
      <c r="M187" t="s">
        <v>213</v>
      </c>
      <c r="N187">
        <v>6.6947799999999997</v>
      </c>
      <c r="Q187" s="1">
        <f t="shared" si="2"/>
        <v>1.4583333333333393E-2</v>
      </c>
    </row>
    <row r="188" spans="1:17">
      <c r="A188" t="s">
        <v>160</v>
      </c>
      <c r="B188">
        <v>7</v>
      </c>
      <c r="C188" t="s">
        <v>184</v>
      </c>
      <c r="D188">
        <v>201281</v>
      </c>
      <c r="E188" t="s">
        <v>214</v>
      </c>
      <c r="F188" t="s">
        <v>215</v>
      </c>
      <c r="G188" t="s">
        <v>211</v>
      </c>
      <c r="H188" t="s">
        <v>212</v>
      </c>
      <c r="I188" t="s">
        <v>213</v>
      </c>
      <c r="J188" s="1">
        <v>0.74305555555555547</v>
      </c>
      <c r="K188" s="1">
        <v>0.75902777777777775</v>
      </c>
      <c r="L188" t="s">
        <v>207</v>
      </c>
      <c r="M188" t="s">
        <v>208</v>
      </c>
      <c r="N188">
        <v>7.8006000000000002</v>
      </c>
      <c r="Q188" s="1">
        <f t="shared" si="2"/>
        <v>1.5972222222222276E-2</v>
      </c>
    </row>
    <row r="189" spans="1:17">
      <c r="A189" t="s">
        <v>160</v>
      </c>
      <c r="B189">
        <v>8</v>
      </c>
      <c r="C189" t="s">
        <v>184</v>
      </c>
      <c r="D189">
        <v>201090</v>
      </c>
      <c r="E189" t="s">
        <v>209</v>
      </c>
      <c r="F189" t="s">
        <v>210</v>
      </c>
      <c r="G189" t="s">
        <v>211</v>
      </c>
      <c r="H189" t="s">
        <v>207</v>
      </c>
      <c r="I189" t="s">
        <v>208</v>
      </c>
      <c r="J189" s="1">
        <v>0.77083333333333337</v>
      </c>
      <c r="K189" s="1">
        <v>0.78541666666666676</v>
      </c>
      <c r="L189" t="s">
        <v>212</v>
      </c>
      <c r="M189" t="s">
        <v>213</v>
      </c>
      <c r="N189">
        <v>6.6947799999999997</v>
      </c>
      <c r="Q189" s="1">
        <f t="shared" si="2"/>
        <v>1.4583333333333393E-2</v>
      </c>
    </row>
    <row r="190" spans="1:17">
      <c r="A190" t="s">
        <v>160</v>
      </c>
      <c r="B190">
        <v>9</v>
      </c>
      <c r="C190" t="s">
        <v>184</v>
      </c>
      <c r="D190">
        <v>201290</v>
      </c>
      <c r="E190" t="s">
        <v>214</v>
      </c>
      <c r="F190" t="s">
        <v>215</v>
      </c>
      <c r="G190" t="s">
        <v>211</v>
      </c>
      <c r="H190" t="s">
        <v>212</v>
      </c>
      <c r="I190" t="s">
        <v>213</v>
      </c>
      <c r="J190" s="1">
        <v>0.79166666666666663</v>
      </c>
      <c r="K190" s="1">
        <v>0.80763888888888891</v>
      </c>
      <c r="L190" t="s">
        <v>207</v>
      </c>
      <c r="M190" t="s">
        <v>208</v>
      </c>
      <c r="N190">
        <v>7.8006000000000002</v>
      </c>
      <c r="Q190" s="1">
        <f t="shared" si="2"/>
        <v>1.5972222222222276E-2</v>
      </c>
    </row>
    <row r="191" spans="1:17">
      <c r="A191" t="s">
        <v>160</v>
      </c>
      <c r="B191">
        <v>10</v>
      </c>
      <c r="C191" t="s">
        <v>179</v>
      </c>
      <c r="H191" t="s">
        <v>207</v>
      </c>
      <c r="I191" t="s">
        <v>208</v>
      </c>
      <c r="J191" s="1">
        <v>0.80763888888888891</v>
      </c>
      <c r="K191" s="1">
        <v>0.80972222222222223</v>
      </c>
      <c r="L191" t="s">
        <v>201</v>
      </c>
      <c r="M191" t="s">
        <v>202</v>
      </c>
      <c r="N191">
        <v>1.2889999999999999</v>
      </c>
      <c r="Q191" s="1">
        <f t="shared" si="2"/>
        <v>2.0833333333333259E-3</v>
      </c>
    </row>
    <row r="192" spans="1:17">
      <c r="A192" t="s">
        <v>160</v>
      </c>
      <c r="B192">
        <v>11</v>
      </c>
      <c r="C192" t="s">
        <v>184</v>
      </c>
      <c r="D192">
        <v>100567</v>
      </c>
      <c r="E192" t="s">
        <v>203</v>
      </c>
      <c r="F192" t="s">
        <v>204</v>
      </c>
      <c r="G192" t="s">
        <v>196</v>
      </c>
      <c r="H192" t="s">
        <v>201</v>
      </c>
      <c r="I192" t="s">
        <v>202</v>
      </c>
      <c r="J192" s="1">
        <v>0.84027777777777779</v>
      </c>
      <c r="K192" s="1">
        <v>0.84791666666666676</v>
      </c>
      <c r="L192" t="s">
        <v>197</v>
      </c>
      <c r="M192" t="s">
        <v>198</v>
      </c>
      <c r="N192">
        <v>3.6383299999999998</v>
      </c>
      <c r="Q192" s="1">
        <f t="shared" si="2"/>
        <v>7.6388888888889728E-3</v>
      </c>
    </row>
    <row r="193" spans="1:17">
      <c r="A193" t="s">
        <v>160</v>
      </c>
      <c r="B193">
        <v>12</v>
      </c>
      <c r="C193" t="s">
        <v>184</v>
      </c>
      <c r="D193">
        <v>100412</v>
      </c>
      <c r="E193" t="s">
        <v>199</v>
      </c>
      <c r="F193" t="s">
        <v>200</v>
      </c>
      <c r="G193" t="s">
        <v>196</v>
      </c>
      <c r="H193" t="s">
        <v>197</v>
      </c>
      <c r="I193" t="s">
        <v>198</v>
      </c>
      <c r="J193" s="1">
        <v>0.85416666666666663</v>
      </c>
      <c r="K193" s="1">
        <v>0.86249999999999993</v>
      </c>
      <c r="L193" t="s">
        <v>201</v>
      </c>
      <c r="M193" t="s">
        <v>202</v>
      </c>
      <c r="N193">
        <v>3.9434100000000001</v>
      </c>
      <c r="Q193" s="1">
        <f t="shared" si="2"/>
        <v>8.3333333333333037E-3</v>
      </c>
    </row>
    <row r="194" spans="1:17">
      <c r="A194" t="s">
        <v>160</v>
      </c>
      <c r="B194">
        <v>13</v>
      </c>
      <c r="C194" t="s">
        <v>184</v>
      </c>
      <c r="D194">
        <v>100571</v>
      </c>
      <c r="E194" t="s">
        <v>203</v>
      </c>
      <c r="F194" t="s">
        <v>204</v>
      </c>
      <c r="G194" t="s">
        <v>196</v>
      </c>
      <c r="H194" t="s">
        <v>201</v>
      </c>
      <c r="I194" t="s">
        <v>202</v>
      </c>
      <c r="J194" s="1">
        <v>0.86805555555555547</v>
      </c>
      <c r="K194" s="1">
        <v>0.87569444444444444</v>
      </c>
      <c r="L194" t="s">
        <v>197</v>
      </c>
      <c r="M194" t="s">
        <v>198</v>
      </c>
      <c r="N194">
        <v>3.6383299999999998</v>
      </c>
      <c r="Q194" s="1">
        <f t="shared" si="2"/>
        <v>7.6388888888889728E-3</v>
      </c>
    </row>
    <row r="195" spans="1:17">
      <c r="A195" t="s">
        <v>160</v>
      </c>
      <c r="B195">
        <v>14</v>
      </c>
      <c r="C195" t="s">
        <v>184</v>
      </c>
      <c r="D195">
        <v>100416</v>
      </c>
      <c r="E195" t="s">
        <v>199</v>
      </c>
      <c r="F195" t="s">
        <v>200</v>
      </c>
      <c r="G195" t="s">
        <v>196</v>
      </c>
      <c r="H195" t="s">
        <v>197</v>
      </c>
      <c r="I195" t="s">
        <v>198</v>
      </c>
      <c r="J195" s="1">
        <v>0.8833333333333333</v>
      </c>
      <c r="K195" s="1">
        <v>0.89166666666666661</v>
      </c>
      <c r="L195" t="s">
        <v>201</v>
      </c>
      <c r="M195" t="s">
        <v>202</v>
      </c>
      <c r="N195">
        <v>3.9434100000000001</v>
      </c>
      <c r="Q195" s="1">
        <f t="shared" si="2"/>
        <v>8.3333333333333037E-3</v>
      </c>
    </row>
    <row r="196" spans="1:17">
      <c r="A196" t="s">
        <v>160</v>
      </c>
      <c r="B196">
        <v>15</v>
      </c>
      <c r="C196" t="s">
        <v>184</v>
      </c>
      <c r="D196">
        <v>201316</v>
      </c>
      <c r="E196" t="s">
        <v>267</v>
      </c>
      <c r="F196" t="s">
        <v>268</v>
      </c>
      <c r="G196" t="s">
        <v>211</v>
      </c>
      <c r="H196" t="s">
        <v>201</v>
      </c>
      <c r="I196" t="s">
        <v>202</v>
      </c>
      <c r="J196" s="1">
        <v>0.89861111111111114</v>
      </c>
      <c r="K196" s="1">
        <v>0.90208333333333324</v>
      </c>
      <c r="L196" t="s">
        <v>207</v>
      </c>
      <c r="M196" t="s">
        <v>208</v>
      </c>
      <c r="N196">
        <v>1.7024999999999999</v>
      </c>
      <c r="Q196" s="1">
        <f t="shared" si="2"/>
        <v>3.4722222222220989E-3</v>
      </c>
    </row>
    <row r="197" spans="1:17">
      <c r="A197" t="s">
        <v>160</v>
      </c>
      <c r="B197">
        <v>16</v>
      </c>
      <c r="C197" t="s">
        <v>184</v>
      </c>
      <c r="D197">
        <v>201124</v>
      </c>
      <c r="E197" t="s">
        <v>269</v>
      </c>
      <c r="F197" t="s">
        <v>270</v>
      </c>
      <c r="G197" t="s">
        <v>211</v>
      </c>
      <c r="H197" t="s">
        <v>207</v>
      </c>
      <c r="I197" t="s">
        <v>208</v>
      </c>
      <c r="J197" s="1">
        <v>0.90208333333333324</v>
      </c>
      <c r="K197" s="1">
        <v>0.90555555555555556</v>
      </c>
      <c r="L197" t="s">
        <v>201</v>
      </c>
      <c r="M197" t="s">
        <v>202</v>
      </c>
      <c r="N197">
        <v>1.7518100000000001</v>
      </c>
      <c r="Q197" s="1">
        <f t="shared" ref="Q197:Q260" si="3">K197-J197</f>
        <v>3.4722222222223209E-3</v>
      </c>
    </row>
    <row r="198" spans="1:17">
      <c r="A198" t="s">
        <v>160</v>
      </c>
      <c r="B198">
        <v>17</v>
      </c>
      <c r="C198" t="s">
        <v>184</v>
      </c>
      <c r="D198">
        <v>201317</v>
      </c>
      <c r="E198" t="s">
        <v>267</v>
      </c>
      <c r="F198" t="s">
        <v>268</v>
      </c>
      <c r="G198" t="s">
        <v>211</v>
      </c>
      <c r="H198" t="s">
        <v>201</v>
      </c>
      <c r="I198" t="s">
        <v>202</v>
      </c>
      <c r="J198" s="1">
        <v>0.90833333333333333</v>
      </c>
      <c r="K198" s="1">
        <v>0.91180555555555554</v>
      </c>
      <c r="L198" t="s">
        <v>207</v>
      </c>
      <c r="M198" t="s">
        <v>208</v>
      </c>
      <c r="N198">
        <v>1.7024999999999999</v>
      </c>
      <c r="Q198" s="1">
        <f t="shared" si="3"/>
        <v>3.4722222222222099E-3</v>
      </c>
    </row>
    <row r="199" spans="1:17">
      <c r="A199" t="s">
        <v>160</v>
      </c>
      <c r="B199">
        <v>18</v>
      </c>
      <c r="C199" t="s">
        <v>184</v>
      </c>
      <c r="D199">
        <v>201128</v>
      </c>
      <c r="E199" t="s">
        <v>269</v>
      </c>
      <c r="F199" t="s">
        <v>270</v>
      </c>
      <c r="G199" t="s">
        <v>211</v>
      </c>
      <c r="H199" t="s">
        <v>207</v>
      </c>
      <c r="I199" t="s">
        <v>208</v>
      </c>
      <c r="J199" s="1">
        <v>0.91180555555555554</v>
      </c>
      <c r="K199" s="1">
        <v>0.91527777777777775</v>
      </c>
      <c r="L199" t="s">
        <v>201</v>
      </c>
      <c r="M199" t="s">
        <v>202</v>
      </c>
      <c r="N199">
        <v>1.7518100000000001</v>
      </c>
      <c r="Q199" s="1">
        <f t="shared" si="3"/>
        <v>3.4722222222222099E-3</v>
      </c>
    </row>
    <row r="200" spans="1:17">
      <c r="A200" t="s">
        <v>160</v>
      </c>
      <c r="B200">
        <v>19</v>
      </c>
      <c r="C200" t="s">
        <v>179</v>
      </c>
      <c r="H200" t="s">
        <v>201</v>
      </c>
      <c r="I200" t="s">
        <v>202</v>
      </c>
      <c r="J200" s="1">
        <v>0.91527777777777775</v>
      </c>
      <c r="K200" s="1">
        <v>0.92569444444444438</v>
      </c>
      <c r="L200" t="s">
        <v>180</v>
      </c>
      <c r="M200" t="s">
        <v>181</v>
      </c>
      <c r="N200">
        <v>7.5</v>
      </c>
      <c r="Q200" s="1">
        <f t="shared" si="3"/>
        <v>1.041666666666663E-2</v>
      </c>
    </row>
    <row r="201" spans="1:17">
      <c r="A201" t="s">
        <v>160</v>
      </c>
      <c r="M201" t="s">
        <v>277</v>
      </c>
      <c r="N201">
        <f>SUM(N182:N200)</f>
        <v>94.142620000000008</v>
      </c>
      <c r="P201" t="s">
        <v>274</v>
      </c>
      <c r="Q201" s="1">
        <f>SUM(Q182:Q200)</f>
        <v>0.18958333333333333</v>
      </c>
    </row>
    <row r="202" spans="1:17">
      <c r="Q202" s="1"/>
    </row>
    <row r="203" spans="1:17">
      <c r="A203" t="s">
        <v>138</v>
      </c>
      <c r="Q203" s="1"/>
    </row>
    <row r="204" spans="1:17">
      <c r="A204" t="s">
        <v>138</v>
      </c>
      <c r="B204">
        <v>1</v>
      </c>
      <c r="C204" t="s">
        <v>179</v>
      </c>
      <c r="H204" t="s">
        <v>180</v>
      </c>
      <c r="I204" t="s">
        <v>181</v>
      </c>
      <c r="J204" s="1">
        <v>0.79375000000000007</v>
      </c>
      <c r="K204" s="1">
        <v>0.80208333333333337</v>
      </c>
      <c r="L204" t="s">
        <v>218</v>
      </c>
      <c r="M204" t="s">
        <v>219</v>
      </c>
      <c r="N204">
        <v>5.3</v>
      </c>
      <c r="Q204" s="1">
        <f t="shared" si="3"/>
        <v>8.3333333333333037E-3</v>
      </c>
    </row>
    <row r="205" spans="1:17">
      <c r="A205" t="s">
        <v>138</v>
      </c>
      <c r="B205">
        <v>2</v>
      </c>
      <c r="C205" t="s">
        <v>184</v>
      </c>
      <c r="D205">
        <v>100001</v>
      </c>
      <c r="E205" t="s">
        <v>220</v>
      </c>
      <c r="F205" t="s">
        <v>221</v>
      </c>
      <c r="G205" t="s">
        <v>222</v>
      </c>
      <c r="H205" t="s">
        <v>218</v>
      </c>
      <c r="I205" t="s">
        <v>219</v>
      </c>
      <c r="J205" s="1">
        <v>0.80208333333333337</v>
      </c>
      <c r="K205" s="1">
        <v>0.8354166666666667</v>
      </c>
      <c r="L205" t="s">
        <v>223</v>
      </c>
      <c r="M205" t="s">
        <v>224</v>
      </c>
      <c r="N205">
        <v>19.882999999999999</v>
      </c>
      <c r="Q205" s="1">
        <f t="shared" si="3"/>
        <v>3.3333333333333326E-2</v>
      </c>
    </row>
    <row r="206" spans="1:17">
      <c r="A206" t="s">
        <v>138</v>
      </c>
      <c r="B206">
        <v>3</v>
      </c>
      <c r="C206" t="s">
        <v>184</v>
      </c>
      <c r="D206">
        <v>100173</v>
      </c>
      <c r="E206" t="s">
        <v>225</v>
      </c>
      <c r="F206" t="s">
        <v>226</v>
      </c>
      <c r="G206" t="s">
        <v>222</v>
      </c>
      <c r="H206" t="s">
        <v>223</v>
      </c>
      <c r="I206" t="s">
        <v>224</v>
      </c>
      <c r="J206" s="1">
        <v>0.84722222222222221</v>
      </c>
      <c r="K206" s="1">
        <v>0.88194444444444453</v>
      </c>
      <c r="L206" t="s">
        <v>218</v>
      </c>
      <c r="M206" t="s">
        <v>219</v>
      </c>
      <c r="N206">
        <v>20.921500000000002</v>
      </c>
      <c r="Q206" s="1">
        <f t="shared" si="3"/>
        <v>3.4722222222222321E-2</v>
      </c>
    </row>
    <row r="207" spans="1:17">
      <c r="A207" t="s">
        <v>138</v>
      </c>
      <c r="B207">
        <v>4</v>
      </c>
      <c r="C207" t="s">
        <v>179</v>
      </c>
      <c r="H207" t="s">
        <v>218</v>
      </c>
      <c r="I207" t="s">
        <v>219</v>
      </c>
      <c r="J207" s="1">
        <v>0.88194444444444453</v>
      </c>
      <c r="K207" s="1">
        <v>0.88541666666666663</v>
      </c>
      <c r="L207" t="s">
        <v>201</v>
      </c>
      <c r="M207" t="s">
        <v>202</v>
      </c>
      <c r="N207">
        <v>2.3210000000000002</v>
      </c>
      <c r="Q207" s="1">
        <f t="shared" si="3"/>
        <v>3.4722222222220989E-3</v>
      </c>
    </row>
    <row r="208" spans="1:17">
      <c r="A208" t="s">
        <v>138</v>
      </c>
      <c r="B208">
        <v>5</v>
      </c>
      <c r="C208" t="s">
        <v>184</v>
      </c>
      <c r="D208">
        <v>100573</v>
      </c>
      <c r="E208" t="s">
        <v>203</v>
      </c>
      <c r="F208" t="s">
        <v>204</v>
      </c>
      <c r="G208" t="s">
        <v>196</v>
      </c>
      <c r="H208" t="s">
        <v>201</v>
      </c>
      <c r="I208" t="s">
        <v>202</v>
      </c>
      <c r="J208" s="1">
        <v>0.88541666666666663</v>
      </c>
      <c r="K208" s="1">
        <v>0.8930555555555556</v>
      </c>
      <c r="L208" t="s">
        <v>197</v>
      </c>
      <c r="M208" t="s">
        <v>198</v>
      </c>
      <c r="N208">
        <v>3.6383299999999998</v>
      </c>
      <c r="Q208" s="1">
        <f t="shared" si="3"/>
        <v>7.6388888888889728E-3</v>
      </c>
    </row>
    <row r="209" spans="1:17">
      <c r="A209" t="s">
        <v>138</v>
      </c>
      <c r="B209">
        <v>6</v>
      </c>
      <c r="C209" t="s">
        <v>184</v>
      </c>
      <c r="D209">
        <v>100418</v>
      </c>
      <c r="E209" t="s">
        <v>199</v>
      </c>
      <c r="F209" t="s">
        <v>200</v>
      </c>
      <c r="G209" t="s">
        <v>196</v>
      </c>
      <c r="H209" t="s">
        <v>197</v>
      </c>
      <c r="I209" t="s">
        <v>198</v>
      </c>
      <c r="J209" s="1">
        <v>0.89930555555555547</v>
      </c>
      <c r="K209" s="1">
        <v>0.90763888888888899</v>
      </c>
      <c r="L209" t="s">
        <v>201</v>
      </c>
      <c r="M209" t="s">
        <v>202</v>
      </c>
      <c r="N209">
        <v>3.9434100000000001</v>
      </c>
      <c r="Q209" s="1">
        <f t="shared" si="3"/>
        <v>8.3333333333335258E-3</v>
      </c>
    </row>
    <row r="210" spans="1:17">
      <c r="A210" t="s">
        <v>138</v>
      </c>
      <c r="B210">
        <v>7</v>
      </c>
      <c r="C210" t="s">
        <v>184</v>
      </c>
      <c r="D210">
        <v>201135</v>
      </c>
      <c r="E210" t="s">
        <v>263</v>
      </c>
      <c r="F210" t="s">
        <v>264</v>
      </c>
      <c r="G210" t="s">
        <v>211</v>
      </c>
      <c r="H210" t="s">
        <v>201</v>
      </c>
      <c r="I210" t="s">
        <v>202</v>
      </c>
      <c r="J210" s="1">
        <v>0.93402777777777779</v>
      </c>
      <c r="K210" s="1">
        <v>0.94652777777777775</v>
      </c>
      <c r="L210" t="s">
        <v>212</v>
      </c>
      <c r="M210" t="s">
        <v>213</v>
      </c>
      <c r="N210">
        <v>5.9868399999999999</v>
      </c>
      <c r="Q210" s="1">
        <f t="shared" si="3"/>
        <v>1.2499999999999956E-2</v>
      </c>
    </row>
    <row r="211" spans="1:17">
      <c r="A211" t="s">
        <v>138</v>
      </c>
      <c r="B211">
        <v>8</v>
      </c>
      <c r="C211" t="s">
        <v>184</v>
      </c>
      <c r="D211">
        <v>201337</v>
      </c>
      <c r="E211" t="s">
        <v>265</v>
      </c>
      <c r="F211" t="s">
        <v>266</v>
      </c>
      <c r="G211" t="s">
        <v>211</v>
      </c>
      <c r="H211" t="s">
        <v>212</v>
      </c>
      <c r="I211" t="s">
        <v>213</v>
      </c>
      <c r="J211" s="1">
        <v>0.95138888888888884</v>
      </c>
      <c r="K211" s="1">
        <v>0.96319444444444446</v>
      </c>
      <c r="L211" t="s">
        <v>201</v>
      </c>
      <c r="M211" t="s">
        <v>202</v>
      </c>
      <c r="N211">
        <v>6.09809</v>
      </c>
      <c r="Q211" s="1">
        <f t="shared" si="3"/>
        <v>1.1805555555555625E-2</v>
      </c>
    </row>
    <row r="212" spans="1:17">
      <c r="A212" t="s">
        <v>138</v>
      </c>
      <c r="B212">
        <v>9</v>
      </c>
      <c r="C212" t="s">
        <v>184</v>
      </c>
      <c r="D212">
        <v>201150</v>
      </c>
      <c r="E212" t="s">
        <v>263</v>
      </c>
      <c r="F212" t="s">
        <v>264</v>
      </c>
      <c r="G212" t="s">
        <v>211</v>
      </c>
      <c r="H212" t="s">
        <v>201</v>
      </c>
      <c r="I212" t="s">
        <v>202</v>
      </c>
      <c r="J212" s="1">
        <v>0.97569444444444453</v>
      </c>
      <c r="K212" s="1">
        <v>0.98819444444444438</v>
      </c>
      <c r="L212" t="s">
        <v>212</v>
      </c>
      <c r="M212" t="s">
        <v>213</v>
      </c>
      <c r="N212">
        <v>5.9868399999999999</v>
      </c>
      <c r="Q212" s="1">
        <f t="shared" si="3"/>
        <v>1.2499999999999845E-2</v>
      </c>
    </row>
    <row r="213" spans="1:17">
      <c r="A213" t="s">
        <v>138</v>
      </c>
      <c r="B213">
        <v>10</v>
      </c>
      <c r="C213" t="s">
        <v>184</v>
      </c>
      <c r="D213">
        <v>201352</v>
      </c>
      <c r="E213" t="s">
        <v>265</v>
      </c>
      <c r="F213" t="s">
        <v>266</v>
      </c>
      <c r="G213" t="s">
        <v>211</v>
      </c>
      <c r="H213" t="s">
        <v>212</v>
      </c>
      <c r="I213" t="s">
        <v>213</v>
      </c>
      <c r="J213" s="1">
        <v>0.99305555555555547</v>
      </c>
      <c r="K213" s="1">
        <v>4.8611111111111112E-3</v>
      </c>
      <c r="L213" t="s">
        <v>201</v>
      </c>
      <c r="M213" t="s">
        <v>202</v>
      </c>
      <c r="N213">
        <v>6.09809</v>
      </c>
      <c r="Q213" s="1">
        <v>1.1805555555555555E-2</v>
      </c>
    </row>
    <row r="214" spans="1:17">
      <c r="A214" t="s">
        <v>138</v>
      </c>
      <c r="B214">
        <v>11</v>
      </c>
      <c r="C214" t="s">
        <v>184</v>
      </c>
      <c r="D214">
        <v>201167</v>
      </c>
      <c r="E214" t="s">
        <v>263</v>
      </c>
      <c r="F214" t="s">
        <v>264</v>
      </c>
      <c r="G214" t="s">
        <v>211</v>
      </c>
      <c r="H214" t="s">
        <v>201</v>
      </c>
      <c r="I214" t="s">
        <v>202</v>
      </c>
      <c r="J214" s="1">
        <v>1.7361111111111112E-2</v>
      </c>
      <c r="K214" s="1">
        <v>2.9861111111111113E-2</v>
      </c>
      <c r="L214" t="s">
        <v>212</v>
      </c>
      <c r="M214" t="s">
        <v>213</v>
      </c>
      <c r="N214">
        <v>5.9868399999999999</v>
      </c>
      <c r="Q214" s="1">
        <f t="shared" si="3"/>
        <v>1.2500000000000001E-2</v>
      </c>
    </row>
    <row r="215" spans="1:17">
      <c r="A215" t="s">
        <v>138</v>
      </c>
      <c r="B215">
        <v>12</v>
      </c>
      <c r="C215" t="s">
        <v>184</v>
      </c>
      <c r="D215">
        <v>201366</v>
      </c>
      <c r="E215" t="s">
        <v>265</v>
      </c>
      <c r="F215" t="s">
        <v>266</v>
      </c>
      <c r="G215" t="s">
        <v>211</v>
      </c>
      <c r="H215" t="s">
        <v>212</v>
      </c>
      <c r="I215" t="s">
        <v>213</v>
      </c>
      <c r="J215" s="1">
        <v>3.4722222222222224E-2</v>
      </c>
      <c r="K215" s="1">
        <v>4.6527777777777779E-2</v>
      </c>
      <c r="L215" t="s">
        <v>201</v>
      </c>
      <c r="M215" t="s">
        <v>202</v>
      </c>
      <c r="N215">
        <v>6.09809</v>
      </c>
      <c r="Q215" s="1">
        <f t="shared" si="3"/>
        <v>1.1805555555555555E-2</v>
      </c>
    </row>
    <row r="216" spans="1:17">
      <c r="A216" t="s">
        <v>138</v>
      </c>
      <c r="B216">
        <v>13</v>
      </c>
      <c r="C216" t="s">
        <v>179</v>
      </c>
      <c r="H216" t="s">
        <v>201</v>
      </c>
      <c r="I216" t="s">
        <v>202</v>
      </c>
      <c r="J216" s="1">
        <v>4.6527777777777779E-2</v>
      </c>
      <c r="K216" s="1">
        <v>5.6944444444444443E-2</v>
      </c>
      <c r="L216" t="s">
        <v>180</v>
      </c>
      <c r="M216" t="s">
        <v>181</v>
      </c>
      <c r="N216">
        <v>7.5</v>
      </c>
      <c r="Q216" s="1">
        <f t="shared" si="3"/>
        <v>1.0416666666666664E-2</v>
      </c>
    </row>
    <row r="217" spans="1:17">
      <c r="A217" t="s">
        <v>138</v>
      </c>
      <c r="M217" t="s">
        <v>277</v>
      </c>
      <c r="N217">
        <f>SUM(N204:N216)</f>
        <v>99.762029999999996</v>
      </c>
      <c r="P217" t="s">
        <v>274</v>
      </c>
      <c r="Q217" s="1">
        <f>SUM(Q204:Q216)</f>
        <v>0.17916666666666678</v>
      </c>
    </row>
    <row r="218" spans="1:17">
      <c r="Q218" s="1"/>
    </row>
    <row r="219" spans="1:17">
      <c r="A219" t="s">
        <v>114</v>
      </c>
      <c r="Q219" s="1"/>
    </row>
    <row r="220" spans="1:17">
      <c r="A220" t="s">
        <v>114</v>
      </c>
      <c r="B220">
        <v>1</v>
      </c>
      <c r="C220" t="s">
        <v>179</v>
      </c>
      <c r="H220" t="s">
        <v>180</v>
      </c>
      <c r="I220" t="s">
        <v>181</v>
      </c>
      <c r="J220" s="1">
        <v>0.25138888888888888</v>
      </c>
      <c r="K220" s="1">
        <v>0.26041666666666669</v>
      </c>
      <c r="L220" t="s">
        <v>207</v>
      </c>
      <c r="M220" t="s">
        <v>208</v>
      </c>
      <c r="N220">
        <v>5.3</v>
      </c>
      <c r="Q220" s="1">
        <f t="shared" si="3"/>
        <v>9.0277777777778012E-3</v>
      </c>
    </row>
    <row r="221" spans="1:17">
      <c r="A221" t="s">
        <v>114</v>
      </c>
      <c r="B221">
        <v>2</v>
      </c>
      <c r="C221" t="s">
        <v>184</v>
      </c>
      <c r="D221">
        <v>201003</v>
      </c>
      <c r="E221" t="s">
        <v>209</v>
      </c>
      <c r="F221" t="s">
        <v>210</v>
      </c>
      <c r="G221" t="s">
        <v>211</v>
      </c>
      <c r="H221" t="s">
        <v>207</v>
      </c>
      <c r="I221" t="s">
        <v>208</v>
      </c>
      <c r="J221" s="1">
        <v>0.26041666666666669</v>
      </c>
      <c r="K221" s="1">
        <v>0.27361111111111108</v>
      </c>
      <c r="L221" t="s">
        <v>212</v>
      </c>
      <c r="M221" t="s">
        <v>213</v>
      </c>
      <c r="N221">
        <v>6.6947799999999997</v>
      </c>
      <c r="Q221" s="1">
        <f t="shared" si="3"/>
        <v>1.3194444444444398E-2</v>
      </c>
    </row>
    <row r="222" spans="1:17">
      <c r="A222" t="s">
        <v>114</v>
      </c>
      <c r="B222">
        <v>3</v>
      </c>
      <c r="C222" t="s">
        <v>184</v>
      </c>
      <c r="D222">
        <v>201202</v>
      </c>
      <c r="E222" t="s">
        <v>214</v>
      </c>
      <c r="F222" t="s">
        <v>215</v>
      </c>
      <c r="G222" t="s">
        <v>211</v>
      </c>
      <c r="H222" t="s">
        <v>212</v>
      </c>
      <c r="I222" t="s">
        <v>213</v>
      </c>
      <c r="J222" s="1">
        <v>0.28125</v>
      </c>
      <c r="K222" s="1">
        <v>0.29652777777777778</v>
      </c>
      <c r="L222" t="s">
        <v>207</v>
      </c>
      <c r="M222" t="s">
        <v>208</v>
      </c>
      <c r="N222">
        <v>7.8006000000000002</v>
      </c>
      <c r="Q222" s="1">
        <f t="shared" si="3"/>
        <v>1.5277777777777779E-2</v>
      </c>
    </row>
    <row r="223" spans="1:17">
      <c r="A223" t="s">
        <v>114</v>
      </c>
      <c r="B223">
        <v>4</v>
      </c>
      <c r="C223" t="s">
        <v>184</v>
      </c>
      <c r="D223">
        <v>201014</v>
      </c>
      <c r="E223" t="s">
        <v>209</v>
      </c>
      <c r="F223" t="s">
        <v>210</v>
      </c>
      <c r="G223" t="s">
        <v>211</v>
      </c>
      <c r="H223" t="s">
        <v>207</v>
      </c>
      <c r="I223" t="s">
        <v>208</v>
      </c>
      <c r="J223" s="1">
        <v>0.30902777777777779</v>
      </c>
      <c r="K223" s="1">
        <v>0.32222222222222224</v>
      </c>
      <c r="L223" t="s">
        <v>212</v>
      </c>
      <c r="M223" t="s">
        <v>213</v>
      </c>
      <c r="N223">
        <v>6.6947799999999997</v>
      </c>
      <c r="Q223" s="1">
        <f t="shared" si="3"/>
        <v>1.3194444444444453E-2</v>
      </c>
    </row>
    <row r="224" spans="1:17">
      <c r="A224" t="s">
        <v>114</v>
      </c>
      <c r="B224">
        <v>5</v>
      </c>
      <c r="C224" t="s">
        <v>184</v>
      </c>
      <c r="D224">
        <v>201212</v>
      </c>
      <c r="E224" t="s">
        <v>214</v>
      </c>
      <c r="F224" t="s">
        <v>215</v>
      </c>
      <c r="G224" t="s">
        <v>211</v>
      </c>
      <c r="H224" t="s">
        <v>212</v>
      </c>
      <c r="I224" t="s">
        <v>213</v>
      </c>
      <c r="J224" s="1">
        <v>0.3298611111111111</v>
      </c>
      <c r="K224" s="1">
        <v>0.34513888888888888</v>
      </c>
      <c r="L224" t="s">
        <v>207</v>
      </c>
      <c r="M224" t="s">
        <v>208</v>
      </c>
      <c r="N224">
        <v>7.8006000000000002</v>
      </c>
      <c r="Q224" s="1">
        <f t="shared" si="3"/>
        <v>1.5277777777777779E-2</v>
      </c>
    </row>
    <row r="225" spans="1:17">
      <c r="A225" t="s">
        <v>114</v>
      </c>
      <c r="B225">
        <v>6</v>
      </c>
      <c r="C225" t="s">
        <v>184</v>
      </c>
      <c r="D225">
        <v>201023</v>
      </c>
      <c r="E225" t="s">
        <v>209</v>
      </c>
      <c r="F225" t="s">
        <v>210</v>
      </c>
      <c r="G225" t="s">
        <v>211</v>
      </c>
      <c r="H225" t="s">
        <v>207</v>
      </c>
      <c r="I225" t="s">
        <v>208</v>
      </c>
      <c r="J225" s="1">
        <v>0.3576388888888889</v>
      </c>
      <c r="K225" s="1">
        <v>0.37083333333333335</v>
      </c>
      <c r="L225" t="s">
        <v>212</v>
      </c>
      <c r="M225" t="s">
        <v>213</v>
      </c>
      <c r="N225">
        <v>6.6947799999999997</v>
      </c>
      <c r="Q225" s="1">
        <f t="shared" si="3"/>
        <v>1.3194444444444453E-2</v>
      </c>
    </row>
    <row r="226" spans="1:17">
      <c r="A226" t="s">
        <v>114</v>
      </c>
      <c r="B226">
        <v>7</v>
      </c>
      <c r="C226" t="s">
        <v>184</v>
      </c>
      <c r="D226">
        <v>201223</v>
      </c>
      <c r="E226" t="s">
        <v>214</v>
      </c>
      <c r="F226" t="s">
        <v>215</v>
      </c>
      <c r="G226" t="s">
        <v>211</v>
      </c>
      <c r="H226" t="s">
        <v>212</v>
      </c>
      <c r="I226" t="s">
        <v>213</v>
      </c>
      <c r="J226" s="1">
        <v>0.37847222222222227</v>
      </c>
      <c r="K226" s="1">
        <v>0.39444444444444443</v>
      </c>
      <c r="L226" t="s">
        <v>207</v>
      </c>
      <c r="M226" t="s">
        <v>208</v>
      </c>
      <c r="N226">
        <v>7.8006000000000002</v>
      </c>
      <c r="Q226" s="1">
        <f t="shared" si="3"/>
        <v>1.5972222222222165E-2</v>
      </c>
    </row>
    <row r="227" spans="1:17">
      <c r="A227" t="s">
        <v>114</v>
      </c>
      <c r="B227">
        <v>8</v>
      </c>
      <c r="C227" t="s">
        <v>184</v>
      </c>
      <c r="D227">
        <v>201033</v>
      </c>
      <c r="E227" t="s">
        <v>209</v>
      </c>
      <c r="F227" t="s">
        <v>210</v>
      </c>
      <c r="G227" t="s">
        <v>211</v>
      </c>
      <c r="H227" t="s">
        <v>207</v>
      </c>
      <c r="I227" t="s">
        <v>208</v>
      </c>
      <c r="J227" s="1">
        <v>0.40625</v>
      </c>
      <c r="K227" s="1">
        <v>0.42083333333333334</v>
      </c>
      <c r="L227" t="s">
        <v>212</v>
      </c>
      <c r="M227" t="s">
        <v>213</v>
      </c>
      <c r="N227">
        <v>6.6947799999999997</v>
      </c>
      <c r="Q227" s="1">
        <f t="shared" si="3"/>
        <v>1.4583333333333337E-2</v>
      </c>
    </row>
    <row r="228" spans="1:17">
      <c r="A228" t="s">
        <v>114</v>
      </c>
      <c r="B228">
        <v>9</v>
      </c>
      <c r="C228" t="s">
        <v>184</v>
      </c>
      <c r="D228">
        <v>201229</v>
      </c>
      <c r="E228" t="s">
        <v>214</v>
      </c>
      <c r="F228" t="s">
        <v>215</v>
      </c>
      <c r="G228" t="s">
        <v>211</v>
      </c>
      <c r="H228" t="s">
        <v>212</v>
      </c>
      <c r="I228" t="s">
        <v>213</v>
      </c>
      <c r="J228" s="1">
        <v>0.42708333333333331</v>
      </c>
      <c r="K228" s="1">
        <v>0.44305555555555554</v>
      </c>
      <c r="L228" t="s">
        <v>207</v>
      </c>
      <c r="M228" t="s">
        <v>208</v>
      </c>
      <c r="N228">
        <v>7.8006000000000002</v>
      </c>
      <c r="Q228" s="1">
        <f t="shared" si="3"/>
        <v>1.5972222222222221E-2</v>
      </c>
    </row>
    <row r="229" spans="1:17">
      <c r="A229" t="s">
        <v>114</v>
      </c>
      <c r="B229">
        <v>10</v>
      </c>
      <c r="C229" t="s">
        <v>179</v>
      </c>
      <c r="H229" t="s">
        <v>207</v>
      </c>
      <c r="I229" t="s">
        <v>208</v>
      </c>
      <c r="J229" s="1">
        <v>0.44305555555555554</v>
      </c>
      <c r="K229" s="1">
        <v>0.4465277777777778</v>
      </c>
      <c r="L229" t="s">
        <v>218</v>
      </c>
      <c r="M229" t="s">
        <v>219</v>
      </c>
      <c r="N229">
        <v>2.2559999999999998</v>
      </c>
      <c r="Q229" s="1">
        <f t="shared" si="3"/>
        <v>3.4722222222222654E-3</v>
      </c>
    </row>
    <row r="230" spans="1:17">
      <c r="A230" t="s">
        <v>114</v>
      </c>
      <c r="B230">
        <v>11</v>
      </c>
      <c r="C230" t="s">
        <v>184</v>
      </c>
      <c r="D230">
        <v>100654</v>
      </c>
      <c r="E230" t="s">
        <v>220</v>
      </c>
      <c r="F230" t="s">
        <v>221</v>
      </c>
      <c r="G230" t="s">
        <v>222</v>
      </c>
      <c r="H230" t="s">
        <v>218</v>
      </c>
      <c r="I230" t="s">
        <v>219</v>
      </c>
      <c r="J230" s="1">
        <v>0.46875</v>
      </c>
      <c r="K230" s="1">
        <v>0.50208333333333333</v>
      </c>
      <c r="L230" t="s">
        <v>223</v>
      </c>
      <c r="M230" t="s">
        <v>224</v>
      </c>
      <c r="N230">
        <v>19.882999999999999</v>
      </c>
      <c r="Q230" s="1">
        <f t="shared" si="3"/>
        <v>3.3333333333333326E-2</v>
      </c>
    </row>
    <row r="231" spans="1:17">
      <c r="A231" t="s">
        <v>114</v>
      </c>
      <c r="B231">
        <v>12</v>
      </c>
      <c r="C231" t="s">
        <v>184</v>
      </c>
      <c r="D231">
        <v>100157</v>
      </c>
      <c r="E231" t="s">
        <v>225</v>
      </c>
      <c r="F231" t="s">
        <v>226</v>
      </c>
      <c r="G231" t="s">
        <v>222</v>
      </c>
      <c r="H231" t="s">
        <v>223</v>
      </c>
      <c r="I231" t="s">
        <v>224</v>
      </c>
      <c r="J231" s="1">
        <v>0.51388888888888895</v>
      </c>
      <c r="K231" s="1">
        <v>0.54861111111111105</v>
      </c>
      <c r="L231" t="s">
        <v>218</v>
      </c>
      <c r="M231" t="s">
        <v>219</v>
      </c>
      <c r="N231">
        <v>20.921500000000002</v>
      </c>
      <c r="Q231" s="1">
        <f t="shared" si="3"/>
        <v>3.4722222222222099E-2</v>
      </c>
    </row>
    <row r="232" spans="1:17">
      <c r="A232" t="s">
        <v>114</v>
      </c>
      <c r="B232">
        <v>13</v>
      </c>
      <c r="C232" t="s">
        <v>179</v>
      </c>
      <c r="H232" t="s">
        <v>218</v>
      </c>
      <c r="I232" t="s">
        <v>219</v>
      </c>
      <c r="J232" s="1">
        <v>0.54861111111111105</v>
      </c>
      <c r="K232" s="1">
        <v>0.55694444444444446</v>
      </c>
      <c r="L232" t="s">
        <v>180</v>
      </c>
      <c r="M232" t="s">
        <v>181</v>
      </c>
      <c r="N232">
        <v>5.3</v>
      </c>
      <c r="Q232" s="1">
        <f t="shared" si="3"/>
        <v>8.3333333333334147E-3</v>
      </c>
    </row>
    <row r="233" spans="1:17">
      <c r="A233" t="s">
        <v>114</v>
      </c>
      <c r="M233" t="s">
        <v>277</v>
      </c>
      <c r="N233">
        <f>SUM(N220:N232)</f>
        <v>111.64201999999999</v>
      </c>
      <c r="P233" t="s">
        <v>274</v>
      </c>
      <c r="Q233" s="1">
        <f>SUM(Q220:Q232)</f>
        <v>0.20555555555555549</v>
      </c>
    </row>
    <row r="234" spans="1:17">
      <c r="Q234" s="1"/>
    </row>
    <row r="235" spans="1:17">
      <c r="A235" t="s">
        <v>143</v>
      </c>
      <c r="Q235" s="1"/>
    </row>
    <row r="236" spans="1:17">
      <c r="A236" t="s">
        <v>143</v>
      </c>
      <c r="B236">
        <v>1</v>
      </c>
      <c r="C236" t="s">
        <v>179</v>
      </c>
      <c r="H236" t="s">
        <v>180</v>
      </c>
      <c r="I236" t="s">
        <v>181</v>
      </c>
      <c r="J236" s="1">
        <v>0.70694444444444438</v>
      </c>
      <c r="K236" s="1">
        <v>0.71527777777777779</v>
      </c>
      <c r="L236" t="s">
        <v>182</v>
      </c>
      <c r="M236" t="s">
        <v>183</v>
      </c>
      <c r="N236">
        <v>7.6</v>
      </c>
      <c r="Q236" s="1">
        <f t="shared" si="3"/>
        <v>8.3333333333334147E-3</v>
      </c>
    </row>
    <row r="237" spans="1:17">
      <c r="A237" t="s">
        <v>143</v>
      </c>
      <c r="B237">
        <v>2</v>
      </c>
      <c r="C237" t="s">
        <v>184</v>
      </c>
      <c r="D237">
        <v>534712</v>
      </c>
      <c r="E237" t="s">
        <v>185</v>
      </c>
      <c r="F237" t="s">
        <v>186</v>
      </c>
      <c r="G237" t="s">
        <v>187</v>
      </c>
      <c r="H237" t="s">
        <v>182</v>
      </c>
      <c r="I237" t="s">
        <v>183</v>
      </c>
      <c r="J237" s="1">
        <v>0.71527777777777779</v>
      </c>
      <c r="K237" s="1">
        <v>0.73472222222222217</v>
      </c>
      <c r="L237" t="s">
        <v>188</v>
      </c>
      <c r="M237" t="s">
        <v>189</v>
      </c>
      <c r="N237">
        <v>12.118</v>
      </c>
      <c r="Q237" s="1">
        <f t="shared" si="3"/>
        <v>1.9444444444444375E-2</v>
      </c>
    </row>
    <row r="238" spans="1:17">
      <c r="A238" t="s">
        <v>143</v>
      </c>
      <c r="B238">
        <v>3</v>
      </c>
      <c r="C238" t="s">
        <v>184</v>
      </c>
      <c r="D238">
        <v>534664</v>
      </c>
      <c r="E238" t="s">
        <v>190</v>
      </c>
      <c r="F238" t="s">
        <v>191</v>
      </c>
      <c r="G238" t="s">
        <v>187</v>
      </c>
      <c r="H238" t="s">
        <v>188</v>
      </c>
      <c r="I238" t="s">
        <v>189</v>
      </c>
      <c r="J238" s="1">
        <v>0.74305555555555547</v>
      </c>
      <c r="K238" s="1">
        <v>0.7631944444444444</v>
      </c>
      <c r="L238" t="s">
        <v>182</v>
      </c>
      <c r="M238" t="s">
        <v>183</v>
      </c>
      <c r="N238">
        <v>12.781700000000001</v>
      </c>
      <c r="Q238" s="1">
        <f t="shared" si="3"/>
        <v>2.0138888888888928E-2</v>
      </c>
    </row>
    <row r="239" spans="1:17">
      <c r="A239" t="s">
        <v>143</v>
      </c>
      <c r="B239">
        <v>4</v>
      </c>
      <c r="C239" t="s">
        <v>184</v>
      </c>
      <c r="D239">
        <v>534881</v>
      </c>
      <c r="E239" t="s">
        <v>185</v>
      </c>
      <c r="F239" t="s">
        <v>186</v>
      </c>
      <c r="G239" t="s">
        <v>187</v>
      </c>
      <c r="H239" t="s">
        <v>182</v>
      </c>
      <c r="I239" t="s">
        <v>183</v>
      </c>
      <c r="J239" s="1">
        <v>0.79861111111111116</v>
      </c>
      <c r="K239" s="1">
        <v>0.81805555555555554</v>
      </c>
      <c r="L239" t="s">
        <v>188</v>
      </c>
      <c r="M239" t="s">
        <v>189</v>
      </c>
      <c r="N239">
        <v>12.118</v>
      </c>
      <c r="Q239" s="1">
        <f t="shared" si="3"/>
        <v>1.9444444444444375E-2</v>
      </c>
    </row>
    <row r="240" spans="1:17">
      <c r="A240" t="s">
        <v>143</v>
      </c>
      <c r="B240">
        <v>5</v>
      </c>
      <c r="C240" t="s">
        <v>184</v>
      </c>
      <c r="D240">
        <v>534665</v>
      </c>
      <c r="E240" t="s">
        <v>190</v>
      </c>
      <c r="F240" t="s">
        <v>191</v>
      </c>
      <c r="G240" t="s">
        <v>187</v>
      </c>
      <c r="H240" t="s">
        <v>188</v>
      </c>
      <c r="I240" t="s">
        <v>189</v>
      </c>
      <c r="J240" s="1">
        <v>0.82638888888888884</v>
      </c>
      <c r="K240" s="1">
        <v>0.84513888888888899</v>
      </c>
      <c r="L240" t="s">
        <v>182</v>
      </c>
      <c r="M240" t="s">
        <v>183</v>
      </c>
      <c r="N240">
        <v>12.781700000000001</v>
      </c>
      <c r="Q240" s="1">
        <f t="shared" si="3"/>
        <v>1.8750000000000155E-2</v>
      </c>
    </row>
    <row r="241" spans="1:17">
      <c r="A241" t="s">
        <v>143</v>
      </c>
      <c r="B241">
        <v>6</v>
      </c>
      <c r="C241" t="s">
        <v>184</v>
      </c>
      <c r="D241">
        <v>534926</v>
      </c>
      <c r="E241" t="s">
        <v>185</v>
      </c>
      <c r="F241" t="s">
        <v>186</v>
      </c>
      <c r="G241" t="s">
        <v>187</v>
      </c>
      <c r="H241" t="s">
        <v>182</v>
      </c>
      <c r="I241" t="s">
        <v>183</v>
      </c>
      <c r="J241" s="1">
        <v>0.86111111111111116</v>
      </c>
      <c r="K241" s="1">
        <v>0.88055555555555554</v>
      </c>
      <c r="L241" t="s">
        <v>188</v>
      </c>
      <c r="M241" t="s">
        <v>189</v>
      </c>
      <c r="N241">
        <v>12.118</v>
      </c>
      <c r="Q241" s="1">
        <f t="shared" si="3"/>
        <v>1.9444444444444375E-2</v>
      </c>
    </row>
    <row r="242" spans="1:17">
      <c r="A242" t="s">
        <v>143</v>
      </c>
      <c r="B242">
        <v>7</v>
      </c>
      <c r="C242" t="s">
        <v>184</v>
      </c>
      <c r="D242">
        <v>534666</v>
      </c>
      <c r="E242" t="s">
        <v>190</v>
      </c>
      <c r="F242" t="s">
        <v>191</v>
      </c>
      <c r="G242" t="s">
        <v>187</v>
      </c>
      <c r="H242" t="s">
        <v>188</v>
      </c>
      <c r="I242" t="s">
        <v>189</v>
      </c>
      <c r="J242" s="1">
        <v>0.89583333333333337</v>
      </c>
      <c r="K242" s="1">
        <v>0.91388888888888886</v>
      </c>
      <c r="L242" t="s">
        <v>182</v>
      </c>
      <c r="M242" t="s">
        <v>183</v>
      </c>
      <c r="N242">
        <v>12.781700000000001</v>
      </c>
      <c r="Q242" s="1">
        <f t="shared" si="3"/>
        <v>1.8055555555555491E-2</v>
      </c>
    </row>
    <row r="243" spans="1:17">
      <c r="A243" t="s">
        <v>143</v>
      </c>
      <c r="B243">
        <v>8</v>
      </c>
      <c r="C243" t="s">
        <v>184</v>
      </c>
      <c r="D243">
        <v>534661</v>
      </c>
      <c r="E243" t="s">
        <v>185</v>
      </c>
      <c r="F243" t="s">
        <v>186</v>
      </c>
      <c r="G243" t="s">
        <v>187</v>
      </c>
      <c r="H243" t="s">
        <v>182</v>
      </c>
      <c r="I243" t="s">
        <v>183</v>
      </c>
      <c r="J243" s="1">
        <v>0.93055555555555547</v>
      </c>
      <c r="K243" s="1">
        <v>0.94930555555555562</v>
      </c>
      <c r="L243" t="s">
        <v>188</v>
      </c>
      <c r="M243" t="s">
        <v>189</v>
      </c>
      <c r="N243">
        <v>12.118</v>
      </c>
      <c r="Q243" s="1">
        <f t="shared" si="3"/>
        <v>1.8750000000000155E-2</v>
      </c>
    </row>
    <row r="244" spans="1:17">
      <c r="A244" t="s">
        <v>143</v>
      </c>
      <c r="B244">
        <v>9</v>
      </c>
      <c r="C244" t="s">
        <v>184</v>
      </c>
      <c r="D244">
        <v>534845</v>
      </c>
      <c r="E244" t="s">
        <v>261</v>
      </c>
      <c r="F244" t="s">
        <v>262</v>
      </c>
      <c r="G244" t="s">
        <v>187</v>
      </c>
      <c r="H244" t="s">
        <v>188</v>
      </c>
      <c r="I244" t="s">
        <v>189</v>
      </c>
      <c r="J244" s="1">
        <v>0.95138888888888884</v>
      </c>
      <c r="K244" s="1">
        <v>0.96805555555555556</v>
      </c>
      <c r="L244" t="s">
        <v>182</v>
      </c>
      <c r="M244" t="s">
        <v>183</v>
      </c>
      <c r="N244">
        <v>11.843</v>
      </c>
      <c r="Q244" s="1">
        <f t="shared" si="3"/>
        <v>1.6666666666666718E-2</v>
      </c>
    </row>
    <row r="245" spans="1:17">
      <c r="A245" t="s">
        <v>143</v>
      </c>
      <c r="B245">
        <v>10</v>
      </c>
      <c r="C245" t="s">
        <v>179</v>
      </c>
      <c r="H245" t="s">
        <v>182</v>
      </c>
      <c r="I245" t="s">
        <v>183</v>
      </c>
      <c r="J245" s="1">
        <v>0.96805555555555556</v>
      </c>
      <c r="K245" s="1">
        <v>0.97638888888888886</v>
      </c>
      <c r="L245" t="s">
        <v>180</v>
      </c>
      <c r="M245" t="s">
        <v>181</v>
      </c>
      <c r="N245">
        <v>7.8</v>
      </c>
      <c r="Q245" s="1">
        <f t="shared" si="3"/>
        <v>8.3333333333333037E-3</v>
      </c>
    </row>
    <row r="246" spans="1:17">
      <c r="A246" t="s">
        <v>143</v>
      </c>
      <c r="M246" t="s">
        <v>277</v>
      </c>
      <c r="N246">
        <f>SUM(N236:N245)</f>
        <v>114.06010000000001</v>
      </c>
      <c r="P246" t="s">
        <v>274</v>
      </c>
      <c r="Q246" s="1">
        <f>SUM(Q236:Q245)</f>
        <v>0.16736111111111129</v>
      </c>
    </row>
    <row r="247" spans="1:17">
      <c r="Q247" s="1"/>
    </row>
    <row r="248" spans="1:17">
      <c r="A248" t="s">
        <v>161</v>
      </c>
      <c r="Q248" s="1"/>
    </row>
    <row r="249" spans="1:17">
      <c r="A249" t="s">
        <v>161</v>
      </c>
      <c r="B249">
        <v>1</v>
      </c>
      <c r="C249" t="s">
        <v>179</v>
      </c>
      <c r="H249" t="s">
        <v>180</v>
      </c>
      <c r="I249" t="s">
        <v>181</v>
      </c>
      <c r="J249" s="1">
        <v>0.27291666666666664</v>
      </c>
      <c r="K249" s="1">
        <v>0.28125</v>
      </c>
      <c r="L249" t="s">
        <v>182</v>
      </c>
      <c r="M249" t="s">
        <v>183</v>
      </c>
      <c r="N249">
        <v>7.6</v>
      </c>
      <c r="Q249" s="1">
        <f t="shared" si="3"/>
        <v>8.3333333333333592E-3</v>
      </c>
    </row>
    <row r="250" spans="1:17">
      <c r="A250" t="s">
        <v>161</v>
      </c>
      <c r="B250">
        <v>2</v>
      </c>
      <c r="C250" t="s">
        <v>184</v>
      </c>
      <c r="D250">
        <v>534964</v>
      </c>
      <c r="E250" t="s">
        <v>185</v>
      </c>
      <c r="F250" t="s">
        <v>186</v>
      </c>
      <c r="G250" t="s">
        <v>187</v>
      </c>
      <c r="H250" t="s">
        <v>182</v>
      </c>
      <c r="I250" t="s">
        <v>183</v>
      </c>
      <c r="J250" s="1">
        <v>0.28125</v>
      </c>
      <c r="K250" s="1">
        <v>0.3</v>
      </c>
      <c r="L250" t="s">
        <v>188</v>
      </c>
      <c r="M250" t="s">
        <v>189</v>
      </c>
      <c r="N250">
        <v>12.118</v>
      </c>
      <c r="Q250" s="1">
        <f t="shared" si="3"/>
        <v>1.8749999999999989E-2</v>
      </c>
    </row>
    <row r="251" spans="1:17">
      <c r="A251" t="s">
        <v>161</v>
      </c>
      <c r="B251">
        <v>3</v>
      </c>
      <c r="C251" t="s">
        <v>184</v>
      </c>
      <c r="D251">
        <v>534843</v>
      </c>
      <c r="E251" t="s">
        <v>190</v>
      </c>
      <c r="F251" t="s">
        <v>191</v>
      </c>
      <c r="G251" t="s">
        <v>187</v>
      </c>
      <c r="H251" t="s">
        <v>188</v>
      </c>
      <c r="I251" t="s">
        <v>189</v>
      </c>
      <c r="J251" s="1">
        <v>0.3125</v>
      </c>
      <c r="K251" s="1">
        <v>0.33055555555555555</v>
      </c>
      <c r="L251" t="s">
        <v>182</v>
      </c>
      <c r="M251" t="s">
        <v>183</v>
      </c>
      <c r="N251">
        <v>12.781700000000001</v>
      </c>
      <c r="Q251" s="1">
        <f t="shared" si="3"/>
        <v>1.8055555555555547E-2</v>
      </c>
    </row>
    <row r="252" spans="1:17">
      <c r="A252" t="s">
        <v>161</v>
      </c>
      <c r="B252">
        <v>4</v>
      </c>
      <c r="C252" t="s">
        <v>179</v>
      </c>
      <c r="H252" t="s">
        <v>182</v>
      </c>
      <c r="I252" t="s">
        <v>183</v>
      </c>
      <c r="J252" s="1">
        <v>0.33055555555555555</v>
      </c>
      <c r="K252" s="1">
        <v>0.33333333333333331</v>
      </c>
      <c r="L252" t="s">
        <v>192</v>
      </c>
      <c r="M252" t="s">
        <v>193</v>
      </c>
      <c r="N252">
        <v>1.992</v>
      </c>
      <c r="Q252" s="1">
        <f t="shared" si="3"/>
        <v>2.7777777777777679E-3</v>
      </c>
    </row>
    <row r="253" spans="1:17">
      <c r="A253" t="s">
        <v>161</v>
      </c>
      <c r="B253">
        <v>5</v>
      </c>
      <c r="C253" t="s">
        <v>184</v>
      </c>
      <c r="D253">
        <v>100148</v>
      </c>
      <c r="E253" t="s">
        <v>229</v>
      </c>
      <c r="F253" t="s">
        <v>230</v>
      </c>
      <c r="G253" t="s">
        <v>222</v>
      </c>
      <c r="H253" t="s">
        <v>192</v>
      </c>
      <c r="I253" t="s">
        <v>193</v>
      </c>
      <c r="J253" s="1">
        <v>0.33333333333333331</v>
      </c>
      <c r="K253" s="1">
        <v>0.35972222222222222</v>
      </c>
      <c r="L253" t="s">
        <v>218</v>
      </c>
      <c r="M253" t="s">
        <v>219</v>
      </c>
      <c r="N253">
        <v>15.4627</v>
      </c>
      <c r="Q253" s="1">
        <f t="shared" si="3"/>
        <v>2.6388888888888906E-2</v>
      </c>
    </row>
    <row r="254" spans="1:17">
      <c r="A254" t="s">
        <v>161</v>
      </c>
      <c r="B254">
        <v>6</v>
      </c>
      <c r="C254" t="s">
        <v>184</v>
      </c>
      <c r="D254">
        <v>100649</v>
      </c>
      <c r="E254" t="s">
        <v>227</v>
      </c>
      <c r="F254" t="s">
        <v>228</v>
      </c>
      <c r="G254" t="s">
        <v>222</v>
      </c>
      <c r="H254" t="s">
        <v>218</v>
      </c>
      <c r="I254" t="s">
        <v>219</v>
      </c>
      <c r="J254" s="1">
        <v>0.36458333333333331</v>
      </c>
      <c r="K254" s="1">
        <v>0.3923611111111111</v>
      </c>
      <c r="L254" t="s">
        <v>192</v>
      </c>
      <c r="M254" t="s">
        <v>193</v>
      </c>
      <c r="N254">
        <v>16.2334</v>
      </c>
      <c r="Q254" s="1">
        <f t="shared" si="3"/>
        <v>2.777777777777779E-2</v>
      </c>
    </row>
    <row r="255" spans="1:17">
      <c r="A255" t="s">
        <v>161</v>
      </c>
      <c r="B255">
        <v>7</v>
      </c>
      <c r="C255" t="s">
        <v>179</v>
      </c>
      <c r="H255" t="s">
        <v>192</v>
      </c>
      <c r="I255" t="s">
        <v>193</v>
      </c>
      <c r="J255" s="1">
        <v>0.3923611111111111</v>
      </c>
      <c r="K255" s="1">
        <v>0.40277777777777773</v>
      </c>
      <c r="L255" t="s">
        <v>207</v>
      </c>
      <c r="M255" t="s">
        <v>208</v>
      </c>
      <c r="N255">
        <v>7.6420000000000003</v>
      </c>
      <c r="Q255" s="1">
        <f t="shared" si="3"/>
        <v>1.041666666666663E-2</v>
      </c>
    </row>
    <row r="256" spans="1:17">
      <c r="A256" t="s">
        <v>161</v>
      </c>
      <c r="B256">
        <v>8</v>
      </c>
      <c r="C256" t="s">
        <v>184</v>
      </c>
      <c r="D256">
        <v>201034</v>
      </c>
      <c r="E256" t="s">
        <v>209</v>
      </c>
      <c r="F256" t="s">
        <v>210</v>
      </c>
      <c r="G256" t="s">
        <v>211</v>
      </c>
      <c r="H256" t="s">
        <v>207</v>
      </c>
      <c r="I256" t="s">
        <v>208</v>
      </c>
      <c r="J256" s="1">
        <v>0.43055555555555558</v>
      </c>
      <c r="K256" s="1">
        <v>0.44513888888888892</v>
      </c>
      <c r="L256" t="s">
        <v>212</v>
      </c>
      <c r="M256" t="s">
        <v>213</v>
      </c>
      <c r="N256">
        <v>6.6947799999999997</v>
      </c>
      <c r="Q256" s="1">
        <f t="shared" si="3"/>
        <v>1.4583333333333337E-2</v>
      </c>
    </row>
    <row r="257" spans="1:17">
      <c r="A257" t="s">
        <v>161</v>
      </c>
      <c r="B257">
        <v>9</v>
      </c>
      <c r="C257" t="s">
        <v>184</v>
      </c>
      <c r="D257">
        <v>201232</v>
      </c>
      <c r="E257" t="s">
        <v>214</v>
      </c>
      <c r="F257" t="s">
        <v>215</v>
      </c>
      <c r="G257" t="s">
        <v>211</v>
      </c>
      <c r="H257" t="s">
        <v>212</v>
      </c>
      <c r="I257" t="s">
        <v>213</v>
      </c>
      <c r="J257" s="1">
        <v>0.4513888888888889</v>
      </c>
      <c r="K257" s="1">
        <v>0.46736111111111112</v>
      </c>
      <c r="L257" t="s">
        <v>207</v>
      </c>
      <c r="M257" t="s">
        <v>208</v>
      </c>
      <c r="N257">
        <v>7.8006000000000002</v>
      </c>
      <c r="Q257" s="1">
        <f t="shared" si="3"/>
        <v>1.5972222222222221E-2</v>
      </c>
    </row>
    <row r="258" spans="1:17">
      <c r="A258" t="s">
        <v>161</v>
      </c>
      <c r="B258">
        <v>10</v>
      </c>
      <c r="C258" t="s">
        <v>184</v>
      </c>
      <c r="D258">
        <v>201042</v>
      </c>
      <c r="E258" t="s">
        <v>209</v>
      </c>
      <c r="F258" t="s">
        <v>210</v>
      </c>
      <c r="G258" t="s">
        <v>211</v>
      </c>
      <c r="H258" t="s">
        <v>207</v>
      </c>
      <c r="I258" t="s">
        <v>208</v>
      </c>
      <c r="J258" s="1">
        <v>0.47916666666666669</v>
      </c>
      <c r="K258" s="1">
        <v>0.49374999999999997</v>
      </c>
      <c r="L258" t="s">
        <v>212</v>
      </c>
      <c r="M258" t="s">
        <v>213</v>
      </c>
      <c r="N258">
        <v>6.6947799999999997</v>
      </c>
      <c r="Q258" s="1">
        <f t="shared" si="3"/>
        <v>1.4583333333333282E-2</v>
      </c>
    </row>
    <row r="259" spans="1:17">
      <c r="A259" t="s">
        <v>161</v>
      </c>
      <c r="B259">
        <v>11</v>
      </c>
      <c r="C259" t="s">
        <v>184</v>
      </c>
      <c r="D259">
        <v>201238</v>
      </c>
      <c r="E259" t="s">
        <v>214</v>
      </c>
      <c r="F259" t="s">
        <v>215</v>
      </c>
      <c r="G259" t="s">
        <v>211</v>
      </c>
      <c r="H259" t="s">
        <v>212</v>
      </c>
      <c r="I259" t="s">
        <v>213</v>
      </c>
      <c r="J259" s="1">
        <v>0.5</v>
      </c>
      <c r="K259" s="1">
        <v>0.51597222222222217</v>
      </c>
      <c r="L259" t="s">
        <v>207</v>
      </c>
      <c r="M259" t="s">
        <v>208</v>
      </c>
      <c r="N259">
        <v>7.8006000000000002</v>
      </c>
      <c r="Q259" s="1">
        <f t="shared" si="3"/>
        <v>1.5972222222222165E-2</v>
      </c>
    </row>
    <row r="260" spans="1:17">
      <c r="A260" t="s">
        <v>161</v>
      </c>
      <c r="B260">
        <v>12</v>
      </c>
      <c r="C260" t="s">
        <v>179</v>
      </c>
      <c r="H260" t="s">
        <v>207</v>
      </c>
      <c r="I260" t="s">
        <v>208</v>
      </c>
      <c r="J260" s="1">
        <v>0.51597222222222217</v>
      </c>
      <c r="K260" s="1">
        <v>0.5180555555555556</v>
      </c>
      <c r="L260" t="s">
        <v>201</v>
      </c>
      <c r="M260" t="s">
        <v>202</v>
      </c>
      <c r="N260">
        <v>1.2889999999999999</v>
      </c>
      <c r="Q260" s="1">
        <f t="shared" si="3"/>
        <v>2.083333333333437E-3</v>
      </c>
    </row>
    <row r="261" spans="1:17">
      <c r="A261" t="s">
        <v>161</v>
      </c>
      <c r="B261">
        <v>13</v>
      </c>
      <c r="C261" t="s">
        <v>184</v>
      </c>
      <c r="D261">
        <v>100525</v>
      </c>
      <c r="E261" t="s">
        <v>203</v>
      </c>
      <c r="F261" t="s">
        <v>204</v>
      </c>
      <c r="G261" t="s">
        <v>196</v>
      </c>
      <c r="H261" t="s">
        <v>201</v>
      </c>
      <c r="I261" t="s">
        <v>202</v>
      </c>
      <c r="J261" s="1">
        <v>0.54861111111111105</v>
      </c>
      <c r="K261" s="1">
        <v>0.55625000000000002</v>
      </c>
      <c r="L261" t="s">
        <v>197</v>
      </c>
      <c r="M261" t="s">
        <v>198</v>
      </c>
      <c r="N261">
        <v>3.6383299999999998</v>
      </c>
      <c r="Q261" s="1">
        <f t="shared" ref="Q261:Q322" si="4">K261-J261</f>
        <v>7.6388888888889728E-3</v>
      </c>
    </row>
    <row r="262" spans="1:17">
      <c r="A262" t="s">
        <v>161</v>
      </c>
      <c r="B262">
        <v>14</v>
      </c>
      <c r="C262" t="s">
        <v>184</v>
      </c>
      <c r="D262">
        <v>100370</v>
      </c>
      <c r="E262" t="s">
        <v>244</v>
      </c>
      <c r="F262" t="s">
        <v>245</v>
      </c>
      <c r="G262" t="s">
        <v>196</v>
      </c>
      <c r="H262" t="s">
        <v>197</v>
      </c>
      <c r="I262" t="s">
        <v>198</v>
      </c>
      <c r="J262" s="1">
        <v>0.5625</v>
      </c>
      <c r="K262" s="1">
        <v>0.58750000000000002</v>
      </c>
      <c r="L262" t="s">
        <v>192</v>
      </c>
      <c r="M262" t="s">
        <v>193</v>
      </c>
      <c r="N262">
        <v>13.881600000000001</v>
      </c>
      <c r="Q262" s="1">
        <f t="shared" si="4"/>
        <v>2.5000000000000022E-2</v>
      </c>
    </row>
    <row r="263" spans="1:17">
      <c r="A263" t="s">
        <v>161</v>
      </c>
      <c r="B263">
        <v>15</v>
      </c>
      <c r="C263" t="s">
        <v>179</v>
      </c>
      <c r="H263" t="s">
        <v>192</v>
      </c>
      <c r="I263" t="s">
        <v>193</v>
      </c>
      <c r="J263" s="1">
        <v>0.58750000000000002</v>
      </c>
      <c r="K263" s="1">
        <v>0.59583333333333333</v>
      </c>
      <c r="L263" t="s">
        <v>180</v>
      </c>
      <c r="M263" t="s">
        <v>181</v>
      </c>
      <c r="N263">
        <v>7.5</v>
      </c>
      <c r="Q263" s="1">
        <f t="shared" si="4"/>
        <v>8.3333333333333037E-3</v>
      </c>
    </row>
    <row r="264" spans="1:17">
      <c r="A264" t="s">
        <v>161</v>
      </c>
      <c r="M264" t="s">
        <v>277</v>
      </c>
      <c r="N264">
        <f>SUM(N249:N263)</f>
        <v>129.12948999999998</v>
      </c>
      <c r="P264" t="s">
        <v>274</v>
      </c>
      <c r="Q264" s="1">
        <f>SUM(Q249:Q263)</f>
        <v>0.21666666666666673</v>
      </c>
    </row>
    <row r="265" spans="1:17">
      <c r="Q265" s="1"/>
    </row>
    <row r="266" spans="1:17">
      <c r="A266" t="s">
        <v>136</v>
      </c>
      <c r="Q266" s="1"/>
    </row>
    <row r="267" spans="1:17">
      <c r="A267" t="s">
        <v>136</v>
      </c>
      <c r="B267">
        <v>1</v>
      </c>
      <c r="C267" t="s">
        <v>179</v>
      </c>
      <c r="H267" t="s">
        <v>180</v>
      </c>
      <c r="I267" t="s">
        <v>181</v>
      </c>
      <c r="J267" s="1">
        <v>0.28333333333333333</v>
      </c>
      <c r="K267" s="1">
        <v>0.29166666666666669</v>
      </c>
      <c r="L267" t="s">
        <v>192</v>
      </c>
      <c r="M267" t="s">
        <v>193</v>
      </c>
      <c r="N267">
        <v>7.5</v>
      </c>
      <c r="Q267" s="1">
        <f t="shared" si="4"/>
        <v>8.3333333333333592E-3</v>
      </c>
    </row>
    <row r="268" spans="1:17">
      <c r="A268" t="s">
        <v>136</v>
      </c>
      <c r="B268">
        <v>2</v>
      </c>
      <c r="C268" t="s">
        <v>184</v>
      </c>
      <c r="D268">
        <v>100146</v>
      </c>
      <c r="E268" t="s">
        <v>229</v>
      </c>
      <c r="F268" t="s">
        <v>230</v>
      </c>
      <c r="G268" t="s">
        <v>222</v>
      </c>
      <c r="H268" t="s">
        <v>192</v>
      </c>
      <c r="I268" t="s">
        <v>193</v>
      </c>
      <c r="J268" s="1">
        <v>0.29166666666666669</v>
      </c>
      <c r="K268" s="1">
        <v>0.31805555555555554</v>
      </c>
      <c r="L268" t="s">
        <v>218</v>
      </c>
      <c r="M268" t="s">
        <v>219</v>
      </c>
      <c r="N268">
        <v>15.4627</v>
      </c>
      <c r="Q268" s="1">
        <f t="shared" si="4"/>
        <v>2.6388888888888851E-2</v>
      </c>
    </row>
    <row r="269" spans="1:17">
      <c r="A269" t="s">
        <v>136</v>
      </c>
      <c r="B269">
        <v>3</v>
      </c>
      <c r="C269" t="s">
        <v>184</v>
      </c>
      <c r="D269">
        <v>100647</v>
      </c>
      <c r="E269" t="s">
        <v>227</v>
      </c>
      <c r="F269" t="s">
        <v>228</v>
      </c>
      <c r="G269" t="s">
        <v>222</v>
      </c>
      <c r="H269" t="s">
        <v>218</v>
      </c>
      <c r="I269" t="s">
        <v>219</v>
      </c>
      <c r="J269" s="1">
        <v>0.32291666666666669</v>
      </c>
      <c r="K269" s="1">
        <v>0.35069444444444442</v>
      </c>
      <c r="L269" t="s">
        <v>192</v>
      </c>
      <c r="M269" t="s">
        <v>193</v>
      </c>
      <c r="N269">
        <v>16.2334</v>
      </c>
      <c r="Q269" s="1">
        <f t="shared" si="4"/>
        <v>2.7777777777777735E-2</v>
      </c>
    </row>
    <row r="270" spans="1:17">
      <c r="A270" t="s">
        <v>136</v>
      </c>
      <c r="B270">
        <v>4</v>
      </c>
      <c r="C270" t="s">
        <v>184</v>
      </c>
      <c r="D270">
        <v>100150</v>
      </c>
      <c r="E270" t="s">
        <v>229</v>
      </c>
      <c r="F270" t="s">
        <v>230</v>
      </c>
      <c r="G270" t="s">
        <v>222</v>
      </c>
      <c r="H270" t="s">
        <v>192</v>
      </c>
      <c r="I270" t="s">
        <v>193</v>
      </c>
      <c r="J270" s="1">
        <v>0.375</v>
      </c>
      <c r="K270" s="1">
        <v>0.40138888888888885</v>
      </c>
      <c r="L270" t="s">
        <v>218</v>
      </c>
      <c r="M270" t="s">
        <v>219</v>
      </c>
      <c r="N270">
        <v>15.4627</v>
      </c>
      <c r="Q270" s="1">
        <f t="shared" si="4"/>
        <v>2.6388888888888851E-2</v>
      </c>
    </row>
    <row r="271" spans="1:17">
      <c r="A271" t="s">
        <v>136</v>
      </c>
      <c r="B271">
        <v>5</v>
      </c>
      <c r="C271" t="s">
        <v>184</v>
      </c>
      <c r="D271">
        <v>100651</v>
      </c>
      <c r="E271" t="s">
        <v>227</v>
      </c>
      <c r="F271" t="s">
        <v>228</v>
      </c>
      <c r="G271" t="s">
        <v>222</v>
      </c>
      <c r="H271" t="s">
        <v>218</v>
      </c>
      <c r="I271" t="s">
        <v>219</v>
      </c>
      <c r="J271" s="1">
        <v>0.40625</v>
      </c>
      <c r="K271" s="1">
        <v>0.43402777777777773</v>
      </c>
      <c r="L271" t="s">
        <v>192</v>
      </c>
      <c r="M271" t="s">
        <v>193</v>
      </c>
      <c r="N271">
        <v>16.2334</v>
      </c>
      <c r="Q271" s="1">
        <f t="shared" si="4"/>
        <v>2.7777777777777735E-2</v>
      </c>
    </row>
    <row r="272" spans="1:17">
      <c r="A272" t="s">
        <v>136</v>
      </c>
      <c r="B272">
        <v>6</v>
      </c>
      <c r="C272" t="s">
        <v>179</v>
      </c>
      <c r="H272" t="s">
        <v>192</v>
      </c>
      <c r="I272" t="s">
        <v>193</v>
      </c>
      <c r="J272" s="1">
        <v>0.43402777777777773</v>
      </c>
      <c r="K272" s="1">
        <v>0.4368055555555555</v>
      </c>
      <c r="L272" t="s">
        <v>182</v>
      </c>
      <c r="M272" t="s">
        <v>183</v>
      </c>
      <c r="N272">
        <v>1.992</v>
      </c>
      <c r="Q272" s="1">
        <f t="shared" si="4"/>
        <v>2.7777777777777679E-3</v>
      </c>
    </row>
    <row r="273" spans="1:17">
      <c r="A273" t="s">
        <v>136</v>
      </c>
      <c r="B273">
        <v>7</v>
      </c>
      <c r="C273" t="s">
        <v>184</v>
      </c>
      <c r="D273">
        <v>534969</v>
      </c>
      <c r="E273" t="s">
        <v>185</v>
      </c>
      <c r="F273" t="s">
        <v>186</v>
      </c>
      <c r="G273" t="s">
        <v>187</v>
      </c>
      <c r="H273" t="s">
        <v>182</v>
      </c>
      <c r="I273" t="s">
        <v>183</v>
      </c>
      <c r="J273" s="1">
        <v>0.4375</v>
      </c>
      <c r="K273" s="1">
        <v>0.45694444444444443</v>
      </c>
      <c r="L273" t="s">
        <v>188</v>
      </c>
      <c r="M273" t="s">
        <v>189</v>
      </c>
      <c r="N273">
        <v>12.118</v>
      </c>
      <c r="Q273" s="1">
        <f t="shared" si="4"/>
        <v>1.9444444444444431E-2</v>
      </c>
    </row>
    <row r="274" spans="1:17">
      <c r="A274" t="s">
        <v>136</v>
      </c>
      <c r="B274">
        <v>8</v>
      </c>
      <c r="C274" t="s">
        <v>184</v>
      </c>
      <c r="D274">
        <v>534713</v>
      </c>
      <c r="E274" t="s">
        <v>190</v>
      </c>
      <c r="F274" t="s">
        <v>191</v>
      </c>
      <c r="G274" t="s">
        <v>187</v>
      </c>
      <c r="H274" t="s">
        <v>188</v>
      </c>
      <c r="I274" t="s">
        <v>189</v>
      </c>
      <c r="J274" s="1">
        <v>0.46875</v>
      </c>
      <c r="K274" s="1">
        <v>0.48888888888888887</v>
      </c>
      <c r="L274" t="s">
        <v>182</v>
      </c>
      <c r="M274" t="s">
        <v>183</v>
      </c>
      <c r="N274">
        <v>12.781700000000001</v>
      </c>
      <c r="Q274" s="1">
        <f t="shared" si="4"/>
        <v>2.0138888888888873E-2</v>
      </c>
    </row>
    <row r="275" spans="1:17">
      <c r="A275" t="s">
        <v>136</v>
      </c>
      <c r="B275">
        <v>9</v>
      </c>
      <c r="C275" t="s">
        <v>184</v>
      </c>
      <c r="D275">
        <v>534930</v>
      </c>
      <c r="E275" t="s">
        <v>185</v>
      </c>
      <c r="F275" t="s">
        <v>186</v>
      </c>
      <c r="G275" t="s">
        <v>187</v>
      </c>
      <c r="H275" t="s">
        <v>182</v>
      </c>
      <c r="I275" t="s">
        <v>183</v>
      </c>
      <c r="J275" s="1">
        <v>0.5</v>
      </c>
      <c r="K275" s="1">
        <v>0.52638888888888891</v>
      </c>
      <c r="L275" t="s">
        <v>188</v>
      </c>
      <c r="M275" t="s">
        <v>189</v>
      </c>
      <c r="N275">
        <v>12.118</v>
      </c>
      <c r="Q275" s="1">
        <f t="shared" si="4"/>
        <v>2.6388888888888906E-2</v>
      </c>
    </row>
    <row r="276" spans="1:17">
      <c r="A276" t="s">
        <v>136</v>
      </c>
      <c r="B276">
        <v>10</v>
      </c>
      <c r="C276" t="s">
        <v>184</v>
      </c>
      <c r="D276">
        <v>534883</v>
      </c>
      <c r="E276" t="s">
        <v>190</v>
      </c>
      <c r="F276" t="s">
        <v>191</v>
      </c>
      <c r="G276" t="s">
        <v>187</v>
      </c>
      <c r="H276" t="s">
        <v>188</v>
      </c>
      <c r="I276" t="s">
        <v>189</v>
      </c>
      <c r="J276" s="1">
        <v>0.53125</v>
      </c>
      <c r="K276" s="1">
        <v>0.55138888888888882</v>
      </c>
      <c r="L276" t="s">
        <v>182</v>
      </c>
      <c r="M276" t="s">
        <v>183</v>
      </c>
      <c r="N276">
        <v>12.781700000000001</v>
      </c>
      <c r="Q276" s="1">
        <f t="shared" si="4"/>
        <v>2.0138888888888817E-2</v>
      </c>
    </row>
    <row r="277" spans="1:17">
      <c r="A277" t="s">
        <v>136</v>
      </c>
      <c r="B277">
        <v>11</v>
      </c>
      <c r="C277" t="s">
        <v>179</v>
      </c>
      <c r="H277" t="s">
        <v>182</v>
      </c>
      <c r="I277" t="s">
        <v>183</v>
      </c>
      <c r="J277" s="1">
        <v>0.55138888888888882</v>
      </c>
      <c r="K277" s="1">
        <v>0.55972222222222223</v>
      </c>
      <c r="L277" t="s">
        <v>180</v>
      </c>
      <c r="M277" t="s">
        <v>181</v>
      </c>
      <c r="N277">
        <v>7.8</v>
      </c>
      <c r="Q277" s="1">
        <f t="shared" si="4"/>
        <v>8.3333333333334147E-3</v>
      </c>
    </row>
    <row r="278" spans="1:17">
      <c r="A278" t="s">
        <v>136</v>
      </c>
      <c r="M278" t="s">
        <v>277</v>
      </c>
      <c r="N278">
        <f>SUM(N267:N277)</f>
        <v>130.4836</v>
      </c>
      <c r="P278" t="s">
        <v>274</v>
      </c>
      <c r="Q278" s="1">
        <f>SUM(Q267:Q277)</f>
        <v>0.21388888888888874</v>
      </c>
    </row>
    <row r="279" spans="1:17">
      <c r="N279" t="s">
        <v>281</v>
      </c>
      <c r="Q279" s="1"/>
    </row>
    <row r="280" spans="1:17">
      <c r="A280" t="s">
        <v>127</v>
      </c>
      <c r="Q280" s="1"/>
    </row>
    <row r="281" spans="1:17">
      <c r="A281" t="s">
        <v>127</v>
      </c>
      <c r="B281">
        <v>1</v>
      </c>
      <c r="C281" t="s">
        <v>179</v>
      </c>
      <c r="H281" t="s">
        <v>180</v>
      </c>
      <c r="I281" t="s">
        <v>181</v>
      </c>
      <c r="J281" s="1">
        <v>0.54375000000000007</v>
      </c>
      <c r="K281" s="1">
        <v>0.55208333333333337</v>
      </c>
      <c r="L281" t="s">
        <v>218</v>
      </c>
      <c r="M281" t="s">
        <v>219</v>
      </c>
      <c r="N281">
        <v>5.3</v>
      </c>
      <c r="Q281" s="1">
        <f t="shared" si="4"/>
        <v>8.3333333333333037E-3</v>
      </c>
    </row>
    <row r="282" spans="1:17">
      <c r="A282" t="s">
        <v>127</v>
      </c>
      <c r="B282">
        <v>2</v>
      </c>
      <c r="C282" t="s">
        <v>184</v>
      </c>
      <c r="D282">
        <v>100658</v>
      </c>
      <c r="E282" t="s">
        <v>220</v>
      </c>
      <c r="F282" t="s">
        <v>221</v>
      </c>
      <c r="G282" t="s">
        <v>222</v>
      </c>
      <c r="H282" t="s">
        <v>218</v>
      </c>
      <c r="I282" t="s">
        <v>219</v>
      </c>
      <c r="J282" s="1">
        <v>0.55208333333333337</v>
      </c>
      <c r="K282" s="1">
        <v>0.5854166666666667</v>
      </c>
      <c r="L282" t="s">
        <v>223</v>
      </c>
      <c r="M282" t="s">
        <v>224</v>
      </c>
      <c r="N282">
        <v>19.882999999999999</v>
      </c>
      <c r="Q282" s="1">
        <f t="shared" si="4"/>
        <v>3.3333333333333326E-2</v>
      </c>
    </row>
    <row r="283" spans="1:17">
      <c r="A283" t="s">
        <v>127</v>
      </c>
      <c r="B283">
        <v>3</v>
      </c>
      <c r="C283" t="s">
        <v>184</v>
      </c>
      <c r="D283">
        <v>100161</v>
      </c>
      <c r="E283" t="s">
        <v>225</v>
      </c>
      <c r="F283" t="s">
        <v>226</v>
      </c>
      <c r="G283" t="s">
        <v>222</v>
      </c>
      <c r="H283" t="s">
        <v>223</v>
      </c>
      <c r="I283" t="s">
        <v>224</v>
      </c>
      <c r="J283" s="1">
        <v>0.59722222222222221</v>
      </c>
      <c r="K283" s="1">
        <v>0.63194444444444442</v>
      </c>
      <c r="L283" t="s">
        <v>218</v>
      </c>
      <c r="M283" t="s">
        <v>219</v>
      </c>
      <c r="N283">
        <v>20.921500000000002</v>
      </c>
      <c r="Q283" s="1">
        <f t="shared" si="4"/>
        <v>3.472222222222221E-2</v>
      </c>
    </row>
    <row r="284" spans="1:17">
      <c r="A284" t="s">
        <v>127</v>
      </c>
      <c r="B284">
        <v>4</v>
      </c>
      <c r="C284" t="s">
        <v>184</v>
      </c>
      <c r="D284">
        <v>100662</v>
      </c>
      <c r="E284" t="s">
        <v>220</v>
      </c>
      <c r="F284" t="s">
        <v>221</v>
      </c>
      <c r="G284" t="s">
        <v>222</v>
      </c>
      <c r="H284" t="s">
        <v>218</v>
      </c>
      <c r="I284" t="s">
        <v>219</v>
      </c>
      <c r="J284" s="1">
        <v>0.63541666666666663</v>
      </c>
      <c r="K284" s="1">
        <v>0.66875000000000007</v>
      </c>
      <c r="L284" t="s">
        <v>223</v>
      </c>
      <c r="M284" t="s">
        <v>224</v>
      </c>
      <c r="N284">
        <v>19.882999999999999</v>
      </c>
      <c r="Q284" s="1">
        <f t="shared" si="4"/>
        <v>3.3333333333333437E-2</v>
      </c>
    </row>
    <row r="285" spans="1:17">
      <c r="A285" t="s">
        <v>127</v>
      </c>
      <c r="B285">
        <v>5</v>
      </c>
      <c r="C285" t="s">
        <v>184</v>
      </c>
      <c r="D285">
        <v>100165</v>
      </c>
      <c r="E285" t="s">
        <v>225</v>
      </c>
      <c r="F285" t="s">
        <v>226</v>
      </c>
      <c r="G285" t="s">
        <v>222</v>
      </c>
      <c r="H285" t="s">
        <v>223</v>
      </c>
      <c r="I285" t="s">
        <v>224</v>
      </c>
      <c r="J285" s="1">
        <v>0.68055555555555547</v>
      </c>
      <c r="K285" s="1">
        <v>0.71527777777777779</v>
      </c>
      <c r="L285" t="s">
        <v>218</v>
      </c>
      <c r="M285" t="s">
        <v>219</v>
      </c>
      <c r="N285">
        <v>20.921500000000002</v>
      </c>
      <c r="Q285" s="1">
        <f t="shared" si="4"/>
        <v>3.4722222222222321E-2</v>
      </c>
    </row>
    <row r="286" spans="1:17">
      <c r="A286" t="s">
        <v>127</v>
      </c>
      <c r="B286">
        <v>6</v>
      </c>
      <c r="C286" t="s">
        <v>179</v>
      </c>
      <c r="H286" t="s">
        <v>218</v>
      </c>
      <c r="I286" t="s">
        <v>219</v>
      </c>
      <c r="J286" s="1">
        <v>0.71527777777777779</v>
      </c>
      <c r="K286" s="1">
        <v>0.72569444444444453</v>
      </c>
      <c r="L286" t="s">
        <v>192</v>
      </c>
      <c r="M286" t="s">
        <v>193</v>
      </c>
      <c r="N286">
        <v>7.7169999999999996</v>
      </c>
      <c r="Q286" s="1">
        <f t="shared" si="4"/>
        <v>1.0416666666666741E-2</v>
      </c>
    </row>
    <row r="287" spans="1:17">
      <c r="A287" t="s">
        <v>127</v>
      </c>
      <c r="B287">
        <v>7</v>
      </c>
      <c r="C287" t="s">
        <v>184</v>
      </c>
      <c r="D287">
        <v>100168</v>
      </c>
      <c r="E287" t="s">
        <v>229</v>
      </c>
      <c r="F287" t="s">
        <v>230</v>
      </c>
      <c r="G287" t="s">
        <v>222</v>
      </c>
      <c r="H287" t="s">
        <v>192</v>
      </c>
      <c r="I287" t="s">
        <v>193</v>
      </c>
      <c r="J287" s="1">
        <v>0.75</v>
      </c>
      <c r="K287" s="1">
        <v>0.77638888888888891</v>
      </c>
      <c r="L287" t="s">
        <v>218</v>
      </c>
      <c r="M287" t="s">
        <v>219</v>
      </c>
      <c r="N287">
        <v>15.4627</v>
      </c>
      <c r="Q287" s="1">
        <f t="shared" si="4"/>
        <v>2.6388888888888906E-2</v>
      </c>
    </row>
    <row r="288" spans="1:17">
      <c r="A288" t="s">
        <v>127</v>
      </c>
      <c r="B288">
        <v>8</v>
      </c>
      <c r="C288" t="s">
        <v>184</v>
      </c>
      <c r="D288">
        <v>100669</v>
      </c>
      <c r="E288" t="s">
        <v>227</v>
      </c>
      <c r="F288" t="s">
        <v>228</v>
      </c>
      <c r="G288" t="s">
        <v>222</v>
      </c>
      <c r="H288" t="s">
        <v>218</v>
      </c>
      <c r="I288" t="s">
        <v>219</v>
      </c>
      <c r="J288" s="1">
        <v>0.78125</v>
      </c>
      <c r="K288" s="1">
        <v>0.80902777777777779</v>
      </c>
      <c r="L288" t="s">
        <v>192</v>
      </c>
      <c r="M288" t="s">
        <v>193</v>
      </c>
      <c r="N288">
        <v>16.2334</v>
      </c>
      <c r="Q288" s="1">
        <f t="shared" si="4"/>
        <v>2.777777777777779E-2</v>
      </c>
    </row>
    <row r="289" spans="1:17">
      <c r="A289" t="s">
        <v>127</v>
      </c>
      <c r="B289">
        <v>9</v>
      </c>
      <c r="C289" t="s">
        <v>184</v>
      </c>
      <c r="D289">
        <v>100562</v>
      </c>
      <c r="E289" t="s">
        <v>194</v>
      </c>
      <c r="F289" t="s">
        <v>195</v>
      </c>
      <c r="G289" t="s">
        <v>196</v>
      </c>
      <c r="H289" t="s">
        <v>192</v>
      </c>
      <c r="I289" t="s">
        <v>193</v>
      </c>
      <c r="J289" s="1">
        <v>0.80972222222222223</v>
      </c>
      <c r="K289" s="1">
        <v>0.8340277777777777</v>
      </c>
      <c r="L289" t="s">
        <v>197</v>
      </c>
      <c r="M289" t="s">
        <v>198</v>
      </c>
      <c r="N289">
        <v>13.524900000000001</v>
      </c>
      <c r="Q289" s="1">
        <f t="shared" si="4"/>
        <v>2.4305555555555469E-2</v>
      </c>
    </row>
    <row r="290" spans="1:17">
      <c r="A290" t="s">
        <v>127</v>
      </c>
      <c r="B290">
        <v>10</v>
      </c>
      <c r="C290" t="s">
        <v>184</v>
      </c>
      <c r="D290">
        <v>100410</v>
      </c>
      <c r="E290" t="s">
        <v>199</v>
      </c>
      <c r="F290" t="s">
        <v>200</v>
      </c>
      <c r="G290" t="s">
        <v>196</v>
      </c>
      <c r="H290" t="s">
        <v>197</v>
      </c>
      <c r="I290" t="s">
        <v>198</v>
      </c>
      <c r="J290" s="1">
        <v>0.84027777777777779</v>
      </c>
      <c r="K290" s="1">
        <v>0.84861111111111109</v>
      </c>
      <c r="L290" t="s">
        <v>201</v>
      </c>
      <c r="M290" t="s">
        <v>202</v>
      </c>
      <c r="N290">
        <v>3.9434100000000001</v>
      </c>
      <c r="Q290" s="1">
        <f t="shared" si="4"/>
        <v>8.3333333333333037E-3</v>
      </c>
    </row>
    <row r="291" spans="1:17">
      <c r="A291" t="s">
        <v>127</v>
      </c>
      <c r="B291">
        <v>11</v>
      </c>
      <c r="C291" t="s">
        <v>179</v>
      </c>
      <c r="H291" t="s">
        <v>201</v>
      </c>
      <c r="I291" t="s">
        <v>202</v>
      </c>
      <c r="J291" s="1">
        <v>0.84861111111111109</v>
      </c>
      <c r="K291" s="1">
        <v>0.85902777777777783</v>
      </c>
      <c r="L291" t="s">
        <v>180</v>
      </c>
      <c r="M291" t="s">
        <v>181</v>
      </c>
      <c r="N291">
        <v>7.5</v>
      </c>
      <c r="Q291" s="1">
        <f t="shared" si="4"/>
        <v>1.0416666666666741E-2</v>
      </c>
    </row>
    <row r="292" spans="1:17">
      <c r="A292" t="s">
        <v>127</v>
      </c>
      <c r="M292" t="s">
        <v>277</v>
      </c>
      <c r="N292">
        <f>SUM(N281:N291)</f>
        <v>151.29040999999998</v>
      </c>
      <c r="P292" t="s">
        <v>274</v>
      </c>
      <c r="Q292" s="1">
        <f>SUM(Q281:Q291)</f>
        <v>0.25208333333333355</v>
      </c>
    </row>
    <row r="293" spans="1:17">
      <c r="Q293" s="1"/>
    </row>
    <row r="294" spans="1:17">
      <c r="A294" t="s">
        <v>133</v>
      </c>
      <c r="Q294" s="1"/>
    </row>
    <row r="295" spans="1:17">
      <c r="A295" t="s">
        <v>133</v>
      </c>
      <c r="B295">
        <v>1</v>
      </c>
      <c r="C295" t="s">
        <v>179</v>
      </c>
      <c r="H295" t="s">
        <v>180</v>
      </c>
      <c r="I295" t="s">
        <v>181</v>
      </c>
      <c r="J295" s="1">
        <v>0.25208333333333333</v>
      </c>
      <c r="K295" s="1">
        <v>0.26041666666666669</v>
      </c>
      <c r="L295" t="s">
        <v>218</v>
      </c>
      <c r="M295" t="s">
        <v>219</v>
      </c>
      <c r="N295">
        <v>5.3</v>
      </c>
      <c r="Q295" s="1">
        <f t="shared" si="4"/>
        <v>8.3333333333333592E-3</v>
      </c>
    </row>
    <row r="296" spans="1:17">
      <c r="A296" t="s">
        <v>133</v>
      </c>
      <c r="B296">
        <v>2</v>
      </c>
      <c r="C296" t="s">
        <v>184</v>
      </c>
      <c r="D296">
        <v>100644</v>
      </c>
      <c r="E296" t="s">
        <v>220</v>
      </c>
      <c r="F296" t="s">
        <v>221</v>
      </c>
      <c r="G296" t="s">
        <v>222</v>
      </c>
      <c r="H296" t="s">
        <v>218</v>
      </c>
      <c r="I296" t="s">
        <v>219</v>
      </c>
      <c r="J296" s="1">
        <v>0.26041666666666669</v>
      </c>
      <c r="K296" s="1">
        <v>0.29375000000000001</v>
      </c>
      <c r="L296" t="s">
        <v>223</v>
      </c>
      <c r="M296" t="s">
        <v>224</v>
      </c>
      <c r="N296">
        <v>19.882999999999999</v>
      </c>
      <c r="Q296" s="1">
        <f t="shared" si="4"/>
        <v>3.3333333333333326E-2</v>
      </c>
    </row>
    <row r="297" spans="1:17">
      <c r="A297" t="s">
        <v>133</v>
      </c>
      <c r="B297">
        <v>3</v>
      </c>
      <c r="C297" t="s">
        <v>184</v>
      </c>
      <c r="D297">
        <v>100147</v>
      </c>
      <c r="E297" t="s">
        <v>225</v>
      </c>
      <c r="F297" t="s">
        <v>226</v>
      </c>
      <c r="G297" t="s">
        <v>222</v>
      </c>
      <c r="H297" t="s">
        <v>223</v>
      </c>
      <c r="I297" t="s">
        <v>224</v>
      </c>
      <c r="J297" s="1">
        <v>0.30555555555555552</v>
      </c>
      <c r="K297" s="1">
        <v>0.34027777777777773</v>
      </c>
      <c r="L297" t="s">
        <v>218</v>
      </c>
      <c r="M297" t="s">
        <v>219</v>
      </c>
      <c r="N297">
        <v>20.921500000000002</v>
      </c>
      <c r="Q297" s="1">
        <f t="shared" si="4"/>
        <v>3.472222222222221E-2</v>
      </c>
    </row>
    <row r="298" spans="1:17">
      <c r="A298" t="s">
        <v>133</v>
      </c>
      <c r="B298">
        <v>4</v>
      </c>
      <c r="C298" t="s">
        <v>184</v>
      </c>
      <c r="D298">
        <v>100648</v>
      </c>
      <c r="E298" t="s">
        <v>220</v>
      </c>
      <c r="F298" t="s">
        <v>221</v>
      </c>
      <c r="G298" t="s">
        <v>222</v>
      </c>
      <c r="H298" t="s">
        <v>218</v>
      </c>
      <c r="I298" t="s">
        <v>219</v>
      </c>
      <c r="J298" s="1">
        <v>0.34375</v>
      </c>
      <c r="K298" s="1">
        <v>0.37708333333333338</v>
      </c>
      <c r="L298" t="s">
        <v>223</v>
      </c>
      <c r="M298" t="s">
        <v>224</v>
      </c>
      <c r="N298">
        <v>19.882999999999999</v>
      </c>
      <c r="Q298" s="1">
        <f t="shared" si="4"/>
        <v>3.3333333333333381E-2</v>
      </c>
    </row>
    <row r="299" spans="1:17">
      <c r="A299" t="s">
        <v>133</v>
      </c>
      <c r="B299">
        <v>5</v>
      </c>
      <c r="C299" t="s">
        <v>184</v>
      </c>
      <c r="D299">
        <v>100151</v>
      </c>
      <c r="E299" t="s">
        <v>225</v>
      </c>
      <c r="F299" t="s">
        <v>226</v>
      </c>
      <c r="G299" t="s">
        <v>222</v>
      </c>
      <c r="H299" t="s">
        <v>223</v>
      </c>
      <c r="I299" t="s">
        <v>224</v>
      </c>
      <c r="J299" s="1">
        <v>0.3888888888888889</v>
      </c>
      <c r="K299" s="1">
        <v>0.4236111111111111</v>
      </c>
      <c r="L299" t="s">
        <v>218</v>
      </c>
      <c r="M299" t="s">
        <v>219</v>
      </c>
      <c r="N299">
        <v>20.921500000000002</v>
      </c>
      <c r="Q299" s="1">
        <f t="shared" si="4"/>
        <v>3.472222222222221E-2</v>
      </c>
    </row>
    <row r="300" spans="1:17">
      <c r="A300" t="s">
        <v>133</v>
      </c>
      <c r="B300">
        <v>6</v>
      </c>
      <c r="C300" t="s">
        <v>179</v>
      </c>
      <c r="H300" t="s">
        <v>218</v>
      </c>
      <c r="I300" t="s">
        <v>219</v>
      </c>
      <c r="J300" s="1">
        <v>0.4236111111111111</v>
      </c>
      <c r="K300" s="1">
        <v>0.42708333333333331</v>
      </c>
      <c r="L300" t="s">
        <v>201</v>
      </c>
      <c r="M300" t="s">
        <v>202</v>
      </c>
      <c r="N300">
        <v>2.3210000000000002</v>
      </c>
      <c r="Q300" s="1">
        <f t="shared" si="4"/>
        <v>3.4722222222222099E-3</v>
      </c>
    </row>
    <row r="301" spans="1:17">
      <c r="A301" t="s">
        <v>133</v>
      </c>
      <c r="B301">
        <v>7</v>
      </c>
      <c r="C301" t="s">
        <v>184</v>
      </c>
      <c r="D301">
        <v>100514</v>
      </c>
      <c r="E301" t="s">
        <v>203</v>
      </c>
      <c r="F301" t="s">
        <v>204</v>
      </c>
      <c r="G301" t="s">
        <v>196</v>
      </c>
      <c r="H301" t="s">
        <v>201</v>
      </c>
      <c r="I301" t="s">
        <v>202</v>
      </c>
      <c r="J301" s="1">
        <v>0.4548611111111111</v>
      </c>
      <c r="K301" s="1">
        <v>0.46249999999999997</v>
      </c>
      <c r="L301" t="s">
        <v>197</v>
      </c>
      <c r="M301" t="s">
        <v>198</v>
      </c>
      <c r="N301">
        <v>3.6383299999999998</v>
      </c>
      <c r="Q301" s="1">
        <f t="shared" si="4"/>
        <v>7.6388888888888618E-3</v>
      </c>
    </row>
    <row r="302" spans="1:17">
      <c r="A302" t="s">
        <v>133</v>
      </c>
      <c r="B302">
        <v>8</v>
      </c>
      <c r="C302" t="s">
        <v>184</v>
      </c>
      <c r="D302">
        <v>100358</v>
      </c>
      <c r="E302" t="s">
        <v>199</v>
      </c>
      <c r="F302" t="s">
        <v>200</v>
      </c>
      <c r="G302" t="s">
        <v>196</v>
      </c>
      <c r="H302" t="s">
        <v>197</v>
      </c>
      <c r="I302" t="s">
        <v>198</v>
      </c>
      <c r="J302" s="1">
        <v>0.46527777777777773</v>
      </c>
      <c r="K302" s="1">
        <v>0.47361111111111115</v>
      </c>
      <c r="L302" t="s">
        <v>201</v>
      </c>
      <c r="M302" t="s">
        <v>202</v>
      </c>
      <c r="N302">
        <v>3.9434100000000001</v>
      </c>
      <c r="Q302" s="1">
        <f t="shared" si="4"/>
        <v>8.3333333333334147E-3</v>
      </c>
    </row>
    <row r="303" spans="1:17">
      <c r="A303" t="s">
        <v>133</v>
      </c>
      <c r="B303">
        <v>9</v>
      </c>
      <c r="C303" t="s">
        <v>184</v>
      </c>
      <c r="D303">
        <v>100516</v>
      </c>
      <c r="E303" t="s">
        <v>203</v>
      </c>
      <c r="F303" t="s">
        <v>204</v>
      </c>
      <c r="G303" t="s">
        <v>196</v>
      </c>
      <c r="H303" t="s">
        <v>201</v>
      </c>
      <c r="I303" t="s">
        <v>202</v>
      </c>
      <c r="J303" s="1">
        <v>0.47569444444444442</v>
      </c>
      <c r="K303" s="1">
        <v>0.48333333333333334</v>
      </c>
      <c r="L303" t="s">
        <v>197</v>
      </c>
      <c r="M303" t="s">
        <v>198</v>
      </c>
      <c r="N303">
        <v>3.6383299999999998</v>
      </c>
      <c r="Q303" s="1">
        <f t="shared" si="4"/>
        <v>7.6388888888889173E-3</v>
      </c>
    </row>
    <row r="304" spans="1:17">
      <c r="A304" t="s">
        <v>133</v>
      </c>
      <c r="B304">
        <v>10</v>
      </c>
      <c r="C304" t="s">
        <v>184</v>
      </c>
      <c r="D304">
        <v>100360</v>
      </c>
      <c r="E304" t="s">
        <v>199</v>
      </c>
      <c r="F304" t="s">
        <v>200</v>
      </c>
      <c r="G304" t="s">
        <v>196</v>
      </c>
      <c r="H304" t="s">
        <v>197</v>
      </c>
      <c r="I304" t="s">
        <v>198</v>
      </c>
      <c r="J304" s="1">
        <v>0.4861111111111111</v>
      </c>
      <c r="K304" s="1">
        <v>0.49444444444444446</v>
      </c>
      <c r="L304" t="s">
        <v>201</v>
      </c>
      <c r="M304" t="s">
        <v>202</v>
      </c>
      <c r="N304">
        <v>3.9434100000000001</v>
      </c>
      <c r="Q304" s="1">
        <f t="shared" si="4"/>
        <v>8.3333333333333592E-3</v>
      </c>
    </row>
    <row r="305" spans="1:17">
      <c r="A305" t="s">
        <v>133</v>
      </c>
      <c r="B305">
        <v>11</v>
      </c>
      <c r="C305" t="s">
        <v>184</v>
      </c>
      <c r="D305">
        <v>100519</v>
      </c>
      <c r="E305" t="s">
        <v>203</v>
      </c>
      <c r="F305" t="s">
        <v>204</v>
      </c>
      <c r="G305" t="s">
        <v>196</v>
      </c>
      <c r="H305" t="s">
        <v>201</v>
      </c>
      <c r="I305" t="s">
        <v>202</v>
      </c>
      <c r="J305" s="1">
        <v>0.49652777777777773</v>
      </c>
      <c r="K305" s="1">
        <v>0.50416666666666665</v>
      </c>
      <c r="L305" t="s">
        <v>197</v>
      </c>
      <c r="M305" t="s">
        <v>198</v>
      </c>
      <c r="N305">
        <v>3.6383299999999998</v>
      </c>
      <c r="Q305" s="1">
        <f t="shared" si="4"/>
        <v>7.6388888888889173E-3</v>
      </c>
    </row>
    <row r="306" spans="1:17">
      <c r="A306" t="s">
        <v>133</v>
      </c>
      <c r="B306">
        <v>12</v>
      </c>
      <c r="C306" t="s">
        <v>184</v>
      </c>
      <c r="D306">
        <v>100363</v>
      </c>
      <c r="E306" t="s">
        <v>199</v>
      </c>
      <c r="F306" t="s">
        <v>200</v>
      </c>
      <c r="G306" t="s">
        <v>196</v>
      </c>
      <c r="H306" t="s">
        <v>197</v>
      </c>
      <c r="I306" t="s">
        <v>198</v>
      </c>
      <c r="J306" s="1">
        <v>0.50694444444444442</v>
      </c>
      <c r="K306" s="1">
        <v>0.51527777777777783</v>
      </c>
      <c r="L306" t="s">
        <v>201</v>
      </c>
      <c r="M306" t="s">
        <v>202</v>
      </c>
      <c r="N306">
        <v>3.9434100000000001</v>
      </c>
      <c r="Q306" s="1">
        <f t="shared" si="4"/>
        <v>8.3333333333334147E-3</v>
      </c>
    </row>
    <row r="307" spans="1:17">
      <c r="A307" t="s">
        <v>133</v>
      </c>
      <c r="B307">
        <v>13</v>
      </c>
      <c r="C307" t="s">
        <v>184</v>
      </c>
      <c r="D307">
        <v>100521</v>
      </c>
      <c r="E307" t="s">
        <v>203</v>
      </c>
      <c r="F307" t="s">
        <v>204</v>
      </c>
      <c r="G307" t="s">
        <v>196</v>
      </c>
      <c r="H307" t="s">
        <v>201</v>
      </c>
      <c r="I307" t="s">
        <v>202</v>
      </c>
      <c r="J307" s="1">
        <v>0.51736111111111105</v>
      </c>
      <c r="K307" s="1">
        <v>0.52500000000000002</v>
      </c>
      <c r="L307" t="s">
        <v>197</v>
      </c>
      <c r="M307" t="s">
        <v>198</v>
      </c>
      <c r="N307">
        <v>3.6383299999999998</v>
      </c>
      <c r="Q307" s="1">
        <f t="shared" si="4"/>
        <v>7.6388888888889728E-3</v>
      </c>
    </row>
    <row r="308" spans="1:17">
      <c r="A308" t="s">
        <v>133</v>
      </c>
      <c r="B308">
        <v>14</v>
      </c>
      <c r="C308" t="s">
        <v>184</v>
      </c>
      <c r="D308">
        <v>100365</v>
      </c>
      <c r="E308" t="s">
        <v>199</v>
      </c>
      <c r="F308" t="s">
        <v>200</v>
      </c>
      <c r="G308" t="s">
        <v>196</v>
      </c>
      <c r="H308" t="s">
        <v>197</v>
      </c>
      <c r="I308" t="s">
        <v>198</v>
      </c>
      <c r="J308" s="1">
        <v>0.52777777777777779</v>
      </c>
      <c r="K308" s="1">
        <v>0.53611111111111109</v>
      </c>
      <c r="L308" t="s">
        <v>201</v>
      </c>
      <c r="M308" t="s">
        <v>202</v>
      </c>
      <c r="N308">
        <v>3.9434100000000001</v>
      </c>
      <c r="Q308" s="1">
        <f t="shared" si="4"/>
        <v>8.3333333333333037E-3</v>
      </c>
    </row>
    <row r="309" spans="1:17">
      <c r="A309" t="s">
        <v>133</v>
      </c>
      <c r="B309">
        <v>15</v>
      </c>
      <c r="C309" t="s">
        <v>179</v>
      </c>
      <c r="H309" t="s">
        <v>201</v>
      </c>
      <c r="I309" t="s">
        <v>202</v>
      </c>
      <c r="J309" s="1">
        <v>0.53611111111111109</v>
      </c>
      <c r="K309" s="1">
        <v>0.54652777777777783</v>
      </c>
      <c r="L309" t="s">
        <v>180</v>
      </c>
      <c r="M309" t="s">
        <v>181</v>
      </c>
      <c r="N309">
        <v>7.5</v>
      </c>
      <c r="Q309" s="1">
        <f t="shared" si="4"/>
        <v>1.0416666666666741E-2</v>
      </c>
    </row>
    <row r="310" spans="1:17">
      <c r="A310" t="s">
        <v>133</v>
      </c>
      <c r="M310" t="s">
        <v>277</v>
      </c>
      <c r="N310">
        <f>SUM(N295:N309)</f>
        <v>127.05695999999998</v>
      </c>
      <c r="P310" t="s">
        <v>274</v>
      </c>
      <c r="Q310" s="1">
        <f>SUM(Q295:Q309)</f>
        <v>0.2222222222222226</v>
      </c>
    </row>
    <row r="311" spans="1:17">
      <c r="Q311" s="1"/>
    </row>
    <row r="312" spans="1:17">
      <c r="A312" t="s">
        <v>145</v>
      </c>
      <c r="Q312" s="1"/>
    </row>
    <row r="313" spans="1:17">
      <c r="A313" t="s">
        <v>145</v>
      </c>
      <c r="B313">
        <v>1</v>
      </c>
      <c r="C313" t="s">
        <v>179</v>
      </c>
      <c r="H313" t="s">
        <v>180</v>
      </c>
      <c r="I313" t="s">
        <v>181</v>
      </c>
      <c r="J313" s="1">
        <v>0.60277777777777775</v>
      </c>
      <c r="K313" s="1">
        <v>0.61111111111111105</v>
      </c>
      <c r="L313" t="s">
        <v>182</v>
      </c>
      <c r="M313" t="s">
        <v>183</v>
      </c>
      <c r="N313">
        <v>7.6</v>
      </c>
      <c r="Q313" s="1">
        <f t="shared" si="4"/>
        <v>8.3333333333333037E-3</v>
      </c>
    </row>
    <row r="314" spans="1:17">
      <c r="A314" t="s">
        <v>145</v>
      </c>
      <c r="B314">
        <v>2</v>
      </c>
      <c r="C314" t="s">
        <v>184</v>
      </c>
      <c r="D314">
        <v>534722</v>
      </c>
      <c r="E314" t="s">
        <v>185</v>
      </c>
      <c r="F314" t="s">
        <v>186</v>
      </c>
      <c r="G314" t="s">
        <v>187</v>
      </c>
      <c r="H314" t="s">
        <v>182</v>
      </c>
      <c r="I314" t="s">
        <v>183</v>
      </c>
      <c r="J314" s="1">
        <v>0.61111111111111105</v>
      </c>
      <c r="K314" s="1">
        <v>0.63055555555555554</v>
      </c>
      <c r="L314" t="s">
        <v>188</v>
      </c>
      <c r="M314" t="s">
        <v>189</v>
      </c>
      <c r="N314">
        <v>12.118</v>
      </c>
      <c r="Q314" s="1">
        <f t="shared" si="4"/>
        <v>1.9444444444444486E-2</v>
      </c>
    </row>
    <row r="315" spans="1:17">
      <c r="A315" t="s">
        <v>145</v>
      </c>
      <c r="B315">
        <v>3</v>
      </c>
      <c r="C315" t="s">
        <v>184</v>
      </c>
      <c r="D315">
        <v>534715</v>
      </c>
      <c r="E315" t="s">
        <v>190</v>
      </c>
      <c r="F315" t="s">
        <v>191</v>
      </c>
      <c r="G315" t="s">
        <v>187</v>
      </c>
      <c r="H315" t="s">
        <v>188</v>
      </c>
      <c r="I315" t="s">
        <v>189</v>
      </c>
      <c r="J315" s="1">
        <v>0.63888888888888895</v>
      </c>
      <c r="K315" s="1">
        <v>0.65902777777777777</v>
      </c>
      <c r="L315" t="s">
        <v>182</v>
      </c>
      <c r="M315" t="s">
        <v>183</v>
      </c>
      <c r="N315">
        <v>12.781700000000001</v>
      </c>
      <c r="Q315" s="1">
        <f t="shared" si="4"/>
        <v>2.0138888888888817E-2</v>
      </c>
    </row>
    <row r="316" spans="1:17">
      <c r="A316" t="s">
        <v>145</v>
      </c>
      <c r="B316">
        <v>4</v>
      </c>
      <c r="C316" t="s">
        <v>184</v>
      </c>
      <c r="D316">
        <v>534931</v>
      </c>
      <c r="E316" t="s">
        <v>185</v>
      </c>
      <c r="F316" t="s">
        <v>186</v>
      </c>
      <c r="G316" t="s">
        <v>187</v>
      </c>
      <c r="H316" t="s">
        <v>182</v>
      </c>
      <c r="I316" t="s">
        <v>183</v>
      </c>
      <c r="J316" s="1">
        <v>0.67361111111111116</v>
      </c>
      <c r="K316" s="1">
        <v>0.69305555555555554</v>
      </c>
      <c r="L316" t="s">
        <v>188</v>
      </c>
      <c r="M316" t="s">
        <v>189</v>
      </c>
      <c r="N316">
        <v>12.118</v>
      </c>
      <c r="Q316" s="1">
        <f t="shared" si="4"/>
        <v>1.9444444444444375E-2</v>
      </c>
    </row>
    <row r="317" spans="1:17">
      <c r="A317" t="s">
        <v>145</v>
      </c>
      <c r="B317">
        <v>5</v>
      </c>
      <c r="C317" t="s">
        <v>184</v>
      </c>
      <c r="D317">
        <v>534927</v>
      </c>
      <c r="E317" t="s">
        <v>190</v>
      </c>
      <c r="F317" t="s">
        <v>191</v>
      </c>
      <c r="G317" t="s">
        <v>187</v>
      </c>
      <c r="H317" t="s">
        <v>188</v>
      </c>
      <c r="I317" t="s">
        <v>189</v>
      </c>
      <c r="J317" s="1">
        <v>0.70138888888888884</v>
      </c>
      <c r="K317" s="1">
        <v>0.72152777777777777</v>
      </c>
      <c r="L317" t="s">
        <v>182</v>
      </c>
      <c r="M317" t="s">
        <v>183</v>
      </c>
      <c r="N317">
        <v>12.781700000000001</v>
      </c>
      <c r="Q317" s="1">
        <f t="shared" si="4"/>
        <v>2.0138888888888928E-2</v>
      </c>
    </row>
    <row r="318" spans="1:17">
      <c r="A318" t="s">
        <v>145</v>
      </c>
      <c r="B318">
        <v>6</v>
      </c>
      <c r="C318" t="s">
        <v>184</v>
      </c>
      <c r="D318">
        <v>534767</v>
      </c>
      <c r="E318" t="s">
        <v>185</v>
      </c>
      <c r="F318" t="s">
        <v>186</v>
      </c>
      <c r="G318" t="s">
        <v>187</v>
      </c>
      <c r="H318" t="s">
        <v>182</v>
      </c>
      <c r="I318" t="s">
        <v>183</v>
      </c>
      <c r="J318" s="1">
        <v>0.73611111111111116</v>
      </c>
      <c r="K318" s="1">
        <v>0.75555555555555554</v>
      </c>
      <c r="L318" t="s">
        <v>188</v>
      </c>
      <c r="M318" t="s">
        <v>189</v>
      </c>
      <c r="N318">
        <v>12.118</v>
      </c>
      <c r="Q318" s="1">
        <f t="shared" si="4"/>
        <v>1.9444444444444375E-2</v>
      </c>
    </row>
    <row r="319" spans="1:17">
      <c r="A319" t="s">
        <v>145</v>
      </c>
      <c r="B319">
        <v>7</v>
      </c>
      <c r="C319" t="s">
        <v>184</v>
      </c>
      <c r="D319">
        <v>534718</v>
      </c>
      <c r="E319" t="s">
        <v>190</v>
      </c>
      <c r="F319" t="s">
        <v>191</v>
      </c>
      <c r="G319" t="s">
        <v>187</v>
      </c>
      <c r="H319" t="s">
        <v>188</v>
      </c>
      <c r="I319" t="s">
        <v>189</v>
      </c>
      <c r="J319" s="1">
        <v>0.76388888888888884</v>
      </c>
      <c r="K319" s="1">
        <v>0.78402777777777777</v>
      </c>
      <c r="L319" t="s">
        <v>182</v>
      </c>
      <c r="M319" t="s">
        <v>183</v>
      </c>
      <c r="N319">
        <v>12.781700000000001</v>
      </c>
      <c r="Q319" s="1">
        <f t="shared" si="4"/>
        <v>2.0138888888888928E-2</v>
      </c>
    </row>
    <row r="320" spans="1:17">
      <c r="A320" t="s">
        <v>145</v>
      </c>
      <c r="B320">
        <v>8</v>
      </c>
      <c r="C320" t="s">
        <v>184</v>
      </c>
      <c r="D320">
        <v>534660</v>
      </c>
      <c r="E320" t="s">
        <v>185</v>
      </c>
      <c r="F320" t="s">
        <v>186</v>
      </c>
      <c r="G320" t="s">
        <v>187</v>
      </c>
      <c r="H320" t="s">
        <v>182</v>
      </c>
      <c r="I320" t="s">
        <v>183</v>
      </c>
      <c r="J320" s="1">
        <v>0.81944444444444453</v>
      </c>
      <c r="K320" s="1">
        <v>0.83888888888888891</v>
      </c>
      <c r="L320" t="s">
        <v>188</v>
      </c>
      <c r="M320" t="s">
        <v>189</v>
      </c>
      <c r="N320">
        <v>12.118</v>
      </c>
      <c r="Q320" s="1">
        <f t="shared" si="4"/>
        <v>1.9444444444444375E-2</v>
      </c>
    </row>
    <row r="321" spans="1:17">
      <c r="A321" t="s">
        <v>145</v>
      </c>
      <c r="B321">
        <v>9</v>
      </c>
      <c r="C321" t="s">
        <v>184</v>
      </c>
      <c r="D321">
        <v>534812</v>
      </c>
      <c r="E321" t="s">
        <v>190</v>
      </c>
      <c r="F321" t="s">
        <v>191</v>
      </c>
      <c r="G321" t="s">
        <v>187</v>
      </c>
      <c r="H321" t="s">
        <v>188</v>
      </c>
      <c r="I321" t="s">
        <v>189</v>
      </c>
      <c r="J321" s="1">
        <v>0.84722222222222221</v>
      </c>
      <c r="K321" s="1">
        <v>0.86597222222222225</v>
      </c>
      <c r="L321" t="s">
        <v>182</v>
      </c>
      <c r="M321" t="s">
        <v>183</v>
      </c>
      <c r="N321">
        <v>12.781700000000001</v>
      </c>
      <c r="Q321" s="1">
        <f t="shared" si="4"/>
        <v>1.8750000000000044E-2</v>
      </c>
    </row>
    <row r="322" spans="1:17">
      <c r="A322" t="s">
        <v>145</v>
      </c>
      <c r="B322">
        <v>10</v>
      </c>
      <c r="C322" t="s">
        <v>179</v>
      </c>
      <c r="H322" t="s">
        <v>182</v>
      </c>
      <c r="I322" t="s">
        <v>183</v>
      </c>
      <c r="J322" s="1">
        <v>0.86597222222222225</v>
      </c>
      <c r="K322" s="1">
        <v>0.87430555555555556</v>
      </c>
      <c r="L322" t="s">
        <v>180</v>
      </c>
      <c r="M322" t="s">
        <v>181</v>
      </c>
      <c r="N322">
        <v>7.8</v>
      </c>
      <c r="Q322" s="1">
        <f t="shared" si="4"/>
        <v>8.3333333333333037E-3</v>
      </c>
    </row>
    <row r="323" spans="1:17">
      <c r="A323" t="s">
        <v>145</v>
      </c>
      <c r="M323" t="s">
        <v>277</v>
      </c>
      <c r="N323">
        <f>SUM(N313:N322)</f>
        <v>114.9988</v>
      </c>
      <c r="P323" t="s">
        <v>274</v>
      </c>
      <c r="Q323" s="1">
        <f>SUM(Q313:Q322)</f>
        <v>0.17361111111111094</v>
      </c>
    </row>
    <row r="324" spans="1:17">
      <c r="Q324" s="1"/>
    </row>
    <row r="325" spans="1:17">
      <c r="A325" t="s">
        <v>110</v>
      </c>
      <c r="Q325" s="1"/>
    </row>
    <row r="326" spans="1:17">
      <c r="A326" t="s">
        <v>110</v>
      </c>
      <c r="B326">
        <v>1</v>
      </c>
      <c r="C326" t="s">
        <v>179</v>
      </c>
      <c r="H326" t="s">
        <v>180</v>
      </c>
      <c r="I326" t="s">
        <v>181</v>
      </c>
      <c r="J326" s="1">
        <v>0.25694444444444448</v>
      </c>
      <c r="K326" s="1">
        <v>0.27083333333333331</v>
      </c>
      <c r="L326" t="s">
        <v>197</v>
      </c>
      <c r="M326" t="s">
        <v>198</v>
      </c>
      <c r="N326">
        <v>8.5</v>
      </c>
      <c r="Q326" s="1">
        <f t="shared" ref="Q326:Q388" si="5">K326-J326</f>
        <v>1.388888888888884E-2</v>
      </c>
    </row>
    <row r="327" spans="1:17">
      <c r="A327" t="s">
        <v>110</v>
      </c>
      <c r="B327">
        <v>2</v>
      </c>
      <c r="C327" t="s">
        <v>184</v>
      </c>
      <c r="D327">
        <v>100333</v>
      </c>
      <c r="E327" t="s">
        <v>199</v>
      </c>
      <c r="F327" t="s">
        <v>200</v>
      </c>
      <c r="G327" t="s">
        <v>196</v>
      </c>
      <c r="H327" t="s">
        <v>197</v>
      </c>
      <c r="I327" t="s">
        <v>198</v>
      </c>
      <c r="J327" s="1">
        <v>0.27083333333333331</v>
      </c>
      <c r="K327" s="1">
        <v>0.27916666666666667</v>
      </c>
      <c r="L327" t="s">
        <v>201</v>
      </c>
      <c r="M327" t="s">
        <v>202</v>
      </c>
      <c r="N327">
        <v>3.9434100000000001</v>
      </c>
      <c r="Q327" s="1">
        <f t="shared" si="5"/>
        <v>8.3333333333333592E-3</v>
      </c>
    </row>
    <row r="328" spans="1:17">
      <c r="A328" t="s">
        <v>110</v>
      </c>
      <c r="B328">
        <v>3</v>
      </c>
      <c r="C328" t="s">
        <v>184</v>
      </c>
      <c r="D328">
        <v>100492</v>
      </c>
      <c r="E328" t="s">
        <v>203</v>
      </c>
      <c r="F328" t="s">
        <v>204</v>
      </c>
      <c r="G328" t="s">
        <v>196</v>
      </c>
      <c r="H328" t="s">
        <v>201</v>
      </c>
      <c r="I328" t="s">
        <v>202</v>
      </c>
      <c r="J328" s="1">
        <v>0.28472222222222221</v>
      </c>
      <c r="K328" s="1">
        <v>0.29236111111111113</v>
      </c>
      <c r="L328" t="s">
        <v>197</v>
      </c>
      <c r="M328" t="s">
        <v>198</v>
      </c>
      <c r="N328">
        <v>3.6383299999999998</v>
      </c>
      <c r="Q328" s="1">
        <f t="shared" si="5"/>
        <v>7.6388888888889173E-3</v>
      </c>
    </row>
    <row r="329" spans="1:17">
      <c r="A329" t="s">
        <v>110</v>
      </c>
      <c r="B329">
        <v>4</v>
      </c>
      <c r="C329" t="s">
        <v>184</v>
      </c>
      <c r="D329">
        <v>100336</v>
      </c>
      <c r="E329" t="s">
        <v>199</v>
      </c>
      <c r="F329" t="s">
        <v>200</v>
      </c>
      <c r="G329" t="s">
        <v>196</v>
      </c>
      <c r="H329" t="s">
        <v>197</v>
      </c>
      <c r="I329" t="s">
        <v>198</v>
      </c>
      <c r="J329" s="1">
        <v>0.2951388888888889</v>
      </c>
      <c r="K329" s="1">
        <v>0.3034722222222222</v>
      </c>
      <c r="L329" t="s">
        <v>201</v>
      </c>
      <c r="M329" t="s">
        <v>202</v>
      </c>
      <c r="N329">
        <v>3.9434100000000001</v>
      </c>
      <c r="Q329" s="1">
        <f t="shared" si="5"/>
        <v>8.3333333333333037E-3</v>
      </c>
    </row>
    <row r="330" spans="1:17">
      <c r="A330" t="s">
        <v>110</v>
      </c>
      <c r="B330">
        <v>5</v>
      </c>
      <c r="C330" t="s">
        <v>184</v>
      </c>
      <c r="D330">
        <v>100494</v>
      </c>
      <c r="E330" t="s">
        <v>203</v>
      </c>
      <c r="F330" t="s">
        <v>204</v>
      </c>
      <c r="G330" t="s">
        <v>196</v>
      </c>
      <c r="H330" t="s">
        <v>201</v>
      </c>
      <c r="I330" t="s">
        <v>202</v>
      </c>
      <c r="J330" s="1">
        <v>0.30624999999999997</v>
      </c>
      <c r="K330" s="1">
        <v>0.31388888888888888</v>
      </c>
      <c r="L330" t="s">
        <v>197</v>
      </c>
      <c r="M330" t="s">
        <v>198</v>
      </c>
      <c r="N330">
        <v>3.6383299999999998</v>
      </c>
      <c r="Q330" s="1">
        <f t="shared" si="5"/>
        <v>7.6388888888889173E-3</v>
      </c>
    </row>
    <row r="331" spans="1:17">
      <c r="A331" t="s">
        <v>110</v>
      </c>
      <c r="B331">
        <v>6</v>
      </c>
      <c r="C331" t="s">
        <v>184</v>
      </c>
      <c r="D331">
        <v>100339</v>
      </c>
      <c r="E331" t="s">
        <v>199</v>
      </c>
      <c r="F331" t="s">
        <v>200</v>
      </c>
      <c r="G331" t="s">
        <v>196</v>
      </c>
      <c r="H331" t="s">
        <v>197</v>
      </c>
      <c r="I331" t="s">
        <v>198</v>
      </c>
      <c r="J331" s="1">
        <v>0.31944444444444448</v>
      </c>
      <c r="K331" s="1">
        <v>0.32777777777777778</v>
      </c>
      <c r="L331" t="s">
        <v>201</v>
      </c>
      <c r="M331" t="s">
        <v>202</v>
      </c>
      <c r="N331">
        <v>3.9434100000000001</v>
      </c>
      <c r="Q331" s="1">
        <f t="shared" si="5"/>
        <v>8.3333333333333037E-3</v>
      </c>
    </row>
    <row r="332" spans="1:17">
      <c r="A332" t="s">
        <v>110</v>
      </c>
      <c r="B332">
        <v>7</v>
      </c>
      <c r="C332" t="s">
        <v>184</v>
      </c>
      <c r="D332">
        <v>100498</v>
      </c>
      <c r="E332" t="s">
        <v>203</v>
      </c>
      <c r="F332" t="s">
        <v>204</v>
      </c>
      <c r="G332" t="s">
        <v>196</v>
      </c>
      <c r="H332" t="s">
        <v>201</v>
      </c>
      <c r="I332" t="s">
        <v>202</v>
      </c>
      <c r="J332" s="1">
        <v>0.32777777777777778</v>
      </c>
      <c r="K332" s="1">
        <v>0.3354166666666667</v>
      </c>
      <c r="L332" t="s">
        <v>197</v>
      </c>
      <c r="M332" t="s">
        <v>198</v>
      </c>
      <c r="N332">
        <v>3.6383299999999998</v>
      </c>
      <c r="Q332" s="1">
        <f t="shared" si="5"/>
        <v>7.6388888888889173E-3</v>
      </c>
    </row>
    <row r="333" spans="1:17">
      <c r="A333" t="s">
        <v>110</v>
      </c>
      <c r="B333">
        <v>8</v>
      </c>
      <c r="C333" t="s">
        <v>184</v>
      </c>
      <c r="D333">
        <v>100342</v>
      </c>
      <c r="E333" t="s">
        <v>199</v>
      </c>
      <c r="F333" t="s">
        <v>200</v>
      </c>
      <c r="G333" t="s">
        <v>196</v>
      </c>
      <c r="H333" t="s">
        <v>197</v>
      </c>
      <c r="I333" t="s">
        <v>198</v>
      </c>
      <c r="J333" s="1">
        <v>0.34027777777777773</v>
      </c>
      <c r="K333" s="1">
        <v>0.34861111111111115</v>
      </c>
      <c r="L333" t="s">
        <v>201</v>
      </c>
      <c r="M333" t="s">
        <v>202</v>
      </c>
      <c r="N333">
        <v>3.9434100000000001</v>
      </c>
      <c r="Q333" s="1">
        <f t="shared" si="5"/>
        <v>8.3333333333334147E-3</v>
      </c>
    </row>
    <row r="334" spans="1:17">
      <c r="A334" t="s">
        <v>110</v>
      </c>
      <c r="B334">
        <v>9</v>
      </c>
      <c r="C334" t="s">
        <v>184</v>
      </c>
      <c r="D334">
        <v>100500</v>
      </c>
      <c r="E334" t="s">
        <v>203</v>
      </c>
      <c r="F334" t="s">
        <v>204</v>
      </c>
      <c r="G334" t="s">
        <v>196</v>
      </c>
      <c r="H334" t="s">
        <v>201</v>
      </c>
      <c r="I334" t="s">
        <v>202</v>
      </c>
      <c r="J334" s="1">
        <v>0.34930555555555554</v>
      </c>
      <c r="K334" s="1">
        <v>0.35694444444444445</v>
      </c>
      <c r="L334" t="s">
        <v>197</v>
      </c>
      <c r="M334" t="s">
        <v>198</v>
      </c>
      <c r="N334">
        <v>3.6383299999999998</v>
      </c>
      <c r="Q334" s="1">
        <f t="shared" si="5"/>
        <v>7.6388888888889173E-3</v>
      </c>
    </row>
    <row r="335" spans="1:17">
      <c r="A335" t="s">
        <v>110</v>
      </c>
      <c r="B335">
        <v>10</v>
      </c>
      <c r="C335" t="s">
        <v>184</v>
      </c>
      <c r="D335">
        <v>100345</v>
      </c>
      <c r="E335" t="s">
        <v>199</v>
      </c>
      <c r="F335" t="s">
        <v>200</v>
      </c>
      <c r="G335" t="s">
        <v>196</v>
      </c>
      <c r="H335" t="s">
        <v>197</v>
      </c>
      <c r="I335" t="s">
        <v>198</v>
      </c>
      <c r="J335" s="1">
        <v>0.3611111111111111</v>
      </c>
      <c r="K335" s="1">
        <v>0.36944444444444446</v>
      </c>
      <c r="L335" t="s">
        <v>201</v>
      </c>
      <c r="M335" t="s">
        <v>202</v>
      </c>
      <c r="N335">
        <v>3.9434100000000001</v>
      </c>
      <c r="Q335" s="1">
        <f t="shared" si="5"/>
        <v>8.3333333333333592E-3</v>
      </c>
    </row>
    <row r="336" spans="1:17">
      <c r="A336" t="s">
        <v>110</v>
      </c>
      <c r="B336">
        <v>11</v>
      </c>
      <c r="C336" t="s">
        <v>184</v>
      </c>
      <c r="D336">
        <v>100504</v>
      </c>
      <c r="E336" t="s">
        <v>203</v>
      </c>
      <c r="F336" t="s">
        <v>204</v>
      </c>
      <c r="G336" t="s">
        <v>196</v>
      </c>
      <c r="H336" t="s">
        <v>201</v>
      </c>
      <c r="I336" t="s">
        <v>202</v>
      </c>
      <c r="J336" s="1">
        <v>0.37083333333333335</v>
      </c>
      <c r="K336" s="1">
        <v>0.37847222222222227</v>
      </c>
      <c r="L336" t="s">
        <v>197</v>
      </c>
      <c r="M336" t="s">
        <v>198</v>
      </c>
      <c r="N336">
        <v>3.6383299999999998</v>
      </c>
      <c r="Q336" s="1">
        <f t="shared" si="5"/>
        <v>7.6388888888889173E-3</v>
      </c>
    </row>
    <row r="337" spans="1:17">
      <c r="A337" t="s">
        <v>110</v>
      </c>
      <c r="B337">
        <v>12</v>
      </c>
      <c r="C337" t="s">
        <v>184</v>
      </c>
      <c r="D337">
        <v>100348</v>
      </c>
      <c r="E337" t="s">
        <v>199</v>
      </c>
      <c r="F337" t="s">
        <v>200</v>
      </c>
      <c r="G337" t="s">
        <v>196</v>
      </c>
      <c r="H337" t="s">
        <v>197</v>
      </c>
      <c r="I337" t="s">
        <v>198</v>
      </c>
      <c r="J337" s="1">
        <v>0.38194444444444442</v>
      </c>
      <c r="K337" s="1">
        <v>0.39027777777777778</v>
      </c>
      <c r="L337" t="s">
        <v>201</v>
      </c>
      <c r="M337" t="s">
        <v>202</v>
      </c>
      <c r="N337">
        <v>3.9434100000000001</v>
      </c>
      <c r="Q337" s="1">
        <f t="shared" si="5"/>
        <v>8.3333333333333592E-3</v>
      </c>
    </row>
    <row r="338" spans="1:17">
      <c r="A338" t="s">
        <v>110</v>
      </c>
      <c r="B338">
        <v>13</v>
      </c>
      <c r="C338" t="s">
        <v>184</v>
      </c>
      <c r="D338">
        <v>100506</v>
      </c>
      <c r="E338" t="s">
        <v>203</v>
      </c>
      <c r="F338" t="s">
        <v>204</v>
      </c>
      <c r="G338" t="s">
        <v>196</v>
      </c>
      <c r="H338" t="s">
        <v>201</v>
      </c>
      <c r="I338" t="s">
        <v>202</v>
      </c>
      <c r="J338" s="1">
        <v>0.3923611111111111</v>
      </c>
      <c r="K338" s="1">
        <v>0.39999999999999997</v>
      </c>
      <c r="L338" t="s">
        <v>197</v>
      </c>
      <c r="M338" t="s">
        <v>198</v>
      </c>
      <c r="N338">
        <v>3.6383299999999998</v>
      </c>
      <c r="Q338" s="1">
        <f t="shared" si="5"/>
        <v>7.6388888888888618E-3</v>
      </c>
    </row>
    <row r="339" spans="1:17">
      <c r="A339" t="s">
        <v>110</v>
      </c>
      <c r="B339">
        <v>14</v>
      </c>
      <c r="C339" t="s">
        <v>184</v>
      </c>
      <c r="D339">
        <v>100350</v>
      </c>
      <c r="E339" t="s">
        <v>199</v>
      </c>
      <c r="F339" t="s">
        <v>200</v>
      </c>
      <c r="G339" t="s">
        <v>196</v>
      </c>
      <c r="H339" t="s">
        <v>197</v>
      </c>
      <c r="I339" t="s">
        <v>198</v>
      </c>
      <c r="J339" s="1">
        <v>0.40277777777777773</v>
      </c>
      <c r="K339" s="1">
        <v>0.41111111111111115</v>
      </c>
      <c r="L339" t="s">
        <v>201</v>
      </c>
      <c r="M339" t="s">
        <v>202</v>
      </c>
      <c r="N339">
        <v>3.9434100000000001</v>
      </c>
      <c r="Q339" s="1">
        <f t="shared" si="5"/>
        <v>8.3333333333334147E-3</v>
      </c>
    </row>
    <row r="340" spans="1:17">
      <c r="A340" t="s">
        <v>110</v>
      </c>
      <c r="B340">
        <v>15</v>
      </c>
      <c r="C340" t="s">
        <v>184</v>
      </c>
      <c r="D340">
        <v>100509</v>
      </c>
      <c r="E340" t="s">
        <v>203</v>
      </c>
      <c r="F340" t="s">
        <v>204</v>
      </c>
      <c r="G340" t="s">
        <v>196</v>
      </c>
      <c r="H340" t="s">
        <v>201</v>
      </c>
      <c r="I340" t="s">
        <v>202</v>
      </c>
      <c r="J340" s="1">
        <v>0.41319444444444442</v>
      </c>
      <c r="K340" s="1">
        <v>0.42083333333333334</v>
      </c>
      <c r="L340" t="s">
        <v>197</v>
      </c>
      <c r="M340" t="s">
        <v>198</v>
      </c>
      <c r="N340">
        <v>3.6383299999999998</v>
      </c>
      <c r="Q340" s="1">
        <f t="shared" si="5"/>
        <v>7.6388888888889173E-3</v>
      </c>
    </row>
    <row r="341" spans="1:17">
      <c r="A341" t="s">
        <v>110</v>
      </c>
      <c r="B341">
        <v>16</v>
      </c>
      <c r="C341" t="s">
        <v>184</v>
      </c>
      <c r="D341">
        <v>100353</v>
      </c>
      <c r="E341" t="s">
        <v>199</v>
      </c>
      <c r="F341" t="s">
        <v>200</v>
      </c>
      <c r="G341" t="s">
        <v>196</v>
      </c>
      <c r="H341" t="s">
        <v>197</v>
      </c>
      <c r="I341" t="s">
        <v>198</v>
      </c>
      <c r="J341" s="1">
        <v>0.4236111111111111</v>
      </c>
      <c r="K341" s="1">
        <v>0.43194444444444446</v>
      </c>
      <c r="L341" t="s">
        <v>201</v>
      </c>
      <c r="M341" t="s">
        <v>202</v>
      </c>
      <c r="N341">
        <v>3.9434100000000001</v>
      </c>
      <c r="Q341" s="1">
        <f t="shared" si="5"/>
        <v>8.3333333333333592E-3</v>
      </c>
    </row>
    <row r="342" spans="1:17">
      <c r="A342" t="s">
        <v>110</v>
      </c>
      <c r="B342">
        <v>17</v>
      </c>
      <c r="C342" t="s">
        <v>184</v>
      </c>
      <c r="D342">
        <v>100511</v>
      </c>
      <c r="E342" t="s">
        <v>203</v>
      </c>
      <c r="F342" t="s">
        <v>204</v>
      </c>
      <c r="G342" t="s">
        <v>196</v>
      </c>
      <c r="H342" t="s">
        <v>201</v>
      </c>
      <c r="I342" t="s">
        <v>202</v>
      </c>
      <c r="J342" s="1">
        <v>0.43402777777777773</v>
      </c>
      <c r="K342" s="1">
        <v>0.44166666666666665</v>
      </c>
      <c r="L342" t="s">
        <v>197</v>
      </c>
      <c r="M342" t="s">
        <v>198</v>
      </c>
      <c r="N342">
        <v>3.6383299999999998</v>
      </c>
      <c r="Q342" s="1">
        <f t="shared" si="5"/>
        <v>7.6388888888889173E-3</v>
      </c>
    </row>
    <row r="343" spans="1:17">
      <c r="A343" t="s">
        <v>110</v>
      </c>
      <c r="B343">
        <v>18</v>
      </c>
      <c r="C343" t="s">
        <v>184</v>
      </c>
      <c r="D343">
        <v>100355</v>
      </c>
      <c r="E343" t="s">
        <v>199</v>
      </c>
      <c r="F343" t="s">
        <v>200</v>
      </c>
      <c r="G343" t="s">
        <v>196</v>
      </c>
      <c r="H343" t="s">
        <v>197</v>
      </c>
      <c r="I343" t="s">
        <v>198</v>
      </c>
      <c r="J343" s="1">
        <v>0.44444444444444442</v>
      </c>
      <c r="K343" s="1">
        <v>0.45277777777777778</v>
      </c>
      <c r="L343" t="s">
        <v>201</v>
      </c>
      <c r="M343" t="s">
        <v>202</v>
      </c>
      <c r="N343">
        <v>3.9434100000000001</v>
      </c>
      <c r="Q343" s="1">
        <f t="shared" si="5"/>
        <v>8.3333333333333592E-3</v>
      </c>
    </row>
    <row r="344" spans="1:17">
      <c r="A344" t="s">
        <v>110</v>
      </c>
      <c r="B344">
        <v>19</v>
      </c>
      <c r="C344" t="s">
        <v>179</v>
      </c>
      <c r="H344" t="s">
        <v>201</v>
      </c>
      <c r="I344" t="s">
        <v>202</v>
      </c>
      <c r="J344" s="1">
        <v>0.45277777777777778</v>
      </c>
      <c r="K344" s="1">
        <v>0.46249999999999997</v>
      </c>
      <c r="L344" t="s">
        <v>192</v>
      </c>
      <c r="M344" t="s">
        <v>193</v>
      </c>
      <c r="N344">
        <v>6.84</v>
      </c>
      <c r="Q344" s="1">
        <f t="shared" si="5"/>
        <v>9.7222222222221877E-3</v>
      </c>
    </row>
    <row r="345" spans="1:17">
      <c r="A345" t="s">
        <v>110</v>
      </c>
      <c r="B345">
        <v>20</v>
      </c>
      <c r="C345" t="s">
        <v>184</v>
      </c>
      <c r="D345">
        <v>100156</v>
      </c>
      <c r="E345" t="s">
        <v>229</v>
      </c>
      <c r="F345" t="s">
        <v>230</v>
      </c>
      <c r="G345" t="s">
        <v>222</v>
      </c>
      <c r="H345" t="s">
        <v>192</v>
      </c>
      <c r="I345" t="s">
        <v>193</v>
      </c>
      <c r="J345" s="1">
        <v>0.5</v>
      </c>
      <c r="K345" s="1">
        <v>0.52638888888888891</v>
      </c>
      <c r="L345" t="s">
        <v>218</v>
      </c>
      <c r="M345" t="s">
        <v>219</v>
      </c>
      <c r="N345">
        <v>15.4627</v>
      </c>
      <c r="Q345" s="1">
        <f t="shared" si="5"/>
        <v>2.6388888888888906E-2</v>
      </c>
    </row>
    <row r="346" spans="1:17">
      <c r="A346" t="s">
        <v>110</v>
      </c>
      <c r="B346">
        <v>21</v>
      </c>
      <c r="C346" t="s">
        <v>184</v>
      </c>
      <c r="D346">
        <v>100657</v>
      </c>
      <c r="E346" t="s">
        <v>227</v>
      </c>
      <c r="F346" t="s">
        <v>228</v>
      </c>
      <c r="G346" t="s">
        <v>222</v>
      </c>
      <c r="H346" t="s">
        <v>218</v>
      </c>
      <c r="I346" t="s">
        <v>219</v>
      </c>
      <c r="J346" s="1">
        <v>0.53125</v>
      </c>
      <c r="K346" s="1">
        <v>0.55902777777777779</v>
      </c>
      <c r="L346" t="s">
        <v>192</v>
      </c>
      <c r="M346" t="s">
        <v>193</v>
      </c>
      <c r="N346">
        <v>16.2334</v>
      </c>
      <c r="Q346" s="1">
        <f t="shared" si="5"/>
        <v>2.777777777777779E-2</v>
      </c>
    </row>
    <row r="347" spans="1:17">
      <c r="A347" t="s">
        <v>110</v>
      </c>
      <c r="B347">
        <v>22</v>
      </c>
      <c r="C347" t="s">
        <v>179</v>
      </c>
      <c r="H347" t="s">
        <v>192</v>
      </c>
      <c r="I347" t="s">
        <v>193</v>
      </c>
      <c r="J347" s="1">
        <v>0.55902777777777779</v>
      </c>
      <c r="K347" s="1">
        <v>0.56736111111111109</v>
      </c>
      <c r="L347" t="s">
        <v>180</v>
      </c>
      <c r="M347" t="s">
        <v>181</v>
      </c>
      <c r="N347">
        <v>7.5</v>
      </c>
      <c r="Q347" s="1">
        <f t="shared" si="5"/>
        <v>8.3333333333333037E-3</v>
      </c>
    </row>
    <row r="348" spans="1:17">
      <c r="A348" t="s">
        <v>110</v>
      </c>
      <c r="M348" t="s">
        <v>277</v>
      </c>
      <c r="N348">
        <f>SUM(N326:N347)</f>
        <v>119.13342999999999</v>
      </c>
      <c r="P348" t="s">
        <v>274</v>
      </c>
      <c r="Q348" s="1">
        <f>SUM(Q326:Q347)</f>
        <v>0.22222222222222254</v>
      </c>
    </row>
    <row r="349" spans="1:17">
      <c r="Q349" s="1"/>
    </row>
    <row r="350" spans="1:17">
      <c r="A350" t="s">
        <v>154</v>
      </c>
      <c r="Q350" s="1"/>
    </row>
    <row r="351" spans="1:17">
      <c r="A351" t="s">
        <v>154</v>
      </c>
      <c r="B351">
        <v>1</v>
      </c>
      <c r="C351" t="s">
        <v>179</v>
      </c>
      <c r="H351" t="s">
        <v>180</v>
      </c>
      <c r="I351" t="s">
        <v>181</v>
      </c>
      <c r="J351" s="1">
        <v>0.54305555555555551</v>
      </c>
      <c r="K351" s="1">
        <v>0.55208333333333337</v>
      </c>
      <c r="L351" t="s">
        <v>207</v>
      </c>
      <c r="M351" t="s">
        <v>208</v>
      </c>
      <c r="N351">
        <v>5.3</v>
      </c>
      <c r="Q351" s="1">
        <f t="shared" si="5"/>
        <v>9.0277777777778567E-3</v>
      </c>
    </row>
    <row r="352" spans="1:17">
      <c r="A352" t="s">
        <v>154</v>
      </c>
      <c r="B352">
        <v>2</v>
      </c>
      <c r="C352" t="s">
        <v>184</v>
      </c>
      <c r="D352">
        <v>201053</v>
      </c>
      <c r="E352" t="s">
        <v>209</v>
      </c>
      <c r="F352" t="s">
        <v>210</v>
      </c>
      <c r="G352" t="s">
        <v>211</v>
      </c>
      <c r="H352" t="s">
        <v>207</v>
      </c>
      <c r="I352" t="s">
        <v>208</v>
      </c>
      <c r="J352" s="1">
        <v>0.55208333333333337</v>
      </c>
      <c r="K352" s="1">
        <v>0.56666666666666665</v>
      </c>
      <c r="L352" t="s">
        <v>212</v>
      </c>
      <c r="M352" t="s">
        <v>213</v>
      </c>
      <c r="N352">
        <v>6.6947799999999997</v>
      </c>
      <c r="Q352" s="1">
        <f t="shared" si="5"/>
        <v>1.4583333333333282E-2</v>
      </c>
    </row>
    <row r="353" spans="1:17">
      <c r="A353" t="s">
        <v>154</v>
      </c>
      <c r="B353">
        <v>3</v>
      </c>
      <c r="C353" t="s">
        <v>184</v>
      </c>
      <c r="D353">
        <v>201252</v>
      </c>
      <c r="E353" t="s">
        <v>214</v>
      </c>
      <c r="F353" t="s">
        <v>215</v>
      </c>
      <c r="G353" t="s">
        <v>211</v>
      </c>
      <c r="H353" t="s">
        <v>212</v>
      </c>
      <c r="I353" t="s">
        <v>213</v>
      </c>
      <c r="J353" s="1">
        <v>0.57291666666666663</v>
      </c>
      <c r="K353" s="1">
        <v>0.58888888888888891</v>
      </c>
      <c r="L353" t="s">
        <v>207</v>
      </c>
      <c r="M353" t="s">
        <v>208</v>
      </c>
      <c r="N353">
        <v>7.8006000000000002</v>
      </c>
      <c r="Q353" s="1">
        <f t="shared" si="5"/>
        <v>1.5972222222222276E-2</v>
      </c>
    </row>
    <row r="354" spans="1:17">
      <c r="A354" t="s">
        <v>154</v>
      </c>
      <c r="B354">
        <v>4</v>
      </c>
      <c r="C354" t="s">
        <v>179</v>
      </c>
      <c r="H354" t="s">
        <v>207</v>
      </c>
      <c r="I354" t="s">
        <v>208</v>
      </c>
      <c r="J354" s="1">
        <v>0.58888888888888891</v>
      </c>
      <c r="K354" s="1">
        <v>0.59027777777777779</v>
      </c>
      <c r="L354" t="s">
        <v>282</v>
      </c>
      <c r="M354" t="s">
        <v>283</v>
      </c>
      <c r="N354">
        <v>1.1240000000000001</v>
      </c>
      <c r="Q354" s="1">
        <f t="shared" si="5"/>
        <v>1.388888888888884E-3</v>
      </c>
    </row>
    <row r="355" spans="1:17">
      <c r="A355" t="s">
        <v>154</v>
      </c>
      <c r="B355">
        <v>5</v>
      </c>
      <c r="C355" t="s">
        <v>179</v>
      </c>
      <c r="H355" t="s">
        <v>282</v>
      </c>
      <c r="I355" t="s">
        <v>283</v>
      </c>
      <c r="J355" s="1">
        <v>0.59027777777777779</v>
      </c>
      <c r="K355" s="1">
        <v>0.59027777777777779</v>
      </c>
      <c r="L355" t="s">
        <v>201</v>
      </c>
      <c r="M355" t="s">
        <v>202</v>
      </c>
      <c r="N355">
        <v>0.17599999999999999</v>
      </c>
      <c r="Q355" s="1"/>
    </row>
    <row r="356" spans="1:17">
      <c r="A356" t="s">
        <v>154</v>
      </c>
      <c r="B356">
        <v>6</v>
      </c>
      <c r="C356" t="s">
        <v>184</v>
      </c>
      <c r="D356">
        <v>100531</v>
      </c>
      <c r="E356" t="s">
        <v>203</v>
      </c>
      <c r="F356" t="s">
        <v>204</v>
      </c>
      <c r="G356" t="s">
        <v>196</v>
      </c>
      <c r="H356" t="s">
        <v>201</v>
      </c>
      <c r="I356" t="s">
        <v>202</v>
      </c>
      <c r="J356" s="1">
        <v>0.59027777777777779</v>
      </c>
      <c r="K356" s="1">
        <v>0.59791666666666665</v>
      </c>
      <c r="L356" t="s">
        <v>197</v>
      </c>
      <c r="M356" t="s">
        <v>198</v>
      </c>
      <c r="N356">
        <v>3.6383299999999998</v>
      </c>
      <c r="Q356" s="1">
        <f t="shared" si="5"/>
        <v>7.6388888888888618E-3</v>
      </c>
    </row>
    <row r="357" spans="1:17">
      <c r="A357" t="s">
        <v>154</v>
      </c>
      <c r="B357">
        <v>7</v>
      </c>
      <c r="C357" t="s">
        <v>184</v>
      </c>
      <c r="D357">
        <v>100376</v>
      </c>
      <c r="E357" t="s">
        <v>244</v>
      </c>
      <c r="F357" t="s">
        <v>245</v>
      </c>
      <c r="G357" t="s">
        <v>196</v>
      </c>
      <c r="H357" t="s">
        <v>197</v>
      </c>
      <c r="I357" t="s">
        <v>198</v>
      </c>
      <c r="J357" s="1">
        <v>0.60416666666666663</v>
      </c>
      <c r="K357" s="1">
        <v>0.62916666666666665</v>
      </c>
      <c r="L357" t="s">
        <v>192</v>
      </c>
      <c r="M357" t="s">
        <v>193</v>
      </c>
      <c r="N357">
        <v>13.881600000000001</v>
      </c>
      <c r="Q357" s="1">
        <f t="shared" si="5"/>
        <v>2.5000000000000022E-2</v>
      </c>
    </row>
    <row r="358" spans="1:17">
      <c r="A358" t="s">
        <v>154</v>
      </c>
      <c r="B358">
        <v>8</v>
      </c>
      <c r="C358" t="s">
        <v>184</v>
      </c>
      <c r="D358">
        <v>100164</v>
      </c>
      <c r="E358" t="s">
        <v>229</v>
      </c>
      <c r="F358" t="s">
        <v>230</v>
      </c>
      <c r="G358" t="s">
        <v>222</v>
      </c>
      <c r="H358" t="s">
        <v>192</v>
      </c>
      <c r="I358" t="s">
        <v>193</v>
      </c>
      <c r="J358" s="1">
        <v>0.66666666666666663</v>
      </c>
      <c r="K358" s="1">
        <v>0.69305555555555554</v>
      </c>
      <c r="L358" t="s">
        <v>218</v>
      </c>
      <c r="M358" t="s">
        <v>219</v>
      </c>
      <c r="N358">
        <v>15.4627</v>
      </c>
      <c r="Q358" s="1">
        <f t="shared" si="5"/>
        <v>2.6388888888888906E-2</v>
      </c>
    </row>
    <row r="359" spans="1:17">
      <c r="A359" t="s">
        <v>154</v>
      </c>
      <c r="B359">
        <v>9</v>
      </c>
      <c r="C359" t="s">
        <v>184</v>
      </c>
      <c r="D359">
        <v>100665</v>
      </c>
      <c r="E359" t="s">
        <v>227</v>
      </c>
      <c r="F359" t="s">
        <v>228</v>
      </c>
      <c r="G359" t="s">
        <v>222</v>
      </c>
      <c r="H359" t="s">
        <v>218</v>
      </c>
      <c r="I359" t="s">
        <v>219</v>
      </c>
      <c r="J359" s="1">
        <v>0.69791666666666663</v>
      </c>
      <c r="K359" s="1">
        <v>0.72569444444444453</v>
      </c>
      <c r="L359" t="s">
        <v>192</v>
      </c>
      <c r="M359" t="s">
        <v>193</v>
      </c>
      <c r="N359">
        <v>16.2334</v>
      </c>
      <c r="Q359" s="1">
        <f t="shared" si="5"/>
        <v>2.7777777777777901E-2</v>
      </c>
    </row>
    <row r="360" spans="1:17">
      <c r="A360" t="s">
        <v>154</v>
      </c>
      <c r="B360">
        <v>10</v>
      </c>
      <c r="C360" t="s">
        <v>184</v>
      </c>
      <c r="D360">
        <v>100550</v>
      </c>
      <c r="E360" t="s">
        <v>194</v>
      </c>
      <c r="F360" t="s">
        <v>195</v>
      </c>
      <c r="G360" t="s">
        <v>196</v>
      </c>
      <c r="H360" t="s">
        <v>192</v>
      </c>
      <c r="I360" t="s">
        <v>193</v>
      </c>
      <c r="J360" s="1">
        <v>0.72638888888888886</v>
      </c>
      <c r="K360" s="1">
        <v>0.75069444444444444</v>
      </c>
      <c r="L360" t="s">
        <v>197</v>
      </c>
      <c r="M360" t="s">
        <v>198</v>
      </c>
      <c r="N360">
        <v>13.524900000000001</v>
      </c>
      <c r="Q360" s="1">
        <f t="shared" si="5"/>
        <v>2.430555555555558E-2</v>
      </c>
    </row>
    <row r="361" spans="1:17">
      <c r="A361" t="s">
        <v>154</v>
      </c>
      <c r="B361">
        <v>11</v>
      </c>
      <c r="C361" t="s">
        <v>184</v>
      </c>
      <c r="D361">
        <v>100398</v>
      </c>
      <c r="E361" t="s">
        <v>199</v>
      </c>
      <c r="F361" t="s">
        <v>200</v>
      </c>
      <c r="G361" t="s">
        <v>196</v>
      </c>
      <c r="H361" t="s">
        <v>197</v>
      </c>
      <c r="I361" t="s">
        <v>198</v>
      </c>
      <c r="J361" s="1">
        <v>0.75694444444444453</v>
      </c>
      <c r="K361" s="1">
        <v>0.76527777777777783</v>
      </c>
      <c r="L361" t="s">
        <v>201</v>
      </c>
      <c r="M361" t="s">
        <v>202</v>
      </c>
      <c r="N361">
        <v>3.9434100000000001</v>
      </c>
      <c r="Q361" s="1">
        <f t="shared" si="5"/>
        <v>8.3333333333333037E-3</v>
      </c>
    </row>
    <row r="362" spans="1:17">
      <c r="A362" t="s">
        <v>154</v>
      </c>
      <c r="B362">
        <v>12</v>
      </c>
      <c r="C362" t="s">
        <v>184</v>
      </c>
      <c r="D362">
        <v>100554</v>
      </c>
      <c r="E362" t="s">
        <v>203</v>
      </c>
      <c r="F362" t="s">
        <v>204</v>
      </c>
      <c r="G362" t="s">
        <v>196</v>
      </c>
      <c r="H362" t="s">
        <v>201</v>
      </c>
      <c r="I362" t="s">
        <v>202</v>
      </c>
      <c r="J362" s="1">
        <v>0.77083333333333337</v>
      </c>
      <c r="K362" s="1">
        <v>0.77847222222222223</v>
      </c>
      <c r="L362" t="s">
        <v>197</v>
      </c>
      <c r="M362" t="s">
        <v>198</v>
      </c>
      <c r="N362">
        <v>3.6383299999999998</v>
      </c>
      <c r="Q362" s="1">
        <f t="shared" si="5"/>
        <v>7.6388888888888618E-3</v>
      </c>
    </row>
    <row r="363" spans="1:17">
      <c r="A363" t="s">
        <v>154</v>
      </c>
      <c r="B363">
        <v>13</v>
      </c>
      <c r="C363" t="s">
        <v>184</v>
      </c>
      <c r="D363">
        <v>100402</v>
      </c>
      <c r="E363" t="s">
        <v>199</v>
      </c>
      <c r="F363" t="s">
        <v>200</v>
      </c>
      <c r="G363" t="s">
        <v>196</v>
      </c>
      <c r="H363" t="s">
        <v>197</v>
      </c>
      <c r="I363" t="s">
        <v>198</v>
      </c>
      <c r="J363" s="1">
        <v>0.78472222222222221</v>
      </c>
      <c r="K363" s="1">
        <v>0.79305555555555562</v>
      </c>
      <c r="L363" t="s">
        <v>201</v>
      </c>
      <c r="M363" t="s">
        <v>202</v>
      </c>
      <c r="N363">
        <v>3.9434100000000001</v>
      </c>
      <c r="Q363" s="1">
        <f t="shared" si="5"/>
        <v>8.3333333333334147E-3</v>
      </c>
    </row>
    <row r="364" spans="1:17">
      <c r="A364" t="s">
        <v>154</v>
      </c>
      <c r="B364">
        <v>14</v>
      </c>
      <c r="C364" t="s">
        <v>184</v>
      </c>
      <c r="D364">
        <v>100561</v>
      </c>
      <c r="E364" t="s">
        <v>203</v>
      </c>
      <c r="F364" t="s">
        <v>204</v>
      </c>
      <c r="G364" t="s">
        <v>196</v>
      </c>
      <c r="H364" t="s">
        <v>201</v>
      </c>
      <c r="I364" t="s">
        <v>202</v>
      </c>
      <c r="J364" s="1">
        <v>0.79861111111111116</v>
      </c>
      <c r="K364" s="1">
        <v>0.80625000000000002</v>
      </c>
      <c r="L364" t="s">
        <v>197</v>
      </c>
      <c r="M364" t="s">
        <v>198</v>
      </c>
      <c r="N364">
        <v>3.6383299999999998</v>
      </c>
      <c r="Q364" s="1">
        <f t="shared" si="5"/>
        <v>7.6388888888888618E-3</v>
      </c>
    </row>
    <row r="365" spans="1:17">
      <c r="A365" t="s">
        <v>154</v>
      </c>
      <c r="B365">
        <v>15</v>
      </c>
      <c r="C365" t="s">
        <v>184</v>
      </c>
      <c r="D365">
        <v>100406</v>
      </c>
      <c r="E365" t="s">
        <v>244</v>
      </c>
      <c r="F365" t="s">
        <v>245</v>
      </c>
      <c r="G365" t="s">
        <v>196</v>
      </c>
      <c r="H365" t="s">
        <v>197</v>
      </c>
      <c r="I365" t="s">
        <v>198</v>
      </c>
      <c r="J365" s="1">
        <v>0.8125</v>
      </c>
      <c r="K365" s="1">
        <v>0.83750000000000002</v>
      </c>
      <c r="L365" t="s">
        <v>192</v>
      </c>
      <c r="M365" t="s">
        <v>193</v>
      </c>
      <c r="N365">
        <v>13.881600000000001</v>
      </c>
      <c r="Q365" s="1">
        <f t="shared" si="5"/>
        <v>2.5000000000000022E-2</v>
      </c>
    </row>
    <row r="366" spans="1:17">
      <c r="A366" t="s">
        <v>154</v>
      </c>
      <c r="B366">
        <v>16</v>
      </c>
      <c r="C366" t="s">
        <v>179</v>
      </c>
      <c r="H366" t="s">
        <v>192</v>
      </c>
      <c r="I366" t="s">
        <v>193</v>
      </c>
      <c r="J366" s="1">
        <v>0.83750000000000002</v>
      </c>
      <c r="K366" s="1">
        <v>0.84583333333333333</v>
      </c>
      <c r="L366" t="s">
        <v>180</v>
      </c>
      <c r="M366" t="s">
        <v>181</v>
      </c>
      <c r="N366">
        <v>7.5</v>
      </c>
      <c r="Q366" s="1">
        <f t="shared" si="5"/>
        <v>8.3333333333333037E-3</v>
      </c>
    </row>
    <row r="367" spans="1:17">
      <c r="A367" t="s">
        <v>154</v>
      </c>
      <c r="M367" t="s">
        <v>277</v>
      </c>
      <c r="N367">
        <f>SUM(N351:N366)</f>
        <v>120.38139</v>
      </c>
      <c r="P367" t="s">
        <v>274</v>
      </c>
      <c r="Q367" s="1">
        <f>SUM(Q351:Q366)</f>
        <v>0.21736111111111134</v>
      </c>
    </row>
    <row r="368" spans="1:17">
      <c r="Q368" s="1"/>
    </row>
    <row r="369" spans="1:17">
      <c r="A369" t="s">
        <v>115</v>
      </c>
      <c r="Q369" s="1"/>
    </row>
    <row r="370" spans="1:17">
      <c r="A370" t="s">
        <v>115</v>
      </c>
      <c r="B370">
        <v>1</v>
      </c>
      <c r="C370" t="s">
        <v>179</v>
      </c>
      <c r="H370" t="s">
        <v>180</v>
      </c>
      <c r="I370" t="s">
        <v>181</v>
      </c>
      <c r="J370" s="1">
        <v>0.32777777777777778</v>
      </c>
      <c r="K370" s="1">
        <v>0.34027777777777773</v>
      </c>
      <c r="L370" t="s">
        <v>231</v>
      </c>
      <c r="M370" t="s">
        <v>232</v>
      </c>
      <c r="N370">
        <v>9.6999999999999993</v>
      </c>
      <c r="Q370" s="1">
        <f t="shared" si="5"/>
        <v>1.2499999999999956E-2</v>
      </c>
    </row>
    <row r="371" spans="1:17">
      <c r="A371" t="s">
        <v>115</v>
      </c>
      <c r="B371">
        <v>2</v>
      </c>
      <c r="C371" t="s">
        <v>184</v>
      </c>
      <c r="D371">
        <v>230954</v>
      </c>
      <c r="E371" t="s">
        <v>233</v>
      </c>
      <c r="F371" t="s">
        <v>234</v>
      </c>
      <c r="G371" t="s">
        <v>235</v>
      </c>
      <c r="H371" t="s">
        <v>231</v>
      </c>
      <c r="I371" t="s">
        <v>232</v>
      </c>
      <c r="J371" s="1">
        <v>0.34027777777777773</v>
      </c>
      <c r="K371" s="1">
        <v>0.3611111111111111</v>
      </c>
      <c r="L371" t="s">
        <v>236</v>
      </c>
      <c r="M371" t="s">
        <v>237</v>
      </c>
      <c r="N371">
        <v>14.0327</v>
      </c>
      <c r="Q371" s="1">
        <f t="shared" si="5"/>
        <v>2.083333333333337E-2</v>
      </c>
    </row>
    <row r="372" spans="1:17">
      <c r="A372" t="s">
        <v>115</v>
      </c>
      <c r="B372">
        <v>3</v>
      </c>
      <c r="C372" t="s">
        <v>184</v>
      </c>
      <c r="D372">
        <v>230955</v>
      </c>
      <c r="E372" t="s">
        <v>238</v>
      </c>
      <c r="F372" t="s">
        <v>239</v>
      </c>
      <c r="G372" t="s">
        <v>235</v>
      </c>
      <c r="H372" t="s">
        <v>236</v>
      </c>
      <c r="I372" t="s">
        <v>237</v>
      </c>
      <c r="J372" s="1">
        <v>0.37152777777777773</v>
      </c>
      <c r="K372" s="1">
        <v>0.38958333333333334</v>
      </c>
      <c r="L372" t="s">
        <v>231</v>
      </c>
      <c r="M372" t="s">
        <v>232</v>
      </c>
      <c r="N372">
        <v>13.1371</v>
      </c>
      <c r="Q372" s="1">
        <f t="shared" si="5"/>
        <v>1.8055555555555602E-2</v>
      </c>
    </row>
    <row r="373" spans="1:17">
      <c r="A373" t="s">
        <v>115</v>
      </c>
      <c r="B373">
        <v>4</v>
      </c>
      <c r="C373" t="s">
        <v>184</v>
      </c>
      <c r="D373">
        <v>230962</v>
      </c>
      <c r="E373" t="s">
        <v>233</v>
      </c>
      <c r="F373" t="s">
        <v>234</v>
      </c>
      <c r="G373" t="s">
        <v>235</v>
      </c>
      <c r="H373" t="s">
        <v>231</v>
      </c>
      <c r="I373" t="s">
        <v>232</v>
      </c>
      <c r="J373" s="1">
        <v>0.39583333333333331</v>
      </c>
      <c r="K373" s="1">
        <v>0.41666666666666669</v>
      </c>
      <c r="L373" t="s">
        <v>236</v>
      </c>
      <c r="M373" t="s">
        <v>237</v>
      </c>
      <c r="N373">
        <v>14.0327</v>
      </c>
      <c r="Q373" s="1">
        <f t="shared" si="5"/>
        <v>2.083333333333337E-2</v>
      </c>
    </row>
    <row r="374" spans="1:17">
      <c r="A374" t="s">
        <v>115</v>
      </c>
      <c r="B374">
        <v>5</v>
      </c>
      <c r="C374" t="s">
        <v>184</v>
      </c>
      <c r="D374">
        <v>230045</v>
      </c>
      <c r="E374" t="s">
        <v>238</v>
      </c>
      <c r="F374" t="s">
        <v>239</v>
      </c>
      <c r="G374" t="s">
        <v>235</v>
      </c>
      <c r="H374" t="s">
        <v>236</v>
      </c>
      <c r="I374" t="s">
        <v>237</v>
      </c>
      <c r="J374" s="1">
        <v>0.42708333333333331</v>
      </c>
      <c r="K374" s="1">
        <v>0.44513888888888892</v>
      </c>
      <c r="L374" t="s">
        <v>231</v>
      </c>
      <c r="M374" t="s">
        <v>232</v>
      </c>
      <c r="N374">
        <v>13.1371</v>
      </c>
      <c r="Q374" s="1">
        <f t="shared" si="5"/>
        <v>1.8055555555555602E-2</v>
      </c>
    </row>
    <row r="375" spans="1:17">
      <c r="A375" t="s">
        <v>115</v>
      </c>
      <c r="B375">
        <v>6</v>
      </c>
      <c r="C375" t="s">
        <v>184</v>
      </c>
      <c r="D375">
        <v>230064</v>
      </c>
      <c r="E375" t="s">
        <v>233</v>
      </c>
      <c r="F375" t="s">
        <v>234</v>
      </c>
      <c r="G375" t="s">
        <v>235</v>
      </c>
      <c r="H375" t="s">
        <v>231</v>
      </c>
      <c r="I375" t="s">
        <v>232</v>
      </c>
      <c r="J375" s="1">
        <v>0.4513888888888889</v>
      </c>
      <c r="K375" s="1">
        <v>0.47222222222222227</v>
      </c>
      <c r="L375" t="s">
        <v>236</v>
      </c>
      <c r="M375" t="s">
        <v>237</v>
      </c>
      <c r="N375">
        <v>14.0327</v>
      </c>
      <c r="Q375" s="1">
        <f t="shared" si="5"/>
        <v>2.083333333333337E-2</v>
      </c>
    </row>
    <row r="376" spans="1:17">
      <c r="A376" t="s">
        <v>115</v>
      </c>
      <c r="B376">
        <v>7</v>
      </c>
      <c r="C376" t="s">
        <v>184</v>
      </c>
      <c r="D376">
        <v>230978</v>
      </c>
      <c r="E376" t="s">
        <v>238</v>
      </c>
      <c r="F376" t="s">
        <v>239</v>
      </c>
      <c r="G376" t="s">
        <v>235</v>
      </c>
      <c r="H376" t="s">
        <v>236</v>
      </c>
      <c r="I376" t="s">
        <v>237</v>
      </c>
      <c r="J376" s="1">
        <v>0.4826388888888889</v>
      </c>
      <c r="K376" s="1">
        <v>0.50069444444444444</v>
      </c>
      <c r="L376" t="s">
        <v>231</v>
      </c>
      <c r="M376" t="s">
        <v>232</v>
      </c>
      <c r="N376">
        <v>13.1371</v>
      </c>
      <c r="Q376" s="1">
        <f t="shared" si="5"/>
        <v>1.8055555555555547E-2</v>
      </c>
    </row>
    <row r="377" spans="1:17">
      <c r="A377" t="s">
        <v>115</v>
      </c>
      <c r="B377">
        <v>8</v>
      </c>
      <c r="C377" t="s">
        <v>179</v>
      </c>
      <c r="H377" t="s">
        <v>231</v>
      </c>
      <c r="I377" t="s">
        <v>232</v>
      </c>
      <c r="J377" s="1">
        <v>0.50069444444444444</v>
      </c>
      <c r="K377" s="1">
        <v>0.50694444444444442</v>
      </c>
      <c r="L377" t="s">
        <v>201</v>
      </c>
      <c r="M377" t="s">
        <v>202</v>
      </c>
      <c r="N377">
        <v>6</v>
      </c>
      <c r="Q377" s="1">
        <f t="shared" si="5"/>
        <v>6.2499999999999778E-3</v>
      </c>
    </row>
    <row r="378" spans="1:17">
      <c r="A378" t="s">
        <v>115</v>
      </c>
      <c r="B378">
        <v>9</v>
      </c>
      <c r="C378" t="s">
        <v>184</v>
      </c>
      <c r="D378">
        <v>100524</v>
      </c>
      <c r="E378" t="s">
        <v>203</v>
      </c>
      <c r="F378" t="s">
        <v>204</v>
      </c>
      <c r="G378" t="s">
        <v>196</v>
      </c>
      <c r="H378" t="s">
        <v>201</v>
      </c>
      <c r="I378" t="s">
        <v>202</v>
      </c>
      <c r="J378" s="1">
        <v>0.53611111111111109</v>
      </c>
      <c r="K378" s="1">
        <v>0.54375000000000007</v>
      </c>
      <c r="L378" t="s">
        <v>197</v>
      </c>
      <c r="M378" t="s">
        <v>198</v>
      </c>
      <c r="N378">
        <v>3.6383299999999998</v>
      </c>
      <c r="Q378" s="1">
        <f t="shared" si="5"/>
        <v>7.6388888888889728E-3</v>
      </c>
    </row>
    <row r="379" spans="1:17">
      <c r="A379" t="s">
        <v>115</v>
      </c>
      <c r="B379">
        <v>10</v>
      </c>
      <c r="C379" t="s">
        <v>184</v>
      </c>
      <c r="D379">
        <v>100368</v>
      </c>
      <c r="E379" t="s">
        <v>199</v>
      </c>
      <c r="F379" t="s">
        <v>200</v>
      </c>
      <c r="G379" t="s">
        <v>196</v>
      </c>
      <c r="H379" t="s">
        <v>197</v>
      </c>
      <c r="I379" t="s">
        <v>198</v>
      </c>
      <c r="J379" s="1">
        <v>0.54861111111111105</v>
      </c>
      <c r="K379" s="1">
        <v>0.55694444444444446</v>
      </c>
      <c r="L379" t="s">
        <v>201</v>
      </c>
      <c r="M379" t="s">
        <v>202</v>
      </c>
      <c r="N379">
        <v>3.9434100000000001</v>
      </c>
      <c r="Q379" s="1">
        <f t="shared" si="5"/>
        <v>8.3333333333334147E-3</v>
      </c>
    </row>
    <row r="380" spans="1:17">
      <c r="A380" t="s">
        <v>115</v>
      </c>
      <c r="B380">
        <v>11</v>
      </c>
      <c r="C380" t="s">
        <v>184</v>
      </c>
      <c r="D380">
        <v>100530</v>
      </c>
      <c r="E380" t="s">
        <v>203</v>
      </c>
      <c r="F380" t="s">
        <v>204</v>
      </c>
      <c r="G380" t="s">
        <v>196</v>
      </c>
      <c r="H380" t="s">
        <v>201</v>
      </c>
      <c r="I380" t="s">
        <v>202</v>
      </c>
      <c r="J380" s="1">
        <v>0.5625</v>
      </c>
      <c r="K380" s="1">
        <v>0.57013888888888886</v>
      </c>
      <c r="L380" t="s">
        <v>197</v>
      </c>
      <c r="M380" t="s">
        <v>198</v>
      </c>
      <c r="N380">
        <v>3.6383299999999998</v>
      </c>
      <c r="Q380" s="1">
        <f t="shared" si="5"/>
        <v>7.6388888888888618E-3</v>
      </c>
    </row>
    <row r="381" spans="1:17">
      <c r="A381" t="s">
        <v>115</v>
      </c>
      <c r="B381">
        <v>12</v>
      </c>
      <c r="C381" t="s">
        <v>184</v>
      </c>
      <c r="D381">
        <v>100372</v>
      </c>
      <c r="E381" t="s">
        <v>199</v>
      </c>
      <c r="F381" t="s">
        <v>200</v>
      </c>
      <c r="G381" t="s">
        <v>196</v>
      </c>
      <c r="H381" t="s">
        <v>197</v>
      </c>
      <c r="I381" t="s">
        <v>198</v>
      </c>
      <c r="J381" s="1">
        <v>0.57638888888888895</v>
      </c>
      <c r="K381" s="1">
        <v>0.58472222222222225</v>
      </c>
      <c r="L381" t="s">
        <v>201</v>
      </c>
      <c r="M381" t="s">
        <v>202</v>
      </c>
      <c r="N381">
        <v>3.9434100000000001</v>
      </c>
      <c r="Q381" s="1">
        <f t="shared" si="5"/>
        <v>8.3333333333333037E-3</v>
      </c>
    </row>
    <row r="382" spans="1:17">
      <c r="A382" t="s">
        <v>115</v>
      </c>
      <c r="B382">
        <v>13</v>
      </c>
      <c r="C382" t="s">
        <v>179</v>
      </c>
      <c r="H382" t="s">
        <v>201</v>
      </c>
      <c r="I382" t="s">
        <v>202</v>
      </c>
      <c r="J382" s="1">
        <v>0.58472222222222225</v>
      </c>
      <c r="K382" s="1">
        <v>0.59513888888888888</v>
      </c>
      <c r="L382" t="s">
        <v>180</v>
      </c>
      <c r="M382" t="s">
        <v>181</v>
      </c>
      <c r="N382">
        <v>7.5</v>
      </c>
      <c r="Q382" s="1">
        <f t="shared" si="5"/>
        <v>1.041666666666663E-2</v>
      </c>
    </row>
    <row r="383" spans="1:17">
      <c r="A383" t="s">
        <v>115</v>
      </c>
      <c r="M383" t="s">
        <v>277</v>
      </c>
      <c r="N383">
        <f>SUM(N370:N382)</f>
        <v>119.87287999999999</v>
      </c>
      <c r="P383" t="s">
        <v>274</v>
      </c>
      <c r="Q383" s="1">
        <f>SUM(Q370:Q382)</f>
        <v>0.17777777777777798</v>
      </c>
    </row>
    <row r="384" spans="1:17">
      <c r="Q384" s="1"/>
    </row>
    <row r="385" spans="1:17">
      <c r="A385" t="s">
        <v>118</v>
      </c>
      <c r="Q385" s="1"/>
    </row>
    <row r="386" spans="1:17">
      <c r="A386" t="s">
        <v>118</v>
      </c>
      <c r="B386">
        <v>1</v>
      </c>
      <c r="C386" t="s">
        <v>179</v>
      </c>
      <c r="H386" t="s">
        <v>180</v>
      </c>
      <c r="I386" t="s">
        <v>181</v>
      </c>
      <c r="J386" s="1">
        <v>0.57500000000000007</v>
      </c>
      <c r="K386" s="1">
        <v>0.58333333333333337</v>
      </c>
      <c r="L386" t="s">
        <v>192</v>
      </c>
      <c r="M386" t="s">
        <v>193</v>
      </c>
      <c r="N386">
        <v>7.5</v>
      </c>
      <c r="Q386" s="1">
        <f t="shared" si="5"/>
        <v>8.3333333333333037E-3</v>
      </c>
    </row>
    <row r="387" spans="1:17">
      <c r="A387" t="s">
        <v>118</v>
      </c>
      <c r="B387">
        <v>2</v>
      </c>
      <c r="C387" t="s">
        <v>184</v>
      </c>
      <c r="D387">
        <v>100160</v>
      </c>
      <c r="E387" t="s">
        <v>229</v>
      </c>
      <c r="F387" t="s">
        <v>230</v>
      </c>
      <c r="G387" t="s">
        <v>222</v>
      </c>
      <c r="H387" t="s">
        <v>192</v>
      </c>
      <c r="I387" t="s">
        <v>193</v>
      </c>
      <c r="J387" s="1">
        <v>0.58333333333333337</v>
      </c>
      <c r="K387" s="1">
        <v>0.60972222222222217</v>
      </c>
      <c r="L387" t="s">
        <v>218</v>
      </c>
      <c r="M387" t="s">
        <v>219</v>
      </c>
      <c r="N387">
        <v>15.4627</v>
      </c>
      <c r="Q387" s="1">
        <f t="shared" si="5"/>
        <v>2.6388888888888795E-2</v>
      </c>
    </row>
    <row r="388" spans="1:17">
      <c r="A388" t="s">
        <v>118</v>
      </c>
      <c r="B388">
        <v>3</v>
      </c>
      <c r="C388" t="s">
        <v>184</v>
      </c>
      <c r="D388">
        <v>100661</v>
      </c>
      <c r="E388" t="s">
        <v>227</v>
      </c>
      <c r="F388" t="s">
        <v>228</v>
      </c>
      <c r="G388" t="s">
        <v>222</v>
      </c>
      <c r="H388" t="s">
        <v>218</v>
      </c>
      <c r="I388" t="s">
        <v>219</v>
      </c>
      <c r="J388" s="1">
        <v>0.61458333333333337</v>
      </c>
      <c r="K388" s="1">
        <v>0.64236111111111105</v>
      </c>
      <c r="L388" t="s">
        <v>192</v>
      </c>
      <c r="M388" t="s">
        <v>193</v>
      </c>
      <c r="N388">
        <v>16.2334</v>
      </c>
      <c r="Q388" s="1">
        <f t="shared" si="5"/>
        <v>2.7777777777777679E-2</v>
      </c>
    </row>
    <row r="389" spans="1:17">
      <c r="A389" t="s">
        <v>118</v>
      </c>
      <c r="B389">
        <v>4</v>
      </c>
      <c r="C389" t="s">
        <v>184</v>
      </c>
      <c r="D389">
        <v>100538</v>
      </c>
      <c r="E389" t="s">
        <v>194</v>
      </c>
      <c r="F389" t="s">
        <v>195</v>
      </c>
      <c r="G389" t="s">
        <v>196</v>
      </c>
      <c r="H389" t="s">
        <v>192</v>
      </c>
      <c r="I389" t="s">
        <v>193</v>
      </c>
      <c r="J389" s="1">
        <v>0.6430555555555556</v>
      </c>
      <c r="K389" s="1">
        <v>0.66736111111111107</v>
      </c>
      <c r="L389" t="s">
        <v>197</v>
      </c>
      <c r="M389" t="s">
        <v>198</v>
      </c>
      <c r="N389">
        <v>13.524900000000001</v>
      </c>
      <c r="Q389" s="1">
        <f t="shared" ref="Q389:Q452" si="6">K389-J389</f>
        <v>2.4305555555555469E-2</v>
      </c>
    </row>
    <row r="390" spans="1:17">
      <c r="A390" t="s">
        <v>118</v>
      </c>
      <c r="B390">
        <v>5</v>
      </c>
      <c r="C390" t="s">
        <v>184</v>
      </c>
      <c r="D390">
        <v>100386</v>
      </c>
      <c r="E390" t="s">
        <v>199</v>
      </c>
      <c r="F390" t="s">
        <v>200</v>
      </c>
      <c r="G390" t="s">
        <v>196</v>
      </c>
      <c r="H390" t="s">
        <v>197</v>
      </c>
      <c r="I390" t="s">
        <v>198</v>
      </c>
      <c r="J390" s="1">
        <v>0.67361111111111116</v>
      </c>
      <c r="K390" s="1">
        <v>0.68194444444444446</v>
      </c>
      <c r="L390" t="s">
        <v>201</v>
      </c>
      <c r="M390" t="s">
        <v>202</v>
      </c>
      <c r="N390">
        <v>3.9434100000000001</v>
      </c>
      <c r="Q390" s="1">
        <f t="shared" si="6"/>
        <v>8.3333333333333037E-3</v>
      </c>
    </row>
    <row r="391" spans="1:17">
      <c r="A391" t="s">
        <v>118</v>
      </c>
      <c r="B391">
        <v>6</v>
      </c>
      <c r="C391" t="s">
        <v>184</v>
      </c>
      <c r="D391">
        <v>100542</v>
      </c>
      <c r="E391" t="s">
        <v>203</v>
      </c>
      <c r="F391" t="s">
        <v>204</v>
      </c>
      <c r="G391" t="s">
        <v>196</v>
      </c>
      <c r="H391" t="s">
        <v>201</v>
      </c>
      <c r="I391" t="s">
        <v>202</v>
      </c>
      <c r="J391" s="1">
        <v>0.6875</v>
      </c>
      <c r="K391" s="1">
        <v>0.69513888888888886</v>
      </c>
      <c r="L391" t="s">
        <v>197</v>
      </c>
      <c r="M391" t="s">
        <v>198</v>
      </c>
      <c r="N391">
        <v>3.6383299999999998</v>
      </c>
      <c r="Q391" s="1">
        <f t="shared" si="6"/>
        <v>7.6388888888888618E-3</v>
      </c>
    </row>
    <row r="392" spans="1:17">
      <c r="A392" t="s">
        <v>118</v>
      </c>
      <c r="B392">
        <v>7</v>
      </c>
      <c r="C392" t="s">
        <v>184</v>
      </c>
      <c r="D392">
        <v>100390</v>
      </c>
      <c r="E392" t="s">
        <v>199</v>
      </c>
      <c r="F392" t="s">
        <v>200</v>
      </c>
      <c r="G392" t="s">
        <v>196</v>
      </c>
      <c r="H392" t="s">
        <v>197</v>
      </c>
      <c r="I392" t="s">
        <v>198</v>
      </c>
      <c r="J392" s="1">
        <v>0.70138888888888884</v>
      </c>
      <c r="K392" s="1">
        <v>0.70972222222222225</v>
      </c>
      <c r="L392" t="s">
        <v>201</v>
      </c>
      <c r="M392" t="s">
        <v>202</v>
      </c>
      <c r="N392">
        <v>3.9434100000000001</v>
      </c>
      <c r="Q392" s="1">
        <f t="shared" si="6"/>
        <v>8.3333333333334147E-3</v>
      </c>
    </row>
    <row r="393" spans="1:17">
      <c r="A393" t="s">
        <v>118</v>
      </c>
      <c r="B393">
        <v>8</v>
      </c>
      <c r="C393" t="s">
        <v>184</v>
      </c>
      <c r="D393">
        <v>100549</v>
      </c>
      <c r="E393" t="s">
        <v>203</v>
      </c>
      <c r="F393" t="s">
        <v>204</v>
      </c>
      <c r="G393" t="s">
        <v>196</v>
      </c>
      <c r="H393" t="s">
        <v>201</v>
      </c>
      <c r="I393" t="s">
        <v>202</v>
      </c>
      <c r="J393" s="1">
        <v>0.71527777777777779</v>
      </c>
      <c r="K393" s="1">
        <v>0.72291666666666676</v>
      </c>
      <c r="L393" t="s">
        <v>197</v>
      </c>
      <c r="M393" t="s">
        <v>198</v>
      </c>
      <c r="N393">
        <v>3.6383299999999998</v>
      </c>
      <c r="Q393" s="1">
        <f t="shared" si="6"/>
        <v>7.6388888888889728E-3</v>
      </c>
    </row>
    <row r="394" spans="1:17">
      <c r="A394" t="s">
        <v>118</v>
      </c>
      <c r="B394">
        <v>9</v>
      </c>
      <c r="C394" t="s">
        <v>184</v>
      </c>
      <c r="D394">
        <v>100394</v>
      </c>
      <c r="E394" t="s">
        <v>244</v>
      </c>
      <c r="F394" t="s">
        <v>245</v>
      </c>
      <c r="G394" t="s">
        <v>196</v>
      </c>
      <c r="H394" t="s">
        <v>197</v>
      </c>
      <c r="I394" t="s">
        <v>198</v>
      </c>
      <c r="J394" s="1">
        <v>0.72916666666666663</v>
      </c>
      <c r="K394" s="1">
        <v>0.75416666666666676</v>
      </c>
      <c r="L394" t="s">
        <v>192</v>
      </c>
      <c r="M394" t="s">
        <v>193</v>
      </c>
      <c r="N394">
        <v>13.881600000000001</v>
      </c>
      <c r="Q394" s="1">
        <f t="shared" si="6"/>
        <v>2.5000000000000133E-2</v>
      </c>
    </row>
    <row r="395" spans="1:17">
      <c r="A395" t="s">
        <v>118</v>
      </c>
      <c r="B395">
        <v>10</v>
      </c>
      <c r="C395" t="s">
        <v>184</v>
      </c>
      <c r="D395">
        <v>100170</v>
      </c>
      <c r="E395" t="s">
        <v>229</v>
      </c>
      <c r="F395" t="s">
        <v>230</v>
      </c>
      <c r="G395" t="s">
        <v>222</v>
      </c>
      <c r="H395" t="s">
        <v>192</v>
      </c>
      <c r="I395" t="s">
        <v>193</v>
      </c>
      <c r="J395" s="1">
        <v>0.79166666666666663</v>
      </c>
      <c r="K395" s="1">
        <v>0.81805555555555554</v>
      </c>
      <c r="L395" t="s">
        <v>218</v>
      </c>
      <c r="M395" t="s">
        <v>219</v>
      </c>
      <c r="N395">
        <v>15.4627</v>
      </c>
      <c r="Q395" s="1">
        <f t="shared" si="6"/>
        <v>2.6388888888888906E-2</v>
      </c>
    </row>
    <row r="396" spans="1:17">
      <c r="A396" t="s">
        <v>118</v>
      </c>
      <c r="B396">
        <v>11</v>
      </c>
      <c r="C396" t="s">
        <v>184</v>
      </c>
      <c r="D396">
        <v>100002</v>
      </c>
      <c r="E396" t="s">
        <v>227</v>
      </c>
      <c r="F396" t="s">
        <v>228</v>
      </c>
      <c r="G396" t="s">
        <v>222</v>
      </c>
      <c r="H396" t="s">
        <v>218</v>
      </c>
      <c r="I396" t="s">
        <v>219</v>
      </c>
      <c r="J396" s="1">
        <v>0.82291666666666663</v>
      </c>
      <c r="K396" s="1">
        <v>0.85069444444444453</v>
      </c>
      <c r="L396" t="s">
        <v>192</v>
      </c>
      <c r="M396" t="s">
        <v>193</v>
      </c>
      <c r="N396">
        <v>16.2334</v>
      </c>
      <c r="Q396" s="1">
        <f t="shared" si="6"/>
        <v>2.7777777777777901E-2</v>
      </c>
    </row>
    <row r="397" spans="1:17">
      <c r="A397" t="s">
        <v>118</v>
      </c>
      <c r="B397">
        <v>12</v>
      </c>
      <c r="C397" t="s">
        <v>179</v>
      </c>
      <c r="H397" t="s">
        <v>192</v>
      </c>
      <c r="I397" t="s">
        <v>193</v>
      </c>
      <c r="J397" s="1">
        <v>0.85069444444444453</v>
      </c>
      <c r="K397" s="1">
        <v>0.85902777777777783</v>
      </c>
      <c r="L397" t="s">
        <v>180</v>
      </c>
      <c r="M397" t="s">
        <v>181</v>
      </c>
      <c r="N397">
        <v>7.5</v>
      </c>
      <c r="Q397" s="1">
        <f t="shared" si="6"/>
        <v>8.3333333333333037E-3</v>
      </c>
    </row>
    <row r="398" spans="1:17">
      <c r="A398" t="s">
        <v>118</v>
      </c>
      <c r="M398" t="s">
        <v>277</v>
      </c>
      <c r="N398">
        <f>SUM(N386:N397)</f>
        <v>120.96218</v>
      </c>
      <c r="P398" t="s">
        <v>274</v>
      </c>
      <c r="Q398" s="1">
        <f>SUM(Q386:Q397)</f>
        <v>0.20625000000000004</v>
      </c>
    </row>
    <row r="399" spans="1:17">
      <c r="Q399" s="1"/>
    </row>
    <row r="400" spans="1:17">
      <c r="A400" t="s">
        <v>134</v>
      </c>
      <c r="Q400" s="1"/>
    </row>
    <row r="401" spans="1:17">
      <c r="A401" t="s">
        <v>134</v>
      </c>
      <c r="B401">
        <v>1</v>
      </c>
      <c r="C401" t="s">
        <v>179</v>
      </c>
      <c r="H401" t="s">
        <v>180</v>
      </c>
      <c r="I401" t="s">
        <v>181</v>
      </c>
      <c r="J401" s="1">
        <v>0.27291666666666664</v>
      </c>
      <c r="K401" s="1">
        <v>0.28125</v>
      </c>
      <c r="L401" t="s">
        <v>218</v>
      </c>
      <c r="M401" t="s">
        <v>219</v>
      </c>
      <c r="N401">
        <v>5.3</v>
      </c>
      <c r="Q401" s="1">
        <f t="shared" si="6"/>
        <v>8.3333333333333592E-3</v>
      </c>
    </row>
    <row r="402" spans="1:17">
      <c r="A402" t="s">
        <v>134</v>
      </c>
      <c r="B402">
        <v>2</v>
      </c>
      <c r="C402" t="s">
        <v>184</v>
      </c>
      <c r="D402">
        <v>100645</v>
      </c>
      <c r="E402" t="s">
        <v>227</v>
      </c>
      <c r="F402" t="s">
        <v>228</v>
      </c>
      <c r="G402" t="s">
        <v>222</v>
      </c>
      <c r="H402" t="s">
        <v>218</v>
      </c>
      <c r="I402" t="s">
        <v>219</v>
      </c>
      <c r="J402" s="1">
        <v>0.28125</v>
      </c>
      <c r="K402" s="1">
        <v>0.30902777777777779</v>
      </c>
      <c r="L402" t="s">
        <v>192</v>
      </c>
      <c r="M402" t="s">
        <v>193</v>
      </c>
      <c r="N402">
        <v>16.2334</v>
      </c>
      <c r="Q402" s="1">
        <f t="shared" si="6"/>
        <v>2.777777777777779E-2</v>
      </c>
    </row>
    <row r="403" spans="1:17">
      <c r="A403" t="s">
        <v>134</v>
      </c>
      <c r="B403">
        <v>3</v>
      </c>
      <c r="C403" t="s">
        <v>179</v>
      </c>
      <c r="H403" t="s">
        <v>192</v>
      </c>
      <c r="I403" t="s">
        <v>193</v>
      </c>
      <c r="J403" s="1">
        <v>0.30902777777777779</v>
      </c>
      <c r="K403" s="1">
        <v>0.31180555555555556</v>
      </c>
      <c r="L403" t="s">
        <v>182</v>
      </c>
      <c r="M403" t="s">
        <v>183</v>
      </c>
      <c r="N403">
        <v>1.992</v>
      </c>
      <c r="Q403" s="1">
        <f t="shared" si="6"/>
        <v>2.7777777777777679E-3</v>
      </c>
    </row>
    <row r="404" spans="1:17">
      <c r="A404" t="s">
        <v>134</v>
      </c>
      <c r="B404">
        <v>4</v>
      </c>
      <c r="C404" t="s">
        <v>184</v>
      </c>
      <c r="D404">
        <v>534929</v>
      </c>
      <c r="E404" t="s">
        <v>185</v>
      </c>
      <c r="F404" t="s">
        <v>186</v>
      </c>
      <c r="G404" t="s">
        <v>187</v>
      </c>
      <c r="H404" t="s">
        <v>182</v>
      </c>
      <c r="I404" t="s">
        <v>183</v>
      </c>
      <c r="J404" s="1">
        <v>0.3125</v>
      </c>
      <c r="K404" s="1">
        <v>0.33124999999999999</v>
      </c>
      <c r="L404" t="s">
        <v>188</v>
      </c>
      <c r="M404" t="s">
        <v>189</v>
      </c>
      <c r="N404">
        <v>12.118</v>
      </c>
      <c r="Q404" s="1">
        <f t="shared" si="6"/>
        <v>1.8749999999999989E-2</v>
      </c>
    </row>
    <row r="405" spans="1:17">
      <c r="A405" t="s">
        <v>134</v>
      </c>
      <c r="B405">
        <v>5</v>
      </c>
      <c r="C405" t="s">
        <v>184</v>
      </c>
      <c r="D405">
        <v>534882</v>
      </c>
      <c r="E405" t="s">
        <v>190</v>
      </c>
      <c r="F405" t="s">
        <v>191</v>
      </c>
      <c r="G405" t="s">
        <v>187</v>
      </c>
      <c r="H405" t="s">
        <v>188</v>
      </c>
      <c r="I405" t="s">
        <v>189</v>
      </c>
      <c r="J405" s="1">
        <v>0.34375</v>
      </c>
      <c r="K405" s="1">
        <v>0.36249999999999999</v>
      </c>
      <c r="L405" t="s">
        <v>182</v>
      </c>
      <c r="M405" t="s">
        <v>183</v>
      </c>
      <c r="N405">
        <v>12.781700000000001</v>
      </c>
      <c r="Q405" s="1">
        <f t="shared" si="6"/>
        <v>1.8749999999999989E-2</v>
      </c>
    </row>
    <row r="406" spans="1:17">
      <c r="A406" t="s">
        <v>134</v>
      </c>
      <c r="B406">
        <v>6</v>
      </c>
      <c r="C406" t="s">
        <v>184</v>
      </c>
      <c r="D406">
        <v>534771</v>
      </c>
      <c r="E406" t="s">
        <v>185</v>
      </c>
      <c r="F406" t="s">
        <v>186</v>
      </c>
      <c r="G406" t="s">
        <v>187</v>
      </c>
      <c r="H406" t="s">
        <v>182</v>
      </c>
      <c r="I406" t="s">
        <v>183</v>
      </c>
      <c r="J406" s="1">
        <v>0.375</v>
      </c>
      <c r="K406" s="1">
        <v>0.39444444444444443</v>
      </c>
      <c r="L406" t="s">
        <v>188</v>
      </c>
      <c r="M406" t="s">
        <v>189</v>
      </c>
      <c r="N406">
        <v>12.118</v>
      </c>
      <c r="Q406" s="1">
        <f t="shared" si="6"/>
        <v>1.9444444444444431E-2</v>
      </c>
    </row>
    <row r="407" spans="1:17">
      <c r="A407" t="s">
        <v>134</v>
      </c>
      <c r="B407">
        <v>7</v>
      </c>
      <c r="C407" t="s">
        <v>184</v>
      </c>
      <c r="D407">
        <v>534769</v>
      </c>
      <c r="E407" t="s">
        <v>190</v>
      </c>
      <c r="F407" t="s">
        <v>191</v>
      </c>
      <c r="G407" t="s">
        <v>187</v>
      </c>
      <c r="H407" t="s">
        <v>188</v>
      </c>
      <c r="I407" t="s">
        <v>189</v>
      </c>
      <c r="J407" s="1">
        <v>0.40625</v>
      </c>
      <c r="K407" s="1">
        <v>0.42638888888888887</v>
      </c>
      <c r="L407" t="s">
        <v>182</v>
      </c>
      <c r="M407" t="s">
        <v>183</v>
      </c>
      <c r="N407">
        <v>12.781700000000001</v>
      </c>
      <c r="Q407" s="1">
        <f t="shared" si="6"/>
        <v>2.0138888888888873E-2</v>
      </c>
    </row>
    <row r="408" spans="1:17">
      <c r="A408" t="s">
        <v>134</v>
      </c>
      <c r="B408">
        <v>8</v>
      </c>
      <c r="C408" t="s">
        <v>179</v>
      </c>
      <c r="H408" t="s">
        <v>182</v>
      </c>
      <c r="I408" t="s">
        <v>183</v>
      </c>
      <c r="J408" s="1">
        <v>0.42638888888888887</v>
      </c>
      <c r="K408" s="1">
        <v>0.43472222222222223</v>
      </c>
      <c r="L408" t="s">
        <v>180</v>
      </c>
      <c r="M408" t="s">
        <v>181</v>
      </c>
      <c r="N408">
        <v>7.8</v>
      </c>
      <c r="Q408" s="1">
        <f t="shared" si="6"/>
        <v>8.3333333333333592E-3</v>
      </c>
    </row>
    <row r="409" spans="1:17">
      <c r="A409" t="s">
        <v>134</v>
      </c>
      <c r="B409">
        <v>9</v>
      </c>
      <c r="C409" t="s">
        <v>179</v>
      </c>
      <c r="H409" t="s">
        <v>180</v>
      </c>
      <c r="I409" t="s">
        <v>181</v>
      </c>
      <c r="J409" s="1">
        <v>0.5229166666666667</v>
      </c>
      <c r="K409" s="1">
        <v>0.53125</v>
      </c>
      <c r="L409" t="s">
        <v>182</v>
      </c>
      <c r="M409" t="s">
        <v>183</v>
      </c>
      <c r="N409">
        <v>7.6</v>
      </c>
      <c r="Q409" s="1">
        <f t="shared" si="6"/>
        <v>8.3333333333333037E-3</v>
      </c>
    </row>
    <row r="410" spans="1:17">
      <c r="A410" t="s">
        <v>134</v>
      </c>
      <c r="B410">
        <v>10</v>
      </c>
      <c r="C410" t="s">
        <v>184</v>
      </c>
      <c r="D410">
        <v>534970</v>
      </c>
      <c r="E410" t="s">
        <v>185</v>
      </c>
      <c r="F410" t="s">
        <v>186</v>
      </c>
      <c r="G410" t="s">
        <v>187</v>
      </c>
      <c r="H410" t="s">
        <v>182</v>
      </c>
      <c r="I410" t="s">
        <v>183</v>
      </c>
      <c r="J410" s="1">
        <v>0.53125</v>
      </c>
      <c r="K410" s="1">
        <v>0.55069444444444449</v>
      </c>
      <c r="L410" t="s">
        <v>188</v>
      </c>
      <c r="M410" t="s">
        <v>189</v>
      </c>
      <c r="N410">
        <v>12.118</v>
      </c>
      <c r="Q410" s="1">
        <f t="shared" si="6"/>
        <v>1.9444444444444486E-2</v>
      </c>
    </row>
    <row r="411" spans="1:17">
      <c r="A411" t="s">
        <v>134</v>
      </c>
      <c r="B411">
        <v>11</v>
      </c>
      <c r="C411" t="s">
        <v>184</v>
      </c>
      <c r="D411">
        <v>534663</v>
      </c>
      <c r="E411" t="s">
        <v>190</v>
      </c>
      <c r="F411" t="s">
        <v>191</v>
      </c>
      <c r="G411" t="s">
        <v>187</v>
      </c>
      <c r="H411" t="s">
        <v>188</v>
      </c>
      <c r="I411" t="s">
        <v>189</v>
      </c>
      <c r="J411" s="1">
        <v>0.5625</v>
      </c>
      <c r="K411" s="1">
        <v>0.58263888888888882</v>
      </c>
      <c r="L411" t="s">
        <v>182</v>
      </c>
      <c r="M411" t="s">
        <v>183</v>
      </c>
      <c r="N411">
        <v>12.781700000000001</v>
      </c>
      <c r="Q411" s="1">
        <f t="shared" si="6"/>
        <v>2.0138888888888817E-2</v>
      </c>
    </row>
    <row r="412" spans="1:17">
      <c r="A412" t="s">
        <v>134</v>
      </c>
      <c r="B412">
        <v>12</v>
      </c>
      <c r="C412" t="s">
        <v>184</v>
      </c>
      <c r="D412">
        <v>534848</v>
      </c>
      <c r="E412" t="s">
        <v>185</v>
      </c>
      <c r="F412" t="s">
        <v>186</v>
      </c>
      <c r="G412" t="s">
        <v>187</v>
      </c>
      <c r="H412" t="s">
        <v>182</v>
      </c>
      <c r="I412" t="s">
        <v>183</v>
      </c>
      <c r="J412" s="1">
        <v>0.59027777777777779</v>
      </c>
      <c r="K412" s="1">
        <v>0.60972222222222217</v>
      </c>
      <c r="L412" t="s">
        <v>188</v>
      </c>
      <c r="M412" t="s">
        <v>189</v>
      </c>
      <c r="N412">
        <v>12.118</v>
      </c>
      <c r="Q412" s="1">
        <f t="shared" si="6"/>
        <v>1.9444444444444375E-2</v>
      </c>
    </row>
    <row r="413" spans="1:17">
      <c r="A413" t="s">
        <v>134</v>
      </c>
      <c r="B413">
        <v>13</v>
      </c>
      <c r="C413" t="s">
        <v>184</v>
      </c>
      <c r="D413">
        <v>534714</v>
      </c>
      <c r="E413" t="s">
        <v>190</v>
      </c>
      <c r="F413" t="s">
        <v>191</v>
      </c>
      <c r="G413" t="s">
        <v>187</v>
      </c>
      <c r="H413" t="s">
        <v>188</v>
      </c>
      <c r="I413" t="s">
        <v>189</v>
      </c>
      <c r="J413" s="1">
        <v>0.61805555555555558</v>
      </c>
      <c r="K413" s="1">
        <v>0.6381944444444444</v>
      </c>
      <c r="L413" t="s">
        <v>182</v>
      </c>
      <c r="M413" t="s">
        <v>183</v>
      </c>
      <c r="N413">
        <v>12.781700000000001</v>
      </c>
      <c r="Q413" s="1">
        <f t="shared" si="6"/>
        <v>2.0138888888888817E-2</v>
      </c>
    </row>
    <row r="414" spans="1:17">
      <c r="A414" t="s">
        <v>134</v>
      </c>
      <c r="B414">
        <v>14</v>
      </c>
      <c r="C414" t="s">
        <v>179</v>
      </c>
      <c r="H414" t="s">
        <v>182</v>
      </c>
      <c r="I414" t="s">
        <v>183</v>
      </c>
      <c r="J414" s="1">
        <v>0.6381944444444444</v>
      </c>
      <c r="K414" s="1">
        <v>0.64652777777777781</v>
      </c>
      <c r="L414" t="s">
        <v>180</v>
      </c>
      <c r="M414" t="s">
        <v>181</v>
      </c>
      <c r="N414">
        <v>7.8</v>
      </c>
      <c r="Q414" s="1">
        <f t="shared" si="6"/>
        <v>8.3333333333334147E-3</v>
      </c>
    </row>
    <row r="415" spans="1:17">
      <c r="A415" t="s">
        <v>134</v>
      </c>
      <c r="M415" t="s">
        <v>277</v>
      </c>
      <c r="N415">
        <f>SUM(N401:N414)</f>
        <v>146.32420000000002</v>
      </c>
      <c r="P415" t="s">
        <v>274</v>
      </c>
      <c r="Q415" s="1">
        <f>SUM(Q401:Q414)</f>
        <v>0.22013888888888877</v>
      </c>
    </row>
    <row r="416" spans="1:17">
      <c r="Q416" s="1"/>
    </row>
    <row r="417" spans="1:17">
      <c r="A417" t="s">
        <v>125</v>
      </c>
      <c r="Q417" s="1"/>
    </row>
    <row r="418" spans="1:17">
      <c r="A418" t="s">
        <v>125</v>
      </c>
      <c r="B418">
        <v>1</v>
      </c>
      <c r="C418" t="s">
        <v>179</v>
      </c>
      <c r="H418" t="s">
        <v>180</v>
      </c>
      <c r="I418" t="s">
        <v>181</v>
      </c>
      <c r="J418" s="1">
        <v>0.55138888888888882</v>
      </c>
      <c r="K418" s="1">
        <v>0.55972222222222223</v>
      </c>
      <c r="L418" t="s">
        <v>192</v>
      </c>
      <c r="M418" t="s">
        <v>193</v>
      </c>
      <c r="N418">
        <v>7.5</v>
      </c>
      <c r="Q418" s="1">
        <f t="shared" si="6"/>
        <v>8.3333333333334147E-3</v>
      </c>
    </row>
    <row r="419" spans="1:17">
      <c r="A419" t="s">
        <v>125</v>
      </c>
      <c r="B419">
        <v>2</v>
      </c>
      <c r="C419" t="s">
        <v>184</v>
      </c>
      <c r="D419">
        <v>100526</v>
      </c>
      <c r="E419" t="s">
        <v>194</v>
      </c>
      <c r="F419" t="s">
        <v>195</v>
      </c>
      <c r="G419" t="s">
        <v>196</v>
      </c>
      <c r="H419" t="s">
        <v>192</v>
      </c>
      <c r="I419" t="s">
        <v>193</v>
      </c>
      <c r="J419" s="1">
        <v>0.55972222222222223</v>
      </c>
      <c r="K419" s="1">
        <v>0.58402777777777781</v>
      </c>
      <c r="L419" t="s">
        <v>197</v>
      </c>
      <c r="M419" t="s">
        <v>198</v>
      </c>
      <c r="N419">
        <v>13.524900000000001</v>
      </c>
      <c r="Q419" s="1">
        <f t="shared" si="6"/>
        <v>2.430555555555558E-2</v>
      </c>
    </row>
    <row r="420" spans="1:17">
      <c r="A420" t="s">
        <v>125</v>
      </c>
      <c r="B420">
        <v>3</v>
      </c>
      <c r="C420" t="s">
        <v>184</v>
      </c>
      <c r="D420">
        <v>100374</v>
      </c>
      <c r="E420" t="s">
        <v>199</v>
      </c>
      <c r="F420" t="s">
        <v>200</v>
      </c>
      <c r="G420" t="s">
        <v>196</v>
      </c>
      <c r="H420" t="s">
        <v>197</v>
      </c>
      <c r="I420" t="s">
        <v>198</v>
      </c>
      <c r="J420" s="1">
        <v>0.59027777777777779</v>
      </c>
      <c r="K420" s="1">
        <v>0.59861111111111109</v>
      </c>
      <c r="L420" t="s">
        <v>201</v>
      </c>
      <c r="M420" t="s">
        <v>202</v>
      </c>
      <c r="N420">
        <v>3.9434100000000001</v>
      </c>
      <c r="Q420" s="1">
        <f t="shared" si="6"/>
        <v>8.3333333333333037E-3</v>
      </c>
    </row>
    <row r="421" spans="1:17">
      <c r="A421" t="s">
        <v>125</v>
      </c>
      <c r="B421">
        <v>4</v>
      </c>
      <c r="C421" t="s">
        <v>184</v>
      </c>
      <c r="D421">
        <v>100536</v>
      </c>
      <c r="E421" t="s">
        <v>203</v>
      </c>
      <c r="F421" t="s">
        <v>204</v>
      </c>
      <c r="G421" t="s">
        <v>196</v>
      </c>
      <c r="H421" t="s">
        <v>201</v>
      </c>
      <c r="I421" t="s">
        <v>202</v>
      </c>
      <c r="J421" s="1">
        <v>0.60416666666666663</v>
      </c>
      <c r="K421" s="1">
        <v>0.6118055555555556</v>
      </c>
      <c r="L421" t="s">
        <v>197</v>
      </c>
      <c r="M421" t="s">
        <v>198</v>
      </c>
      <c r="N421">
        <v>3.6383299999999998</v>
      </c>
      <c r="Q421" s="1">
        <f t="shared" si="6"/>
        <v>7.6388888888889728E-3</v>
      </c>
    </row>
    <row r="422" spans="1:17">
      <c r="A422" t="s">
        <v>125</v>
      </c>
      <c r="B422">
        <v>5</v>
      </c>
      <c r="C422" t="s">
        <v>184</v>
      </c>
      <c r="D422">
        <v>100378</v>
      </c>
      <c r="E422" t="s">
        <v>199</v>
      </c>
      <c r="F422" t="s">
        <v>200</v>
      </c>
      <c r="G422" t="s">
        <v>196</v>
      </c>
      <c r="H422" t="s">
        <v>197</v>
      </c>
      <c r="I422" t="s">
        <v>198</v>
      </c>
      <c r="J422" s="1">
        <v>0.61805555555555558</v>
      </c>
      <c r="K422" s="1">
        <v>0.62638888888888888</v>
      </c>
      <c r="L422" t="s">
        <v>201</v>
      </c>
      <c r="M422" t="s">
        <v>202</v>
      </c>
      <c r="N422">
        <v>3.9434100000000001</v>
      </c>
      <c r="Q422" s="1">
        <f t="shared" si="6"/>
        <v>8.3333333333333037E-3</v>
      </c>
    </row>
    <row r="423" spans="1:17">
      <c r="A423" t="s">
        <v>125</v>
      </c>
      <c r="B423">
        <v>6</v>
      </c>
      <c r="C423" t="s">
        <v>184</v>
      </c>
      <c r="D423">
        <v>100537</v>
      </c>
      <c r="E423" t="s">
        <v>203</v>
      </c>
      <c r="F423" t="s">
        <v>204</v>
      </c>
      <c r="G423" t="s">
        <v>196</v>
      </c>
      <c r="H423" t="s">
        <v>201</v>
      </c>
      <c r="I423" t="s">
        <v>202</v>
      </c>
      <c r="J423" s="1">
        <v>0.63194444444444442</v>
      </c>
      <c r="K423" s="1">
        <v>0.63958333333333328</v>
      </c>
      <c r="L423" t="s">
        <v>197</v>
      </c>
      <c r="M423" t="s">
        <v>198</v>
      </c>
      <c r="N423">
        <v>3.6383299999999998</v>
      </c>
      <c r="Q423" s="1">
        <f t="shared" si="6"/>
        <v>7.6388888888888618E-3</v>
      </c>
    </row>
    <row r="424" spans="1:17">
      <c r="A424" t="s">
        <v>125</v>
      </c>
      <c r="B424">
        <v>7</v>
      </c>
      <c r="C424" t="s">
        <v>179</v>
      </c>
      <c r="H424" t="s">
        <v>197</v>
      </c>
      <c r="I424" t="s">
        <v>198</v>
      </c>
      <c r="J424" s="1">
        <v>0.63958333333333328</v>
      </c>
      <c r="K424" s="1">
        <v>0.6479166666666667</v>
      </c>
      <c r="L424" t="s">
        <v>231</v>
      </c>
      <c r="M424" t="s">
        <v>232</v>
      </c>
      <c r="N424">
        <v>9.0261800000000001</v>
      </c>
      <c r="Q424" s="1">
        <f t="shared" si="6"/>
        <v>8.3333333333334147E-3</v>
      </c>
    </row>
    <row r="425" spans="1:17">
      <c r="A425" t="s">
        <v>125</v>
      </c>
      <c r="B425">
        <v>8</v>
      </c>
      <c r="C425" t="s">
        <v>184</v>
      </c>
      <c r="D425">
        <v>230065</v>
      </c>
      <c r="E425" t="s">
        <v>233</v>
      </c>
      <c r="F425" t="s">
        <v>234</v>
      </c>
      <c r="G425" t="s">
        <v>235</v>
      </c>
      <c r="H425" t="s">
        <v>231</v>
      </c>
      <c r="I425" t="s">
        <v>232</v>
      </c>
      <c r="J425" s="1">
        <v>0.67361111111111116</v>
      </c>
      <c r="K425" s="1">
        <v>0.69444444444444453</v>
      </c>
      <c r="L425" t="s">
        <v>236</v>
      </c>
      <c r="M425" t="s">
        <v>237</v>
      </c>
      <c r="N425">
        <v>14.0327</v>
      </c>
      <c r="Q425" s="1">
        <f t="shared" si="6"/>
        <v>2.083333333333337E-2</v>
      </c>
    </row>
    <row r="426" spans="1:17">
      <c r="A426" t="s">
        <v>125</v>
      </c>
      <c r="B426">
        <v>9</v>
      </c>
      <c r="C426" t="s">
        <v>184</v>
      </c>
      <c r="D426">
        <v>230998</v>
      </c>
      <c r="E426" t="s">
        <v>238</v>
      </c>
      <c r="F426" t="s">
        <v>239</v>
      </c>
      <c r="G426" t="s">
        <v>235</v>
      </c>
      <c r="H426" t="s">
        <v>236</v>
      </c>
      <c r="I426" t="s">
        <v>237</v>
      </c>
      <c r="J426" s="1">
        <v>0.70486111111111116</v>
      </c>
      <c r="K426" s="1">
        <v>0.72291666666666676</v>
      </c>
      <c r="L426" t="s">
        <v>231</v>
      </c>
      <c r="M426" t="s">
        <v>232</v>
      </c>
      <c r="N426">
        <v>13.1371</v>
      </c>
      <c r="Q426" s="1">
        <f t="shared" si="6"/>
        <v>1.8055555555555602E-2</v>
      </c>
    </row>
    <row r="427" spans="1:17">
      <c r="A427" t="s">
        <v>125</v>
      </c>
      <c r="B427">
        <v>10</v>
      </c>
      <c r="C427" t="s">
        <v>179</v>
      </c>
      <c r="H427" t="s">
        <v>231</v>
      </c>
      <c r="I427" t="s">
        <v>232</v>
      </c>
      <c r="J427" s="1">
        <v>0.72291666666666676</v>
      </c>
      <c r="K427" s="1">
        <v>0.72638888888888886</v>
      </c>
      <c r="L427" t="s">
        <v>218</v>
      </c>
      <c r="M427" t="s">
        <v>219</v>
      </c>
      <c r="N427">
        <v>4.5535100000000002</v>
      </c>
      <c r="Q427" s="1">
        <f t="shared" si="6"/>
        <v>3.4722222222220989E-3</v>
      </c>
    </row>
    <row r="428" spans="1:17">
      <c r="A428" t="s">
        <v>125</v>
      </c>
      <c r="B428">
        <v>11</v>
      </c>
      <c r="C428" t="s">
        <v>184</v>
      </c>
      <c r="D428">
        <v>100667</v>
      </c>
      <c r="E428" t="s">
        <v>227</v>
      </c>
      <c r="F428" t="s">
        <v>228</v>
      </c>
      <c r="G428" t="s">
        <v>222</v>
      </c>
      <c r="H428" t="s">
        <v>218</v>
      </c>
      <c r="I428" t="s">
        <v>219</v>
      </c>
      <c r="J428" s="1">
        <v>0.73958333333333337</v>
      </c>
      <c r="K428" s="1">
        <v>0.76736111111111116</v>
      </c>
      <c r="L428" t="s">
        <v>192</v>
      </c>
      <c r="M428" t="s">
        <v>193</v>
      </c>
      <c r="N428">
        <v>16.2334</v>
      </c>
      <c r="Q428" s="1">
        <f t="shared" si="6"/>
        <v>2.777777777777779E-2</v>
      </c>
    </row>
    <row r="429" spans="1:17">
      <c r="A429" t="s">
        <v>125</v>
      </c>
      <c r="B429">
        <v>12</v>
      </c>
      <c r="C429" t="s">
        <v>184</v>
      </c>
      <c r="D429">
        <v>100556</v>
      </c>
      <c r="E429" t="s">
        <v>194</v>
      </c>
      <c r="F429" t="s">
        <v>195</v>
      </c>
      <c r="G429" t="s">
        <v>196</v>
      </c>
      <c r="H429" t="s">
        <v>192</v>
      </c>
      <c r="I429" t="s">
        <v>193</v>
      </c>
      <c r="J429" s="1">
        <v>0.7680555555555556</v>
      </c>
      <c r="K429" s="1">
        <v>0.79236111111111107</v>
      </c>
      <c r="L429" t="s">
        <v>197</v>
      </c>
      <c r="M429" t="s">
        <v>198</v>
      </c>
      <c r="N429">
        <v>13.524900000000001</v>
      </c>
      <c r="Q429" s="1">
        <f t="shared" si="6"/>
        <v>2.4305555555555469E-2</v>
      </c>
    </row>
    <row r="430" spans="1:17">
      <c r="A430" t="s">
        <v>125</v>
      </c>
      <c r="B430">
        <v>13</v>
      </c>
      <c r="C430" t="s">
        <v>184</v>
      </c>
      <c r="D430">
        <v>100404</v>
      </c>
      <c r="E430" t="s">
        <v>199</v>
      </c>
      <c r="F430" t="s">
        <v>200</v>
      </c>
      <c r="G430" t="s">
        <v>196</v>
      </c>
      <c r="H430" t="s">
        <v>197</v>
      </c>
      <c r="I430" t="s">
        <v>198</v>
      </c>
      <c r="J430" s="1">
        <v>0.79861111111111116</v>
      </c>
      <c r="K430" s="1">
        <v>0.80694444444444446</v>
      </c>
      <c r="L430" t="s">
        <v>201</v>
      </c>
      <c r="M430" t="s">
        <v>202</v>
      </c>
      <c r="N430">
        <v>3.9434100000000001</v>
      </c>
      <c r="Q430" s="1">
        <f t="shared" si="6"/>
        <v>8.3333333333333037E-3</v>
      </c>
    </row>
    <row r="431" spans="1:17">
      <c r="A431" t="s">
        <v>125</v>
      </c>
      <c r="B431">
        <v>14</v>
      </c>
      <c r="C431" t="s">
        <v>184</v>
      </c>
      <c r="D431">
        <v>100560</v>
      </c>
      <c r="E431" t="s">
        <v>203</v>
      </c>
      <c r="F431" t="s">
        <v>204</v>
      </c>
      <c r="G431" t="s">
        <v>196</v>
      </c>
      <c r="H431" t="s">
        <v>201</v>
      </c>
      <c r="I431" t="s">
        <v>202</v>
      </c>
      <c r="J431" s="1">
        <v>0.8125</v>
      </c>
      <c r="K431" s="1">
        <v>0.82013888888888886</v>
      </c>
      <c r="L431" t="s">
        <v>197</v>
      </c>
      <c r="M431" t="s">
        <v>198</v>
      </c>
      <c r="N431">
        <v>3.6383299999999998</v>
      </c>
      <c r="Q431" s="1">
        <f t="shared" si="6"/>
        <v>7.6388888888888618E-3</v>
      </c>
    </row>
    <row r="432" spans="1:17">
      <c r="A432" t="s">
        <v>125</v>
      </c>
      <c r="B432">
        <v>15</v>
      </c>
      <c r="C432" t="s">
        <v>184</v>
      </c>
      <c r="D432">
        <v>100408</v>
      </c>
      <c r="E432" t="s">
        <v>199</v>
      </c>
      <c r="F432" t="s">
        <v>200</v>
      </c>
      <c r="G432" t="s">
        <v>196</v>
      </c>
      <c r="H432" t="s">
        <v>197</v>
      </c>
      <c r="I432" t="s">
        <v>198</v>
      </c>
      <c r="J432" s="1">
        <v>0.82638888888888884</v>
      </c>
      <c r="K432" s="1">
        <v>0.83472222222222225</v>
      </c>
      <c r="L432" t="s">
        <v>201</v>
      </c>
      <c r="M432" t="s">
        <v>202</v>
      </c>
      <c r="N432">
        <v>3.9434100000000001</v>
      </c>
      <c r="Q432" s="1">
        <f t="shared" si="6"/>
        <v>8.3333333333334147E-3</v>
      </c>
    </row>
    <row r="433" spans="1:17">
      <c r="A433" t="s">
        <v>125</v>
      </c>
      <c r="B433">
        <v>16</v>
      </c>
      <c r="C433" t="s">
        <v>179</v>
      </c>
      <c r="H433" t="s">
        <v>201</v>
      </c>
      <c r="I433" t="s">
        <v>202</v>
      </c>
      <c r="J433" s="1">
        <v>0.83472222222222225</v>
      </c>
      <c r="K433" s="1">
        <v>0.84513888888888899</v>
      </c>
      <c r="L433" t="s">
        <v>180</v>
      </c>
      <c r="M433" t="s">
        <v>181</v>
      </c>
      <c r="N433">
        <v>7.5</v>
      </c>
      <c r="Q433" s="1">
        <f t="shared" si="6"/>
        <v>1.0416666666666741E-2</v>
      </c>
    </row>
    <row r="434" spans="1:17">
      <c r="A434" t="s">
        <v>125</v>
      </c>
      <c r="M434" t="s">
        <v>277</v>
      </c>
      <c r="N434">
        <f>SUM(N418:N433)</f>
        <v>125.72131999999999</v>
      </c>
      <c r="P434" t="s">
        <v>274</v>
      </c>
      <c r="Q434" s="1">
        <f>SUM(Q418:Q433)</f>
        <v>0.2020833333333335</v>
      </c>
    </row>
    <row r="435" spans="1:17">
      <c r="Q435" s="1"/>
    </row>
    <row r="436" spans="1:17">
      <c r="A436" t="s">
        <v>128</v>
      </c>
      <c r="Q436" s="1"/>
    </row>
    <row r="437" spans="1:17">
      <c r="A437" t="s">
        <v>128</v>
      </c>
      <c r="B437">
        <v>1</v>
      </c>
      <c r="C437" t="s">
        <v>179</v>
      </c>
      <c r="H437" t="s">
        <v>180</v>
      </c>
      <c r="I437" t="s">
        <v>181</v>
      </c>
      <c r="J437" s="1">
        <v>0.5541666666666667</v>
      </c>
      <c r="K437" s="1">
        <v>0.5625</v>
      </c>
      <c r="L437" t="s">
        <v>182</v>
      </c>
      <c r="M437" t="s">
        <v>183</v>
      </c>
      <c r="N437">
        <v>7.6</v>
      </c>
      <c r="Q437" s="1">
        <f t="shared" si="6"/>
        <v>8.3333333333333037E-3</v>
      </c>
    </row>
    <row r="438" spans="1:17">
      <c r="A438" t="s">
        <v>128</v>
      </c>
      <c r="B438">
        <v>2</v>
      </c>
      <c r="C438" t="s">
        <v>184</v>
      </c>
      <c r="D438">
        <v>534885</v>
      </c>
      <c r="E438" t="s">
        <v>185</v>
      </c>
      <c r="F438" t="s">
        <v>186</v>
      </c>
      <c r="G438" t="s">
        <v>187</v>
      </c>
      <c r="H438" t="s">
        <v>182</v>
      </c>
      <c r="I438" t="s">
        <v>183</v>
      </c>
      <c r="J438" s="1">
        <v>0.5625</v>
      </c>
      <c r="K438" s="1">
        <v>0.58194444444444449</v>
      </c>
      <c r="L438" t="s">
        <v>188</v>
      </c>
      <c r="M438" t="s">
        <v>189</v>
      </c>
      <c r="N438">
        <v>12.118</v>
      </c>
      <c r="Q438" s="1">
        <f t="shared" si="6"/>
        <v>1.9444444444444486E-2</v>
      </c>
    </row>
    <row r="439" spans="1:17">
      <c r="A439" t="s">
        <v>128</v>
      </c>
      <c r="B439">
        <v>3</v>
      </c>
      <c r="C439" t="s">
        <v>184</v>
      </c>
      <c r="D439">
        <v>534967</v>
      </c>
      <c r="E439" t="s">
        <v>190</v>
      </c>
      <c r="F439" t="s">
        <v>191</v>
      </c>
      <c r="G439" t="s">
        <v>187</v>
      </c>
      <c r="H439" t="s">
        <v>188</v>
      </c>
      <c r="I439" t="s">
        <v>189</v>
      </c>
      <c r="J439" s="1">
        <v>0.59375</v>
      </c>
      <c r="K439" s="1">
        <v>0.61388888888888882</v>
      </c>
      <c r="L439" t="s">
        <v>182</v>
      </c>
      <c r="M439" t="s">
        <v>183</v>
      </c>
      <c r="N439">
        <v>12.781700000000001</v>
      </c>
      <c r="Q439" s="1">
        <f t="shared" si="6"/>
        <v>2.0138888888888817E-2</v>
      </c>
    </row>
    <row r="440" spans="1:17">
      <c r="A440" t="s">
        <v>128</v>
      </c>
      <c r="B440">
        <v>4</v>
      </c>
      <c r="C440" t="s">
        <v>179</v>
      </c>
      <c r="H440" t="s">
        <v>182</v>
      </c>
      <c r="I440" t="s">
        <v>183</v>
      </c>
      <c r="J440" s="1">
        <v>0.61388888888888882</v>
      </c>
      <c r="K440" s="1">
        <v>0.6166666666666667</v>
      </c>
      <c r="L440" t="s">
        <v>192</v>
      </c>
      <c r="M440" t="s">
        <v>193</v>
      </c>
      <c r="N440">
        <v>1.992</v>
      </c>
      <c r="Q440" s="1">
        <f t="shared" si="6"/>
        <v>2.7777777777778789E-3</v>
      </c>
    </row>
    <row r="441" spans="1:17">
      <c r="A441" t="s">
        <v>128</v>
      </c>
      <c r="B441">
        <v>5</v>
      </c>
      <c r="C441" t="s">
        <v>184</v>
      </c>
      <c r="D441">
        <v>100162</v>
      </c>
      <c r="E441" t="s">
        <v>229</v>
      </c>
      <c r="F441" t="s">
        <v>230</v>
      </c>
      <c r="G441" t="s">
        <v>222</v>
      </c>
      <c r="H441" t="s">
        <v>192</v>
      </c>
      <c r="I441" t="s">
        <v>193</v>
      </c>
      <c r="J441" s="1">
        <v>0.625</v>
      </c>
      <c r="K441" s="1">
        <v>0.65138888888888891</v>
      </c>
      <c r="L441" t="s">
        <v>218</v>
      </c>
      <c r="M441" t="s">
        <v>219</v>
      </c>
      <c r="N441">
        <v>15.4627</v>
      </c>
      <c r="Q441" s="1">
        <f t="shared" si="6"/>
        <v>2.6388888888888906E-2</v>
      </c>
    </row>
    <row r="442" spans="1:17">
      <c r="A442" t="s">
        <v>128</v>
      </c>
      <c r="B442">
        <v>6</v>
      </c>
      <c r="C442" t="s">
        <v>184</v>
      </c>
      <c r="D442">
        <v>100663</v>
      </c>
      <c r="E442" t="s">
        <v>227</v>
      </c>
      <c r="F442" t="s">
        <v>228</v>
      </c>
      <c r="G442" t="s">
        <v>222</v>
      </c>
      <c r="H442" t="s">
        <v>218</v>
      </c>
      <c r="I442" t="s">
        <v>219</v>
      </c>
      <c r="J442" s="1">
        <v>0.65625</v>
      </c>
      <c r="K442" s="1">
        <v>0.68402777777777779</v>
      </c>
      <c r="L442" t="s">
        <v>192</v>
      </c>
      <c r="M442" t="s">
        <v>193</v>
      </c>
      <c r="N442">
        <v>16.2334</v>
      </c>
      <c r="Q442" s="1">
        <f t="shared" si="6"/>
        <v>2.777777777777779E-2</v>
      </c>
    </row>
    <row r="443" spans="1:17">
      <c r="A443" t="s">
        <v>128</v>
      </c>
      <c r="B443">
        <v>7</v>
      </c>
      <c r="C443" t="s">
        <v>184</v>
      </c>
      <c r="D443">
        <v>100166</v>
      </c>
      <c r="E443" t="s">
        <v>229</v>
      </c>
      <c r="F443" t="s">
        <v>230</v>
      </c>
      <c r="G443" t="s">
        <v>222</v>
      </c>
      <c r="H443" t="s">
        <v>192</v>
      </c>
      <c r="I443" t="s">
        <v>193</v>
      </c>
      <c r="J443" s="1">
        <v>0.70833333333333337</v>
      </c>
      <c r="K443" s="1">
        <v>0.73472222222222217</v>
      </c>
      <c r="L443" t="s">
        <v>218</v>
      </c>
      <c r="M443" t="s">
        <v>219</v>
      </c>
      <c r="N443">
        <v>15.4627</v>
      </c>
      <c r="Q443" s="1">
        <f t="shared" si="6"/>
        <v>2.6388888888888795E-2</v>
      </c>
    </row>
    <row r="444" spans="1:17">
      <c r="A444" t="s">
        <v>128</v>
      </c>
      <c r="B444">
        <v>8</v>
      </c>
      <c r="C444" t="s">
        <v>184</v>
      </c>
      <c r="D444">
        <v>100668</v>
      </c>
      <c r="E444" t="s">
        <v>220</v>
      </c>
      <c r="F444" t="s">
        <v>221</v>
      </c>
      <c r="G444" t="s">
        <v>222</v>
      </c>
      <c r="H444" t="s">
        <v>218</v>
      </c>
      <c r="I444" t="s">
        <v>219</v>
      </c>
      <c r="J444" s="1">
        <v>0.76041666666666663</v>
      </c>
      <c r="K444" s="1">
        <v>0.79375000000000007</v>
      </c>
      <c r="L444" t="s">
        <v>223</v>
      </c>
      <c r="M444" t="s">
        <v>224</v>
      </c>
      <c r="N444">
        <v>19.882999999999999</v>
      </c>
      <c r="Q444" s="1">
        <f t="shared" si="6"/>
        <v>3.3333333333333437E-2</v>
      </c>
    </row>
    <row r="445" spans="1:17">
      <c r="A445" t="s">
        <v>128</v>
      </c>
      <c r="B445">
        <v>9</v>
      </c>
      <c r="C445" t="s">
        <v>179</v>
      </c>
      <c r="H445" t="s">
        <v>223</v>
      </c>
      <c r="I445" t="s">
        <v>224</v>
      </c>
      <c r="J445" s="1">
        <v>0.79375000000000007</v>
      </c>
      <c r="K445" s="1">
        <v>0.80763888888888891</v>
      </c>
      <c r="L445" t="s">
        <v>180</v>
      </c>
      <c r="M445" t="s">
        <v>181</v>
      </c>
      <c r="N445">
        <v>13.7</v>
      </c>
      <c r="Q445" s="1">
        <f t="shared" si="6"/>
        <v>1.388888888888884E-2</v>
      </c>
    </row>
    <row r="446" spans="1:17">
      <c r="A446" t="s">
        <v>128</v>
      </c>
      <c r="M446" t="s">
        <v>277</v>
      </c>
      <c r="N446">
        <f>SUM(N437:N445)</f>
        <v>115.23349999999999</v>
      </c>
      <c r="P446" t="s">
        <v>274</v>
      </c>
      <c r="Q446" s="1">
        <f>SUM(Q437:Q445)</f>
        <v>0.17847222222222225</v>
      </c>
    </row>
    <row r="447" spans="1:17">
      <c r="Q447" s="1"/>
    </row>
    <row r="448" spans="1:17">
      <c r="A448" t="s">
        <v>162</v>
      </c>
      <c r="Q448" s="1"/>
    </row>
    <row r="449" spans="1:17">
      <c r="A449" t="s">
        <v>162</v>
      </c>
      <c r="B449">
        <v>1</v>
      </c>
      <c r="C449" t="s">
        <v>179</v>
      </c>
      <c r="H449" t="s">
        <v>180</v>
      </c>
      <c r="I449" t="s">
        <v>181</v>
      </c>
      <c r="J449" s="1">
        <v>0.45</v>
      </c>
      <c r="K449" s="1">
        <v>0.45833333333333331</v>
      </c>
      <c r="L449" t="s">
        <v>192</v>
      </c>
      <c r="M449" t="s">
        <v>193</v>
      </c>
      <c r="N449">
        <v>7.5</v>
      </c>
      <c r="Q449" s="1">
        <f t="shared" si="6"/>
        <v>8.3333333333333037E-3</v>
      </c>
    </row>
    <row r="450" spans="1:17">
      <c r="A450" t="s">
        <v>162</v>
      </c>
      <c r="B450">
        <v>2</v>
      </c>
      <c r="C450" t="s">
        <v>184</v>
      </c>
      <c r="D450">
        <v>100154</v>
      </c>
      <c r="E450" t="s">
        <v>229</v>
      </c>
      <c r="F450" t="s">
        <v>230</v>
      </c>
      <c r="G450" t="s">
        <v>222</v>
      </c>
      <c r="H450" t="s">
        <v>192</v>
      </c>
      <c r="I450" t="s">
        <v>193</v>
      </c>
      <c r="J450" s="1">
        <v>0.45833333333333331</v>
      </c>
      <c r="K450" s="1">
        <v>0.48472222222222222</v>
      </c>
      <c r="L450" t="s">
        <v>218</v>
      </c>
      <c r="M450" t="s">
        <v>219</v>
      </c>
      <c r="N450">
        <v>15.4627</v>
      </c>
      <c r="Q450" s="1">
        <f t="shared" si="6"/>
        <v>2.6388888888888906E-2</v>
      </c>
    </row>
    <row r="451" spans="1:17">
      <c r="A451" t="s">
        <v>162</v>
      </c>
      <c r="B451">
        <v>3</v>
      </c>
      <c r="C451" t="s">
        <v>184</v>
      </c>
      <c r="D451">
        <v>100655</v>
      </c>
      <c r="E451" t="s">
        <v>227</v>
      </c>
      <c r="F451" t="s">
        <v>228</v>
      </c>
      <c r="G451" t="s">
        <v>222</v>
      </c>
      <c r="H451" t="s">
        <v>218</v>
      </c>
      <c r="I451" t="s">
        <v>219</v>
      </c>
      <c r="J451" s="1">
        <v>0.48958333333333331</v>
      </c>
      <c r="K451" s="1">
        <v>0.51736111111111105</v>
      </c>
      <c r="L451" t="s">
        <v>192</v>
      </c>
      <c r="M451" t="s">
        <v>193</v>
      </c>
      <c r="N451">
        <v>16.2334</v>
      </c>
      <c r="Q451" s="1">
        <f t="shared" si="6"/>
        <v>2.7777777777777735E-2</v>
      </c>
    </row>
    <row r="452" spans="1:17">
      <c r="A452" t="s">
        <v>162</v>
      </c>
      <c r="B452">
        <v>4</v>
      </c>
      <c r="C452" t="s">
        <v>184</v>
      </c>
      <c r="D452">
        <v>100158</v>
      </c>
      <c r="E452" t="s">
        <v>229</v>
      </c>
      <c r="F452" t="s">
        <v>230</v>
      </c>
      <c r="G452" t="s">
        <v>222</v>
      </c>
      <c r="H452" t="s">
        <v>192</v>
      </c>
      <c r="I452" t="s">
        <v>193</v>
      </c>
      <c r="J452" s="1">
        <v>0.54166666666666663</v>
      </c>
      <c r="K452" s="1">
        <v>0.56805555555555554</v>
      </c>
      <c r="L452" t="s">
        <v>218</v>
      </c>
      <c r="M452" t="s">
        <v>219</v>
      </c>
      <c r="N452">
        <v>15.4627</v>
      </c>
      <c r="Q452" s="1">
        <f t="shared" si="6"/>
        <v>2.6388888888888906E-2</v>
      </c>
    </row>
    <row r="453" spans="1:17">
      <c r="A453" t="s">
        <v>162</v>
      </c>
      <c r="B453">
        <v>5</v>
      </c>
      <c r="C453" t="s">
        <v>184</v>
      </c>
      <c r="D453">
        <v>100659</v>
      </c>
      <c r="E453" t="s">
        <v>227</v>
      </c>
      <c r="F453" t="s">
        <v>228</v>
      </c>
      <c r="G453" t="s">
        <v>222</v>
      </c>
      <c r="H453" t="s">
        <v>218</v>
      </c>
      <c r="I453" t="s">
        <v>219</v>
      </c>
      <c r="J453" s="1">
        <v>0.57291666666666663</v>
      </c>
      <c r="K453" s="1">
        <v>0.60069444444444442</v>
      </c>
      <c r="L453" t="s">
        <v>192</v>
      </c>
      <c r="M453" t="s">
        <v>193</v>
      </c>
      <c r="N453">
        <v>16.2334</v>
      </c>
      <c r="Q453" s="1">
        <f t="shared" ref="Q453:Q487" si="7">K453-J453</f>
        <v>2.777777777777779E-2</v>
      </c>
    </row>
    <row r="454" spans="1:17">
      <c r="A454" t="s">
        <v>162</v>
      </c>
      <c r="B454">
        <v>6</v>
      </c>
      <c r="C454" t="s">
        <v>184</v>
      </c>
      <c r="D454">
        <v>100532</v>
      </c>
      <c r="E454" t="s">
        <v>194</v>
      </c>
      <c r="F454" t="s">
        <v>195</v>
      </c>
      <c r="G454" t="s">
        <v>196</v>
      </c>
      <c r="H454" t="s">
        <v>192</v>
      </c>
      <c r="I454" t="s">
        <v>193</v>
      </c>
      <c r="J454" s="1">
        <v>0.60138888888888886</v>
      </c>
      <c r="K454" s="1">
        <v>0.62569444444444444</v>
      </c>
      <c r="L454" t="s">
        <v>197</v>
      </c>
      <c r="M454" t="s">
        <v>198</v>
      </c>
      <c r="N454">
        <v>13.524900000000001</v>
      </c>
      <c r="Q454" s="1">
        <f t="shared" si="7"/>
        <v>2.430555555555558E-2</v>
      </c>
    </row>
    <row r="455" spans="1:17">
      <c r="A455" t="s">
        <v>162</v>
      </c>
      <c r="B455">
        <v>7</v>
      </c>
      <c r="C455" t="s">
        <v>184</v>
      </c>
      <c r="D455">
        <v>100380</v>
      </c>
      <c r="E455" t="s">
        <v>199</v>
      </c>
      <c r="F455" t="s">
        <v>200</v>
      </c>
      <c r="G455" t="s">
        <v>196</v>
      </c>
      <c r="H455" t="s">
        <v>197</v>
      </c>
      <c r="I455" t="s">
        <v>198</v>
      </c>
      <c r="J455" s="1">
        <v>0.63194444444444442</v>
      </c>
      <c r="K455" s="1">
        <v>0.64027777777777783</v>
      </c>
      <c r="L455" t="s">
        <v>201</v>
      </c>
      <c r="M455" t="s">
        <v>202</v>
      </c>
      <c r="N455">
        <v>3.9434100000000001</v>
      </c>
      <c r="Q455" s="1">
        <f t="shared" si="7"/>
        <v>8.3333333333334147E-3</v>
      </c>
    </row>
    <row r="456" spans="1:17">
      <c r="A456" t="s">
        <v>162</v>
      </c>
      <c r="B456">
        <v>8</v>
      </c>
      <c r="C456" t="s">
        <v>184</v>
      </c>
      <c r="D456">
        <v>100566</v>
      </c>
      <c r="E456" t="s">
        <v>203</v>
      </c>
      <c r="F456" t="s">
        <v>204</v>
      </c>
      <c r="G456" t="s">
        <v>196</v>
      </c>
      <c r="H456" t="s">
        <v>201</v>
      </c>
      <c r="I456" t="s">
        <v>202</v>
      </c>
      <c r="J456" s="1">
        <v>0.64583333333333337</v>
      </c>
      <c r="K456" s="1">
        <v>0.65347222222222223</v>
      </c>
      <c r="L456" t="s">
        <v>197</v>
      </c>
      <c r="M456" t="s">
        <v>198</v>
      </c>
      <c r="N456">
        <v>3.6383299999999998</v>
      </c>
      <c r="Q456" s="1">
        <f t="shared" si="7"/>
        <v>7.6388888888888618E-3</v>
      </c>
    </row>
    <row r="457" spans="1:17">
      <c r="A457" t="s">
        <v>162</v>
      </c>
      <c r="B457">
        <v>9</v>
      </c>
      <c r="C457" t="s">
        <v>184</v>
      </c>
      <c r="D457">
        <v>100384</v>
      </c>
      <c r="E457" t="s">
        <v>199</v>
      </c>
      <c r="F457" t="s">
        <v>200</v>
      </c>
      <c r="G457" t="s">
        <v>196</v>
      </c>
      <c r="H457" t="s">
        <v>197</v>
      </c>
      <c r="I457" t="s">
        <v>198</v>
      </c>
      <c r="J457" s="1">
        <v>0.65972222222222221</v>
      </c>
      <c r="K457" s="1">
        <v>0.66805555555555562</v>
      </c>
      <c r="L457" t="s">
        <v>201</v>
      </c>
      <c r="M457" t="s">
        <v>202</v>
      </c>
      <c r="N457">
        <v>3.9434100000000001</v>
      </c>
      <c r="Q457" s="1">
        <f t="shared" si="7"/>
        <v>8.3333333333334147E-3</v>
      </c>
    </row>
    <row r="458" spans="1:17">
      <c r="A458" t="s">
        <v>162</v>
      </c>
      <c r="B458">
        <v>10</v>
      </c>
      <c r="C458" t="s">
        <v>184</v>
      </c>
      <c r="D458">
        <v>100543</v>
      </c>
      <c r="E458" t="s">
        <v>203</v>
      </c>
      <c r="F458" t="s">
        <v>204</v>
      </c>
      <c r="G458" t="s">
        <v>196</v>
      </c>
      <c r="H458" t="s">
        <v>201</v>
      </c>
      <c r="I458" t="s">
        <v>202</v>
      </c>
      <c r="J458" s="1">
        <v>0.67361111111111116</v>
      </c>
      <c r="K458" s="1">
        <v>0.68125000000000002</v>
      </c>
      <c r="L458" t="s">
        <v>197</v>
      </c>
      <c r="M458" t="s">
        <v>198</v>
      </c>
      <c r="N458">
        <v>3.6383299999999998</v>
      </c>
      <c r="Q458" s="1">
        <f t="shared" si="7"/>
        <v>7.6388888888888618E-3</v>
      </c>
    </row>
    <row r="459" spans="1:17">
      <c r="A459" t="s">
        <v>162</v>
      </c>
      <c r="B459">
        <v>11</v>
      </c>
      <c r="C459" t="s">
        <v>184</v>
      </c>
      <c r="D459">
        <v>100388</v>
      </c>
      <c r="E459" t="s">
        <v>244</v>
      </c>
      <c r="F459" t="s">
        <v>245</v>
      </c>
      <c r="G459" t="s">
        <v>196</v>
      </c>
      <c r="H459" t="s">
        <v>197</v>
      </c>
      <c r="I459" t="s">
        <v>198</v>
      </c>
      <c r="J459" s="1">
        <v>0.6875</v>
      </c>
      <c r="K459" s="1">
        <v>0.71250000000000002</v>
      </c>
      <c r="L459" t="s">
        <v>192</v>
      </c>
      <c r="M459" t="s">
        <v>193</v>
      </c>
      <c r="N459">
        <v>13.881600000000001</v>
      </c>
      <c r="Q459" s="1">
        <f t="shared" si="7"/>
        <v>2.5000000000000022E-2</v>
      </c>
    </row>
    <row r="460" spans="1:17">
      <c r="A460" t="s">
        <v>162</v>
      </c>
      <c r="B460">
        <v>12</v>
      </c>
      <c r="C460" t="s">
        <v>179</v>
      </c>
      <c r="H460" t="s">
        <v>192</v>
      </c>
      <c r="I460" t="s">
        <v>193</v>
      </c>
      <c r="J460" s="1">
        <v>0.71250000000000002</v>
      </c>
      <c r="K460" s="1">
        <v>0.72083333333333333</v>
      </c>
      <c r="L460" t="s">
        <v>180</v>
      </c>
      <c r="M460" t="s">
        <v>181</v>
      </c>
      <c r="N460">
        <v>7.5</v>
      </c>
      <c r="Q460" s="1">
        <f t="shared" si="7"/>
        <v>8.3333333333333037E-3</v>
      </c>
    </row>
    <row r="461" spans="1:17">
      <c r="A461" t="s">
        <v>162</v>
      </c>
      <c r="M461" t="s">
        <v>277</v>
      </c>
      <c r="N461">
        <f>SUM(N449:N460)</f>
        <v>120.96218</v>
      </c>
      <c r="P461" t="s">
        <v>274</v>
      </c>
      <c r="Q461" s="1">
        <f>SUM(Q449:Q460)</f>
        <v>0.2062500000000001</v>
      </c>
    </row>
    <row r="462" spans="1:17">
      <c r="Q462" s="1"/>
    </row>
    <row r="463" spans="1:17">
      <c r="A463" t="s">
        <v>150</v>
      </c>
      <c r="Q463" s="1"/>
    </row>
    <row r="464" spans="1:17">
      <c r="A464" t="s">
        <v>150</v>
      </c>
      <c r="B464">
        <v>1</v>
      </c>
      <c r="C464" t="s">
        <v>179</v>
      </c>
      <c r="H464" t="s">
        <v>180</v>
      </c>
      <c r="I464" t="s">
        <v>181</v>
      </c>
      <c r="J464" s="1">
        <v>0.37708333333333338</v>
      </c>
      <c r="K464" s="1">
        <v>0.38541666666666669</v>
      </c>
      <c r="L464" t="s">
        <v>218</v>
      </c>
      <c r="M464" t="s">
        <v>219</v>
      </c>
      <c r="N464">
        <v>5.3</v>
      </c>
      <c r="Q464" s="1">
        <f t="shared" si="7"/>
        <v>8.3333333333333037E-3</v>
      </c>
    </row>
    <row r="465" spans="1:17">
      <c r="A465" t="s">
        <v>150</v>
      </c>
      <c r="B465">
        <v>2</v>
      </c>
      <c r="C465" t="s">
        <v>184</v>
      </c>
      <c r="D465">
        <v>100650</v>
      </c>
      <c r="E465" t="s">
        <v>220</v>
      </c>
      <c r="F465" t="s">
        <v>221</v>
      </c>
      <c r="G465" t="s">
        <v>222</v>
      </c>
      <c r="H465" t="s">
        <v>218</v>
      </c>
      <c r="I465" t="s">
        <v>219</v>
      </c>
      <c r="J465" s="1">
        <v>0.38541666666666669</v>
      </c>
      <c r="K465" s="1">
        <v>0.41875000000000001</v>
      </c>
      <c r="L465" t="s">
        <v>223</v>
      </c>
      <c r="M465" t="s">
        <v>224</v>
      </c>
      <c r="N465">
        <v>19.882999999999999</v>
      </c>
      <c r="Q465" s="1">
        <f t="shared" si="7"/>
        <v>3.3333333333333326E-2</v>
      </c>
    </row>
    <row r="466" spans="1:17">
      <c r="A466" t="s">
        <v>150</v>
      </c>
      <c r="B466">
        <v>3</v>
      </c>
      <c r="C466" t="s">
        <v>184</v>
      </c>
      <c r="D466">
        <v>100153</v>
      </c>
      <c r="E466" t="s">
        <v>225</v>
      </c>
      <c r="F466" t="s">
        <v>226</v>
      </c>
      <c r="G466" t="s">
        <v>222</v>
      </c>
      <c r="H466" t="s">
        <v>223</v>
      </c>
      <c r="I466" t="s">
        <v>224</v>
      </c>
      <c r="J466" s="1">
        <v>0.43055555555555558</v>
      </c>
      <c r="K466" s="1">
        <v>0.46527777777777773</v>
      </c>
      <c r="L466" t="s">
        <v>218</v>
      </c>
      <c r="M466" t="s">
        <v>219</v>
      </c>
      <c r="N466">
        <v>20.921500000000002</v>
      </c>
      <c r="Q466" s="1">
        <f t="shared" si="7"/>
        <v>3.4722222222222154E-2</v>
      </c>
    </row>
    <row r="467" spans="1:17">
      <c r="A467" t="s">
        <v>150</v>
      </c>
      <c r="B467">
        <v>4</v>
      </c>
      <c r="C467" t="s">
        <v>184</v>
      </c>
      <c r="D467">
        <v>100656</v>
      </c>
      <c r="E467" t="s">
        <v>220</v>
      </c>
      <c r="F467" t="s">
        <v>221</v>
      </c>
      <c r="G467" t="s">
        <v>222</v>
      </c>
      <c r="H467" t="s">
        <v>218</v>
      </c>
      <c r="I467" t="s">
        <v>219</v>
      </c>
      <c r="J467" s="1">
        <v>0.51041666666666663</v>
      </c>
      <c r="K467" s="1">
        <v>0.54375000000000007</v>
      </c>
      <c r="L467" t="s">
        <v>223</v>
      </c>
      <c r="M467" t="s">
        <v>224</v>
      </c>
      <c r="N467">
        <v>19.882999999999999</v>
      </c>
      <c r="Q467" s="1">
        <f t="shared" si="7"/>
        <v>3.3333333333333437E-2</v>
      </c>
    </row>
    <row r="468" spans="1:17">
      <c r="A468" t="s">
        <v>150</v>
      </c>
      <c r="B468">
        <v>5</v>
      </c>
      <c r="C468" t="s">
        <v>184</v>
      </c>
      <c r="D468">
        <v>100159</v>
      </c>
      <c r="E468" t="s">
        <v>225</v>
      </c>
      <c r="F468" t="s">
        <v>226</v>
      </c>
      <c r="G468" t="s">
        <v>222</v>
      </c>
      <c r="H468" t="s">
        <v>223</v>
      </c>
      <c r="I468" t="s">
        <v>224</v>
      </c>
      <c r="J468" s="1">
        <v>0.55555555555555558</v>
      </c>
      <c r="K468" s="1">
        <v>0.59027777777777779</v>
      </c>
      <c r="L468" t="s">
        <v>218</v>
      </c>
      <c r="M468" t="s">
        <v>219</v>
      </c>
      <c r="N468">
        <v>20.921500000000002</v>
      </c>
      <c r="Q468" s="1">
        <f t="shared" si="7"/>
        <v>3.472222222222221E-2</v>
      </c>
    </row>
    <row r="469" spans="1:17">
      <c r="A469" t="s">
        <v>150</v>
      </c>
      <c r="B469">
        <v>6</v>
      </c>
      <c r="C469" t="s">
        <v>184</v>
      </c>
      <c r="D469">
        <v>100660</v>
      </c>
      <c r="E469" t="s">
        <v>220</v>
      </c>
      <c r="F469" t="s">
        <v>221</v>
      </c>
      <c r="G469" t="s">
        <v>222</v>
      </c>
      <c r="H469" t="s">
        <v>218</v>
      </c>
      <c r="I469" t="s">
        <v>219</v>
      </c>
      <c r="J469" s="1">
        <v>0.59375</v>
      </c>
      <c r="K469" s="1">
        <v>0.62708333333333333</v>
      </c>
      <c r="L469" t="s">
        <v>223</v>
      </c>
      <c r="M469" t="s">
        <v>224</v>
      </c>
      <c r="N469">
        <v>19.882999999999999</v>
      </c>
      <c r="Q469" s="1">
        <f t="shared" si="7"/>
        <v>3.3333333333333326E-2</v>
      </c>
    </row>
    <row r="470" spans="1:17">
      <c r="A470" t="s">
        <v>150</v>
      </c>
      <c r="B470">
        <v>7</v>
      </c>
      <c r="C470" t="s">
        <v>184</v>
      </c>
      <c r="D470">
        <v>100163</v>
      </c>
      <c r="E470" t="s">
        <v>225</v>
      </c>
      <c r="F470" t="s">
        <v>226</v>
      </c>
      <c r="G470" t="s">
        <v>222</v>
      </c>
      <c r="H470" t="s">
        <v>223</v>
      </c>
      <c r="I470" t="s">
        <v>224</v>
      </c>
      <c r="J470" s="1">
        <v>0.63888888888888895</v>
      </c>
      <c r="K470" s="1">
        <v>0.67361111111111116</v>
      </c>
      <c r="L470" t="s">
        <v>218</v>
      </c>
      <c r="M470" t="s">
        <v>219</v>
      </c>
      <c r="N470">
        <v>20.921500000000002</v>
      </c>
      <c r="Q470" s="1">
        <f t="shared" si="7"/>
        <v>3.472222222222221E-2</v>
      </c>
    </row>
    <row r="471" spans="1:17">
      <c r="A471" t="s">
        <v>150</v>
      </c>
      <c r="B471">
        <v>8</v>
      </c>
      <c r="C471" t="s">
        <v>179</v>
      </c>
      <c r="H471" t="s">
        <v>218</v>
      </c>
      <c r="I471" t="s">
        <v>219</v>
      </c>
      <c r="J471" s="1">
        <v>0.67361111111111116</v>
      </c>
      <c r="K471" s="1">
        <v>0.68194444444444446</v>
      </c>
      <c r="L471" t="s">
        <v>180</v>
      </c>
      <c r="M471" t="s">
        <v>181</v>
      </c>
      <c r="N471">
        <v>5.3</v>
      </c>
      <c r="Q471" s="1">
        <f t="shared" si="7"/>
        <v>8.3333333333333037E-3</v>
      </c>
    </row>
    <row r="472" spans="1:17">
      <c r="A472" t="s">
        <v>150</v>
      </c>
      <c r="M472" t="s">
        <v>277</v>
      </c>
      <c r="N472">
        <f>SUM(N464:N471)</f>
        <v>133.01349999999999</v>
      </c>
      <c r="P472" t="s">
        <v>274</v>
      </c>
      <c r="Q472" s="1">
        <f>SUM(Q464:Q471)</f>
        <v>0.22083333333333327</v>
      </c>
    </row>
    <row r="473" spans="1:17">
      <c r="Q473" s="1"/>
    </row>
    <row r="474" spans="1:17">
      <c r="A474" t="s">
        <v>132</v>
      </c>
      <c r="Q474" s="1"/>
    </row>
    <row r="475" spans="1:17">
      <c r="A475" t="s">
        <v>132</v>
      </c>
      <c r="B475">
        <v>1</v>
      </c>
      <c r="C475" t="s">
        <v>179</v>
      </c>
      <c r="H475" t="s">
        <v>180</v>
      </c>
      <c r="I475" t="s">
        <v>181</v>
      </c>
      <c r="J475" s="1">
        <v>0.62361111111111112</v>
      </c>
      <c r="K475" s="1">
        <v>0.63194444444444442</v>
      </c>
      <c r="L475" t="s">
        <v>182</v>
      </c>
      <c r="M475" t="s">
        <v>183</v>
      </c>
      <c r="N475">
        <v>7.6</v>
      </c>
      <c r="Q475" s="1">
        <f t="shared" si="7"/>
        <v>8.3333333333333037E-3</v>
      </c>
    </row>
    <row r="476" spans="1:17">
      <c r="A476" t="s">
        <v>132</v>
      </c>
      <c r="B476">
        <v>2</v>
      </c>
      <c r="C476" t="s">
        <v>184</v>
      </c>
      <c r="D476">
        <v>534971</v>
      </c>
      <c r="E476" t="s">
        <v>185</v>
      </c>
      <c r="F476" t="s">
        <v>186</v>
      </c>
      <c r="G476" t="s">
        <v>187</v>
      </c>
      <c r="H476" t="s">
        <v>182</v>
      </c>
      <c r="I476" t="s">
        <v>183</v>
      </c>
      <c r="J476" s="1">
        <v>0.63194444444444442</v>
      </c>
      <c r="K476" s="1">
        <v>0.65138888888888891</v>
      </c>
      <c r="L476" t="s">
        <v>188</v>
      </c>
      <c r="M476" t="s">
        <v>189</v>
      </c>
      <c r="N476">
        <v>12.118</v>
      </c>
      <c r="Q476" s="1">
        <f t="shared" si="7"/>
        <v>1.9444444444444486E-2</v>
      </c>
    </row>
    <row r="477" spans="1:17">
      <c r="A477" t="s">
        <v>132</v>
      </c>
      <c r="B477">
        <v>3</v>
      </c>
      <c r="C477" t="s">
        <v>184</v>
      </c>
      <c r="D477">
        <v>534968</v>
      </c>
      <c r="E477" t="s">
        <v>190</v>
      </c>
      <c r="F477" t="s">
        <v>191</v>
      </c>
      <c r="G477" t="s">
        <v>187</v>
      </c>
      <c r="H477" t="s">
        <v>188</v>
      </c>
      <c r="I477" t="s">
        <v>189</v>
      </c>
      <c r="J477" s="1">
        <v>0.65972222222222221</v>
      </c>
      <c r="K477" s="1">
        <v>0.67986111111111114</v>
      </c>
      <c r="L477" t="s">
        <v>182</v>
      </c>
      <c r="M477" t="s">
        <v>183</v>
      </c>
      <c r="N477">
        <v>12.781700000000001</v>
      </c>
      <c r="Q477" s="1">
        <f t="shared" si="7"/>
        <v>2.0138888888888928E-2</v>
      </c>
    </row>
    <row r="478" spans="1:17">
      <c r="A478" t="s">
        <v>132</v>
      </c>
      <c r="B478">
        <v>4</v>
      </c>
      <c r="C478" t="s">
        <v>184</v>
      </c>
      <c r="D478">
        <v>534766</v>
      </c>
      <c r="E478" t="s">
        <v>185</v>
      </c>
      <c r="F478" t="s">
        <v>186</v>
      </c>
      <c r="G478" t="s">
        <v>187</v>
      </c>
      <c r="H478" t="s">
        <v>182</v>
      </c>
      <c r="I478" t="s">
        <v>183</v>
      </c>
      <c r="J478" s="1">
        <v>0.69444444444444453</v>
      </c>
      <c r="K478" s="1">
        <v>0.71388888888888891</v>
      </c>
      <c r="L478" t="s">
        <v>188</v>
      </c>
      <c r="M478" t="s">
        <v>189</v>
      </c>
      <c r="N478">
        <v>12.118</v>
      </c>
      <c r="Q478" s="1">
        <f t="shared" si="7"/>
        <v>1.9444444444444375E-2</v>
      </c>
    </row>
    <row r="479" spans="1:17">
      <c r="A479" t="s">
        <v>132</v>
      </c>
      <c r="B479">
        <v>5</v>
      </c>
      <c r="C479" t="s">
        <v>184</v>
      </c>
      <c r="D479">
        <v>534717</v>
      </c>
      <c r="E479" t="s">
        <v>190</v>
      </c>
      <c r="F479" t="s">
        <v>191</v>
      </c>
      <c r="G479" t="s">
        <v>187</v>
      </c>
      <c r="H479" t="s">
        <v>188</v>
      </c>
      <c r="I479" t="s">
        <v>189</v>
      </c>
      <c r="J479" s="1">
        <v>0.72222222222222221</v>
      </c>
      <c r="K479" s="1">
        <v>0.74236111111111114</v>
      </c>
      <c r="L479" t="s">
        <v>182</v>
      </c>
      <c r="M479" t="s">
        <v>183</v>
      </c>
      <c r="N479">
        <v>12.781700000000001</v>
      </c>
      <c r="Q479" s="1">
        <f t="shared" si="7"/>
        <v>2.0138888888888928E-2</v>
      </c>
    </row>
    <row r="480" spans="1:17">
      <c r="A480" t="s">
        <v>132</v>
      </c>
      <c r="B480">
        <v>6</v>
      </c>
      <c r="C480" t="s">
        <v>184</v>
      </c>
      <c r="D480">
        <v>534924</v>
      </c>
      <c r="E480" t="s">
        <v>185</v>
      </c>
      <c r="F480" t="s">
        <v>186</v>
      </c>
      <c r="G480" t="s">
        <v>187</v>
      </c>
      <c r="H480" t="s">
        <v>182</v>
      </c>
      <c r="I480" t="s">
        <v>183</v>
      </c>
      <c r="J480" s="1">
        <v>0.75694444444444453</v>
      </c>
      <c r="K480" s="1">
        <v>0.77638888888888891</v>
      </c>
      <c r="L480" t="s">
        <v>188</v>
      </c>
      <c r="M480" t="s">
        <v>189</v>
      </c>
      <c r="N480">
        <v>12.118</v>
      </c>
      <c r="Q480" s="1">
        <f t="shared" si="7"/>
        <v>1.9444444444444375E-2</v>
      </c>
    </row>
    <row r="481" spans="1:17">
      <c r="A481" t="s">
        <v>132</v>
      </c>
      <c r="B481">
        <v>7</v>
      </c>
      <c r="C481" t="s">
        <v>184</v>
      </c>
      <c r="D481">
        <v>534811</v>
      </c>
      <c r="E481" t="s">
        <v>190</v>
      </c>
      <c r="F481" t="s">
        <v>191</v>
      </c>
      <c r="G481" t="s">
        <v>187</v>
      </c>
      <c r="H481" t="s">
        <v>188</v>
      </c>
      <c r="I481" t="s">
        <v>189</v>
      </c>
      <c r="J481" s="1">
        <v>0.78472222222222221</v>
      </c>
      <c r="K481" s="1">
        <v>0.80486111111111114</v>
      </c>
      <c r="L481" t="s">
        <v>182</v>
      </c>
      <c r="M481" t="s">
        <v>183</v>
      </c>
      <c r="N481">
        <v>12.781700000000001</v>
      </c>
      <c r="Q481" s="1">
        <f t="shared" si="7"/>
        <v>2.0138888888888928E-2</v>
      </c>
    </row>
    <row r="482" spans="1:17">
      <c r="A482" t="s">
        <v>132</v>
      </c>
      <c r="B482">
        <v>8</v>
      </c>
      <c r="C482" t="s">
        <v>179</v>
      </c>
      <c r="H482" t="s">
        <v>182</v>
      </c>
      <c r="I482" t="s">
        <v>183</v>
      </c>
      <c r="J482" s="1">
        <v>0.80486111111111114</v>
      </c>
      <c r="K482" s="1">
        <v>0.80763888888888891</v>
      </c>
      <c r="L482" t="s">
        <v>192</v>
      </c>
      <c r="M482" t="s">
        <v>193</v>
      </c>
      <c r="N482">
        <v>1.992</v>
      </c>
      <c r="Q482" s="1">
        <f t="shared" si="7"/>
        <v>2.7777777777777679E-3</v>
      </c>
    </row>
    <row r="483" spans="1:17">
      <c r="A483" t="s">
        <v>132</v>
      </c>
      <c r="B483">
        <v>9</v>
      </c>
      <c r="C483" t="s">
        <v>184</v>
      </c>
      <c r="D483">
        <v>100172</v>
      </c>
      <c r="E483" t="s">
        <v>229</v>
      </c>
      <c r="F483" t="s">
        <v>230</v>
      </c>
      <c r="G483" t="s">
        <v>222</v>
      </c>
      <c r="H483" t="s">
        <v>192</v>
      </c>
      <c r="I483" t="s">
        <v>193</v>
      </c>
      <c r="J483" s="1">
        <v>0.83333333333333337</v>
      </c>
      <c r="K483" s="1">
        <v>0.85972222222222217</v>
      </c>
      <c r="L483" t="s">
        <v>218</v>
      </c>
      <c r="M483" t="s">
        <v>219</v>
      </c>
      <c r="N483">
        <v>15.4627</v>
      </c>
      <c r="Q483" s="1">
        <f t="shared" si="7"/>
        <v>2.6388888888888795E-2</v>
      </c>
    </row>
    <row r="484" spans="1:17">
      <c r="A484" t="s">
        <v>132</v>
      </c>
      <c r="B484">
        <v>10</v>
      </c>
      <c r="C484" t="s">
        <v>184</v>
      </c>
      <c r="D484">
        <v>100004</v>
      </c>
      <c r="E484" t="s">
        <v>278</v>
      </c>
      <c r="F484" t="s">
        <v>279</v>
      </c>
      <c r="G484" t="s">
        <v>222</v>
      </c>
      <c r="H484" t="s">
        <v>218</v>
      </c>
      <c r="I484" t="s">
        <v>219</v>
      </c>
      <c r="J484" s="1">
        <v>0.86458333333333337</v>
      </c>
      <c r="K484" s="1">
        <v>0.87986111111111109</v>
      </c>
      <c r="L484" t="s">
        <v>250</v>
      </c>
      <c r="M484" t="s">
        <v>251</v>
      </c>
      <c r="N484">
        <v>7.6986299999999996</v>
      </c>
      <c r="Q484" s="1">
        <f t="shared" si="7"/>
        <v>1.5277777777777724E-2</v>
      </c>
    </row>
    <row r="485" spans="1:17">
      <c r="A485" t="s">
        <v>132</v>
      </c>
      <c r="B485">
        <v>11</v>
      </c>
      <c r="C485" t="s">
        <v>184</v>
      </c>
      <c r="D485">
        <v>100174</v>
      </c>
      <c r="E485" t="s">
        <v>271</v>
      </c>
      <c r="F485" t="s">
        <v>272</v>
      </c>
      <c r="G485" t="s">
        <v>222</v>
      </c>
      <c r="H485" t="s">
        <v>250</v>
      </c>
      <c r="I485" t="s">
        <v>251</v>
      </c>
      <c r="J485" s="1">
        <v>0.88541666666666663</v>
      </c>
      <c r="K485" s="1">
        <v>0.90069444444444446</v>
      </c>
      <c r="L485" t="s">
        <v>218</v>
      </c>
      <c r="M485" t="s">
        <v>219</v>
      </c>
      <c r="N485">
        <v>8.4759799999999998</v>
      </c>
      <c r="Q485" s="1">
        <f t="shared" si="7"/>
        <v>1.5277777777777835E-2</v>
      </c>
    </row>
    <row r="486" spans="1:17">
      <c r="A486" t="s">
        <v>132</v>
      </c>
      <c r="B486">
        <v>12</v>
      </c>
      <c r="C486" t="s">
        <v>184</v>
      </c>
      <c r="D486">
        <v>100006</v>
      </c>
      <c r="E486" t="s">
        <v>278</v>
      </c>
      <c r="F486" t="s">
        <v>279</v>
      </c>
      <c r="G486" t="s">
        <v>222</v>
      </c>
      <c r="H486" t="s">
        <v>218</v>
      </c>
      <c r="I486" t="s">
        <v>219</v>
      </c>
      <c r="J486" s="1">
        <v>0.90625</v>
      </c>
      <c r="K486" s="1">
        <v>0.92152777777777783</v>
      </c>
      <c r="L486" t="s">
        <v>250</v>
      </c>
      <c r="M486" t="s">
        <v>251</v>
      </c>
      <c r="N486">
        <v>7.6986299999999996</v>
      </c>
      <c r="Q486" s="1">
        <f t="shared" si="7"/>
        <v>1.5277777777777835E-2</v>
      </c>
    </row>
    <row r="487" spans="1:17">
      <c r="A487" t="s">
        <v>132</v>
      </c>
      <c r="B487">
        <v>13</v>
      </c>
      <c r="C487" t="s">
        <v>179</v>
      </c>
      <c r="H487" t="s">
        <v>250</v>
      </c>
      <c r="I487" t="s">
        <v>251</v>
      </c>
      <c r="J487" s="1">
        <v>0.92152777777777783</v>
      </c>
      <c r="K487" s="1">
        <v>0.93541666666666667</v>
      </c>
      <c r="L487" t="s">
        <v>180</v>
      </c>
      <c r="M487" t="s">
        <v>181</v>
      </c>
      <c r="N487">
        <v>11.5</v>
      </c>
      <c r="Q487" s="1">
        <f t="shared" si="7"/>
        <v>1.388888888888884E-2</v>
      </c>
    </row>
    <row r="488" spans="1:17">
      <c r="A488" t="s">
        <v>132</v>
      </c>
      <c r="M488" t="s">
        <v>277</v>
      </c>
      <c r="N488">
        <f>SUM(N475:N487)</f>
        <v>135.12704000000002</v>
      </c>
      <c r="P488" t="s">
        <v>274</v>
      </c>
      <c r="Q488" s="1">
        <f>SUM(Q475:Q487)</f>
        <v>0.21597222222222212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806"/>
  <sheetViews>
    <sheetView workbookViewId="0">
      <selection sqref="A1:XFD1048576"/>
    </sheetView>
  </sheetViews>
  <sheetFormatPr defaultColWidth="8.85546875" defaultRowHeight="15"/>
  <cols>
    <col min="1" max="1" width="15.42578125" bestFit="1" customWidth="1"/>
    <col min="2" max="2" width="6.42578125" bestFit="1" customWidth="1"/>
    <col min="3" max="3" width="5.140625" bestFit="1" customWidth="1"/>
    <col min="4" max="4" width="13.42578125" bestFit="1" customWidth="1"/>
    <col min="5" max="5" width="9.85546875" bestFit="1" customWidth="1"/>
    <col min="6" max="6" width="48" bestFit="1" customWidth="1"/>
    <col min="7" max="7" width="11.85546875" bestFit="1" customWidth="1"/>
    <col min="8" max="8" width="13.42578125" bestFit="1" customWidth="1"/>
    <col min="9" max="9" width="33.85546875" bestFit="1" customWidth="1"/>
    <col min="10" max="10" width="7.85546875" bestFit="1" customWidth="1"/>
    <col min="11" max="11" width="7" bestFit="1" customWidth="1"/>
    <col min="12" max="12" width="11.140625" bestFit="1" customWidth="1"/>
    <col min="13" max="13" width="33.85546875" bestFit="1" customWidth="1"/>
    <col min="14" max="14" width="15.28515625" customWidth="1"/>
    <col min="17" max="17" width="16.140625" customWidth="1"/>
  </cols>
  <sheetData>
    <row r="1" spans="1:17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s="4" t="s">
        <v>176</v>
      </c>
      <c r="O1" t="s">
        <v>177</v>
      </c>
      <c r="Q1" t="s">
        <v>178</v>
      </c>
    </row>
    <row r="3" spans="1:17">
      <c r="A3" t="s">
        <v>123</v>
      </c>
    </row>
    <row r="4" spans="1:17">
      <c r="A4" t="s">
        <v>123</v>
      </c>
      <c r="B4">
        <v>1</v>
      </c>
      <c r="C4" t="s">
        <v>179</v>
      </c>
      <c r="H4" t="s">
        <v>180</v>
      </c>
      <c r="I4" t="s">
        <v>181</v>
      </c>
      <c r="J4" s="1">
        <v>0.25</v>
      </c>
      <c r="K4" s="1">
        <v>0.2673611111111111</v>
      </c>
      <c r="L4" t="s">
        <v>236</v>
      </c>
      <c r="M4" t="s">
        <v>237</v>
      </c>
      <c r="N4">
        <v>13.5</v>
      </c>
      <c r="Q4" s="1">
        <f>K4-J4</f>
        <v>1.7361111111111105E-2</v>
      </c>
    </row>
    <row r="5" spans="1:17">
      <c r="A5" t="s">
        <v>123</v>
      </c>
      <c r="B5">
        <v>2</v>
      </c>
      <c r="C5" t="s">
        <v>184</v>
      </c>
      <c r="D5">
        <v>230771</v>
      </c>
      <c r="E5" t="s">
        <v>238</v>
      </c>
      <c r="F5" t="s">
        <v>239</v>
      </c>
      <c r="G5" t="s">
        <v>235</v>
      </c>
      <c r="H5" t="s">
        <v>236</v>
      </c>
      <c r="I5" t="s">
        <v>237</v>
      </c>
      <c r="J5" s="1">
        <v>0.2673611111111111</v>
      </c>
      <c r="K5" s="1">
        <v>0.28472222222222221</v>
      </c>
      <c r="L5" t="s">
        <v>231</v>
      </c>
      <c r="M5" t="s">
        <v>232</v>
      </c>
      <c r="N5">
        <v>13.1371</v>
      </c>
      <c r="Q5" s="1">
        <f t="shared" ref="Q5:Q68" si="0">K5-J5</f>
        <v>1.7361111111111105E-2</v>
      </c>
    </row>
    <row r="6" spans="1:17">
      <c r="A6" t="s">
        <v>123</v>
      </c>
      <c r="B6">
        <v>3</v>
      </c>
      <c r="C6" t="s">
        <v>184</v>
      </c>
      <c r="D6">
        <v>230794</v>
      </c>
      <c r="E6" t="s">
        <v>233</v>
      </c>
      <c r="F6" t="s">
        <v>234</v>
      </c>
      <c r="G6" t="s">
        <v>235</v>
      </c>
      <c r="H6" t="s">
        <v>231</v>
      </c>
      <c r="I6" t="s">
        <v>232</v>
      </c>
      <c r="J6" s="1">
        <v>0.28472222222222221</v>
      </c>
      <c r="K6" s="1">
        <v>0.30694444444444441</v>
      </c>
      <c r="L6" t="s">
        <v>236</v>
      </c>
      <c r="M6" t="s">
        <v>237</v>
      </c>
      <c r="N6">
        <v>14.0327</v>
      </c>
      <c r="Q6" s="1">
        <f t="shared" si="0"/>
        <v>2.2222222222222199E-2</v>
      </c>
    </row>
    <row r="7" spans="1:17">
      <c r="A7" t="s">
        <v>123</v>
      </c>
      <c r="B7">
        <v>4</v>
      </c>
      <c r="C7" t="s">
        <v>184</v>
      </c>
      <c r="D7">
        <v>230758</v>
      </c>
      <c r="E7" t="s">
        <v>238</v>
      </c>
      <c r="F7" t="s">
        <v>239</v>
      </c>
      <c r="G7" t="s">
        <v>235</v>
      </c>
      <c r="H7" t="s">
        <v>236</v>
      </c>
      <c r="I7" t="s">
        <v>237</v>
      </c>
      <c r="J7" s="1">
        <v>0.30902777777777779</v>
      </c>
      <c r="K7" s="1">
        <v>0.32847222222222222</v>
      </c>
      <c r="L7" t="s">
        <v>231</v>
      </c>
      <c r="M7" t="s">
        <v>232</v>
      </c>
      <c r="N7">
        <v>13.1371</v>
      </c>
      <c r="Q7" s="1">
        <f t="shared" si="0"/>
        <v>1.9444444444444431E-2</v>
      </c>
    </row>
    <row r="8" spans="1:17">
      <c r="A8" t="s">
        <v>123</v>
      </c>
      <c r="B8">
        <v>5</v>
      </c>
      <c r="C8" t="s">
        <v>184</v>
      </c>
      <c r="D8">
        <v>230798</v>
      </c>
      <c r="E8" t="s">
        <v>233</v>
      </c>
      <c r="F8" t="s">
        <v>234</v>
      </c>
      <c r="G8" t="s">
        <v>235</v>
      </c>
      <c r="H8" t="s">
        <v>231</v>
      </c>
      <c r="I8" t="s">
        <v>232</v>
      </c>
      <c r="J8" s="1">
        <v>0.34027777777777773</v>
      </c>
      <c r="K8" s="1">
        <v>0.36388888888888887</v>
      </c>
      <c r="L8" t="s">
        <v>236</v>
      </c>
      <c r="M8" t="s">
        <v>237</v>
      </c>
      <c r="N8">
        <v>14.0327</v>
      </c>
      <c r="Q8" s="1">
        <f t="shared" si="0"/>
        <v>2.3611111111111138E-2</v>
      </c>
    </row>
    <row r="9" spans="1:17">
      <c r="A9" t="s">
        <v>123</v>
      </c>
      <c r="B9">
        <v>6</v>
      </c>
      <c r="C9" t="s">
        <v>184</v>
      </c>
      <c r="D9">
        <v>230882</v>
      </c>
      <c r="E9" t="s">
        <v>238</v>
      </c>
      <c r="F9" t="s">
        <v>239</v>
      </c>
      <c r="G9" t="s">
        <v>235</v>
      </c>
      <c r="H9" t="s">
        <v>236</v>
      </c>
      <c r="I9" t="s">
        <v>237</v>
      </c>
      <c r="J9" s="1">
        <v>0.36805555555555558</v>
      </c>
      <c r="K9" s="1">
        <v>0.38680555555555557</v>
      </c>
      <c r="L9" t="s">
        <v>231</v>
      </c>
      <c r="M9" t="s">
        <v>232</v>
      </c>
      <c r="N9">
        <v>13.1371</v>
      </c>
      <c r="Q9" s="1">
        <f t="shared" si="0"/>
        <v>1.8749999999999989E-2</v>
      </c>
    </row>
    <row r="10" spans="1:17">
      <c r="A10" t="s">
        <v>123</v>
      </c>
      <c r="B10">
        <v>7</v>
      </c>
      <c r="C10" t="s">
        <v>184</v>
      </c>
      <c r="D10">
        <v>230793</v>
      </c>
      <c r="E10" t="s">
        <v>233</v>
      </c>
      <c r="F10" t="s">
        <v>234</v>
      </c>
      <c r="G10" t="s">
        <v>235</v>
      </c>
      <c r="H10" t="s">
        <v>231</v>
      </c>
      <c r="I10" t="s">
        <v>232</v>
      </c>
      <c r="J10" s="1">
        <v>0.40972222222222227</v>
      </c>
      <c r="K10" s="1">
        <v>0.42986111111111108</v>
      </c>
      <c r="L10" t="s">
        <v>236</v>
      </c>
      <c r="M10" t="s">
        <v>237</v>
      </c>
      <c r="N10">
        <v>14.0327</v>
      </c>
      <c r="Q10" s="1">
        <f t="shared" si="0"/>
        <v>2.0138888888888817E-2</v>
      </c>
    </row>
    <row r="11" spans="1:17">
      <c r="A11" t="s">
        <v>123</v>
      </c>
      <c r="B11">
        <v>8</v>
      </c>
      <c r="C11" t="s">
        <v>184</v>
      </c>
      <c r="D11">
        <v>230791</v>
      </c>
      <c r="E11" t="s">
        <v>238</v>
      </c>
      <c r="F11" t="s">
        <v>239</v>
      </c>
      <c r="G11" t="s">
        <v>235</v>
      </c>
      <c r="H11" t="s">
        <v>236</v>
      </c>
      <c r="I11" t="s">
        <v>237</v>
      </c>
      <c r="J11" s="1">
        <v>0.43402777777777773</v>
      </c>
      <c r="K11" s="1">
        <v>0.4513888888888889</v>
      </c>
      <c r="L11" t="s">
        <v>231</v>
      </c>
      <c r="M11" t="s">
        <v>232</v>
      </c>
      <c r="N11">
        <v>13.1371</v>
      </c>
      <c r="Q11" s="1">
        <f t="shared" si="0"/>
        <v>1.736111111111116E-2</v>
      </c>
    </row>
    <row r="12" spans="1:17">
      <c r="A12" t="s">
        <v>123</v>
      </c>
      <c r="B12">
        <v>9</v>
      </c>
      <c r="C12" t="s">
        <v>184</v>
      </c>
      <c r="D12">
        <v>230769</v>
      </c>
      <c r="E12" t="s">
        <v>233</v>
      </c>
      <c r="F12" t="s">
        <v>234</v>
      </c>
      <c r="G12" t="s">
        <v>235</v>
      </c>
      <c r="H12" t="s">
        <v>231</v>
      </c>
      <c r="I12" t="s">
        <v>232</v>
      </c>
      <c r="J12" s="1">
        <v>0.45833333333333331</v>
      </c>
      <c r="K12" s="1">
        <v>0.47847222222222219</v>
      </c>
      <c r="L12" t="s">
        <v>236</v>
      </c>
      <c r="M12" t="s">
        <v>237</v>
      </c>
      <c r="N12">
        <v>14.0327</v>
      </c>
      <c r="Q12" s="1">
        <f t="shared" si="0"/>
        <v>2.0138888888888873E-2</v>
      </c>
    </row>
    <row r="13" spans="1:17">
      <c r="A13" t="s">
        <v>123</v>
      </c>
      <c r="B13">
        <v>10</v>
      </c>
      <c r="C13" t="s">
        <v>184</v>
      </c>
      <c r="D13">
        <v>230862</v>
      </c>
      <c r="E13" t="s">
        <v>238</v>
      </c>
      <c r="F13" t="s">
        <v>239</v>
      </c>
      <c r="G13" t="s">
        <v>235</v>
      </c>
      <c r="H13" t="s">
        <v>236</v>
      </c>
      <c r="I13" t="s">
        <v>237</v>
      </c>
      <c r="J13" s="1">
        <v>0.4826388888888889</v>
      </c>
      <c r="K13" s="1">
        <v>0.5</v>
      </c>
      <c r="L13" t="s">
        <v>231</v>
      </c>
      <c r="M13" t="s">
        <v>232</v>
      </c>
      <c r="N13">
        <v>13.1371</v>
      </c>
      <c r="Q13" s="1">
        <f t="shared" si="0"/>
        <v>1.7361111111111105E-2</v>
      </c>
    </row>
    <row r="14" spans="1:17">
      <c r="A14" t="s">
        <v>123</v>
      </c>
      <c r="B14">
        <v>11</v>
      </c>
      <c r="C14" t="s">
        <v>179</v>
      </c>
      <c r="H14" t="s">
        <v>231</v>
      </c>
      <c r="I14" t="s">
        <v>232</v>
      </c>
      <c r="J14" s="1">
        <v>0.5</v>
      </c>
      <c r="K14" s="1">
        <v>0.51250000000000007</v>
      </c>
      <c r="L14" t="s">
        <v>180</v>
      </c>
      <c r="M14" t="s">
        <v>181</v>
      </c>
      <c r="N14">
        <v>9.8000000000000007</v>
      </c>
      <c r="Q14" s="1">
        <f t="shared" si="0"/>
        <v>1.2500000000000067E-2</v>
      </c>
    </row>
    <row r="15" spans="1:17">
      <c r="A15" t="s">
        <v>123</v>
      </c>
      <c r="B15">
        <v>12</v>
      </c>
      <c r="C15" t="s">
        <v>179</v>
      </c>
      <c r="H15" t="s">
        <v>180</v>
      </c>
      <c r="I15" t="s">
        <v>181</v>
      </c>
      <c r="J15" s="1">
        <v>0.5395833333333333</v>
      </c>
      <c r="K15" s="1">
        <v>0.54861111111111105</v>
      </c>
      <c r="L15" t="s">
        <v>207</v>
      </c>
      <c r="M15" t="s">
        <v>208</v>
      </c>
      <c r="N15">
        <v>5.3</v>
      </c>
      <c r="Q15" s="1">
        <f t="shared" si="0"/>
        <v>9.0277777777777457E-3</v>
      </c>
    </row>
    <row r="16" spans="1:17">
      <c r="A16" t="s">
        <v>123</v>
      </c>
      <c r="B16">
        <v>13</v>
      </c>
      <c r="C16" t="s">
        <v>184</v>
      </c>
      <c r="D16">
        <v>201411</v>
      </c>
      <c r="E16" t="s">
        <v>209</v>
      </c>
      <c r="F16" t="s">
        <v>210</v>
      </c>
      <c r="G16" t="s">
        <v>211</v>
      </c>
      <c r="H16" t="s">
        <v>207</v>
      </c>
      <c r="I16" t="s">
        <v>208</v>
      </c>
      <c r="J16" s="1">
        <v>0.54861111111111105</v>
      </c>
      <c r="K16" s="1">
        <v>0.56319444444444444</v>
      </c>
      <c r="L16" t="s">
        <v>212</v>
      </c>
      <c r="M16" t="s">
        <v>213</v>
      </c>
      <c r="N16">
        <v>6.6947799999999997</v>
      </c>
      <c r="Q16" s="1">
        <f t="shared" si="0"/>
        <v>1.4583333333333393E-2</v>
      </c>
    </row>
    <row r="17" spans="1:20">
      <c r="A17" t="s">
        <v>123</v>
      </c>
      <c r="B17">
        <v>14</v>
      </c>
      <c r="C17" t="s">
        <v>184</v>
      </c>
      <c r="D17">
        <v>201510</v>
      </c>
      <c r="E17" t="s">
        <v>214</v>
      </c>
      <c r="F17" t="s">
        <v>215</v>
      </c>
      <c r="G17" t="s">
        <v>211</v>
      </c>
      <c r="H17" t="s">
        <v>212</v>
      </c>
      <c r="I17" t="s">
        <v>213</v>
      </c>
      <c r="J17" s="1">
        <v>0.56597222222222221</v>
      </c>
      <c r="K17" s="1">
        <v>0.58333333333333337</v>
      </c>
      <c r="L17" t="s">
        <v>207</v>
      </c>
      <c r="M17" t="s">
        <v>208</v>
      </c>
      <c r="N17">
        <v>7.8006000000000002</v>
      </c>
      <c r="Q17" s="1">
        <f t="shared" si="0"/>
        <v>1.736111111111116E-2</v>
      </c>
    </row>
    <row r="18" spans="1:20">
      <c r="A18" t="s">
        <v>123</v>
      </c>
      <c r="B18">
        <v>15</v>
      </c>
      <c r="C18" t="s">
        <v>184</v>
      </c>
      <c r="D18">
        <v>201417</v>
      </c>
      <c r="E18" t="s">
        <v>209</v>
      </c>
      <c r="F18" t="s">
        <v>210</v>
      </c>
      <c r="G18" t="s">
        <v>211</v>
      </c>
      <c r="H18" t="s">
        <v>207</v>
      </c>
      <c r="I18" t="s">
        <v>208</v>
      </c>
      <c r="J18" s="1">
        <v>0.59027777777777779</v>
      </c>
      <c r="K18" s="1">
        <v>0.60486111111111118</v>
      </c>
      <c r="L18" t="s">
        <v>212</v>
      </c>
      <c r="M18" t="s">
        <v>213</v>
      </c>
      <c r="N18">
        <v>6.6947799999999997</v>
      </c>
      <c r="Q18" s="1">
        <f t="shared" si="0"/>
        <v>1.4583333333333393E-2</v>
      </c>
    </row>
    <row r="19" spans="1:20">
      <c r="A19" t="s">
        <v>123</v>
      </c>
      <c r="B19">
        <v>16</v>
      </c>
      <c r="C19" t="s">
        <v>184</v>
      </c>
      <c r="D19">
        <v>201516</v>
      </c>
      <c r="E19" t="s">
        <v>214</v>
      </c>
      <c r="F19" t="s">
        <v>215</v>
      </c>
      <c r="G19" t="s">
        <v>211</v>
      </c>
      <c r="H19" t="s">
        <v>212</v>
      </c>
      <c r="I19" t="s">
        <v>213</v>
      </c>
      <c r="J19" s="1">
        <v>0.60763888888888895</v>
      </c>
      <c r="K19" s="1">
        <v>0.625</v>
      </c>
      <c r="L19" t="s">
        <v>207</v>
      </c>
      <c r="M19" t="s">
        <v>208</v>
      </c>
      <c r="N19">
        <v>7.8006000000000002</v>
      </c>
      <c r="Q19" s="1">
        <f t="shared" si="0"/>
        <v>1.7361111111111049E-2</v>
      </c>
    </row>
    <row r="20" spans="1:20">
      <c r="A20" t="s">
        <v>123</v>
      </c>
      <c r="B20">
        <v>17</v>
      </c>
      <c r="C20" t="s">
        <v>184</v>
      </c>
      <c r="D20">
        <v>201423</v>
      </c>
      <c r="E20" t="s">
        <v>209</v>
      </c>
      <c r="F20" t="s">
        <v>210</v>
      </c>
      <c r="G20" t="s">
        <v>211</v>
      </c>
      <c r="H20" t="s">
        <v>207</v>
      </c>
      <c r="I20" t="s">
        <v>208</v>
      </c>
      <c r="J20" s="1">
        <v>0.63194444444444442</v>
      </c>
      <c r="K20" s="1">
        <v>0.64652777777777781</v>
      </c>
      <c r="L20" t="s">
        <v>212</v>
      </c>
      <c r="M20" t="s">
        <v>213</v>
      </c>
      <c r="N20">
        <v>6.6947799999999997</v>
      </c>
      <c r="Q20" s="1">
        <f t="shared" si="0"/>
        <v>1.4583333333333393E-2</v>
      </c>
    </row>
    <row r="21" spans="1:20">
      <c r="A21" t="s">
        <v>123</v>
      </c>
      <c r="B21">
        <v>18</v>
      </c>
      <c r="C21" t="s">
        <v>184</v>
      </c>
      <c r="D21">
        <v>201522</v>
      </c>
      <c r="E21" t="s">
        <v>214</v>
      </c>
      <c r="F21" t="s">
        <v>215</v>
      </c>
      <c r="G21" t="s">
        <v>211</v>
      </c>
      <c r="H21" t="s">
        <v>212</v>
      </c>
      <c r="I21" t="s">
        <v>213</v>
      </c>
      <c r="J21" s="1">
        <v>0.64930555555555558</v>
      </c>
      <c r="K21" s="1">
        <v>0.66666666666666663</v>
      </c>
      <c r="L21" t="s">
        <v>207</v>
      </c>
      <c r="M21" t="s">
        <v>208</v>
      </c>
      <c r="N21">
        <v>7.8006000000000002</v>
      </c>
      <c r="Q21" s="1">
        <f t="shared" si="0"/>
        <v>1.7361111111111049E-2</v>
      </c>
    </row>
    <row r="22" spans="1:20">
      <c r="A22" t="s">
        <v>123</v>
      </c>
      <c r="B22">
        <v>19</v>
      </c>
      <c r="C22" t="s">
        <v>184</v>
      </c>
      <c r="D22">
        <v>201430</v>
      </c>
      <c r="E22" t="s">
        <v>209</v>
      </c>
      <c r="F22" t="s">
        <v>210</v>
      </c>
      <c r="G22" t="s">
        <v>211</v>
      </c>
      <c r="H22" t="s">
        <v>207</v>
      </c>
      <c r="I22" t="s">
        <v>208</v>
      </c>
      <c r="J22" s="1">
        <v>0.69444444444444453</v>
      </c>
      <c r="K22" s="1">
        <v>0.7090277777777777</v>
      </c>
      <c r="L22" t="s">
        <v>212</v>
      </c>
      <c r="M22" t="s">
        <v>213</v>
      </c>
      <c r="N22">
        <v>6.6947799999999997</v>
      </c>
      <c r="Q22" s="1">
        <f t="shared" si="0"/>
        <v>1.4583333333333171E-2</v>
      </c>
    </row>
    <row r="23" spans="1:20">
      <c r="A23" t="s">
        <v>123</v>
      </c>
      <c r="B23">
        <v>20</v>
      </c>
      <c r="C23" t="s">
        <v>184</v>
      </c>
      <c r="D23">
        <v>201529</v>
      </c>
      <c r="E23" t="s">
        <v>214</v>
      </c>
      <c r="F23" t="s">
        <v>215</v>
      </c>
      <c r="G23" t="s">
        <v>211</v>
      </c>
      <c r="H23" t="s">
        <v>212</v>
      </c>
      <c r="I23" t="s">
        <v>213</v>
      </c>
      <c r="J23" s="1">
        <v>0.7104166666666667</v>
      </c>
      <c r="K23" s="1">
        <v>0.72777777777777775</v>
      </c>
      <c r="L23" t="s">
        <v>207</v>
      </c>
      <c r="M23" t="s">
        <v>208</v>
      </c>
      <c r="N23">
        <v>7.8006000000000002</v>
      </c>
      <c r="Q23" s="1">
        <f t="shared" si="0"/>
        <v>1.7361111111111049E-2</v>
      </c>
    </row>
    <row r="24" spans="1:20">
      <c r="A24" t="s">
        <v>123</v>
      </c>
      <c r="B24">
        <v>21</v>
      </c>
      <c r="C24" t="s">
        <v>184</v>
      </c>
      <c r="D24">
        <v>201437</v>
      </c>
      <c r="E24" t="s">
        <v>209</v>
      </c>
      <c r="F24" t="s">
        <v>210</v>
      </c>
      <c r="G24" t="s">
        <v>211</v>
      </c>
      <c r="H24" t="s">
        <v>207</v>
      </c>
      <c r="I24" t="s">
        <v>208</v>
      </c>
      <c r="J24" s="1">
        <v>0.73611111111111116</v>
      </c>
      <c r="K24" s="1">
        <v>0.75138888888888899</v>
      </c>
      <c r="L24" t="s">
        <v>212</v>
      </c>
      <c r="M24" t="s">
        <v>213</v>
      </c>
      <c r="N24">
        <v>6.6947799999999997</v>
      </c>
      <c r="Q24" s="1">
        <f t="shared" si="0"/>
        <v>1.5277777777777835E-2</v>
      </c>
    </row>
    <row r="25" spans="1:20">
      <c r="A25" t="s">
        <v>123</v>
      </c>
      <c r="B25">
        <v>22</v>
      </c>
      <c r="C25" t="s">
        <v>184</v>
      </c>
      <c r="D25">
        <v>201536</v>
      </c>
      <c r="E25" t="s">
        <v>214</v>
      </c>
      <c r="F25" t="s">
        <v>215</v>
      </c>
      <c r="G25" t="s">
        <v>211</v>
      </c>
      <c r="H25" t="s">
        <v>212</v>
      </c>
      <c r="I25" t="s">
        <v>213</v>
      </c>
      <c r="J25" s="1">
        <v>0.75486111111111109</v>
      </c>
      <c r="K25" s="1">
        <v>0.77222222222222225</v>
      </c>
      <c r="L25" t="s">
        <v>207</v>
      </c>
      <c r="M25" t="s">
        <v>208</v>
      </c>
      <c r="N25">
        <v>7.8006000000000002</v>
      </c>
      <c r="Q25" s="1">
        <f t="shared" si="0"/>
        <v>1.736111111111116E-2</v>
      </c>
    </row>
    <row r="26" spans="1:20">
      <c r="A26" t="s">
        <v>123</v>
      </c>
      <c r="B26">
        <v>23</v>
      </c>
      <c r="C26" t="s">
        <v>184</v>
      </c>
      <c r="D26">
        <v>201444</v>
      </c>
      <c r="E26" t="s">
        <v>209</v>
      </c>
      <c r="F26" t="s">
        <v>210</v>
      </c>
      <c r="G26" t="s">
        <v>211</v>
      </c>
      <c r="H26" t="s">
        <v>207</v>
      </c>
      <c r="I26" t="s">
        <v>208</v>
      </c>
      <c r="J26" s="1">
        <v>0.77777777777777779</v>
      </c>
      <c r="K26" s="1">
        <v>0.79305555555555562</v>
      </c>
      <c r="L26" t="s">
        <v>212</v>
      </c>
      <c r="M26" t="s">
        <v>213</v>
      </c>
      <c r="N26">
        <v>6.6947799999999997</v>
      </c>
      <c r="Q26" s="1">
        <f t="shared" si="0"/>
        <v>1.5277777777777835E-2</v>
      </c>
    </row>
    <row r="27" spans="1:20">
      <c r="A27" t="s">
        <v>123</v>
      </c>
      <c r="B27">
        <v>24</v>
      </c>
      <c r="C27" t="s">
        <v>184</v>
      </c>
      <c r="D27">
        <v>201543</v>
      </c>
      <c r="E27" t="s">
        <v>214</v>
      </c>
      <c r="F27" t="s">
        <v>215</v>
      </c>
      <c r="G27" t="s">
        <v>211</v>
      </c>
      <c r="H27" t="s">
        <v>212</v>
      </c>
      <c r="I27" t="s">
        <v>213</v>
      </c>
      <c r="J27" s="1">
        <v>0.79652777777777783</v>
      </c>
      <c r="K27" s="1">
        <v>0.81388888888888899</v>
      </c>
      <c r="L27" t="s">
        <v>207</v>
      </c>
      <c r="M27" t="s">
        <v>208</v>
      </c>
      <c r="N27">
        <v>7.8006000000000002</v>
      </c>
      <c r="Q27" s="1">
        <f t="shared" si="0"/>
        <v>1.736111111111116E-2</v>
      </c>
    </row>
    <row r="28" spans="1:20">
      <c r="A28" t="s">
        <v>123</v>
      </c>
      <c r="B28">
        <v>25</v>
      </c>
      <c r="C28" t="s">
        <v>179</v>
      </c>
      <c r="H28" t="s">
        <v>207</v>
      </c>
      <c r="I28" t="s">
        <v>208</v>
      </c>
      <c r="J28" s="1">
        <v>0.81388888888888899</v>
      </c>
      <c r="K28" s="1">
        <v>0.82291666666666663</v>
      </c>
      <c r="L28" t="s">
        <v>180</v>
      </c>
      <c r="M28" t="s">
        <v>181</v>
      </c>
      <c r="N28">
        <v>5.3</v>
      </c>
      <c r="Q28" s="1">
        <f t="shared" si="0"/>
        <v>9.0277777777776347E-3</v>
      </c>
    </row>
    <row r="29" spans="1:20">
      <c r="A29" t="s">
        <v>123</v>
      </c>
      <c r="M29" t="s">
        <v>156</v>
      </c>
      <c r="N29">
        <f>SUM(N4:N28)</f>
        <v>242.68858000000012</v>
      </c>
      <c r="P29" s="1" t="s">
        <v>157</v>
      </c>
      <c r="Q29" s="1">
        <f>SUM(Q4:Q28)</f>
        <v>0.41736111111111102</v>
      </c>
    </row>
    <row r="30" spans="1:20">
      <c r="Q30" s="1"/>
    </row>
    <row r="31" spans="1:20">
      <c r="A31" t="s">
        <v>120</v>
      </c>
      <c r="Q31" s="1"/>
    </row>
    <row r="32" spans="1:20">
      <c r="A32" t="s">
        <v>120</v>
      </c>
      <c r="B32">
        <v>1</v>
      </c>
      <c r="C32" t="s">
        <v>179</v>
      </c>
      <c r="H32" t="s">
        <v>180</v>
      </c>
      <c r="I32" t="s">
        <v>181</v>
      </c>
      <c r="J32" s="1">
        <v>0.26180555555555557</v>
      </c>
      <c r="K32" s="1">
        <v>0.27083333333333331</v>
      </c>
      <c r="L32" t="s">
        <v>207</v>
      </c>
      <c r="M32" t="s">
        <v>208</v>
      </c>
      <c r="N32">
        <v>5.3</v>
      </c>
      <c r="Q32" s="1">
        <f t="shared" si="0"/>
        <v>9.0277777777777457E-3</v>
      </c>
      <c r="T32" s="1"/>
    </row>
    <row r="33" spans="1:17">
      <c r="A33" t="s">
        <v>120</v>
      </c>
      <c r="B33">
        <v>2</v>
      </c>
      <c r="C33" t="s">
        <v>184</v>
      </c>
      <c r="D33">
        <v>201373</v>
      </c>
      <c r="E33" t="s">
        <v>209</v>
      </c>
      <c r="F33" t="s">
        <v>210</v>
      </c>
      <c r="G33" t="s">
        <v>211</v>
      </c>
      <c r="H33" t="s">
        <v>207</v>
      </c>
      <c r="I33" t="s">
        <v>208</v>
      </c>
      <c r="J33" s="1">
        <v>0.27083333333333331</v>
      </c>
      <c r="K33" s="1">
        <v>0.28402777777777777</v>
      </c>
      <c r="L33" t="s">
        <v>212</v>
      </c>
      <c r="M33" t="s">
        <v>213</v>
      </c>
      <c r="N33">
        <v>6.6947799999999997</v>
      </c>
      <c r="Q33" s="1">
        <f t="shared" si="0"/>
        <v>1.3194444444444453E-2</v>
      </c>
    </row>
    <row r="34" spans="1:17">
      <c r="A34" t="s">
        <v>120</v>
      </c>
      <c r="B34">
        <v>3</v>
      </c>
      <c r="C34" t="s">
        <v>184</v>
      </c>
      <c r="D34">
        <v>201476</v>
      </c>
      <c r="E34" t="s">
        <v>214</v>
      </c>
      <c r="F34" t="s">
        <v>215</v>
      </c>
      <c r="G34" t="s">
        <v>211</v>
      </c>
      <c r="H34" t="s">
        <v>212</v>
      </c>
      <c r="I34" t="s">
        <v>213</v>
      </c>
      <c r="J34" s="1">
        <v>0.28819444444444448</v>
      </c>
      <c r="K34" s="1">
        <v>0.3034722222222222</v>
      </c>
      <c r="L34" t="s">
        <v>207</v>
      </c>
      <c r="M34" t="s">
        <v>208</v>
      </c>
      <c r="N34">
        <v>7.8006000000000002</v>
      </c>
      <c r="Q34" s="1">
        <f t="shared" si="0"/>
        <v>1.5277777777777724E-2</v>
      </c>
    </row>
    <row r="35" spans="1:17">
      <c r="A35" t="s">
        <v>120</v>
      </c>
      <c r="B35">
        <v>4</v>
      </c>
      <c r="C35" t="s">
        <v>184</v>
      </c>
      <c r="D35">
        <v>201380</v>
      </c>
      <c r="E35" t="s">
        <v>209</v>
      </c>
      <c r="F35" t="s">
        <v>210</v>
      </c>
      <c r="G35" t="s">
        <v>211</v>
      </c>
      <c r="H35" t="s">
        <v>207</v>
      </c>
      <c r="I35" t="s">
        <v>208</v>
      </c>
      <c r="J35" s="1">
        <v>0.3125</v>
      </c>
      <c r="K35" s="1">
        <v>0.32569444444444445</v>
      </c>
      <c r="L35" t="s">
        <v>212</v>
      </c>
      <c r="M35" t="s">
        <v>213</v>
      </c>
      <c r="N35">
        <v>6.6947799999999997</v>
      </c>
      <c r="Q35" s="1">
        <f t="shared" si="0"/>
        <v>1.3194444444444453E-2</v>
      </c>
    </row>
    <row r="36" spans="1:17">
      <c r="A36" t="s">
        <v>120</v>
      </c>
      <c r="B36">
        <v>5</v>
      </c>
      <c r="C36" t="s">
        <v>184</v>
      </c>
      <c r="D36">
        <v>201483</v>
      </c>
      <c r="E36" t="s">
        <v>214</v>
      </c>
      <c r="F36" t="s">
        <v>215</v>
      </c>
      <c r="G36" t="s">
        <v>211</v>
      </c>
      <c r="H36" t="s">
        <v>212</v>
      </c>
      <c r="I36" t="s">
        <v>213</v>
      </c>
      <c r="J36" s="1">
        <v>0.33124999999999999</v>
      </c>
      <c r="K36" s="1">
        <v>0.34652777777777777</v>
      </c>
      <c r="L36" t="s">
        <v>207</v>
      </c>
      <c r="M36" t="s">
        <v>208</v>
      </c>
      <c r="N36">
        <v>7.8006000000000002</v>
      </c>
      <c r="Q36" s="1">
        <f t="shared" si="0"/>
        <v>1.5277777777777779E-2</v>
      </c>
    </row>
    <row r="37" spans="1:17">
      <c r="A37" t="s">
        <v>120</v>
      </c>
      <c r="B37">
        <v>6</v>
      </c>
      <c r="C37" t="s">
        <v>184</v>
      </c>
      <c r="D37">
        <v>201385</v>
      </c>
      <c r="E37" t="s">
        <v>209</v>
      </c>
      <c r="F37" t="s">
        <v>210</v>
      </c>
      <c r="G37" t="s">
        <v>211</v>
      </c>
      <c r="H37" t="s">
        <v>207</v>
      </c>
      <c r="I37" t="s">
        <v>208</v>
      </c>
      <c r="J37" s="1">
        <v>0.35416666666666669</v>
      </c>
      <c r="K37" s="1">
        <v>0.36874999999999997</v>
      </c>
      <c r="L37" t="s">
        <v>212</v>
      </c>
      <c r="M37" t="s">
        <v>213</v>
      </c>
      <c r="N37">
        <v>6.6947799999999997</v>
      </c>
      <c r="Q37" s="1">
        <f t="shared" si="0"/>
        <v>1.4583333333333282E-2</v>
      </c>
    </row>
    <row r="38" spans="1:17">
      <c r="A38" t="s">
        <v>120</v>
      </c>
      <c r="B38">
        <v>7</v>
      </c>
      <c r="C38" t="s">
        <v>184</v>
      </c>
      <c r="D38">
        <v>201488</v>
      </c>
      <c r="E38" t="s">
        <v>214</v>
      </c>
      <c r="F38" t="s">
        <v>215</v>
      </c>
      <c r="G38" t="s">
        <v>211</v>
      </c>
      <c r="H38" t="s">
        <v>212</v>
      </c>
      <c r="I38" t="s">
        <v>213</v>
      </c>
      <c r="J38" s="1">
        <v>0.37847222222222227</v>
      </c>
      <c r="K38" s="1">
        <v>0.39583333333333331</v>
      </c>
      <c r="L38" t="s">
        <v>207</v>
      </c>
      <c r="M38" t="s">
        <v>208</v>
      </c>
      <c r="N38">
        <v>7.8006000000000002</v>
      </c>
      <c r="Q38" s="1">
        <f t="shared" si="0"/>
        <v>1.7361111111111049E-2</v>
      </c>
    </row>
    <row r="39" spans="1:17">
      <c r="A39" t="s">
        <v>120</v>
      </c>
      <c r="B39">
        <v>8</v>
      </c>
      <c r="C39" t="s">
        <v>184</v>
      </c>
      <c r="D39">
        <v>201392</v>
      </c>
      <c r="E39" t="s">
        <v>209</v>
      </c>
      <c r="F39" t="s">
        <v>210</v>
      </c>
      <c r="G39" t="s">
        <v>211</v>
      </c>
      <c r="H39" t="s">
        <v>207</v>
      </c>
      <c r="I39" t="s">
        <v>208</v>
      </c>
      <c r="J39" s="1">
        <v>0.40277777777777773</v>
      </c>
      <c r="K39" s="1">
        <v>0.41736111111111113</v>
      </c>
      <c r="L39" t="s">
        <v>212</v>
      </c>
      <c r="M39" t="s">
        <v>213</v>
      </c>
      <c r="N39">
        <v>6.6947799999999997</v>
      </c>
      <c r="Q39" s="1">
        <f t="shared" si="0"/>
        <v>1.4583333333333393E-2</v>
      </c>
    </row>
    <row r="40" spans="1:17">
      <c r="A40" t="s">
        <v>120</v>
      </c>
      <c r="B40">
        <v>9</v>
      </c>
      <c r="C40" t="s">
        <v>184</v>
      </c>
      <c r="D40">
        <v>201494</v>
      </c>
      <c r="E40" t="s">
        <v>214</v>
      </c>
      <c r="F40" t="s">
        <v>215</v>
      </c>
      <c r="G40" t="s">
        <v>211</v>
      </c>
      <c r="H40" t="s">
        <v>212</v>
      </c>
      <c r="I40" t="s">
        <v>213</v>
      </c>
      <c r="J40" s="1">
        <v>0.4201388888888889</v>
      </c>
      <c r="K40" s="1">
        <v>0.4375</v>
      </c>
      <c r="L40" t="s">
        <v>207</v>
      </c>
      <c r="M40" t="s">
        <v>208</v>
      </c>
      <c r="N40">
        <v>7.8006000000000002</v>
      </c>
      <c r="Q40" s="1">
        <f t="shared" si="0"/>
        <v>1.7361111111111105E-2</v>
      </c>
    </row>
    <row r="41" spans="1:17">
      <c r="A41" t="s">
        <v>120</v>
      </c>
      <c r="B41">
        <v>10</v>
      </c>
      <c r="C41" t="s">
        <v>184</v>
      </c>
      <c r="D41">
        <v>201401</v>
      </c>
      <c r="E41" t="s">
        <v>209</v>
      </c>
      <c r="F41" t="s">
        <v>210</v>
      </c>
      <c r="G41" t="s">
        <v>211</v>
      </c>
      <c r="H41" t="s">
        <v>207</v>
      </c>
      <c r="I41" t="s">
        <v>208</v>
      </c>
      <c r="J41" s="1">
        <v>0.46527777777777773</v>
      </c>
      <c r="K41" s="1">
        <v>0.47986111111111113</v>
      </c>
      <c r="L41" t="s">
        <v>212</v>
      </c>
      <c r="M41" t="s">
        <v>213</v>
      </c>
      <c r="N41">
        <v>6.6947799999999997</v>
      </c>
      <c r="Q41" s="1">
        <f t="shared" si="0"/>
        <v>1.4583333333333393E-2</v>
      </c>
    </row>
    <row r="42" spans="1:17">
      <c r="A42" t="s">
        <v>120</v>
      </c>
      <c r="B42">
        <v>11</v>
      </c>
      <c r="C42" t="s">
        <v>184</v>
      </c>
      <c r="D42">
        <v>201503</v>
      </c>
      <c r="E42" t="s">
        <v>214</v>
      </c>
      <c r="F42" t="s">
        <v>215</v>
      </c>
      <c r="G42" t="s">
        <v>211</v>
      </c>
      <c r="H42" t="s">
        <v>212</v>
      </c>
      <c r="I42" t="s">
        <v>213</v>
      </c>
      <c r="J42" s="1">
        <v>0.4826388888888889</v>
      </c>
      <c r="K42" s="1">
        <v>0.5</v>
      </c>
      <c r="L42" t="s">
        <v>207</v>
      </c>
      <c r="M42" t="s">
        <v>208</v>
      </c>
      <c r="N42">
        <v>7.8006000000000002</v>
      </c>
      <c r="Q42" s="1">
        <f t="shared" si="0"/>
        <v>1.7361111111111105E-2</v>
      </c>
    </row>
    <row r="43" spans="1:17">
      <c r="A43" t="s">
        <v>120</v>
      </c>
      <c r="B43">
        <v>12</v>
      </c>
      <c r="C43" t="s">
        <v>184</v>
      </c>
      <c r="D43">
        <v>201407</v>
      </c>
      <c r="E43" t="s">
        <v>209</v>
      </c>
      <c r="F43" t="s">
        <v>210</v>
      </c>
      <c r="G43" t="s">
        <v>211</v>
      </c>
      <c r="H43" t="s">
        <v>207</v>
      </c>
      <c r="I43" t="s">
        <v>208</v>
      </c>
      <c r="J43" s="1">
        <v>0.50694444444444442</v>
      </c>
      <c r="K43" s="1">
        <v>0.52152777777777781</v>
      </c>
      <c r="L43" t="s">
        <v>212</v>
      </c>
      <c r="M43" t="s">
        <v>213</v>
      </c>
      <c r="N43">
        <v>6.6947799999999997</v>
      </c>
      <c r="Q43" s="1">
        <f t="shared" si="0"/>
        <v>1.4583333333333393E-2</v>
      </c>
    </row>
    <row r="44" spans="1:17">
      <c r="A44" t="s">
        <v>120</v>
      </c>
      <c r="B44">
        <v>13</v>
      </c>
      <c r="C44" t="s">
        <v>184</v>
      </c>
      <c r="D44">
        <v>201508</v>
      </c>
      <c r="E44" t="s">
        <v>214</v>
      </c>
      <c r="F44" t="s">
        <v>215</v>
      </c>
      <c r="G44" t="s">
        <v>211</v>
      </c>
      <c r="H44" t="s">
        <v>212</v>
      </c>
      <c r="I44" t="s">
        <v>213</v>
      </c>
      <c r="J44" s="1">
        <v>0.52430555555555558</v>
      </c>
      <c r="K44" s="1">
        <v>0.54166666666666663</v>
      </c>
      <c r="L44" t="s">
        <v>207</v>
      </c>
      <c r="M44" t="s">
        <v>208</v>
      </c>
      <c r="N44">
        <v>7.8006000000000002</v>
      </c>
      <c r="Q44" s="1">
        <f t="shared" si="0"/>
        <v>1.7361111111111049E-2</v>
      </c>
    </row>
    <row r="45" spans="1:17">
      <c r="A45" t="s">
        <v>120</v>
      </c>
      <c r="B45">
        <v>14</v>
      </c>
      <c r="C45" t="s">
        <v>179</v>
      </c>
      <c r="H45" t="s">
        <v>207</v>
      </c>
      <c r="I45" t="s">
        <v>208</v>
      </c>
      <c r="J45" s="1">
        <v>0.54166666666666663</v>
      </c>
      <c r="K45" s="1">
        <v>0.55069444444444449</v>
      </c>
      <c r="L45" t="s">
        <v>180</v>
      </c>
      <c r="M45" t="s">
        <v>181</v>
      </c>
      <c r="N45">
        <v>5.3</v>
      </c>
      <c r="Q45" s="1">
        <f t="shared" si="0"/>
        <v>9.0277777777778567E-3</v>
      </c>
    </row>
    <row r="46" spans="1:17">
      <c r="A46" t="s">
        <v>120</v>
      </c>
      <c r="B46">
        <v>15</v>
      </c>
      <c r="C46" t="s">
        <v>179</v>
      </c>
      <c r="H46" t="s">
        <v>180</v>
      </c>
      <c r="I46" t="s">
        <v>181</v>
      </c>
      <c r="J46" s="1">
        <v>0.64374999999999993</v>
      </c>
      <c r="K46" s="1">
        <v>0.65277777777777779</v>
      </c>
      <c r="L46" t="s">
        <v>207</v>
      </c>
      <c r="M46" t="s">
        <v>208</v>
      </c>
      <c r="N46">
        <v>5.3</v>
      </c>
      <c r="Q46" s="1">
        <f t="shared" si="0"/>
        <v>9.0277777777778567E-3</v>
      </c>
    </row>
    <row r="47" spans="1:17">
      <c r="A47" t="s">
        <v>120</v>
      </c>
      <c r="B47">
        <v>16</v>
      </c>
      <c r="C47" t="s">
        <v>184</v>
      </c>
      <c r="D47">
        <v>201426</v>
      </c>
      <c r="E47" t="s">
        <v>209</v>
      </c>
      <c r="F47" t="s">
        <v>210</v>
      </c>
      <c r="G47" t="s">
        <v>211</v>
      </c>
      <c r="H47" t="s">
        <v>207</v>
      </c>
      <c r="I47" t="s">
        <v>208</v>
      </c>
      <c r="J47" s="1">
        <v>0.65277777777777779</v>
      </c>
      <c r="K47" s="1">
        <v>0.66736111111111107</v>
      </c>
      <c r="L47" t="s">
        <v>212</v>
      </c>
      <c r="M47" t="s">
        <v>213</v>
      </c>
      <c r="N47">
        <v>6.6947799999999997</v>
      </c>
      <c r="Q47" s="1">
        <f t="shared" si="0"/>
        <v>1.4583333333333282E-2</v>
      </c>
    </row>
    <row r="48" spans="1:17">
      <c r="A48" t="s">
        <v>120</v>
      </c>
      <c r="B48">
        <v>17</v>
      </c>
      <c r="C48" t="s">
        <v>184</v>
      </c>
      <c r="D48">
        <v>201525</v>
      </c>
      <c r="E48" t="s">
        <v>214</v>
      </c>
      <c r="F48" t="s">
        <v>215</v>
      </c>
      <c r="G48" t="s">
        <v>211</v>
      </c>
      <c r="H48" t="s">
        <v>212</v>
      </c>
      <c r="I48" t="s">
        <v>213</v>
      </c>
      <c r="J48" s="1">
        <v>0.67013888888888884</v>
      </c>
      <c r="K48" s="1">
        <v>0.6875</v>
      </c>
      <c r="L48" t="s">
        <v>207</v>
      </c>
      <c r="M48" t="s">
        <v>208</v>
      </c>
      <c r="N48">
        <v>7.8006000000000002</v>
      </c>
      <c r="Q48" s="1">
        <f t="shared" si="0"/>
        <v>1.736111111111116E-2</v>
      </c>
    </row>
    <row r="49" spans="1:17">
      <c r="A49" t="s">
        <v>120</v>
      </c>
      <c r="B49">
        <v>18</v>
      </c>
      <c r="C49" t="s">
        <v>184</v>
      </c>
      <c r="D49">
        <v>201434</v>
      </c>
      <c r="E49" t="s">
        <v>209</v>
      </c>
      <c r="F49" t="s">
        <v>210</v>
      </c>
      <c r="G49" t="s">
        <v>211</v>
      </c>
      <c r="H49" t="s">
        <v>207</v>
      </c>
      <c r="I49" t="s">
        <v>208</v>
      </c>
      <c r="J49" s="1">
        <v>0.72222222222222221</v>
      </c>
      <c r="K49" s="1">
        <v>0.73749999999999993</v>
      </c>
      <c r="L49" t="s">
        <v>212</v>
      </c>
      <c r="M49" t="s">
        <v>213</v>
      </c>
      <c r="N49">
        <v>6.6947799999999997</v>
      </c>
      <c r="Q49" s="1">
        <f t="shared" si="0"/>
        <v>1.5277777777777724E-2</v>
      </c>
    </row>
    <row r="50" spans="1:17">
      <c r="A50" t="s">
        <v>120</v>
      </c>
      <c r="B50">
        <v>19</v>
      </c>
      <c r="C50" t="s">
        <v>184</v>
      </c>
      <c r="D50">
        <v>201533</v>
      </c>
      <c r="E50" t="s">
        <v>214</v>
      </c>
      <c r="F50" t="s">
        <v>215</v>
      </c>
      <c r="G50" t="s">
        <v>211</v>
      </c>
      <c r="H50" t="s">
        <v>212</v>
      </c>
      <c r="I50" t="s">
        <v>213</v>
      </c>
      <c r="J50" s="1">
        <v>0.7402777777777777</v>
      </c>
      <c r="K50" s="1">
        <v>0.75763888888888886</v>
      </c>
      <c r="L50" t="s">
        <v>207</v>
      </c>
      <c r="M50" t="s">
        <v>208</v>
      </c>
      <c r="N50">
        <v>7.8006000000000002</v>
      </c>
      <c r="Q50" s="1">
        <f t="shared" si="0"/>
        <v>1.736111111111116E-2</v>
      </c>
    </row>
    <row r="51" spans="1:17">
      <c r="A51" t="s">
        <v>120</v>
      </c>
      <c r="B51">
        <v>20</v>
      </c>
      <c r="C51" t="s">
        <v>184</v>
      </c>
      <c r="D51">
        <v>201441</v>
      </c>
      <c r="E51" t="s">
        <v>209</v>
      </c>
      <c r="F51" t="s">
        <v>210</v>
      </c>
      <c r="G51" t="s">
        <v>211</v>
      </c>
      <c r="H51" t="s">
        <v>207</v>
      </c>
      <c r="I51" t="s">
        <v>208</v>
      </c>
      <c r="J51" s="1">
        <v>0.76388888888888884</v>
      </c>
      <c r="K51" s="1">
        <v>0.77916666666666667</v>
      </c>
      <c r="L51" t="s">
        <v>212</v>
      </c>
      <c r="M51" t="s">
        <v>213</v>
      </c>
      <c r="N51">
        <v>6.6947799999999997</v>
      </c>
      <c r="Q51" s="1">
        <f t="shared" si="0"/>
        <v>1.5277777777777835E-2</v>
      </c>
    </row>
    <row r="52" spans="1:17">
      <c r="A52" t="s">
        <v>120</v>
      </c>
      <c r="B52">
        <v>21</v>
      </c>
      <c r="C52" t="s">
        <v>184</v>
      </c>
      <c r="D52">
        <v>201540</v>
      </c>
      <c r="E52" t="s">
        <v>214</v>
      </c>
      <c r="F52" t="s">
        <v>215</v>
      </c>
      <c r="G52" t="s">
        <v>211</v>
      </c>
      <c r="H52" t="s">
        <v>212</v>
      </c>
      <c r="I52" t="s">
        <v>213</v>
      </c>
      <c r="J52" s="1">
        <v>0.78263888888888899</v>
      </c>
      <c r="K52" s="1">
        <v>0.79999999999999993</v>
      </c>
      <c r="L52" t="s">
        <v>207</v>
      </c>
      <c r="M52" t="s">
        <v>208</v>
      </c>
      <c r="N52">
        <v>7.8006000000000002</v>
      </c>
      <c r="Q52" s="1">
        <f t="shared" si="0"/>
        <v>1.7361111111110938E-2</v>
      </c>
    </row>
    <row r="53" spans="1:17">
      <c r="A53" t="s">
        <v>120</v>
      </c>
      <c r="B53">
        <v>22</v>
      </c>
      <c r="C53" t="s">
        <v>184</v>
      </c>
      <c r="D53">
        <v>201448</v>
      </c>
      <c r="E53" t="s">
        <v>209</v>
      </c>
      <c r="F53" t="s">
        <v>210</v>
      </c>
      <c r="G53" t="s">
        <v>211</v>
      </c>
      <c r="H53" t="s">
        <v>207</v>
      </c>
      <c r="I53" t="s">
        <v>208</v>
      </c>
      <c r="J53" s="1">
        <v>0.80555555555555547</v>
      </c>
      <c r="K53" s="1">
        <v>0.82013888888888886</v>
      </c>
      <c r="L53" t="s">
        <v>212</v>
      </c>
      <c r="M53" t="s">
        <v>213</v>
      </c>
      <c r="N53">
        <v>6.6947799999999997</v>
      </c>
      <c r="Q53" s="1">
        <f t="shared" si="0"/>
        <v>1.4583333333333393E-2</v>
      </c>
    </row>
    <row r="54" spans="1:17">
      <c r="A54" t="s">
        <v>120</v>
      </c>
      <c r="B54">
        <v>23</v>
      </c>
      <c r="C54" t="s">
        <v>184</v>
      </c>
      <c r="D54">
        <v>201547</v>
      </c>
      <c r="E54" t="s">
        <v>214</v>
      </c>
      <c r="F54" t="s">
        <v>215</v>
      </c>
      <c r="G54" t="s">
        <v>211</v>
      </c>
      <c r="H54" t="s">
        <v>212</v>
      </c>
      <c r="I54" t="s">
        <v>213</v>
      </c>
      <c r="J54" s="1">
        <v>0.82638888888888884</v>
      </c>
      <c r="K54" s="1">
        <v>0.84166666666666667</v>
      </c>
      <c r="L54" t="s">
        <v>207</v>
      </c>
      <c r="M54" t="s">
        <v>208</v>
      </c>
      <c r="N54">
        <v>7.8006000000000002</v>
      </c>
      <c r="Q54" s="1">
        <f t="shared" si="0"/>
        <v>1.5277777777777835E-2</v>
      </c>
    </row>
    <row r="55" spans="1:17">
      <c r="A55" t="s">
        <v>120</v>
      </c>
      <c r="B55">
        <v>24</v>
      </c>
      <c r="C55" t="s">
        <v>184</v>
      </c>
      <c r="D55">
        <v>201453</v>
      </c>
      <c r="E55" t="s">
        <v>209</v>
      </c>
      <c r="F55" t="s">
        <v>210</v>
      </c>
      <c r="G55" t="s">
        <v>211</v>
      </c>
      <c r="H55" t="s">
        <v>207</v>
      </c>
      <c r="I55" t="s">
        <v>208</v>
      </c>
      <c r="J55" s="1">
        <v>0.85069444444444453</v>
      </c>
      <c r="K55" s="1">
        <v>0.86388888888888893</v>
      </c>
      <c r="L55" t="s">
        <v>212</v>
      </c>
      <c r="M55" t="s">
        <v>213</v>
      </c>
      <c r="N55">
        <v>6.6947799999999997</v>
      </c>
      <c r="Q55" s="1">
        <f t="shared" si="0"/>
        <v>1.3194444444444398E-2</v>
      </c>
    </row>
    <row r="56" spans="1:17">
      <c r="A56" t="s">
        <v>120</v>
      </c>
      <c r="B56">
        <v>25</v>
      </c>
      <c r="C56" t="s">
        <v>184</v>
      </c>
      <c r="D56">
        <v>201552</v>
      </c>
      <c r="E56" t="s">
        <v>214</v>
      </c>
      <c r="F56" t="s">
        <v>215</v>
      </c>
      <c r="G56" t="s">
        <v>211</v>
      </c>
      <c r="H56" t="s">
        <v>212</v>
      </c>
      <c r="I56" t="s">
        <v>213</v>
      </c>
      <c r="J56" s="1">
        <v>0.86805555555555547</v>
      </c>
      <c r="K56" s="1">
        <v>0.8833333333333333</v>
      </c>
      <c r="L56" t="s">
        <v>207</v>
      </c>
      <c r="M56" t="s">
        <v>208</v>
      </c>
      <c r="N56">
        <v>7.8006000000000002</v>
      </c>
      <c r="Q56" s="1">
        <f t="shared" si="0"/>
        <v>1.5277777777777835E-2</v>
      </c>
    </row>
    <row r="57" spans="1:17">
      <c r="A57" t="s">
        <v>120</v>
      </c>
      <c r="B57">
        <v>26</v>
      </c>
      <c r="C57" t="s">
        <v>179</v>
      </c>
      <c r="H57" t="s">
        <v>207</v>
      </c>
      <c r="I57" t="s">
        <v>208</v>
      </c>
      <c r="J57" s="1">
        <v>0.8833333333333333</v>
      </c>
      <c r="K57" s="1">
        <v>0.89236111111111116</v>
      </c>
      <c r="L57" t="s">
        <v>180</v>
      </c>
      <c r="M57" t="s">
        <v>181</v>
      </c>
      <c r="N57">
        <v>5.3</v>
      </c>
      <c r="Q57" s="1">
        <f t="shared" si="0"/>
        <v>9.0277777777778567E-3</v>
      </c>
    </row>
    <row r="58" spans="1:17">
      <c r="A58" t="s">
        <v>120</v>
      </c>
      <c r="M58" t="s">
        <v>156</v>
      </c>
      <c r="N58">
        <f>SUM(N32:N57)</f>
        <v>180.64918000000003</v>
      </c>
      <c r="P58" t="s">
        <v>157</v>
      </c>
      <c r="Q58" s="1">
        <f>SUM(Q32:Q57)</f>
        <v>0.37638888888888905</v>
      </c>
    </row>
    <row r="59" spans="1:17">
      <c r="Q59" s="1"/>
    </row>
    <row r="60" spans="1:17">
      <c r="A60" t="s">
        <v>135</v>
      </c>
      <c r="Q60" s="1"/>
    </row>
    <row r="61" spans="1:17">
      <c r="A61" t="s">
        <v>135</v>
      </c>
      <c r="B61">
        <v>1</v>
      </c>
      <c r="C61" t="s">
        <v>179</v>
      </c>
      <c r="H61" t="s">
        <v>180</v>
      </c>
      <c r="I61" t="s">
        <v>181</v>
      </c>
      <c r="J61" s="1">
        <v>0.21180555555555555</v>
      </c>
      <c r="K61" s="1">
        <v>0.22569444444444445</v>
      </c>
      <c r="L61" t="s">
        <v>250</v>
      </c>
      <c r="M61" t="s">
        <v>251</v>
      </c>
      <c r="N61">
        <v>11.5</v>
      </c>
      <c r="Q61" s="1">
        <f t="shared" si="0"/>
        <v>1.3888888888888895E-2</v>
      </c>
    </row>
    <row r="62" spans="1:17">
      <c r="A62" t="s">
        <v>135</v>
      </c>
      <c r="B62">
        <v>2</v>
      </c>
      <c r="C62" t="s">
        <v>184</v>
      </c>
      <c r="D62">
        <v>220173</v>
      </c>
      <c r="E62" t="s">
        <v>271</v>
      </c>
      <c r="F62" t="s">
        <v>272</v>
      </c>
      <c r="G62" t="s">
        <v>222</v>
      </c>
      <c r="H62" t="s">
        <v>250</v>
      </c>
      <c r="I62" t="s">
        <v>251</v>
      </c>
      <c r="J62" s="1">
        <v>0.22569444444444445</v>
      </c>
      <c r="K62" s="1">
        <v>0.24166666666666667</v>
      </c>
      <c r="L62" t="s">
        <v>218</v>
      </c>
      <c r="M62" t="s">
        <v>219</v>
      </c>
      <c r="N62">
        <v>8.4759799999999998</v>
      </c>
      <c r="Q62" s="1">
        <f t="shared" si="0"/>
        <v>1.5972222222222221E-2</v>
      </c>
    </row>
    <row r="63" spans="1:17">
      <c r="A63" t="s">
        <v>135</v>
      </c>
      <c r="B63">
        <v>3</v>
      </c>
      <c r="C63" t="s">
        <v>184</v>
      </c>
      <c r="D63">
        <v>220033</v>
      </c>
      <c r="E63" t="s">
        <v>227</v>
      </c>
      <c r="F63" t="s">
        <v>228</v>
      </c>
      <c r="G63" t="s">
        <v>222</v>
      </c>
      <c r="H63" t="s">
        <v>218</v>
      </c>
      <c r="I63" t="s">
        <v>219</v>
      </c>
      <c r="J63" s="1">
        <v>0.24305555555555555</v>
      </c>
      <c r="K63" s="1">
        <v>0.27152777777777776</v>
      </c>
      <c r="L63" t="s">
        <v>192</v>
      </c>
      <c r="M63" t="s">
        <v>193</v>
      </c>
      <c r="N63">
        <v>16.2334</v>
      </c>
      <c r="Q63" s="1">
        <f t="shared" si="0"/>
        <v>2.8472222222222204E-2</v>
      </c>
    </row>
    <row r="64" spans="1:17">
      <c r="A64" t="s">
        <v>135</v>
      </c>
      <c r="B64">
        <v>4</v>
      </c>
      <c r="C64" t="s">
        <v>184</v>
      </c>
      <c r="D64">
        <v>220183</v>
      </c>
      <c r="E64" t="s">
        <v>229</v>
      </c>
      <c r="F64" t="s">
        <v>230</v>
      </c>
      <c r="G64" t="s">
        <v>222</v>
      </c>
      <c r="H64" t="s">
        <v>192</v>
      </c>
      <c r="I64" t="s">
        <v>193</v>
      </c>
      <c r="J64" s="1">
        <v>0.28680555555555554</v>
      </c>
      <c r="K64" s="1">
        <v>0.31319444444444444</v>
      </c>
      <c r="L64" t="s">
        <v>218</v>
      </c>
      <c r="M64" t="s">
        <v>219</v>
      </c>
      <c r="N64">
        <v>15.4627</v>
      </c>
      <c r="Q64" s="1">
        <f t="shared" si="0"/>
        <v>2.6388888888888906E-2</v>
      </c>
    </row>
    <row r="65" spans="1:17">
      <c r="A65" t="s">
        <v>135</v>
      </c>
      <c r="B65">
        <v>5</v>
      </c>
      <c r="C65" t="s">
        <v>184</v>
      </c>
      <c r="D65">
        <v>220048</v>
      </c>
      <c r="E65" t="s">
        <v>220</v>
      </c>
      <c r="F65" t="s">
        <v>221</v>
      </c>
      <c r="G65" t="s">
        <v>222</v>
      </c>
      <c r="H65" t="s">
        <v>218</v>
      </c>
      <c r="I65" t="s">
        <v>219</v>
      </c>
      <c r="J65" s="1">
        <v>0.31944444444444448</v>
      </c>
      <c r="K65" s="1">
        <v>0.35347222222222219</v>
      </c>
      <c r="L65" t="s">
        <v>223</v>
      </c>
      <c r="M65" t="s">
        <v>224</v>
      </c>
      <c r="N65">
        <v>19.882999999999999</v>
      </c>
      <c r="Q65" s="1">
        <f t="shared" si="0"/>
        <v>3.4027777777777712E-2</v>
      </c>
    </row>
    <row r="66" spans="1:17">
      <c r="A66" t="s">
        <v>135</v>
      </c>
      <c r="B66">
        <v>6</v>
      </c>
      <c r="C66" t="s">
        <v>184</v>
      </c>
      <c r="D66">
        <v>220211</v>
      </c>
      <c r="E66" t="s">
        <v>225</v>
      </c>
      <c r="F66" t="s">
        <v>226</v>
      </c>
      <c r="G66" t="s">
        <v>222</v>
      </c>
      <c r="H66" t="s">
        <v>223</v>
      </c>
      <c r="I66" t="s">
        <v>224</v>
      </c>
      <c r="J66" s="1">
        <v>0.41319444444444442</v>
      </c>
      <c r="K66" s="1">
        <v>0.44930555555555557</v>
      </c>
      <c r="L66" t="s">
        <v>218</v>
      </c>
      <c r="M66" t="s">
        <v>219</v>
      </c>
      <c r="N66">
        <v>20.921500000000002</v>
      </c>
      <c r="Q66" s="1">
        <f t="shared" si="0"/>
        <v>3.6111111111111149E-2</v>
      </c>
    </row>
    <row r="67" spans="1:17">
      <c r="A67" t="s">
        <v>135</v>
      </c>
      <c r="B67">
        <v>7</v>
      </c>
      <c r="C67" t="s">
        <v>184</v>
      </c>
      <c r="D67">
        <v>220075</v>
      </c>
      <c r="E67" t="s">
        <v>227</v>
      </c>
      <c r="F67" t="s">
        <v>228</v>
      </c>
      <c r="G67" t="s">
        <v>222</v>
      </c>
      <c r="H67" t="s">
        <v>218</v>
      </c>
      <c r="I67" t="s">
        <v>219</v>
      </c>
      <c r="J67" s="1">
        <v>0.4548611111111111</v>
      </c>
      <c r="K67" s="1">
        <v>0.48333333333333334</v>
      </c>
      <c r="L67" t="s">
        <v>192</v>
      </c>
      <c r="M67" t="s">
        <v>193</v>
      </c>
      <c r="N67">
        <v>16.2334</v>
      </c>
      <c r="Q67" s="1">
        <f t="shared" si="0"/>
        <v>2.8472222222222232E-2</v>
      </c>
    </row>
    <row r="68" spans="1:17">
      <c r="A68" t="s">
        <v>135</v>
      </c>
      <c r="B68">
        <v>8</v>
      </c>
      <c r="C68" t="s">
        <v>184</v>
      </c>
      <c r="D68">
        <v>220226</v>
      </c>
      <c r="E68" t="s">
        <v>229</v>
      </c>
      <c r="F68" t="s">
        <v>230</v>
      </c>
      <c r="G68" t="s">
        <v>222</v>
      </c>
      <c r="H68" t="s">
        <v>192</v>
      </c>
      <c r="I68" t="s">
        <v>193</v>
      </c>
      <c r="J68" s="1">
        <v>0.49513888888888885</v>
      </c>
      <c r="K68" s="1">
        <v>0.52222222222222225</v>
      </c>
      <c r="L68" t="s">
        <v>218</v>
      </c>
      <c r="M68" t="s">
        <v>219</v>
      </c>
      <c r="N68">
        <v>15.4627</v>
      </c>
      <c r="Q68" s="1">
        <f t="shared" si="0"/>
        <v>2.7083333333333404E-2</v>
      </c>
    </row>
    <row r="69" spans="1:17">
      <c r="A69" t="s">
        <v>135</v>
      </c>
      <c r="B69">
        <v>9</v>
      </c>
      <c r="C69" t="s">
        <v>179</v>
      </c>
      <c r="H69" t="s">
        <v>218</v>
      </c>
      <c r="I69" t="s">
        <v>219</v>
      </c>
      <c r="J69" s="1">
        <v>0.52222222222222225</v>
      </c>
      <c r="K69" s="1">
        <v>0.53055555555555556</v>
      </c>
      <c r="L69" t="s">
        <v>180</v>
      </c>
      <c r="M69" t="s">
        <v>181</v>
      </c>
      <c r="N69">
        <v>5.3</v>
      </c>
      <c r="Q69" s="1">
        <f t="shared" ref="Q69:Q132" si="1">K69-J69</f>
        <v>8.3333333333333037E-3</v>
      </c>
    </row>
    <row r="70" spans="1:17">
      <c r="A70" t="s">
        <v>135</v>
      </c>
      <c r="B70">
        <v>10</v>
      </c>
      <c r="C70" t="s">
        <v>179</v>
      </c>
      <c r="H70" t="s">
        <v>180</v>
      </c>
      <c r="I70" t="s">
        <v>181</v>
      </c>
      <c r="J70" s="1">
        <v>0.56111111111111112</v>
      </c>
      <c r="K70" s="1">
        <v>0.56944444444444442</v>
      </c>
      <c r="L70" t="s">
        <v>218</v>
      </c>
      <c r="M70" t="s">
        <v>219</v>
      </c>
      <c r="N70">
        <v>5.3</v>
      </c>
      <c r="Q70" s="1">
        <f t="shared" si="1"/>
        <v>8.3333333333333037E-3</v>
      </c>
    </row>
    <row r="71" spans="1:17">
      <c r="A71" t="s">
        <v>135</v>
      </c>
      <c r="B71">
        <v>11</v>
      </c>
      <c r="C71" t="s">
        <v>184</v>
      </c>
      <c r="D71">
        <v>220096</v>
      </c>
      <c r="E71" t="s">
        <v>220</v>
      </c>
      <c r="F71" t="s">
        <v>221</v>
      </c>
      <c r="G71" t="s">
        <v>222</v>
      </c>
      <c r="H71" t="s">
        <v>218</v>
      </c>
      <c r="I71" t="s">
        <v>219</v>
      </c>
      <c r="J71" s="1">
        <v>0.56944444444444442</v>
      </c>
      <c r="K71" s="1">
        <v>0.60347222222222219</v>
      </c>
      <c r="L71" t="s">
        <v>223</v>
      </c>
      <c r="M71" t="s">
        <v>224</v>
      </c>
      <c r="N71">
        <v>19.882999999999999</v>
      </c>
      <c r="Q71" s="1">
        <f t="shared" si="1"/>
        <v>3.4027777777777768E-2</v>
      </c>
    </row>
    <row r="72" spans="1:17">
      <c r="A72" t="s">
        <v>135</v>
      </c>
      <c r="B72">
        <v>12</v>
      </c>
      <c r="C72" t="s">
        <v>184</v>
      </c>
      <c r="D72">
        <v>220251</v>
      </c>
      <c r="E72" t="s">
        <v>225</v>
      </c>
      <c r="F72" t="s">
        <v>226</v>
      </c>
      <c r="G72" t="s">
        <v>222</v>
      </c>
      <c r="H72" t="s">
        <v>223</v>
      </c>
      <c r="I72" t="s">
        <v>224</v>
      </c>
      <c r="J72" s="1">
        <v>0.62152777777777779</v>
      </c>
      <c r="K72" s="1">
        <v>0.65763888888888888</v>
      </c>
      <c r="L72" t="s">
        <v>218</v>
      </c>
      <c r="M72" t="s">
        <v>219</v>
      </c>
      <c r="N72">
        <v>20.921500000000002</v>
      </c>
      <c r="Q72" s="1">
        <f t="shared" si="1"/>
        <v>3.6111111111111094E-2</v>
      </c>
    </row>
    <row r="73" spans="1:17">
      <c r="A73" t="s">
        <v>135</v>
      </c>
      <c r="B73">
        <v>13</v>
      </c>
      <c r="C73" t="s">
        <v>184</v>
      </c>
      <c r="D73">
        <v>220115</v>
      </c>
      <c r="E73" t="s">
        <v>227</v>
      </c>
      <c r="F73" t="s">
        <v>228</v>
      </c>
      <c r="G73" t="s">
        <v>222</v>
      </c>
      <c r="H73" t="s">
        <v>218</v>
      </c>
      <c r="I73" t="s">
        <v>219</v>
      </c>
      <c r="J73" s="1">
        <v>0.66319444444444442</v>
      </c>
      <c r="K73" s="1">
        <v>0.69166666666666676</v>
      </c>
      <c r="L73" t="s">
        <v>192</v>
      </c>
      <c r="M73" t="s">
        <v>193</v>
      </c>
      <c r="N73">
        <v>16.2334</v>
      </c>
      <c r="Q73" s="1">
        <f t="shared" si="1"/>
        <v>2.8472222222222343E-2</v>
      </c>
    </row>
    <row r="74" spans="1:17">
      <c r="A74" t="s">
        <v>135</v>
      </c>
      <c r="B74">
        <v>14</v>
      </c>
      <c r="C74" t="s">
        <v>184</v>
      </c>
      <c r="D74">
        <v>220266</v>
      </c>
      <c r="E74" t="s">
        <v>229</v>
      </c>
      <c r="F74" t="s">
        <v>230</v>
      </c>
      <c r="G74" t="s">
        <v>222</v>
      </c>
      <c r="H74" t="s">
        <v>192</v>
      </c>
      <c r="I74" t="s">
        <v>193</v>
      </c>
      <c r="J74" s="1">
        <v>0.70347222222222217</v>
      </c>
      <c r="K74" s="1">
        <v>0.73055555555555562</v>
      </c>
      <c r="L74" t="s">
        <v>218</v>
      </c>
      <c r="M74" t="s">
        <v>219</v>
      </c>
      <c r="N74">
        <v>15.4627</v>
      </c>
      <c r="Q74" s="1">
        <f t="shared" si="1"/>
        <v>2.7083333333333459E-2</v>
      </c>
    </row>
    <row r="75" spans="1:17">
      <c r="A75" t="s">
        <v>135</v>
      </c>
      <c r="B75">
        <v>15</v>
      </c>
      <c r="C75" t="s">
        <v>184</v>
      </c>
      <c r="D75">
        <v>220136</v>
      </c>
      <c r="E75" t="s">
        <v>220</v>
      </c>
      <c r="F75" t="s">
        <v>221</v>
      </c>
      <c r="G75" t="s">
        <v>222</v>
      </c>
      <c r="H75" t="s">
        <v>218</v>
      </c>
      <c r="I75" t="s">
        <v>219</v>
      </c>
      <c r="J75" s="1">
        <v>0.77777777777777779</v>
      </c>
      <c r="K75" s="1">
        <v>0.81180555555555556</v>
      </c>
      <c r="L75" t="s">
        <v>223</v>
      </c>
      <c r="M75" t="s">
        <v>224</v>
      </c>
      <c r="N75">
        <v>19.882999999999999</v>
      </c>
      <c r="Q75" s="1">
        <f t="shared" si="1"/>
        <v>3.4027777777777768E-2</v>
      </c>
    </row>
    <row r="76" spans="1:17">
      <c r="A76" t="s">
        <v>135</v>
      </c>
      <c r="B76">
        <v>16</v>
      </c>
      <c r="C76" t="s">
        <v>184</v>
      </c>
      <c r="D76">
        <v>220291</v>
      </c>
      <c r="E76" t="s">
        <v>225</v>
      </c>
      <c r="F76" t="s">
        <v>226</v>
      </c>
      <c r="G76" t="s">
        <v>222</v>
      </c>
      <c r="H76" t="s">
        <v>223</v>
      </c>
      <c r="I76" t="s">
        <v>224</v>
      </c>
      <c r="J76" s="1">
        <v>0.82986111111111116</v>
      </c>
      <c r="K76" s="1">
        <v>0.86597222222222225</v>
      </c>
      <c r="L76" t="s">
        <v>218</v>
      </c>
      <c r="M76" t="s">
        <v>219</v>
      </c>
      <c r="N76">
        <v>20.921500000000002</v>
      </c>
      <c r="Q76" s="1">
        <f t="shared" si="1"/>
        <v>3.6111111111111094E-2</v>
      </c>
    </row>
    <row r="77" spans="1:17">
      <c r="A77" t="s">
        <v>135</v>
      </c>
      <c r="B77">
        <v>17</v>
      </c>
      <c r="C77" t="s">
        <v>179</v>
      </c>
      <c r="H77" t="s">
        <v>218</v>
      </c>
      <c r="I77" t="s">
        <v>219</v>
      </c>
      <c r="J77" s="1">
        <v>0.86597222222222225</v>
      </c>
      <c r="K77" s="1">
        <v>0.87430555555555556</v>
      </c>
      <c r="L77" t="s">
        <v>180</v>
      </c>
      <c r="M77" t="s">
        <v>181</v>
      </c>
      <c r="N77">
        <v>5.3</v>
      </c>
      <c r="Q77" s="1">
        <f t="shared" si="1"/>
        <v>8.3333333333333037E-3</v>
      </c>
    </row>
    <row r="78" spans="1:17">
      <c r="A78" t="s">
        <v>135</v>
      </c>
      <c r="M78" t="s">
        <v>277</v>
      </c>
      <c r="N78">
        <f>SUM(N61:N77)</f>
        <v>253.37778000000006</v>
      </c>
      <c r="P78" t="s">
        <v>157</v>
      </c>
      <c r="Q78" s="1">
        <f>SUM(Q60:Q77)</f>
        <v>0.43125000000000013</v>
      </c>
    </row>
    <row r="79" spans="1:17">
      <c r="Q79" s="1"/>
    </row>
    <row r="80" spans="1:17">
      <c r="A80" t="s">
        <v>126</v>
      </c>
      <c r="Q80" s="1"/>
    </row>
    <row r="81" spans="1:17">
      <c r="A81" t="s">
        <v>126</v>
      </c>
      <c r="B81">
        <v>1</v>
      </c>
      <c r="C81" t="s">
        <v>179</v>
      </c>
      <c r="H81" t="s">
        <v>180</v>
      </c>
      <c r="I81" t="s">
        <v>181</v>
      </c>
      <c r="J81" s="1">
        <v>0.21388888888888891</v>
      </c>
      <c r="K81" s="1">
        <v>0.22222222222222221</v>
      </c>
      <c r="L81" t="s">
        <v>218</v>
      </c>
      <c r="M81" t="s">
        <v>219</v>
      </c>
      <c r="N81">
        <v>5.3</v>
      </c>
      <c r="Q81" s="1">
        <f t="shared" si="1"/>
        <v>8.3333333333333037E-3</v>
      </c>
    </row>
    <row r="82" spans="1:17">
      <c r="A82" t="s">
        <v>126</v>
      </c>
      <c r="B82">
        <v>2</v>
      </c>
      <c r="C82" t="s">
        <v>184</v>
      </c>
      <c r="D82">
        <v>220027</v>
      </c>
      <c r="E82" t="s">
        <v>227</v>
      </c>
      <c r="F82" t="s">
        <v>228</v>
      </c>
      <c r="G82" t="s">
        <v>222</v>
      </c>
      <c r="H82" t="s">
        <v>218</v>
      </c>
      <c r="I82" t="s">
        <v>219</v>
      </c>
      <c r="J82" s="1">
        <v>0.22222222222222221</v>
      </c>
      <c r="K82" s="1">
        <v>0.25069444444444444</v>
      </c>
      <c r="L82" t="s">
        <v>192</v>
      </c>
      <c r="M82" t="s">
        <v>193</v>
      </c>
      <c r="N82">
        <v>16.2334</v>
      </c>
      <c r="Q82" s="1">
        <f t="shared" si="1"/>
        <v>2.8472222222222232E-2</v>
      </c>
    </row>
    <row r="83" spans="1:17">
      <c r="A83" t="s">
        <v>126</v>
      </c>
      <c r="B83">
        <v>3</v>
      </c>
      <c r="C83" t="s">
        <v>184</v>
      </c>
      <c r="D83">
        <v>220177</v>
      </c>
      <c r="E83" t="s">
        <v>229</v>
      </c>
      <c r="F83" t="s">
        <v>230</v>
      </c>
      <c r="G83" t="s">
        <v>222</v>
      </c>
      <c r="H83" t="s">
        <v>192</v>
      </c>
      <c r="I83" t="s">
        <v>193</v>
      </c>
      <c r="J83" s="1">
        <v>0.25694444444444448</v>
      </c>
      <c r="K83" s="1">
        <v>0.28333333333333333</v>
      </c>
      <c r="L83" t="s">
        <v>218</v>
      </c>
      <c r="M83" t="s">
        <v>219</v>
      </c>
      <c r="N83">
        <v>15.4627</v>
      </c>
      <c r="Q83" s="1">
        <f t="shared" si="1"/>
        <v>2.6388888888888851E-2</v>
      </c>
    </row>
    <row r="84" spans="1:17">
      <c r="A84" t="s">
        <v>126</v>
      </c>
      <c r="B84">
        <v>4</v>
      </c>
      <c r="C84" t="s">
        <v>184</v>
      </c>
      <c r="D84">
        <v>220042</v>
      </c>
      <c r="E84" t="s">
        <v>227</v>
      </c>
      <c r="F84" t="s">
        <v>228</v>
      </c>
      <c r="G84" t="s">
        <v>222</v>
      </c>
      <c r="H84" t="s">
        <v>218</v>
      </c>
      <c r="I84" t="s">
        <v>219</v>
      </c>
      <c r="J84" s="1">
        <v>0.28819444444444448</v>
      </c>
      <c r="K84" s="1">
        <v>0.31666666666666665</v>
      </c>
      <c r="L84" t="s">
        <v>192</v>
      </c>
      <c r="M84" t="s">
        <v>193</v>
      </c>
      <c r="N84">
        <v>16.2334</v>
      </c>
      <c r="Q84" s="1">
        <f t="shared" si="1"/>
        <v>2.8472222222222177E-2</v>
      </c>
    </row>
    <row r="85" spans="1:17">
      <c r="A85" t="s">
        <v>126</v>
      </c>
      <c r="B85">
        <v>5</v>
      </c>
      <c r="C85" t="s">
        <v>184</v>
      </c>
      <c r="D85">
        <v>100847</v>
      </c>
      <c r="E85" t="s">
        <v>194</v>
      </c>
      <c r="F85" t="s">
        <v>195</v>
      </c>
      <c r="G85" t="s">
        <v>196</v>
      </c>
      <c r="H85" t="s">
        <v>192</v>
      </c>
      <c r="I85" t="s">
        <v>193</v>
      </c>
      <c r="J85" s="1">
        <v>0.34027777777777773</v>
      </c>
      <c r="K85" s="1">
        <v>0.36319444444444443</v>
      </c>
      <c r="L85" t="s">
        <v>197</v>
      </c>
      <c r="M85" t="s">
        <v>198</v>
      </c>
      <c r="N85">
        <v>13.524900000000001</v>
      </c>
      <c r="Q85" s="1">
        <f t="shared" si="1"/>
        <v>2.2916666666666696E-2</v>
      </c>
    </row>
    <row r="86" spans="1:17">
      <c r="A86" t="s">
        <v>126</v>
      </c>
      <c r="B86">
        <v>6</v>
      </c>
      <c r="C86" t="s">
        <v>184</v>
      </c>
      <c r="D86">
        <v>100715</v>
      </c>
      <c r="E86" t="s">
        <v>199</v>
      </c>
      <c r="F86" t="s">
        <v>200</v>
      </c>
      <c r="G86" t="s">
        <v>196</v>
      </c>
      <c r="H86" t="s">
        <v>197</v>
      </c>
      <c r="I86" t="s">
        <v>198</v>
      </c>
      <c r="J86" s="1">
        <v>0.37152777777777773</v>
      </c>
      <c r="K86" s="1">
        <v>0.37986111111111115</v>
      </c>
      <c r="L86" t="s">
        <v>201</v>
      </c>
      <c r="M86" t="s">
        <v>202</v>
      </c>
      <c r="N86">
        <v>3.9434100000000001</v>
      </c>
      <c r="Q86" s="1">
        <f t="shared" si="1"/>
        <v>8.3333333333334147E-3</v>
      </c>
    </row>
    <row r="87" spans="1:17">
      <c r="A87" t="s">
        <v>126</v>
      </c>
      <c r="B87">
        <v>7</v>
      </c>
      <c r="C87" t="s">
        <v>184</v>
      </c>
      <c r="D87">
        <v>100857</v>
      </c>
      <c r="E87" t="s">
        <v>203</v>
      </c>
      <c r="F87" t="s">
        <v>204</v>
      </c>
      <c r="G87" t="s">
        <v>196</v>
      </c>
      <c r="H87" t="s">
        <v>201</v>
      </c>
      <c r="I87" t="s">
        <v>202</v>
      </c>
      <c r="J87" s="1">
        <v>0.3888888888888889</v>
      </c>
      <c r="K87" s="1">
        <v>0.39652777777777781</v>
      </c>
      <c r="L87" t="s">
        <v>197</v>
      </c>
      <c r="M87" t="s">
        <v>198</v>
      </c>
      <c r="N87">
        <v>3.6383299999999998</v>
      </c>
      <c r="Q87" s="1">
        <f t="shared" si="1"/>
        <v>7.6388888888889173E-3</v>
      </c>
    </row>
    <row r="88" spans="1:17">
      <c r="A88" t="s">
        <v>126</v>
      </c>
      <c r="B88">
        <v>8</v>
      </c>
      <c r="C88" t="s">
        <v>184</v>
      </c>
      <c r="D88">
        <v>100722</v>
      </c>
      <c r="E88" t="s">
        <v>205</v>
      </c>
      <c r="F88" t="s">
        <v>206</v>
      </c>
      <c r="G88" t="s">
        <v>196</v>
      </c>
      <c r="H88" t="s">
        <v>197</v>
      </c>
      <c r="I88" t="s">
        <v>198</v>
      </c>
      <c r="J88" s="1">
        <v>0.40277777777777773</v>
      </c>
      <c r="K88" s="1">
        <v>0.42152777777777778</v>
      </c>
      <c r="L88" t="s">
        <v>182</v>
      </c>
      <c r="M88" t="s">
        <v>183</v>
      </c>
      <c r="N88">
        <v>10.9535</v>
      </c>
      <c r="Q88" s="1">
        <f t="shared" si="1"/>
        <v>1.8750000000000044E-2</v>
      </c>
    </row>
    <row r="89" spans="1:17">
      <c r="A89" t="s">
        <v>126</v>
      </c>
      <c r="B89">
        <v>9</v>
      </c>
      <c r="C89" t="s">
        <v>184</v>
      </c>
      <c r="D89">
        <v>535162</v>
      </c>
      <c r="E89" t="s">
        <v>185</v>
      </c>
      <c r="F89" t="s">
        <v>186</v>
      </c>
      <c r="G89" t="s">
        <v>187</v>
      </c>
      <c r="H89" t="s">
        <v>182</v>
      </c>
      <c r="I89" t="s">
        <v>183</v>
      </c>
      <c r="J89" s="1">
        <v>0.4236111111111111</v>
      </c>
      <c r="K89" s="1">
        <v>0.4465277777777778</v>
      </c>
      <c r="L89" t="s">
        <v>188</v>
      </c>
      <c r="M89" t="s">
        <v>189</v>
      </c>
      <c r="N89">
        <v>12.118</v>
      </c>
      <c r="Q89" s="1">
        <f t="shared" si="1"/>
        <v>2.2916666666666696E-2</v>
      </c>
    </row>
    <row r="90" spans="1:17">
      <c r="A90" t="s">
        <v>126</v>
      </c>
      <c r="B90">
        <v>10</v>
      </c>
      <c r="C90" t="s">
        <v>184</v>
      </c>
      <c r="D90">
        <v>535015</v>
      </c>
      <c r="E90" t="s">
        <v>190</v>
      </c>
      <c r="F90" t="s">
        <v>191</v>
      </c>
      <c r="G90" t="s">
        <v>187</v>
      </c>
      <c r="H90" t="s">
        <v>188</v>
      </c>
      <c r="I90" t="s">
        <v>189</v>
      </c>
      <c r="J90" s="1">
        <v>0.4513888888888889</v>
      </c>
      <c r="K90" s="1">
        <v>0.47222222222222227</v>
      </c>
      <c r="L90" t="s">
        <v>182</v>
      </c>
      <c r="M90" t="s">
        <v>183</v>
      </c>
      <c r="N90">
        <v>12.781700000000001</v>
      </c>
      <c r="Q90" s="1">
        <f t="shared" si="1"/>
        <v>2.083333333333337E-2</v>
      </c>
    </row>
    <row r="91" spans="1:17">
      <c r="A91" t="s">
        <v>126</v>
      </c>
      <c r="B91">
        <v>11</v>
      </c>
      <c r="C91" t="s">
        <v>179</v>
      </c>
      <c r="H91" t="s">
        <v>182</v>
      </c>
      <c r="I91" t="s">
        <v>183</v>
      </c>
      <c r="J91" s="1">
        <v>0.47222222222222227</v>
      </c>
      <c r="K91" s="1">
        <v>0.48055555555555557</v>
      </c>
      <c r="L91" t="s">
        <v>180</v>
      </c>
      <c r="M91" t="s">
        <v>181</v>
      </c>
      <c r="N91">
        <v>7.8</v>
      </c>
      <c r="Q91" s="1">
        <f t="shared" si="1"/>
        <v>8.3333333333333037E-3</v>
      </c>
    </row>
    <row r="92" spans="1:17">
      <c r="A92" t="s">
        <v>126</v>
      </c>
      <c r="B92">
        <v>12</v>
      </c>
      <c r="C92" t="s">
        <v>179</v>
      </c>
      <c r="H92" t="s">
        <v>180</v>
      </c>
      <c r="I92" t="s">
        <v>181</v>
      </c>
      <c r="J92" s="1">
        <v>0.50902777777777775</v>
      </c>
      <c r="K92" s="1">
        <v>0.51736111111111105</v>
      </c>
      <c r="L92" t="s">
        <v>218</v>
      </c>
      <c r="M92" t="s">
        <v>219</v>
      </c>
      <c r="N92">
        <v>5.3</v>
      </c>
      <c r="Q92" s="1">
        <f t="shared" si="1"/>
        <v>8.3333333333333037E-3</v>
      </c>
    </row>
    <row r="93" spans="1:17">
      <c r="A93" t="s">
        <v>126</v>
      </c>
      <c r="B93">
        <v>13</v>
      </c>
      <c r="C93" t="s">
        <v>184</v>
      </c>
      <c r="D93">
        <v>220087</v>
      </c>
      <c r="E93" t="s">
        <v>227</v>
      </c>
      <c r="F93" t="s">
        <v>228</v>
      </c>
      <c r="G93" t="s">
        <v>222</v>
      </c>
      <c r="H93" t="s">
        <v>218</v>
      </c>
      <c r="I93" t="s">
        <v>219</v>
      </c>
      <c r="J93" s="1">
        <v>0.51736111111111105</v>
      </c>
      <c r="K93" s="1">
        <v>0.54583333333333328</v>
      </c>
      <c r="L93" t="s">
        <v>192</v>
      </c>
      <c r="M93" t="s">
        <v>193</v>
      </c>
      <c r="N93">
        <v>16.2334</v>
      </c>
      <c r="Q93" s="1">
        <f t="shared" si="1"/>
        <v>2.8472222222222232E-2</v>
      </c>
    </row>
    <row r="94" spans="1:17">
      <c r="A94" t="s">
        <v>126</v>
      </c>
      <c r="B94">
        <v>14</v>
      </c>
      <c r="C94" t="s">
        <v>184</v>
      </c>
      <c r="D94">
        <v>220240</v>
      </c>
      <c r="E94" t="s">
        <v>229</v>
      </c>
      <c r="F94" t="s">
        <v>230</v>
      </c>
      <c r="G94" t="s">
        <v>222</v>
      </c>
      <c r="H94" t="s">
        <v>192</v>
      </c>
      <c r="I94" t="s">
        <v>193</v>
      </c>
      <c r="J94" s="1">
        <v>0.55763888888888891</v>
      </c>
      <c r="K94" s="1">
        <v>0.58472222222222225</v>
      </c>
      <c r="L94" t="s">
        <v>218</v>
      </c>
      <c r="M94" t="s">
        <v>219</v>
      </c>
      <c r="N94">
        <v>15.4627</v>
      </c>
      <c r="Q94" s="1">
        <f t="shared" si="1"/>
        <v>2.7083333333333348E-2</v>
      </c>
    </row>
    <row r="95" spans="1:17">
      <c r="A95" t="s">
        <v>126</v>
      </c>
      <c r="B95">
        <v>15</v>
      </c>
      <c r="C95" t="s">
        <v>184</v>
      </c>
      <c r="D95">
        <v>220100</v>
      </c>
      <c r="E95" t="s">
        <v>220</v>
      </c>
      <c r="F95" t="s">
        <v>221</v>
      </c>
      <c r="G95" t="s">
        <v>222</v>
      </c>
      <c r="H95" t="s">
        <v>218</v>
      </c>
      <c r="I95" t="s">
        <v>219</v>
      </c>
      <c r="J95" s="1">
        <v>0.59027777777777779</v>
      </c>
      <c r="K95" s="1">
        <v>0.62430555555555556</v>
      </c>
      <c r="L95" t="s">
        <v>223</v>
      </c>
      <c r="M95" t="s">
        <v>224</v>
      </c>
      <c r="N95">
        <v>19.882999999999999</v>
      </c>
      <c r="Q95" s="1">
        <f t="shared" si="1"/>
        <v>3.4027777777777768E-2</v>
      </c>
    </row>
    <row r="96" spans="1:17">
      <c r="A96" t="s">
        <v>126</v>
      </c>
      <c r="B96">
        <v>16</v>
      </c>
      <c r="C96" t="s">
        <v>184</v>
      </c>
      <c r="D96">
        <v>220257</v>
      </c>
      <c r="E96" t="s">
        <v>225</v>
      </c>
      <c r="F96" t="s">
        <v>226</v>
      </c>
      <c r="G96" t="s">
        <v>222</v>
      </c>
      <c r="H96" t="s">
        <v>223</v>
      </c>
      <c r="I96" t="s">
        <v>224</v>
      </c>
      <c r="J96" s="1">
        <v>0.64236111111111105</v>
      </c>
      <c r="K96" s="1">
        <v>0.67847222222222225</v>
      </c>
      <c r="L96" t="s">
        <v>218</v>
      </c>
      <c r="M96" t="s">
        <v>219</v>
      </c>
      <c r="N96">
        <v>20.921500000000002</v>
      </c>
      <c r="Q96" s="1">
        <f t="shared" si="1"/>
        <v>3.6111111111111205E-2</v>
      </c>
    </row>
    <row r="97" spans="1:17">
      <c r="A97" t="s">
        <v>126</v>
      </c>
      <c r="B97">
        <v>17</v>
      </c>
      <c r="C97" t="s">
        <v>184</v>
      </c>
      <c r="D97">
        <v>220132</v>
      </c>
      <c r="E97" t="s">
        <v>220</v>
      </c>
      <c r="F97" t="s">
        <v>221</v>
      </c>
      <c r="G97" t="s">
        <v>222</v>
      </c>
      <c r="H97" t="s">
        <v>218</v>
      </c>
      <c r="I97" t="s">
        <v>219</v>
      </c>
      <c r="J97" s="1">
        <v>0.75694444444444453</v>
      </c>
      <c r="K97" s="1">
        <v>0.7909722222222223</v>
      </c>
      <c r="L97" t="s">
        <v>223</v>
      </c>
      <c r="M97" t="s">
        <v>224</v>
      </c>
      <c r="N97">
        <v>19.882999999999999</v>
      </c>
      <c r="Q97" s="1">
        <f t="shared" si="1"/>
        <v>3.4027777777777768E-2</v>
      </c>
    </row>
    <row r="98" spans="1:17">
      <c r="A98" t="s">
        <v>126</v>
      </c>
      <c r="B98">
        <v>18</v>
      </c>
      <c r="C98" t="s">
        <v>184</v>
      </c>
      <c r="D98">
        <v>220289</v>
      </c>
      <c r="E98" t="s">
        <v>225</v>
      </c>
      <c r="F98" t="s">
        <v>226</v>
      </c>
      <c r="G98" t="s">
        <v>222</v>
      </c>
      <c r="H98" t="s">
        <v>223</v>
      </c>
      <c r="I98" t="s">
        <v>224</v>
      </c>
      <c r="J98" s="1">
        <v>0.80902777777777779</v>
      </c>
      <c r="K98" s="1">
        <v>0.84513888888888899</v>
      </c>
      <c r="L98" t="s">
        <v>218</v>
      </c>
      <c r="M98" t="s">
        <v>219</v>
      </c>
      <c r="N98">
        <v>20.921500000000002</v>
      </c>
      <c r="Q98" s="1">
        <f t="shared" si="1"/>
        <v>3.6111111111111205E-2</v>
      </c>
    </row>
    <row r="99" spans="1:17">
      <c r="A99" t="s">
        <v>126</v>
      </c>
      <c r="B99">
        <v>19</v>
      </c>
      <c r="C99" t="s">
        <v>184</v>
      </c>
      <c r="D99">
        <v>220151</v>
      </c>
      <c r="E99" t="s">
        <v>227</v>
      </c>
      <c r="F99" t="s">
        <v>228</v>
      </c>
      <c r="G99" t="s">
        <v>222</v>
      </c>
      <c r="H99" t="s">
        <v>218</v>
      </c>
      <c r="I99" t="s">
        <v>219</v>
      </c>
      <c r="J99" s="1">
        <v>0.85069444444444453</v>
      </c>
      <c r="K99" s="1">
        <v>0.87916666666666676</v>
      </c>
      <c r="L99" t="s">
        <v>192</v>
      </c>
      <c r="M99" t="s">
        <v>193</v>
      </c>
      <c r="N99">
        <v>16.2334</v>
      </c>
      <c r="Q99" s="1">
        <f t="shared" si="1"/>
        <v>2.8472222222222232E-2</v>
      </c>
    </row>
    <row r="100" spans="1:17">
      <c r="A100" t="s">
        <v>126</v>
      </c>
      <c r="B100">
        <v>20</v>
      </c>
      <c r="C100" t="s">
        <v>179</v>
      </c>
      <c r="H100" t="s">
        <v>192</v>
      </c>
      <c r="I100" t="s">
        <v>193</v>
      </c>
      <c r="J100" s="1">
        <v>0.87916666666666676</v>
      </c>
      <c r="K100" s="1">
        <v>0.88750000000000007</v>
      </c>
      <c r="L100" t="s">
        <v>180</v>
      </c>
      <c r="M100" t="s">
        <v>181</v>
      </c>
      <c r="N100">
        <v>7.5</v>
      </c>
      <c r="Q100" s="1">
        <f t="shared" si="1"/>
        <v>8.3333333333333037E-3</v>
      </c>
    </row>
    <row r="101" spans="1:17">
      <c r="A101" t="s">
        <v>126</v>
      </c>
      <c r="M101" t="s">
        <v>277</v>
      </c>
      <c r="N101">
        <f>SUM(N81:N100)</f>
        <v>260.32784000000004</v>
      </c>
      <c r="P101" t="s">
        <v>157</v>
      </c>
      <c r="Q101" s="1">
        <f>SUM(Q81:Q100)</f>
        <v>0.44236111111111137</v>
      </c>
    </row>
    <row r="102" spans="1:17">
      <c r="Q102" s="1"/>
    </row>
    <row r="103" spans="1:17">
      <c r="A103" t="s">
        <v>140</v>
      </c>
      <c r="Q103" s="1"/>
    </row>
    <row r="104" spans="1:17">
      <c r="A104" t="s">
        <v>140</v>
      </c>
      <c r="B104">
        <v>1</v>
      </c>
      <c r="C104" t="s">
        <v>179</v>
      </c>
      <c r="H104" t="s">
        <v>180</v>
      </c>
      <c r="I104" t="s">
        <v>181</v>
      </c>
      <c r="J104" s="1">
        <v>0.24652777777777779</v>
      </c>
      <c r="K104" s="1">
        <v>0.26041666666666669</v>
      </c>
      <c r="L104" t="s">
        <v>212</v>
      </c>
      <c r="M104" t="s">
        <v>213</v>
      </c>
      <c r="N104">
        <v>9.5</v>
      </c>
      <c r="Q104" s="1">
        <f t="shared" si="1"/>
        <v>1.3888888888888895E-2</v>
      </c>
    </row>
    <row r="105" spans="1:17">
      <c r="A105" t="s">
        <v>140</v>
      </c>
      <c r="B105">
        <v>2</v>
      </c>
      <c r="C105" t="s">
        <v>184</v>
      </c>
      <c r="D105">
        <v>201472</v>
      </c>
      <c r="E105" t="s">
        <v>214</v>
      </c>
      <c r="F105" t="s">
        <v>215</v>
      </c>
      <c r="G105" t="s">
        <v>211</v>
      </c>
      <c r="H105" t="s">
        <v>212</v>
      </c>
      <c r="I105" t="s">
        <v>213</v>
      </c>
      <c r="J105" s="1">
        <v>0.26041666666666669</v>
      </c>
      <c r="K105" s="1">
        <v>0.27569444444444446</v>
      </c>
      <c r="L105" t="s">
        <v>207</v>
      </c>
      <c r="M105" t="s">
        <v>208</v>
      </c>
      <c r="N105">
        <v>7.8006000000000002</v>
      </c>
      <c r="Q105" s="1">
        <f t="shared" si="1"/>
        <v>1.5277777777777779E-2</v>
      </c>
    </row>
    <row r="106" spans="1:17">
      <c r="A106" t="s">
        <v>140</v>
      </c>
      <c r="B106">
        <v>3</v>
      </c>
      <c r="C106" t="s">
        <v>184</v>
      </c>
      <c r="D106">
        <v>201374</v>
      </c>
      <c r="E106" t="s">
        <v>209</v>
      </c>
      <c r="F106" t="s">
        <v>210</v>
      </c>
      <c r="G106" t="s">
        <v>211</v>
      </c>
      <c r="H106" t="s">
        <v>207</v>
      </c>
      <c r="I106" t="s">
        <v>208</v>
      </c>
      <c r="J106" s="1">
        <v>0.28472222222222221</v>
      </c>
      <c r="K106" s="1">
        <v>0.29791666666666666</v>
      </c>
      <c r="L106" t="s">
        <v>212</v>
      </c>
      <c r="M106" t="s">
        <v>213</v>
      </c>
      <c r="N106">
        <v>6.6947799999999997</v>
      </c>
      <c r="Q106" s="1">
        <f t="shared" si="1"/>
        <v>1.3194444444444453E-2</v>
      </c>
    </row>
    <row r="107" spans="1:17">
      <c r="A107" t="s">
        <v>140</v>
      </c>
      <c r="B107">
        <v>4</v>
      </c>
      <c r="C107" t="s">
        <v>184</v>
      </c>
      <c r="D107">
        <v>201477</v>
      </c>
      <c r="E107" t="s">
        <v>214</v>
      </c>
      <c r="F107" t="s">
        <v>215</v>
      </c>
      <c r="G107" t="s">
        <v>211</v>
      </c>
      <c r="H107" t="s">
        <v>212</v>
      </c>
      <c r="I107" t="s">
        <v>213</v>
      </c>
      <c r="J107" s="1">
        <v>0.30208333333333331</v>
      </c>
      <c r="K107" s="1">
        <v>0.31736111111111115</v>
      </c>
      <c r="L107" t="s">
        <v>207</v>
      </c>
      <c r="M107" t="s">
        <v>208</v>
      </c>
      <c r="N107">
        <v>7.8006000000000002</v>
      </c>
      <c r="Q107" s="1">
        <f t="shared" si="1"/>
        <v>1.5277777777777835E-2</v>
      </c>
    </row>
    <row r="108" spans="1:17">
      <c r="A108" t="s">
        <v>140</v>
      </c>
      <c r="B108">
        <v>5</v>
      </c>
      <c r="C108" t="s">
        <v>184</v>
      </c>
      <c r="D108">
        <v>201381</v>
      </c>
      <c r="E108" t="s">
        <v>209</v>
      </c>
      <c r="F108" t="s">
        <v>210</v>
      </c>
      <c r="G108" t="s">
        <v>211</v>
      </c>
      <c r="H108" t="s">
        <v>207</v>
      </c>
      <c r="I108" t="s">
        <v>208</v>
      </c>
      <c r="J108" s="1">
        <v>0.3263888888888889</v>
      </c>
      <c r="K108" s="1">
        <v>0.33958333333333335</v>
      </c>
      <c r="L108" t="s">
        <v>212</v>
      </c>
      <c r="M108" t="s">
        <v>213</v>
      </c>
      <c r="N108">
        <v>6.6947799999999997</v>
      </c>
      <c r="Q108" s="1">
        <f t="shared" si="1"/>
        <v>1.3194444444444453E-2</v>
      </c>
    </row>
    <row r="109" spans="1:17">
      <c r="A109" t="s">
        <v>140</v>
      </c>
      <c r="B109">
        <v>6</v>
      </c>
      <c r="C109" t="s">
        <v>184</v>
      </c>
      <c r="D109">
        <v>201484</v>
      </c>
      <c r="E109" t="s">
        <v>214</v>
      </c>
      <c r="F109" t="s">
        <v>215</v>
      </c>
      <c r="G109" t="s">
        <v>211</v>
      </c>
      <c r="H109" t="s">
        <v>212</v>
      </c>
      <c r="I109" t="s">
        <v>213</v>
      </c>
      <c r="J109" s="1">
        <v>0.34513888888888888</v>
      </c>
      <c r="K109" s="1">
        <v>0.36249999999999999</v>
      </c>
      <c r="L109" t="s">
        <v>207</v>
      </c>
      <c r="M109" t="s">
        <v>208</v>
      </c>
      <c r="N109">
        <v>7.8006000000000002</v>
      </c>
      <c r="Q109" s="1">
        <f t="shared" si="1"/>
        <v>1.7361111111111105E-2</v>
      </c>
    </row>
    <row r="110" spans="1:17">
      <c r="A110" t="s">
        <v>140</v>
      </c>
      <c r="B110">
        <v>7</v>
      </c>
      <c r="C110" t="s">
        <v>184</v>
      </c>
      <c r="D110">
        <v>201388</v>
      </c>
      <c r="E110" t="s">
        <v>209</v>
      </c>
      <c r="F110" t="s">
        <v>210</v>
      </c>
      <c r="G110" t="s">
        <v>211</v>
      </c>
      <c r="H110" t="s">
        <v>207</v>
      </c>
      <c r="I110" t="s">
        <v>208</v>
      </c>
      <c r="J110" s="1">
        <v>0.36805555555555558</v>
      </c>
      <c r="K110" s="1">
        <v>0.38263888888888892</v>
      </c>
      <c r="L110" t="s">
        <v>212</v>
      </c>
      <c r="M110" t="s">
        <v>213</v>
      </c>
      <c r="N110">
        <v>6.6947799999999997</v>
      </c>
      <c r="Q110" s="1">
        <f t="shared" si="1"/>
        <v>1.4583333333333337E-2</v>
      </c>
    </row>
    <row r="111" spans="1:17">
      <c r="A111" t="s">
        <v>140</v>
      </c>
      <c r="B111">
        <v>8</v>
      </c>
      <c r="C111" t="s">
        <v>179</v>
      </c>
      <c r="H111" t="s">
        <v>212</v>
      </c>
      <c r="I111" t="s">
        <v>213</v>
      </c>
      <c r="J111" s="1">
        <v>0.38263888888888892</v>
      </c>
      <c r="K111" s="1">
        <v>0.38611111111111113</v>
      </c>
      <c r="L111" t="s">
        <v>197</v>
      </c>
      <c r="M111" t="s">
        <v>198</v>
      </c>
      <c r="N111">
        <v>2.6360000000000001</v>
      </c>
      <c r="Q111" s="1">
        <f t="shared" si="1"/>
        <v>3.4722222222222099E-3</v>
      </c>
    </row>
    <row r="112" spans="1:17">
      <c r="A112" t="s">
        <v>140</v>
      </c>
      <c r="B112">
        <v>9</v>
      </c>
      <c r="C112" t="s">
        <v>184</v>
      </c>
      <c r="D112">
        <v>100724</v>
      </c>
      <c r="E112" t="s">
        <v>199</v>
      </c>
      <c r="F112" t="s">
        <v>200</v>
      </c>
      <c r="G112" t="s">
        <v>196</v>
      </c>
      <c r="H112" t="s">
        <v>197</v>
      </c>
      <c r="I112" t="s">
        <v>198</v>
      </c>
      <c r="J112" s="1">
        <v>0.41319444444444442</v>
      </c>
      <c r="K112" s="1">
        <v>0.42152777777777778</v>
      </c>
      <c r="L112" t="s">
        <v>201</v>
      </c>
      <c r="M112" t="s">
        <v>202</v>
      </c>
      <c r="N112">
        <v>3.9434100000000001</v>
      </c>
      <c r="Q112" s="1">
        <f t="shared" si="1"/>
        <v>8.3333333333333592E-3</v>
      </c>
    </row>
    <row r="113" spans="1:17">
      <c r="A113" t="s">
        <v>140</v>
      </c>
      <c r="B113">
        <v>10</v>
      </c>
      <c r="C113" t="s">
        <v>184</v>
      </c>
      <c r="D113">
        <v>100866</v>
      </c>
      <c r="E113" t="s">
        <v>203</v>
      </c>
      <c r="F113" t="s">
        <v>204</v>
      </c>
      <c r="G113" t="s">
        <v>196</v>
      </c>
      <c r="H113" t="s">
        <v>201</v>
      </c>
      <c r="I113" t="s">
        <v>202</v>
      </c>
      <c r="J113" s="1">
        <v>0.42986111111111108</v>
      </c>
      <c r="K113" s="1">
        <v>0.4375</v>
      </c>
      <c r="L113" t="s">
        <v>197</v>
      </c>
      <c r="M113" t="s">
        <v>198</v>
      </c>
      <c r="N113">
        <v>3.6383299999999998</v>
      </c>
      <c r="Q113" s="1">
        <f t="shared" si="1"/>
        <v>7.6388888888889173E-3</v>
      </c>
    </row>
    <row r="114" spans="1:17">
      <c r="A114" t="s">
        <v>140</v>
      </c>
      <c r="B114">
        <v>11</v>
      </c>
      <c r="C114" t="s">
        <v>184</v>
      </c>
      <c r="D114">
        <v>100731</v>
      </c>
      <c r="E114" t="s">
        <v>205</v>
      </c>
      <c r="F114" t="s">
        <v>206</v>
      </c>
      <c r="G114" t="s">
        <v>196</v>
      </c>
      <c r="H114" t="s">
        <v>197</v>
      </c>
      <c r="I114" t="s">
        <v>198</v>
      </c>
      <c r="J114" s="1">
        <v>0.44444444444444442</v>
      </c>
      <c r="K114" s="1">
        <v>0.46319444444444446</v>
      </c>
      <c r="L114" t="s">
        <v>182</v>
      </c>
      <c r="M114" t="s">
        <v>183</v>
      </c>
      <c r="N114">
        <v>10.9535</v>
      </c>
      <c r="Q114" s="1">
        <f t="shared" si="1"/>
        <v>1.8750000000000044E-2</v>
      </c>
    </row>
    <row r="115" spans="1:17">
      <c r="A115" t="s">
        <v>140</v>
      </c>
      <c r="B115">
        <v>12</v>
      </c>
      <c r="C115" t="s">
        <v>184</v>
      </c>
      <c r="D115">
        <v>100874</v>
      </c>
      <c r="E115" t="s">
        <v>216</v>
      </c>
      <c r="F115" t="s">
        <v>217</v>
      </c>
      <c r="G115" t="s">
        <v>196</v>
      </c>
      <c r="H115" t="s">
        <v>182</v>
      </c>
      <c r="I115" t="s">
        <v>183</v>
      </c>
      <c r="J115" s="1">
        <v>0.4680555555555555</v>
      </c>
      <c r="K115" s="1">
        <v>0.48749999999999999</v>
      </c>
      <c r="L115" t="s">
        <v>197</v>
      </c>
      <c r="M115" t="s">
        <v>198</v>
      </c>
      <c r="N115">
        <v>11.3742</v>
      </c>
      <c r="Q115" s="1">
        <f t="shared" si="1"/>
        <v>1.9444444444444486E-2</v>
      </c>
    </row>
    <row r="116" spans="1:17">
      <c r="A116" t="s">
        <v>140</v>
      </c>
      <c r="B116">
        <v>13</v>
      </c>
      <c r="C116" t="s">
        <v>184</v>
      </c>
      <c r="D116">
        <v>100742</v>
      </c>
      <c r="E116" t="s">
        <v>199</v>
      </c>
      <c r="F116" t="s">
        <v>200</v>
      </c>
      <c r="G116" t="s">
        <v>196</v>
      </c>
      <c r="H116" t="s">
        <v>197</v>
      </c>
      <c r="I116" t="s">
        <v>198</v>
      </c>
      <c r="J116" s="1">
        <v>0.49652777777777773</v>
      </c>
      <c r="K116" s="1">
        <v>0.50486111111111109</v>
      </c>
      <c r="L116" t="s">
        <v>201</v>
      </c>
      <c r="M116" t="s">
        <v>202</v>
      </c>
      <c r="N116">
        <v>3.9434100000000001</v>
      </c>
      <c r="Q116" s="1">
        <f t="shared" si="1"/>
        <v>8.3333333333333592E-3</v>
      </c>
    </row>
    <row r="117" spans="1:17">
      <c r="A117" t="s">
        <v>140</v>
      </c>
      <c r="B117">
        <v>14</v>
      </c>
      <c r="C117" t="s">
        <v>179</v>
      </c>
      <c r="H117" t="s">
        <v>201</v>
      </c>
      <c r="I117" t="s">
        <v>202</v>
      </c>
      <c r="J117" s="1">
        <v>0.50486111111111109</v>
      </c>
      <c r="K117" s="1">
        <v>0.51527777777777783</v>
      </c>
      <c r="L117" t="s">
        <v>180</v>
      </c>
      <c r="M117" t="s">
        <v>181</v>
      </c>
      <c r="N117">
        <v>7.5</v>
      </c>
      <c r="Q117" s="1">
        <f t="shared" si="1"/>
        <v>1.0416666666666741E-2</v>
      </c>
    </row>
    <row r="118" spans="1:17">
      <c r="A118" t="s">
        <v>140</v>
      </c>
      <c r="B118">
        <v>15</v>
      </c>
      <c r="C118" t="s">
        <v>179</v>
      </c>
      <c r="H118" t="s">
        <v>180</v>
      </c>
      <c r="I118" t="s">
        <v>181</v>
      </c>
      <c r="J118" s="1">
        <v>0.6118055555555556</v>
      </c>
      <c r="K118" s="1">
        <v>0.62013888888888891</v>
      </c>
      <c r="L118" t="s">
        <v>192</v>
      </c>
      <c r="M118" t="s">
        <v>193</v>
      </c>
      <c r="N118">
        <v>7.5</v>
      </c>
      <c r="Q118" s="1">
        <f t="shared" si="1"/>
        <v>8.3333333333333037E-3</v>
      </c>
    </row>
    <row r="119" spans="1:17">
      <c r="A119" t="s">
        <v>140</v>
      </c>
      <c r="B119">
        <v>16</v>
      </c>
      <c r="C119" t="s">
        <v>184</v>
      </c>
      <c r="D119">
        <v>220250</v>
      </c>
      <c r="E119" t="s">
        <v>229</v>
      </c>
      <c r="F119" t="s">
        <v>230</v>
      </c>
      <c r="G119" t="s">
        <v>222</v>
      </c>
      <c r="H119" t="s">
        <v>192</v>
      </c>
      <c r="I119" t="s">
        <v>193</v>
      </c>
      <c r="J119" s="1">
        <v>0.62013888888888891</v>
      </c>
      <c r="K119" s="1">
        <v>0.64722222222222225</v>
      </c>
      <c r="L119" t="s">
        <v>218</v>
      </c>
      <c r="M119" t="s">
        <v>219</v>
      </c>
      <c r="N119">
        <v>15.4627</v>
      </c>
      <c r="Q119" s="1">
        <f t="shared" si="1"/>
        <v>2.7083333333333348E-2</v>
      </c>
    </row>
    <row r="120" spans="1:17">
      <c r="A120" t="s">
        <v>140</v>
      </c>
      <c r="B120">
        <v>17</v>
      </c>
      <c r="C120" t="s">
        <v>184</v>
      </c>
      <c r="D120">
        <v>220112</v>
      </c>
      <c r="E120" t="s">
        <v>220</v>
      </c>
      <c r="F120" t="s">
        <v>221</v>
      </c>
      <c r="G120" t="s">
        <v>222</v>
      </c>
      <c r="H120" t="s">
        <v>218</v>
      </c>
      <c r="I120" t="s">
        <v>219</v>
      </c>
      <c r="J120" s="1">
        <v>0.65277777777777779</v>
      </c>
      <c r="K120" s="1">
        <v>0.68680555555555556</v>
      </c>
      <c r="L120" t="s">
        <v>223</v>
      </c>
      <c r="M120" t="s">
        <v>224</v>
      </c>
      <c r="N120">
        <v>19.882999999999999</v>
      </c>
      <c r="Q120" s="1">
        <f t="shared" si="1"/>
        <v>3.4027777777777768E-2</v>
      </c>
    </row>
    <row r="121" spans="1:17">
      <c r="A121" t="s">
        <v>140</v>
      </c>
      <c r="B121">
        <v>18</v>
      </c>
      <c r="C121" t="s">
        <v>184</v>
      </c>
      <c r="D121">
        <v>220267</v>
      </c>
      <c r="E121" t="s">
        <v>225</v>
      </c>
      <c r="F121" t="s">
        <v>226</v>
      </c>
      <c r="G121" t="s">
        <v>222</v>
      </c>
      <c r="H121" t="s">
        <v>223</v>
      </c>
      <c r="I121" t="s">
        <v>224</v>
      </c>
      <c r="J121" s="1">
        <v>0.70486111111111116</v>
      </c>
      <c r="K121" s="1">
        <v>0.74097222222222225</v>
      </c>
      <c r="L121" t="s">
        <v>218</v>
      </c>
      <c r="M121" t="s">
        <v>219</v>
      </c>
      <c r="N121">
        <v>20.921500000000002</v>
      </c>
      <c r="Q121" s="1">
        <f t="shared" si="1"/>
        <v>3.6111111111111094E-2</v>
      </c>
    </row>
    <row r="122" spans="1:17">
      <c r="A122" t="s">
        <v>140</v>
      </c>
      <c r="B122">
        <v>19</v>
      </c>
      <c r="C122" t="s">
        <v>184</v>
      </c>
      <c r="D122">
        <v>220131</v>
      </c>
      <c r="E122" t="s">
        <v>227</v>
      </c>
      <c r="F122" t="s">
        <v>228</v>
      </c>
      <c r="G122" t="s">
        <v>222</v>
      </c>
      <c r="H122" t="s">
        <v>218</v>
      </c>
      <c r="I122" t="s">
        <v>219</v>
      </c>
      <c r="J122" s="1">
        <v>0.74652777777777779</v>
      </c>
      <c r="K122" s="1">
        <v>0.77500000000000002</v>
      </c>
      <c r="L122" t="s">
        <v>192</v>
      </c>
      <c r="M122" t="s">
        <v>193</v>
      </c>
      <c r="N122">
        <v>16.2334</v>
      </c>
      <c r="Q122" s="1">
        <f t="shared" si="1"/>
        <v>2.8472222222222232E-2</v>
      </c>
    </row>
    <row r="123" spans="1:17">
      <c r="A123" t="s">
        <v>140</v>
      </c>
      <c r="B123">
        <v>20</v>
      </c>
      <c r="C123" t="s">
        <v>184</v>
      </c>
      <c r="D123">
        <v>100947</v>
      </c>
      <c r="E123" t="s">
        <v>194</v>
      </c>
      <c r="F123" t="s">
        <v>195</v>
      </c>
      <c r="G123" t="s">
        <v>196</v>
      </c>
      <c r="H123" t="s">
        <v>192</v>
      </c>
      <c r="I123" t="s">
        <v>193</v>
      </c>
      <c r="J123" s="1">
        <v>0.79861111111111116</v>
      </c>
      <c r="K123" s="1">
        <v>0.82152777777777775</v>
      </c>
      <c r="L123" t="s">
        <v>197</v>
      </c>
      <c r="M123" t="s">
        <v>198</v>
      </c>
      <c r="N123">
        <v>13.524900000000001</v>
      </c>
      <c r="Q123" s="1">
        <f t="shared" si="1"/>
        <v>2.2916666666666585E-2</v>
      </c>
    </row>
    <row r="124" spans="1:17">
      <c r="A124" t="s">
        <v>140</v>
      </c>
      <c r="B124">
        <v>21</v>
      </c>
      <c r="C124" t="s">
        <v>184</v>
      </c>
      <c r="D124">
        <v>100814</v>
      </c>
      <c r="E124" t="s">
        <v>199</v>
      </c>
      <c r="F124" t="s">
        <v>200</v>
      </c>
      <c r="G124" t="s">
        <v>196</v>
      </c>
      <c r="H124" t="s">
        <v>197</v>
      </c>
      <c r="I124" t="s">
        <v>198</v>
      </c>
      <c r="J124" s="1">
        <v>0.82986111111111116</v>
      </c>
      <c r="K124" s="1">
        <v>0.83819444444444446</v>
      </c>
      <c r="L124" t="s">
        <v>201</v>
      </c>
      <c r="M124" t="s">
        <v>202</v>
      </c>
      <c r="N124">
        <v>3.9434100000000001</v>
      </c>
      <c r="Q124" s="1">
        <f t="shared" si="1"/>
        <v>8.3333333333333037E-3</v>
      </c>
    </row>
    <row r="125" spans="1:17">
      <c r="A125" t="s">
        <v>140</v>
      </c>
      <c r="B125">
        <v>22</v>
      </c>
      <c r="C125" t="s">
        <v>184</v>
      </c>
      <c r="D125">
        <v>100957</v>
      </c>
      <c r="E125" t="s">
        <v>203</v>
      </c>
      <c r="F125" t="s">
        <v>204</v>
      </c>
      <c r="G125" t="s">
        <v>196</v>
      </c>
      <c r="H125" t="s">
        <v>201</v>
      </c>
      <c r="I125" t="s">
        <v>202</v>
      </c>
      <c r="J125" s="1">
        <v>0.84652777777777777</v>
      </c>
      <c r="K125" s="1">
        <v>0.85416666666666663</v>
      </c>
      <c r="L125" t="s">
        <v>197</v>
      </c>
      <c r="M125" t="s">
        <v>198</v>
      </c>
      <c r="N125">
        <v>3.6383299999999998</v>
      </c>
      <c r="Q125" s="1">
        <f t="shared" si="1"/>
        <v>7.6388888888888618E-3</v>
      </c>
    </row>
    <row r="126" spans="1:17">
      <c r="A126" t="s">
        <v>140</v>
      </c>
      <c r="B126">
        <v>23</v>
      </c>
      <c r="C126" t="s">
        <v>184</v>
      </c>
      <c r="D126">
        <v>100821</v>
      </c>
      <c r="E126" t="s">
        <v>205</v>
      </c>
      <c r="F126" t="s">
        <v>206</v>
      </c>
      <c r="G126" t="s">
        <v>196</v>
      </c>
      <c r="H126" t="s">
        <v>197</v>
      </c>
      <c r="I126" t="s">
        <v>198</v>
      </c>
      <c r="J126" s="1">
        <v>0.86111111111111116</v>
      </c>
      <c r="K126" s="1">
        <v>0.87986111111111109</v>
      </c>
      <c r="L126" t="s">
        <v>182</v>
      </c>
      <c r="M126" t="s">
        <v>183</v>
      </c>
      <c r="N126">
        <v>10.9535</v>
      </c>
      <c r="Q126" s="1">
        <f t="shared" si="1"/>
        <v>1.8749999999999933E-2</v>
      </c>
    </row>
    <row r="127" spans="1:17">
      <c r="A127" t="s">
        <v>140</v>
      </c>
      <c r="B127">
        <v>24</v>
      </c>
      <c r="C127" t="s">
        <v>179</v>
      </c>
      <c r="H127" t="s">
        <v>182</v>
      </c>
      <c r="I127" t="s">
        <v>183</v>
      </c>
      <c r="J127" s="1">
        <v>0.87986111111111109</v>
      </c>
      <c r="K127" s="1">
        <v>0.8881944444444444</v>
      </c>
      <c r="L127" t="s">
        <v>180</v>
      </c>
      <c r="M127" t="s">
        <v>181</v>
      </c>
      <c r="N127">
        <v>7.8</v>
      </c>
      <c r="Q127" s="1">
        <f t="shared" si="1"/>
        <v>8.3333333333333037E-3</v>
      </c>
    </row>
    <row r="128" spans="1:17">
      <c r="A128" t="s">
        <v>140</v>
      </c>
      <c r="M128" t="s">
        <v>277</v>
      </c>
      <c r="N128">
        <f>SUM(N104:N127)</f>
        <v>216.83573000000001</v>
      </c>
      <c r="P128" t="s">
        <v>274</v>
      </c>
      <c r="Q128" s="1">
        <f>SUM(Q104:Q127)</f>
        <v>0.37916666666666671</v>
      </c>
    </row>
    <row r="129" spans="1:17">
      <c r="Q129" s="1"/>
    </row>
    <row r="130" spans="1:17">
      <c r="A130" t="s">
        <v>284</v>
      </c>
      <c r="Q130" s="1"/>
    </row>
    <row r="131" spans="1:17">
      <c r="A131" t="s">
        <v>284</v>
      </c>
      <c r="B131">
        <v>1</v>
      </c>
      <c r="C131" t="s">
        <v>179</v>
      </c>
      <c r="H131" t="s">
        <v>180</v>
      </c>
      <c r="I131" t="s">
        <v>181</v>
      </c>
      <c r="J131" s="1">
        <v>0.56388888888888888</v>
      </c>
      <c r="K131" s="1">
        <v>0.57222222222222219</v>
      </c>
      <c r="L131" t="s">
        <v>182</v>
      </c>
      <c r="M131" t="s">
        <v>183</v>
      </c>
      <c r="N131">
        <v>7.6</v>
      </c>
      <c r="Q131" s="1">
        <f t="shared" si="1"/>
        <v>8.3333333333333037E-3</v>
      </c>
    </row>
    <row r="132" spans="1:17">
      <c r="A132" t="s">
        <v>284</v>
      </c>
      <c r="B132">
        <v>2</v>
      </c>
      <c r="C132" t="s">
        <v>184</v>
      </c>
      <c r="D132">
        <v>100898</v>
      </c>
      <c r="E132" t="s">
        <v>216</v>
      </c>
      <c r="F132" t="s">
        <v>217</v>
      </c>
      <c r="G132" t="s">
        <v>196</v>
      </c>
      <c r="H132" t="s">
        <v>182</v>
      </c>
      <c r="I132" t="s">
        <v>183</v>
      </c>
      <c r="J132" s="1">
        <v>0.57222222222222219</v>
      </c>
      <c r="K132" s="1">
        <v>0.59166666666666667</v>
      </c>
      <c r="L132" t="s">
        <v>197</v>
      </c>
      <c r="M132" t="s">
        <v>198</v>
      </c>
      <c r="N132">
        <v>11.3742</v>
      </c>
      <c r="Q132" s="1">
        <f t="shared" si="1"/>
        <v>1.9444444444444486E-2</v>
      </c>
    </row>
    <row r="133" spans="1:17">
      <c r="A133" t="s">
        <v>284</v>
      </c>
      <c r="B133">
        <v>3</v>
      </c>
      <c r="C133" t="s">
        <v>184</v>
      </c>
      <c r="D133">
        <v>100765</v>
      </c>
      <c r="E133" t="s">
        <v>199</v>
      </c>
      <c r="F133" t="s">
        <v>200</v>
      </c>
      <c r="G133" t="s">
        <v>196</v>
      </c>
      <c r="H133" t="s">
        <v>197</v>
      </c>
      <c r="I133" t="s">
        <v>198</v>
      </c>
      <c r="J133" s="1">
        <v>0.60069444444444442</v>
      </c>
      <c r="K133" s="1">
        <v>0.60902777777777783</v>
      </c>
      <c r="L133" t="s">
        <v>201</v>
      </c>
      <c r="M133" t="s">
        <v>202</v>
      </c>
      <c r="N133">
        <v>3.9434100000000001</v>
      </c>
      <c r="Q133" s="1">
        <f t="shared" ref="Q133:Q196" si="2">K133-J133</f>
        <v>8.3333333333334147E-3</v>
      </c>
    </row>
    <row r="134" spans="1:17">
      <c r="A134" t="s">
        <v>284</v>
      </c>
      <c r="B134">
        <v>4</v>
      </c>
      <c r="C134" t="s">
        <v>184</v>
      </c>
      <c r="D134">
        <v>100908</v>
      </c>
      <c r="E134" t="s">
        <v>203</v>
      </c>
      <c r="F134" t="s">
        <v>204</v>
      </c>
      <c r="G134" t="s">
        <v>196</v>
      </c>
      <c r="H134" t="s">
        <v>201</v>
      </c>
      <c r="I134" t="s">
        <v>202</v>
      </c>
      <c r="J134" s="1">
        <v>0.61736111111111114</v>
      </c>
      <c r="K134" s="1">
        <v>0.625</v>
      </c>
      <c r="L134" t="s">
        <v>197</v>
      </c>
      <c r="M134" t="s">
        <v>198</v>
      </c>
      <c r="N134">
        <v>3.6383299999999998</v>
      </c>
      <c r="Q134" s="1">
        <f t="shared" si="2"/>
        <v>7.6388888888888618E-3</v>
      </c>
    </row>
    <row r="135" spans="1:17">
      <c r="A135" t="s">
        <v>284</v>
      </c>
      <c r="B135">
        <v>5</v>
      </c>
      <c r="C135" t="s">
        <v>184</v>
      </c>
      <c r="D135">
        <v>100772</v>
      </c>
      <c r="E135" t="s">
        <v>205</v>
      </c>
      <c r="F135" t="s">
        <v>206</v>
      </c>
      <c r="G135" t="s">
        <v>196</v>
      </c>
      <c r="H135" t="s">
        <v>197</v>
      </c>
      <c r="I135" t="s">
        <v>198</v>
      </c>
      <c r="J135" s="1">
        <v>0.63194444444444442</v>
      </c>
      <c r="K135" s="1">
        <v>0.65069444444444446</v>
      </c>
      <c r="L135" t="s">
        <v>182</v>
      </c>
      <c r="M135" t="s">
        <v>183</v>
      </c>
      <c r="N135">
        <v>10.9535</v>
      </c>
      <c r="Q135" s="1">
        <f t="shared" si="2"/>
        <v>1.8750000000000044E-2</v>
      </c>
    </row>
    <row r="136" spans="1:17">
      <c r="A136" t="s">
        <v>284</v>
      </c>
      <c r="B136">
        <v>6</v>
      </c>
      <c r="C136" t="s">
        <v>184</v>
      </c>
      <c r="D136">
        <v>535218</v>
      </c>
      <c r="E136" t="s">
        <v>185</v>
      </c>
      <c r="F136" t="s">
        <v>186</v>
      </c>
      <c r="G136" t="s">
        <v>187</v>
      </c>
      <c r="H136" t="s">
        <v>182</v>
      </c>
      <c r="I136" t="s">
        <v>183</v>
      </c>
      <c r="J136" s="1">
        <v>0.71736111111111101</v>
      </c>
      <c r="K136" s="1">
        <v>0.7402777777777777</v>
      </c>
      <c r="L136" t="s">
        <v>188</v>
      </c>
      <c r="M136" t="s">
        <v>189</v>
      </c>
      <c r="N136">
        <v>12.118</v>
      </c>
      <c r="Q136" s="1">
        <f t="shared" si="2"/>
        <v>2.2916666666666696E-2</v>
      </c>
    </row>
    <row r="137" spans="1:17">
      <c r="A137" t="s">
        <v>284</v>
      </c>
      <c r="B137">
        <v>7</v>
      </c>
      <c r="C137" t="s">
        <v>184</v>
      </c>
      <c r="D137">
        <v>535072</v>
      </c>
      <c r="E137" t="s">
        <v>190</v>
      </c>
      <c r="F137" t="s">
        <v>191</v>
      </c>
      <c r="G137" t="s">
        <v>187</v>
      </c>
      <c r="H137" t="s">
        <v>188</v>
      </c>
      <c r="I137" t="s">
        <v>189</v>
      </c>
      <c r="J137" s="1">
        <v>0.74375000000000002</v>
      </c>
      <c r="K137" s="1">
        <v>0.76458333333333339</v>
      </c>
      <c r="L137" t="s">
        <v>182</v>
      </c>
      <c r="M137" t="s">
        <v>183</v>
      </c>
      <c r="N137">
        <v>12.781700000000001</v>
      </c>
      <c r="Q137" s="1">
        <f t="shared" si="2"/>
        <v>2.083333333333337E-2</v>
      </c>
    </row>
    <row r="138" spans="1:17">
      <c r="A138" t="s">
        <v>284</v>
      </c>
      <c r="B138">
        <v>8</v>
      </c>
      <c r="C138" t="s">
        <v>184</v>
      </c>
      <c r="D138">
        <v>535230</v>
      </c>
      <c r="E138" t="s">
        <v>185</v>
      </c>
      <c r="F138" t="s">
        <v>186</v>
      </c>
      <c r="G138" t="s">
        <v>187</v>
      </c>
      <c r="H138" t="s">
        <v>182</v>
      </c>
      <c r="I138" t="s">
        <v>183</v>
      </c>
      <c r="J138" s="1">
        <v>0.7715277777777777</v>
      </c>
      <c r="K138" s="1">
        <v>0.7944444444444444</v>
      </c>
      <c r="L138" t="s">
        <v>188</v>
      </c>
      <c r="M138" t="s">
        <v>189</v>
      </c>
      <c r="N138">
        <v>12.118</v>
      </c>
      <c r="Q138" s="1">
        <f t="shared" si="2"/>
        <v>2.2916666666666696E-2</v>
      </c>
    </row>
    <row r="139" spans="1:17">
      <c r="A139" t="s">
        <v>284</v>
      </c>
      <c r="B139">
        <v>9</v>
      </c>
      <c r="C139" t="s">
        <v>184</v>
      </c>
      <c r="D139">
        <v>535083</v>
      </c>
      <c r="E139" t="s">
        <v>190</v>
      </c>
      <c r="F139" t="s">
        <v>191</v>
      </c>
      <c r="G139" t="s">
        <v>187</v>
      </c>
      <c r="H139" t="s">
        <v>188</v>
      </c>
      <c r="I139" t="s">
        <v>189</v>
      </c>
      <c r="J139" s="1">
        <v>0.79791666666666661</v>
      </c>
      <c r="K139" s="1">
        <v>0.81805555555555554</v>
      </c>
      <c r="L139" t="s">
        <v>182</v>
      </c>
      <c r="M139" t="s">
        <v>183</v>
      </c>
      <c r="N139">
        <v>12.781700000000001</v>
      </c>
      <c r="Q139" s="1">
        <f t="shared" si="2"/>
        <v>2.0138888888888928E-2</v>
      </c>
    </row>
    <row r="140" spans="1:17">
      <c r="A140" t="s">
        <v>284</v>
      </c>
      <c r="B140">
        <v>10</v>
      </c>
      <c r="C140" t="s">
        <v>184</v>
      </c>
      <c r="D140">
        <v>535242</v>
      </c>
      <c r="E140" t="s">
        <v>185</v>
      </c>
      <c r="F140" t="s">
        <v>186</v>
      </c>
      <c r="G140" t="s">
        <v>187</v>
      </c>
      <c r="H140" t="s">
        <v>182</v>
      </c>
      <c r="I140" t="s">
        <v>183</v>
      </c>
      <c r="J140" s="1">
        <v>0.82638888888888884</v>
      </c>
      <c r="K140" s="1">
        <v>0.84722222222222221</v>
      </c>
      <c r="L140" t="s">
        <v>188</v>
      </c>
      <c r="M140" t="s">
        <v>189</v>
      </c>
      <c r="N140">
        <v>12.118</v>
      </c>
      <c r="Q140" s="1">
        <f t="shared" si="2"/>
        <v>2.083333333333337E-2</v>
      </c>
    </row>
    <row r="141" spans="1:17">
      <c r="A141" t="s">
        <v>284</v>
      </c>
      <c r="B141">
        <v>11</v>
      </c>
      <c r="C141" t="s">
        <v>184</v>
      </c>
      <c r="D141">
        <v>535096</v>
      </c>
      <c r="E141" t="s">
        <v>190</v>
      </c>
      <c r="F141" t="s">
        <v>191</v>
      </c>
      <c r="G141" t="s">
        <v>187</v>
      </c>
      <c r="H141" t="s">
        <v>188</v>
      </c>
      <c r="I141" t="s">
        <v>189</v>
      </c>
      <c r="J141" s="1">
        <v>0.85416666666666663</v>
      </c>
      <c r="K141" s="1">
        <v>0.87291666666666667</v>
      </c>
      <c r="L141" t="s">
        <v>182</v>
      </c>
      <c r="M141" t="s">
        <v>183</v>
      </c>
      <c r="N141">
        <v>12.781700000000001</v>
      </c>
      <c r="Q141" s="1">
        <f t="shared" si="2"/>
        <v>1.8750000000000044E-2</v>
      </c>
    </row>
    <row r="142" spans="1:17">
      <c r="A142" t="s">
        <v>284</v>
      </c>
      <c r="B142">
        <v>12</v>
      </c>
      <c r="C142" t="s">
        <v>179</v>
      </c>
      <c r="H142" t="s">
        <v>182</v>
      </c>
      <c r="I142" t="s">
        <v>183</v>
      </c>
      <c r="J142" s="1">
        <v>0.87291666666666667</v>
      </c>
      <c r="K142" s="1">
        <v>0.88124999999999998</v>
      </c>
      <c r="L142" t="s">
        <v>180</v>
      </c>
      <c r="M142" t="s">
        <v>181</v>
      </c>
      <c r="N142">
        <v>7.8</v>
      </c>
      <c r="Q142" s="1">
        <f t="shared" si="2"/>
        <v>8.3333333333333037E-3</v>
      </c>
    </row>
    <row r="143" spans="1:17">
      <c r="A143" t="s">
        <v>284</v>
      </c>
      <c r="M143" t="s">
        <v>277</v>
      </c>
      <c r="N143">
        <f>SUM(N131:N142)</f>
        <v>120.00854</v>
      </c>
      <c r="P143" t="s">
        <v>274</v>
      </c>
      <c r="Q143" s="1">
        <f>SUM(Q131:Q142)</f>
        <v>0.19722222222222252</v>
      </c>
    </row>
    <row r="144" spans="1:17">
      <c r="Q144" s="1"/>
    </row>
    <row r="145" spans="1:17">
      <c r="A145" t="s">
        <v>122</v>
      </c>
      <c r="Q145" s="1"/>
    </row>
    <row r="146" spans="1:17">
      <c r="A146" t="s">
        <v>122</v>
      </c>
      <c r="B146">
        <v>1</v>
      </c>
      <c r="C146" t="s">
        <v>179</v>
      </c>
      <c r="H146" t="s">
        <v>180</v>
      </c>
      <c r="I146" t="s">
        <v>181</v>
      </c>
      <c r="J146" s="1">
        <v>0.24513888888888888</v>
      </c>
      <c r="K146" s="1">
        <v>0.2590277777777778</v>
      </c>
      <c r="L146" t="s">
        <v>197</v>
      </c>
      <c r="M146" t="s">
        <v>198</v>
      </c>
      <c r="N146">
        <v>8.5</v>
      </c>
      <c r="Q146" s="1">
        <f t="shared" si="2"/>
        <v>1.3888888888888923E-2</v>
      </c>
    </row>
    <row r="147" spans="1:17">
      <c r="A147" t="s">
        <v>122</v>
      </c>
      <c r="B147">
        <v>2</v>
      </c>
      <c r="C147" t="s">
        <v>184</v>
      </c>
      <c r="D147">
        <v>100637</v>
      </c>
      <c r="E147" t="s">
        <v>244</v>
      </c>
      <c r="F147" t="s">
        <v>245</v>
      </c>
      <c r="G147" t="s">
        <v>196</v>
      </c>
      <c r="H147" t="s">
        <v>197</v>
      </c>
      <c r="I147" t="s">
        <v>198</v>
      </c>
      <c r="J147" s="1">
        <v>0.2590277777777778</v>
      </c>
      <c r="K147" s="1">
        <v>0.28194444444444444</v>
      </c>
      <c r="L147" t="s">
        <v>192</v>
      </c>
      <c r="M147" t="s">
        <v>193</v>
      </c>
      <c r="N147">
        <v>13.881600000000001</v>
      </c>
      <c r="Q147" s="1">
        <f t="shared" si="2"/>
        <v>2.2916666666666641E-2</v>
      </c>
    </row>
    <row r="148" spans="1:17">
      <c r="A148" t="s">
        <v>122</v>
      </c>
      <c r="B148">
        <v>3</v>
      </c>
      <c r="C148" t="s">
        <v>184</v>
      </c>
      <c r="D148">
        <v>100838</v>
      </c>
      <c r="E148" t="s">
        <v>194</v>
      </c>
      <c r="F148" t="s">
        <v>195</v>
      </c>
      <c r="G148" t="s">
        <v>196</v>
      </c>
      <c r="H148" t="s">
        <v>192</v>
      </c>
      <c r="I148" t="s">
        <v>193</v>
      </c>
      <c r="J148" s="1">
        <v>0.2986111111111111</v>
      </c>
      <c r="K148" s="1">
        <v>0.3215277777777778</v>
      </c>
      <c r="L148" t="s">
        <v>197</v>
      </c>
      <c r="M148" t="s">
        <v>198</v>
      </c>
      <c r="N148">
        <v>13.524900000000001</v>
      </c>
      <c r="Q148" s="1">
        <f t="shared" si="2"/>
        <v>2.2916666666666696E-2</v>
      </c>
    </row>
    <row r="149" spans="1:17">
      <c r="A149" t="s">
        <v>122</v>
      </c>
      <c r="B149">
        <v>4</v>
      </c>
      <c r="C149" t="s">
        <v>184</v>
      </c>
      <c r="D149">
        <v>100706</v>
      </c>
      <c r="E149" t="s">
        <v>199</v>
      </c>
      <c r="F149" t="s">
        <v>200</v>
      </c>
      <c r="G149" t="s">
        <v>196</v>
      </c>
      <c r="H149" t="s">
        <v>197</v>
      </c>
      <c r="I149" t="s">
        <v>198</v>
      </c>
      <c r="J149" s="1">
        <v>0.3298611111111111</v>
      </c>
      <c r="K149" s="1">
        <v>0.33819444444444446</v>
      </c>
      <c r="L149" t="s">
        <v>201</v>
      </c>
      <c r="M149" t="s">
        <v>202</v>
      </c>
      <c r="N149">
        <v>3.9434100000000001</v>
      </c>
      <c r="Q149" s="1">
        <f t="shared" si="2"/>
        <v>8.3333333333333592E-3</v>
      </c>
    </row>
    <row r="150" spans="1:17">
      <c r="A150" t="s">
        <v>122</v>
      </c>
      <c r="B150">
        <v>5</v>
      </c>
      <c r="C150" t="s">
        <v>184</v>
      </c>
      <c r="D150">
        <v>100848</v>
      </c>
      <c r="E150" t="s">
        <v>203</v>
      </c>
      <c r="F150" t="s">
        <v>204</v>
      </c>
      <c r="G150" t="s">
        <v>196</v>
      </c>
      <c r="H150" t="s">
        <v>201</v>
      </c>
      <c r="I150" t="s">
        <v>202</v>
      </c>
      <c r="J150" s="1">
        <v>0.34722222222222227</v>
      </c>
      <c r="K150" s="1">
        <v>0.35486111111111113</v>
      </c>
      <c r="L150" t="s">
        <v>197</v>
      </c>
      <c r="M150" t="s">
        <v>198</v>
      </c>
      <c r="N150">
        <v>3.6383299999999998</v>
      </c>
      <c r="Q150" s="1">
        <f t="shared" si="2"/>
        <v>7.6388888888888618E-3</v>
      </c>
    </row>
    <row r="151" spans="1:17">
      <c r="A151" t="s">
        <v>122</v>
      </c>
      <c r="B151">
        <v>6</v>
      </c>
      <c r="C151" t="s">
        <v>184</v>
      </c>
      <c r="D151">
        <v>100712</v>
      </c>
      <c r="E151" t="s">
        <v>205</v>
      </c>
      <c r="F151" t="s">
        <v>206</v>
      </c>
      <c r="G151" t="s">
        <v>196</v>
      </c>
      <c r="H151" t="s">
        <v>197</v>
      </c>
      <c r="I151" t="s">
        <v>198</v>
      </c>
      <c r="J151" s="1">
        <v>0.3611111111111111</v>
      </c>
      <c r="K151" s="1">
        <v>0.38055555555555554</v>
      </c>
      <c r="L151" t="s">
        <v>182</v>
      </c>
      <c r="M151" t="s">
        <v>183</v>
      </c>
      <c r="N151">
        <v>10.9535</v>
      </c>
      <c r="Q151" s="1">
        <f t="shared" si="2"/>
        <v>1.9444444444444431E-2</v>
      </c>
    </row>
    <row r="152" spans="1:17">
      <c r="A152" t="s">
        <v>122</v>
      </c>
      <c r="B152">
        <v>7</v>
      </c>
      <c r="C152" t="s">
        <v>179</v>
      </c>
      <c r="H152" t="s">
        <v>182</v>
      </c>
      <c r="I152" t="s">
        <v>183</v>
      </c>
      <c r="J152" s="1">
        <v>0.38055555555555554</v>
      </c>
      <c r="K152" s="1">
        <v>0.3833333333333333</v>
      </c>
      <c r="L152" t="s">
        <v>192</v>
      </c>
      <c r="M152" t="s">
        <v>193</v>
      </c>
      <c r="N152">
        <v>1.992</v>
      </c>
      <c r="Q152" s="1">
        <f t="shared" si="2"/>
        <v>2.7777777777777679E-3</v>
      </c>
    </row>
    <row r="153" spans="1:17">
      <c r="A153" t="s">
        <v>122</v>
      </c>
      <c r="B153">
        <v>8</v>
      </c>
      <c r="C153" t="s">
        <v>184</v>
      </c>
      <c r="D153">
        <v>220210</v>
      </c>
      <c r="E153" t="s">
        <v>229</v>
      </c>
      <c r="F153" t="s">
        <v>230</v>
      </c>
      <c r="G153" t="s">
        <v>222</v>
      </c>
      <c r="H153" t="s">
        <v>192</v>
      </c>
      <c r="I153" t="s">
        <v>193</v>
      </c>
      <c r="J153" s="1">
        <v>0.41180555555555554</v>
      </c>
      <c r="K153" s="1">
        <v>0.43888888888888888</v>
      </c>
      <c r="L153" t="s">
        <v>218</v>
      </c>
      <c r="M153" t="s">
        <v>219</v>
      </c>
      <c r="N153">
        <v>15.4627</v>
      </c>
      <c r="Q153" s="1">
        <f t="shared" si="2"/>
        <v>2.7083333333333348E-2</v>
      </c>
    </row>
    <row r="154" spans="1:17">
      <c r="A154" t="s">
        <v>122</v>
      </c>
      <c r="B154">
        <v>9</v>
      </c>
      <c r="C154" t="s">
        <v>184</v>
      </c>
      <c r="D154">
        <v>220072</v>
      </c>
      <c r="E154" t="s">
        <v>220</v>
      </c>
      <c r="F154" t="s">
        <v>221</v>
      </c>
      <c r="G154" t="s">
        <v>222</v>
      </c>
      <c r="H154" t="s">
        <v>218</v>
      </c>
      <c r="I154" t="s">
        <v>219</v>
      </c>
      <c r="J154" s="1">
        <v>0.44444444444444442</v>
      </c>
      <c r="K154" s="1">
        <v>0.47847222222222219</v>
      </c>
      <c r="L154" t="s">
        <v>223</v>
      </c>
      <c r="M154" t="s">
        <v>224</v>
      </c>
      <c r="N154">
        <v>19.882999999999999</v>
      </c>
      <c r="Q154" s="1">
        <f t="shared" si="2"/>
        <v>3.4027777777777768E-2</v>
      </c>
    </row>
    <row r="155" spans="1:17">
      <c r="A155" t="s">
        <v>122</v>
      </c>
      <c r="B155">
        <v>10</v>
      </c>
      <c r="C155" t="s">
        <v>184</v>
      </c>
      <c r="D155">
        <v>220227</v>
      </c>
      <c r="E155" t="s">
        <v>225</v>
      </c>
      <c r="F155" t="s">
        <v>226</v>
      </c>
      <c r="G155" t="s">
        <v>222</v>
      </c>
      <c r="H155" t="s">
        <v>223</v>
      </c>
      <c r="I155" t="s">
        <v>224</v>
      </c>
      <c r="J155" s="1">
        <v>0.49652777777777773</v>
      </c>
      <c r="K155" s="1">
        <v>0.53263888888888888</v>
      </c>
      <c r="L155" t="s">
        <v>218</v>
      </c>
      <c r="M155" t="s">
        <v>219</v>
      </c>
      <c r="N155">
        <v>20.921500000000002</v>
      </c>
      <c r="Q155" s="1">
        <f t="shared" si="2"/>
        <v>3.6111111111111149E-2</v>
      </c>
    </row>
    <row r="156" spans="1:17">
      <c r="A156" t="s">
        <v>122</v>
      </c>
      <c r="B156">
        <v>11</v>
      </c>
      <c r="C156" t="s">
        <v>184</v>
      </c>
      <c r="D156">
        <v>220091</v>
      </c>
      <c r="E156" t="s">
        <v>227</v>
      </c>
      <c r="F156" t="s">
        <v>228</v>
      </c>
      <c r="G156" t="s">
        <v>222</v>
      </c>
      <c r="H156" t="s">
        <v>218</v>
      </c>
      <c r="I156" t="s">
        <v>219</v>
      </c>
      <c r="J156" s="1">
        <v>0.53819444444444442</v>
      </c>
      <c r="K156" s="1">
        <v>0.56666666666666665</v>
      </c>
      <c r="L156" t="s">
        <v>192</v>
      </c>
      <c r="M156" t="s">
        <v>193</v>
      </c>
      <c r="N156">
        <v>16.2334</v>
      </c>
      <c r="Q156" s="1">
        <f t="shared" si="2"/>
        <v>2.8472222222222232E-2</v>
      </c>
    </row>
    <row r="157" spans="1:17">
      <c r="A157" t="s">
        <v>122</v>
      </c>
      <c r="B157">
        <v>12</v>
      </c>
      <c r="C157" t="s">
        <v>179</v>
      </c>
      <c r="H157" t="s">
        <v>192</v>
      </c>
      <c r="I157" t="s">
        <v>193</v>
      </c>
      <c r="J157" s="1">
        <v>0.56666666666666665</v>
      </c>
      <c r="K157" s="1">
        <v>0.57500000000000007</v>
      </c>
      <c r="L157" t="s">
        <v>180</v>
      </c>
      <c r="M157" t="s">
        <v>181</v>
      </c>
      <c r="N157">
        <v>7.5</v>
      </c>
      <c r="Q157" s="1">
        <f t="shared" si="2"/>
        <v>8.3333333333334147E-3</v>
      </c>
    </row>
    <row r="158" spans="1:17">
      <c r="A158" t="s">
        <v>122</v>
      </c>
      <c r="B158">
        <v>13</v>
      </c>
      <c r="C158" t="s">
        <v>179</v>
      </c>
      <c r="H158" t="s">
        <v>180</v>
      </c>
      <c r="I158" t="s">
        <v>181</v>
      </c>
      <c r="J158" s="1">
        <v>0.78263888888888899</v>
      </c>
      <c r="K158" s="1">
        <v>0.79166666666666663</v>
      </c>
      <c r="L158" t="s">
        <v>207</v>
      </c>
      <c r="M158" t="s">
        <v>208</v>
      </c>
      <c r="N158">
        <v>5.3</v>
      </c>
      <c r="Q158" s="1">
        <f t="shared" si="2"/>
        <v>9.0277777777776347E-3</v>
      </c>
    </row>
    <row r="159" spans="1:17">
      <c r="A159" t="s">
        <v>122</v>
      </c>
      <c r="B159">
        <v>14</v>
      </c>
      <c r="C159" t="s">
        <v>184</v>
      </c>
      <c r="D159">
        <v>201445</v>
      </c>
      <c r="E159" t="s">
        <v>209</v>
      </c>
      <c r="F159" t="s">
        <v>210</v>
      </c>
      <c r="G159" t="s">
        <v>211</v>
      </c>
      <c r="H159" t="s">
        <v>207</v>
      </c>
      <c r="I159" t="s">
        <v>208</v>
      </c>
      <c r="J159" s="1">
        <v>0.79166666666666663</v>
      </c>
      <c r="K159" s="1">
        <v>0.80694444444444446</v>
      </c>
      <c r="L159" t="s">
        <v>212</v>
      </c>
      <c r="M159" t="s">
        <v>213</v>
      </c>
      <c r="N159">
        <v>6.6947799999999997</v>
      </c>
      <c r="Q159" s="1">
        <f t="shared" si="2"/>
        <v>1.5277777777777835E-2</v>
      </c>
    </row>
    <row r="160" spans="1:17">
      <c r="A160" t="s">
        <v>122</v>
      </c>
      <c r="B160">
        <v>15</v>
      </c>
      <c r="C160" t="s">
        <v>184</v>
      </c>
      <c r="D160">
        <v>201544</v>
      </c>
      <c r="E160" t="s">
        <v>214</v>
      </c>
      <c r="F160" t="s">
        <v>215</v>
      </c>
      <c r="G160" t="s">
        <v>211</v>
      </c>
      <c r="H160" t="s">
        <v>212</v>
      </c>
      <c r="I160" t="s">
        <v>213</v>
      </c>
      <c r="J160" s="1">
        <v>0.81041666666666667</v>
      </c>
      <c r="K160" s="1">
        <v>0.82777777777777783</v>
      </c>
      <c r="L160" t="s">
        <v>207</v>
      </c>
      <c r="M160" t="s">
        <v>208</v>
      </c>
      <c r="N160">
        <v>7.8006000000000002</v>
      </c>
      <c r="Q160" s="1">
        <f t="shared" si="2"/>
        <v>1.736111111111116E-2</v>
      </c>
    </row>
    <row r="161" spans="1:17">
      <c r="A161" t="s">
        <v>122</v>
      </c>
      <c r="B161">
        <v>16</v>
      </c>
      <c r="C161" t="s">
        <v>184</v>
      </c>
      <c r="D161">
        <v>201452</v>
      </c>
      <c r="E161" t="s">
        <v>209</v>
      </c>
      <c r="F161" t="s">
        <v>210</v>
      </c>
      <c r="G161" t="s">
        <v>211</v>
      </c>
      <c r="H161" t="s">
        <v>207</v>
      </c>
      <c r="I161" t="s">
        <v>208</v>
      </c>
      <c r="J161" s="1">
        <v>0.83333333333333337</v>
      </c>
      <c r="K161" s="1">
        <v>0.84652777777777777</v>
      </c>
      <c r="L161" t="s">
        <v>212</v>
      </c>
      <c r="M161" t="s">
        <v>213</v>
      </c>
      <c r="N161">
        <v>6.6947799999999997</v>
      </c>
      <c r="Q161" s="1">
        <f t="shared" si="2"/>
        <v>1.3194444444444398E-2</v>
      </c>
    </row>
    <row r="162" spans="1:17">
      <c r="A162" t="s">
        <v>122</v>
      </c>
      <c r="B162">
        <v>17</v>
      </c>
      <c r="C162" t="s">
        <v>184</v>
      </c>
      <c r="D162">
        <v>201550</v>
      </c>
      <c r="E162" t="s">
        <v>214</v>
      </c>
      <c r="F162" t="s">
        <v>215</v>
      </c>
      <c r="G162" t="s">
        <v>211</v>
      </c>
      <c r="H162" t="s">
        <v>212</v>
      </c>
      <c r="I162" t="s">
        <v>213</v>
      </c>
      <c r="J162" s="1">
        <v>0.84722222222222221</v>
      </c>
      <c r="K162" s="1">
        <v>0.86249999999999993</v>
      </c>
      <c r="L162" t="s">
        <v>207</v>
      </c>
      <c r="M162" t="s">
        <v>208</v>
      </c>
      <c r="N162">
        <v>7.8006000000000002</v>
      </c>
      <c r="Q162" s="1">
        <f t="shared" si="2"/>
        <v>1.5277777777777724E-2</v>
      </c>
    </row>
    <row r="163" spans="1:17">
      <c r="A163" t="s">
        <v>122</v>
      </c>
      <c r="B163">
        <v>18</v>
      </c>
      <c r="C163" t="s">
        <v>184</v>
      </c>
      <c r="D163">
        <v>201457</v>
      </c>
      <c r="E163" t="s">
        <v>209</v>
      </c>
      <c r="F163" t="s">
        <v>210</v>
      </c>
      <c r="G163" t="s">
        <v>211</v>
      </c>
      <c r="H163" t="s">
        <v>207</v>
      </c>
      <c r="I163" t="s">
        <v>208</v>
      </c>
      <c r="J163" s="1">
        <v>0.89236111111111116</v>
      </c>
      <c r="K163" s="1">
        <v>0.90555555555555556</v>
      </c>
      <c r="L163" t="s">
        <v>212</v>
      </c>
      <c r="M163" t="s">
        <v>213</v>
      </c>
      <c r="N163">
        <v>6.6947799999999997</v>
      </c>
      <c r="Q163" s="1">
        <f t="shared" si="2"/>
        <v>1.3194444444444398E-2</v>
      </c>
    </row>
    <row r="164" spans="1:17">
      <c r="A164" t="s">
        <v>122</v>
      </c>
      <c r="B164">
        <v>19</v>
      </c>
      <c r="C164" t="s">
        <v>184</v>
      </c>
      <c r="D164">
        <v>201557</v>
      </c>
      <c r="E164" t="s">
        <v>214</v>
      </c>
      <c r="F164" t="s">
        <v>215</v>
      </c>
      <c r="G164" t="s">
        <v>211</v>
      </c>
      <c r="H164" t="s">
        <v>212</v>
      </c>
      <c r="I164" t="s">
        <v>213</v>
      </c>
      <c r="J164" s="1">
        <v>0.90972222222222221</v>
      </c>
      <c r="K164" s="1">
        <v>0.92499999999999993</v>
      </c>
      <c r="L164" t="s">
        <v>207</v>
      </c>
      <c r="M164" t="s">
        <v>208</v>
      </c>
      <c r="N164">
        <v>7.8006000000000002</v>
      </c>
      <c r="Q164" s="1">
        <f t="shared" si="2"/>
        <v>1.5277777777777724E-2</v>
      </c>
    </row>
    <row r="165" spans="1:17">
      <c r="A165" t="s">
        <v>122</v>
      </c>
      <c r="B165">
        <v>20</v>
      </c>
      <c r="C165" t="s">
        <v>184</v>
      </c>
      <c r="D165">
        <v>201463</v>
      </c>
      <c r="E165" t="s">
        <v>209</v>
      </c>
      <c r="F165" t="s">
        <v>210</v>
      </c>
      <c r="G165" t="s">
        <v>211</v>
      </c>
      <c r="H165" t="s">
        <v>207</v>
      </c>
      <c r="I165" t="s">
        <v>208</v>
      </c>
      <c r="J165" s="1">
        <v>0.93402777777777779</v>
      </c>
      <c r="K165" s="1">
        <v>0.9472222222222223</v>
      </c>
      <c r="L165" t="s">
        <v>212</v>
      </c>
      <c r="M165" t="s">
        <v>213</v>
      </c>
      <c r="N165">
        <v>6.6947799999999997</v>
      </c>
      <c r="Q165" s="1">
        <f t="shared" si="2"/>
        <v>1.3194444444444509E-2</v>
      </c>
    </row>
    <row r="166" spans="1:17">
      <c r="A166" t="s">
        <v>122</v>
      </c>
      <c r="B166">
        <v>21</v>
      </c>
      <c r="C166" t="s">
        <v>184</v>
      </c>
      <c r="D166">
        <v>201559</v>
      </c>
      <c r="E166" t="s">
        <v>214</v>
      </c>
      <c r="F166" t="s">
        <v>215</v>
      </c>
      <c r="G166" t="s">
        <v>211</v>
      </c>
      <c r="H166" t="s">
        <v>212</v>
      </c>
      <c r="I166" t="s">
        <v>213</v>
      </c>
      <c r="J166" s="1">
        <v>0.95138888888888884</v>
      </c>
      <c r="K166" s="1">
        <v>0.96666666666666667</v>
      </c>
      <c r="L166" t="s">
        <v>207</v>
      </c>
      <c r="M166" t="s">
        <v>208</v>
      </c>
      <c r="N166">
        <v>7.8006000000000002</v>
      </c>
      <c r="Q166" s="1">
        <f t="shared" si="2"/>
        <v>1.5277777777777835E-2</v>
      </c>
    </row>
    <row r="167" spans="1:17">
      <c r="A167" t="s">
        <v>122</v>
      </c>
      <c r="B167">
        <v>22</v>
      </c>
      <c r="C167" t="s">
        <v>184</v>
      </c>
      <c r="D167">
        <v>201466</v>
      </c>
      <c r="E167" t="s">
        <v>209</v>
      </c>
      <c r="F167" t="s">
        <v>210</v>
      </c>
      <c r="G167" t="s">
        <v>211</v>
      </c>
      <c r="H167" t="s">
        <v>207</v>
      </c>
      <c r="I167" t="s">
        <v>208</v>
      </c>
      <c r="J167" s="1">
        <v>0.97569444444444453</v>
      </c>
      <c r="K167" s="1">
        <v>0.98888888888888893</v>
      </c>
      <c r="L167" t="s">
        <v>212</v>
      </c>
      <c r="M167" t="s">
        <v>213</v>
      </c>
      <c r="N167">
        <v>6.6947799999999997</v>
      </c>
      <c r="Q167" s="1">
        <f t="shared" si="2"/>
        <v>1.3194444444444398E-2</v>
      </c>
    </row>
    <row r="168" spans="1:17">
      <c r="A168" t="s">
        <v>122</v>
      </c>
      <c r="B168">
        <v>23</v>
      </c>
      <c r="C168" t="s">
        <v>184</v>
      </c>
      <c r="D168">
        <v>201564</v>
      </c>
      <c r="E168" t="s">
        <v>214</v>
      </c>
      <c r="F168" t="s">
        <v>215</v>
      </c>
      <c r="G168" t="s">
        <v>211</v>
      </c>
      <c r="H168" t="s">
        <v>212</v>
      </c>
      <c r="I168" t="s">
        <v>213</v>
      </c>
      <c r="J168" s="1">
        <v>0.99305555555555547</v>
      </c>
      <c r="K168" s="1">
        <v>8.3333333333333332E-3</v>
      </c>
      <c r="L168" t="s">
        <v>207</v>
      </c>
      <c r="M168" t="s">
        <v>208</v>
      </c>
      <c r="N168">
        <v>7.8006000000000002</v>
      </c>
      <c r="Q168" s="1">
        <v>1.5277777777777777E-2</v>
      </c>
    </row>
    <row r="169" spans="1:17">
      <c r="A169" t="s">
        <v>122</v>
      </c>
      <c r="B169">
        <v>24</v>
      </c>
      <c r="C169" t="s">
        <v>184</v>
      </c>
      <c r="D169">
        <v>201467</v>
      </c>
      <c r="E169" t="s">
        <v>209</v>
      </c>
      <c r="F169" t="s">
        <v>210</v>
      </c>
      <c r="G169" t="s">
        <v>211</v>
      </c>
      <c r="H169" t="s">
        <v>207</v>
      </c>
      <c r="I169" t="s">
        <v>208</v>
      </c>
      <c r="J169" s="1">
        <v>1.7361111111111112E-2</v>
      </c>
      <c r="K169" s="1">
        <v>3.0555555555555555E-2</v>
      </c>
      <c r="L169" t="s">
        <v>212</v>
      </c>
      <c r="M169" t="s">
        <v>213</v>
      </c>
      <c r="N169">
        <v>6.6947799999999997</v>
      </c>
      <c r="Q169" s="1">
        <f t="shared" si="2"/>
        <v>1.3194444444444443E-2</v>
      </c>
    </row>
    <row r="170" spans="1:17">
      <c r="A170" t="s">
        <v>122</v>
      </c>
      <c r="B170">
        <v>25</v>
      </c>
      <c r="C170" t="s">
        <v>184</v>
      </c>
      <c r="D170">
        <v>201567</v>
      </c>
      <c r="E170" t="s">
        <v>214</v>
      </c>
      <c r="F170" t="s">
        <v>215</v>
      </c>
      <c r="G170" t="s">
        <v>211</v>
      </c>
      <c r="H170" t="s">
        <v>212</v>
      </c>
      <c r="I170" t="s">
        <v>213</v>
      </c>
      <c r="J170" s="1">
        <v>3.4722222222222224E-2</v>
      </c>
      <c r="K170" s="1">
        <v>4.9999999999999996E-2</v>
      </c>
      <c r="L170" t="s">
        <v>207</v>
      </c>
      <c r="M170" t="s">
        <v>208</v>
      </c>
      <c r="N170">
        <v>7.8006000000000002</v>
      </c>
      <c r="Q170" s="1">
        <f t="shared" si="2"/>
        <v>1.5277777777777772E-2</v>
      </c>
    </row>
    <row r="171" spans="1:17">
      <c r="A171" t="s">
        <v>122</v>
      </c>
      <c r="B171">
        <v>26</v>
      </c>
      <c r="C171" t="s">
        <v>179</v>
      </c>
      <c r="H171" t="s">
        <v>207</v>
      </c>
      <c r="I171" t="s">
        <v>208</v>
      </c>
      <c r="J171" s="1">
        <v>4.9999999999999996E-2</v>
      </c>
      <c r="K171" s="1">
        <v>5.9027777777777783E-2</v>
      </c>
      <c r="L171" t="s">
        <v>180</v>
      </c>
      <c r="M171" t="s">
        <v>181</v>
      </c>
      <c r="N171">
        <v>5.3</v>
      </c>
      <c r="Q171" s="1">
        <f t="shared" si="2"/>
        <v>9.0277777777777873E-3</v>
      </c>
    </row>
    <row r="172" spans="1:17">
      <c r="A172" t="s">
        <v>122</v>
      </c>
      <c r="M172" t="s">
        <v>277</v>
      </c>
      <c r="N172">
        <f>SUM(N146:N171)</f>
        <v>234.00662000000008</v>
      </c>
      <c r="P172" t="s">
        <v>274</v>
      </c>
      <c r="Q172" s="1">
        <f>SUM(Q146:Q171)</f>
        <v>0.42500000000000004</v>
      </c>
    </row>
    <row r="173" spans="1:17">
      <c r="Q173" s="1"/>
    </row>
    <row r="174" spans="1:17">
      <c r="A174" t="s">
        <v>141</v>
      </c>
      <c r="Q174" s="1"/>
    </row>
    <row r="175" spans="1:17">
      <c r="A175" t="s">
        <v>141</v>
      </c>
      <c r="B175">
        <v>1</v>
      </c>
      <c r="C175" t="s">
        <v>179</v>
      </c>
      <c r="H175" t="s">
        <v>180</v>
      </c>
      <c r="I175" t="s">
        <v>181</v>
      </c>
      <c r="J175" s="1">
        <v>0.6743055555555556</v>
      </c>
      <c r="K175" s="1">
        <v>0.68263888888888891</v>
      </c>
      <c r="L175" t="s">
        <v>192</v>
      </c>
      <c r="M175" t="s">
        <v>193</v>
      </c>
      <c r="N175">
        <v>7.5</v>
      </c>
      <c r="Q175" s="1">
        <f t="shared" si="2"/>
        <v>8.3333333333333037E-3</v>
      </c>
    </row>
    <row r="176" spans="1:17">
      <c r="A176" t="s">
        <v>141</v>
      </c>
      <c r="B176">
        <v>2</v>
      </c>
      <c r="C176" t="s">
        <v>184</v>
      </c>
      <c r="D176">
        <v>220264</v>
      </c>
      <c r="E176" t="s">
        <v>229</v>
      </c>
      <c r="F176" t="s">
        <v>230</v>
      </c>
      <c r="G176" t="s">
        <v>222</v>
      </c>
      <c r="H176" t="s">
        <v>192</v>
      </c>
      <c r="I176" t="s">
        <v>193</v>
      </c>
      <c r="J176" s="1">
        <v>0.68263888888888891</v>
      </c>
      <c r="K176" s="1">
        <v>0.70972222222222225</v>
      </c>
      <c r="L176" t="s">
        <v>218</v>
      </c>
      <c r="M176" t="s">
        <v>219</v>
      </c>
      <c r="N176">
        <v>15.4627</v>
      </c>
      <c r="Q176" s="1">
        <f t="shared" si="2"/>
        <v>2.7083333333333348E-2</v>
      </c>
    </row>
    <row r="177" spans="1:17">
      <c r="A177" t="s">
        <v>141</v>
      </c>
      <c r="B177">
        <v>3</v>
      </c>
      <c r="C177" t="s">
        <v>184</v>
      </c>
      <c r="D177">
        <v>220124</v>
      </c>
      <c r="E177" t="s">
        <v>220</v>
      </c>
      <c r="F177" t="s">
        <v>221</v>
      </c>
      <c r="G177" t="s">
        <v>222</v>
      </c>
      <c r="H177" t="s">
        <v>218</v>
      </c>
      <c r="I177" t="s">
        <v>219</v>
      </c>
      <c r="J177" s="1">
        <v>0.71527777777777779</v>
      </c>
      <c r="K177" s="1">
        <v>0.74930555555555556</v>
      </c>
      <c r="L177" t="s">
        <v>223</v>
      </c>
      <c r="M177" t="s">
        <v>224</v>
      </c>
      <c r="N177">
        <v>19.882999999999999</v>
      </c>
      <c r="Q177" s="1">
        <f t="shared" si="2"/>
        <v>3.4027777777777768E-2</v>
      </c>
    </row>
    <row r="178" spans="1:17">
      <c r="A178" t="s">
        <v>141</v>
      </c>
      <c r="B178">
        <v>4</v>
      </c>
      <c r="C178" t="s">
        <v>184</v>
      </c>
      <c r="D178">
        <v>220281</v>
      </c>
      <c r="E178" t="s">
        <v>225</v>
      </c>
      <c r="F178" t="s">
        <v>226</v>
      </c>
      <c r="G178" t="s">
        <v>222</v>
      </c>
      <c r="H178" t="s">
        <v>223</v>
      </c>
      <c r="I178" t="s">
        <v>224</v>
      </c>
      <c r="J178" s="1">
        <v>0.76736111111111116</v>
      </c>
      <c r="K178" s="1">
        <v>0.80347222222222225</v>
      </c>
      <c r="L178" t="s">
        <v>218</v>
      </c>
      <c r="M178" t="s">
        <v>219</v>
      </c>
      <c r="N178">
        <v>20.921500000000002</v>
      </c>
      <c r="Q178" s="1">
        <f t="shared" si="2"/>
        <v>3.6111111111111094E-2</v>
      </c>
    </row>
    <row r="179" spans="1:17">
      <c r="A179" t="s">
        <v>141</v>
      </c>
      <c r="B179">
        <v>5</v>
      </c>
      <c r="C179" t="s">
        <v>179</v>
      </c>
      <c r="H179" t="s">
        <v>218</v>
      </c>
      <c r="I179" t="s">
        <v>219</v>
      </c>
      <c r="J179" s="1">
        <v>0.80347222222222225</v>
      </c>
      <c r="K179" s="1">
        <v>0.80694444444444446</v>
      </c>
      <c r="L179" t="s">
        <v>207</v>
      </c>
      <c r="M179" t="s">
        <v>208</v>
      </c>
      <c r="N179">
        <v>2.2559999999999998</v>
      </c>
      <c r="Q179" s="1">
        <f t="shared" si="2"/>
        <v>3.4722222222222099E-3</v>
      </c>
    </row>
    <row r="180" spans="1:17">
      <c r="A180" t="s">
        <v>141</v>
      </c>
      <c r="B180">
        <v>6</v>
      </c>
      <c r="C180" t="s">
        <v>184</v>
      </c>
      <c r="D180">
        <v>201450</v>
      </c>
      <c r="E180" t="s">
        <v>209</v>
      </c>
      <c r="F180" t="s">
        <v>210</v>
      </c>
      <c r="G180" t="s">
        <v>211</v>
      </c>
      <c r="H180" t="s">
        <v>207</v>
      </c>
      <c r="I180" t="s">
        <v>208</v>
      </c>
      <c r="J180" s="1">
        <v>0.81944444444444453</v>
      </c>
      <c r="K180" s="1">
        <v>0.83263888888888893</v>
      </c>
      <c r="L180" t="s">
        <v>212</v>
      </c>
      <c r="M180" t="s">
        <v>213</v>
      </c>
      <c r="N180">
        <v>6.6947799999999997</v>
      </c>
      <c r="Q180" s="1">
        <f t="shared" si="2"/>
        <v>1.3194444444444398E-2</v>
      </c>
    </row>
    <row r="181" spans="1:17">
      <c r="A181" t="s">
        <v>141</v>
      </c>
      <c r="B181">
        <v>7</v>
      </c>
      <c r="C181" t="s">
        <v>179</v>
      </c>
      <c r="H181" t="s">
        <v>212</v>
      </c>
      <c r="I181" t="s">
        <v>213</v>
      </c>
      <c r="J181" s="1">
        <v>0.83263888888888893</v>
      </c>
      <c r="K181" s="1">
        <v>0.83611111111111114</v>
      </c>
      <c r="L181" t="s">
        <v>207</v>
      </c>
      <c r="M181" t="s">
        <v>208</v>
      </c>
      <c r="N181">
        <v>2.5910000000000002</v>
      </c>
      <c r="Q181" s="1">
        <f t="shared" si="2"/>
        <v>3.4722222222222099E-3</v>
      </c>
    </row>
    <row r="182" spans="1:17">
      <c r="A182" t="s">
        <v>141</v>
      </c>
      <c r="B182">
        <v>8</v>
      </c>
      <c r="C182" t="s">
        <v>184</v>
      </c>
      <c r="D182">
        <v>201456</v>
      </c>
      <c r="E182" t="s">
        <v>209</v>
      </c>
      <c r="F182" t="s">
        <v>210</v>
      </c>
      <c r="G182" t="s">
        <v>211</v>
      </c>
      <c r="H182" t="s">
        <v>207</v>
      </c>
      <c r="I182" t="s">
        <v>208</v>
      </c>
      <c r="J182" s="1">
        <v>0.87152777777777779</v>
      </c>
      <c r="K182" s="1">
        <v>0.8847222222222223</v>
      </c>
      <c r="L182" t="s">
        <v>212</v>
      </c>
      <c r="M182" t="s">
        <v>213</v>
      </c>
      <c r="N182">
        <v>6.6947799999999997</v>
      </c>
      <c r="Q182" s="1">
        <f t="shared" si="2"/>
        <v>1.3194444444444509E-2</v>
      </c>
    </row>
    <row r="183" spans="1:17">
      <c r="A183" t="s">
        <v>141</v>
      </c>
      <c r="B183">
        <v>9</v>
      </c>
      <c r="C183" t="s">
        <v>184</v>
      </c>
      <c r="D183">
        <v>201554</v>
      </c>
      <c r="E183" t="s">
        <v>214</v>
      </c>
      <c r="F183" t="s">
        <v>215</v>
      </c>
      <c r="G183" t="s">
        <v>211</v>
      </c>
      <c r="H183" t="s">
        <v>212</v>
      </c>
      <c r="I183" t="s">
        <v>213</v>
      </c>
      <c r="J183" s="1">
        <v>0.88888888888888884</v>
      </c>
      <c r="K183" s="1">
        <v>0.90416666666666667</v>
      </c>
      <c r="L183" t="s">
        <v>207</v>
      </c>
      <c r="M183" t="s">
        <v>208</v>
      </c>
      <c r="N183">
        <v>7.8006000000000002</v>
      </c>
      <c r="Q183" s="1">
        <f t="shared" si="2"/>
        <v>1.5277777777777835E-2</v>
      </c>
    </row>
    <row r="184" spans="1:17">
      <c r="A184" t="s">
        <v>141</v>
      </c>
      <c r="B184">
        <v>10</v>
      </c>
      <c r="C184" t="s">
        <v>184</v>
      </c>
      <c r="D184">
        <v>201460</v>
      </c>
      <c r="E184" t="s">
        <v>209</v>
      </c>
      <c r="F184" t="s">
        <v>210</v>
      </c>
      <c r="G184" t="s">
        <v>211</v>
      </c>
      <c r="H184" t="s">
        <v>207</v>
      </c>
      <c r="I184" t="s">
        <v>208</v>
      </c>
      <c r="J184" s="1">
        <v>0.91319444444444453</v>
      </c>
      <c r="K184" s="1">
        <v>0.92638888888888893</v>
      </c>
      <c r="L184" t="s">
        <v>212</v>
      </c>
      <c r="M184" t="s">
        <v>213</v>
      </c>
      <c r="N184">
        <v>6.6947799999999997</v>
      </c>
      <c r="Q184" s="1">
        <f t="shared" si="2"/>
        <v>1.3194444444444398E-2</v>
      </c>
    </row>
    <row r="185" spans="1:17">
      <c r="A185" t="s">
        <v>141</v>
      </c>
      <c r="B185">
        <v>11</v>
      </c>
      <c r="C185" t="s">
        <v>184</v>
      </c>
      <c r="D185">
        <v>201558</v>
      </c>
      <c r="E185" t="s">
        <v>214</v>
      </c>
      <c r="F185" t="s">
        <v>215</v>
      </c>
      <c r="G185" t="s">
        <v>211</v>
      </c>
      <c r="H185" t="s">
        <v>212</v>
      </c>
      <c r="I185" t="s">
        <v>213</v>
      </c>
      <c r="J185" s="1">
        <v>0.93055555555555547</v>
      </c>
      <c r="K185" s="1">
        <v>0.9458333333333333</v>
      </c>
      <c r="L185" t="s">
        <v>207</v>
      </c>
      <c r="M185" t="s">
        <v>208</v>
      </c>
      <c r="N185">
        <v>7.8006000000000002</v>
      </c>
      <c r="Q185" s="1">
        <f t="shared" si="2"/>
        <v>1.5277777777777835E-2</v>
      </c>
    </row>
    <row r="186" spans="1:17">
      <c r="A186" t="s">
        <v>141</v>
      </c>
      <c r="B186">
        <v>12</v>
      </c>
      <c r="C186" t="s">
        <v>179</v>
      </c>
      <c r="H186" t="s">
        <v>207</v>
      </c>
      <c r="I186" t="s">
        <v>208</v>
      </c>
      <c r="J186" s="1">
        <v>0.9458333333333333</v>
      </c>
      <c r="K186" s="1">
        <v>0.95486111111111116</v>
      </c>
      <c r="L186" t="s">
        <v>180</v>
      </c>
      <c r="M186" t="s">
        <v>181</v>
      </c>
      <c r="N186">
        <v>5.3</v>
      </c>
      <c r="Q186" s="1">
        <f t="shared" si="2"/>
        <v>9.0277777777778567E-3</v>
      </c>
    </row>
    <row r="187" spans="1:17">
      <c r="A187" t="s">
        <v>141</v>
      </c>
      <c r="M187" t="s">
        <v>277</v>
      </c>
      <c r="N187">
        <f>SUM(N175:N186)</f>
        <v>109.59973999999997</v>
      </c>
      <c r="P187" t="s">
        <v>274</v>
      </c>
      <c r="Q187" s="1">
        <f>SUM(Q175:Q186)</f>
        <v>0.19166666666666676</v>
      </c>
    </row>
    <row r="188" spans="1:17">
      <c r="Q188" s="1"/>
    </row>
    <row r="189" spans="1:17">
      <c r="A189" t="s">
        <v>159</v>
      </c>
      <c r="Q189" s="1"/>
    </row>
    <row r="190" spans="1:17">
      <c r="A190" t="s">
        <v>159</v>
      </c>
      <c r="B190">
        <v>1</v>
      </c>
      <c r="C190" t="s">
        <v>179</v>
      </c>
      <c r="H190" t="s">
        <v>180</v>
      </c>
      <c r="I190" t="s">
        <v>181</v>
      </c>
      <c r="J190" s="1">
        <v>0.28958333333333336</v>
      </c>
      <c r="K190" s="1">
        <v>0.2986111111111111</v>
      </c>
      <c r="L190" t="s">
        <v>207</v>
      </c>
      <c r="M190" t="s">
        <v>208</v>
      </c>
      <c r="N190">
        <v>5.3</v>
      </c>
      <c r="Q190" s="1">
        <f t="shared" si="2"/>
        <v>9.0277777777777457E-3</v>
      </c>
    </row>
    <row r="191" spans="1:17">
      <c r="A191" t="s">
        <v>159</v>
      </c>
      <c r="B191">
        <v>2</v>
      </c>
      <c r="C191" t="s">
        <v>184</v>
      </c>
      <c r="D191">
        <v>201377</v>
      </c>
      <c r="E191" t="s">
        <v>209</v>
      </c>
      <c r="F191" t="s">
        <v>210</v>
      </c>
      <c r="G191" t="s">
        <v>211</v>
      </c>
      <c r="H191" t="s">
        <v>207</v>
      </c>
      <c r="I191" t="s">
        <v>208</v>
      </c>
      <c r="J191" s="1">
        <v>0.2986111111111111</v>
      </c>
      <c r="K191" s="1">
        <v>0.31180555555555556</v>
      </c>
      <c r="L191" t="s">
        <v>212</v>
      </c>
      <c r="M191" t="s">
        <v>213</v>
      </c>
      <c r="N191">
        <v>6.6947799999999997</v>
      </c>
      <c r="Q191" s="1">
        <f t="shared" si="2"/>
        <v>1.3194444444444453E-2</v>
      </c>
    </row>
    <row r="192" spans="1:17">
      <c r="A192" t="s">
        <v>159</v>
      </c>
      <c r="B192">
        <v>3</v>
      </c>
      <c r="C192" t="s">
        <v>184</v>
      </c>
      <c r="D192">
        <v>201480</v>
      </c>
      <c r="E192" t="s">
        <v>214</v>
      </c>
      <c r="F192" t="s">
        <v>215</v>
      </c>
      <c r="G192" t="s">
        <v>211</v>
      </c>
      <c r="H192" t="s">
        <v>212</v>
      </c>
      <c r="I192" t="s">
        <v>213</v>
      </c>
      <c r="J192" s="1">
        <v>0.31666666666666665</v>
      </c>
      <c r="K192" s="1">
        <v>0.33194444444444443</v>
      </c>
      <c r="L192" t="s">
        <v>207</v>
      </c>
      <c r="M192" t="s">
        <v>208</v>
      </c>
      <c r="N192">
        <v>7.8006000000000002</v>
      </c>
      <c r="Q192" s="1">
        <f t="shared" si="2"/>
        <v>1.5277777777777779E-2</v>
      </c>
    </row>
    <row r="193" spans="1:17">
      <c r="A193" t="s">
        <v>159</v>
      </c>
      <c r="B193">
        <v>4</v>
      </c>
      <c r="C193" t="s">
        <v>184</v>
      </c>
      <c r="D193">
        <v>201384</v>
      </c>
      <c r="E193" t="s">
        <v>209</v>
      </c>
      <c r="F193" t="s">
        <v>210</v>
      </c>
      <c r="G193" t="s">
        <v>211</v>
      </c>
      <c r="H193" t="s">
        <v>207</v>
      </c>
      <c r="I193" t="s">
        <v>208</v>
      </c>
      <c r="J193" s="1">
        <v>0.34027777777777773</v>
      </c>
      <c r="K193" s="1">
        <v>0.35347222222222219</v>
      </c>
      <c r="L193" t="s">
        <v>212</v>
      </c>
      <c r="M193" t="s">
        <v>213</v>
      </c>
      <c r="N193">
        <v>6.6947799999999997</v>
      </c>
      <c r="Q193" s="1">
        <f t="shared" si="2"/>
        <v>1.3194444444444453E-2</v>
      </c>
    </row>
    <row r="194" spans="1:17">
      <c r="A194" t="s">
        <v>159</v>
      </c>
      <c r="B194">
        <v>5</v>
      </c>
      <c r="C194" t="s">
        <v>184</v>
      </c>
      <c r="D194">
        <v>201487</v>
      </c>
      <c r="E194" t="s">
        <v>214</v>
      </c>
      <c r="F194" t="s">
        <v>215</v>
      </c>
      <c r="G194" t="s">
        <v>211</v>
      </c>
      <c r="H194" t="s">
        <v>212</v>
      </c>
      <c r="I194" t="s">
        <v>213</v>
      </c>
      <c r="J194" s="1">
        <v>0.35902777777777778</v>
      </c>
      <c r="K194" s="1">
        <v>0.37638888888888888</v>
      </c>
      <c r="L194" t="s">
        <v>207</v>
      </c>
      <c r="M194" t="s">
        <v>208</v>
      </c>
      <c r="N194">
        <v>7.8006000000000002</v>
      </c>
      <c r="Q194" s="1">
        <f t="shared" si="2"/>
        <v>1.7361111111111105E-2</v>
      </c>
    </row>
    <row r="195" spans="1:17">
      <c r="A195" t="s">
        <v>159</v>
      </c>
      <c r="B195">
        <v>6</v>
      </c>
      <c r="C195" t="s">
        <v>184</v>
      </c>
      <c r="D195">
        <v>201390</v>
      </c>
      <c r="E195" t="s">
        <v>209</v>
      </c>
      <c r="F195" t="s">
        <v>210</v>
      </c>
      <c r="G195" t="s">
        <v>211</v>
      </c>
      <c r="H195" t="s">
        <v>207</v>
      </c>
      <c r="I195" t="s">
        <v>208</v>
      </c>
      <c r="J195" s="1">
        <v>0.38194444444444442</v>
      </c>
      <c r="K195" s="1">
        <v>0.39652777777777781</v>
      </c>
      <c r="L195" t="s">
        <v>212</v>
      </c>
      <c r="M195" t="s">
        <v>213</v>
      </c>
      <c r="N195">
        <v>6.6947799999999997</v>
      </c>
      <c r="Q195" s="1">
        <f t="shared" si="2"/>
        <v>1.4583333333333393E-2</v>
      </c>
    </row>
    <row r="196" spans="1:17">
      <c r="A196" t="s">
        <v>159</v>
      </c>
      <c r="B196">
        <v>7</v>
      </c>
      <c r="C196" t="s">
        <v>184</v>
      </c>
      <c r="D196">
        <v>201491</v>
      </c>
      <c r="E196" t="s">
        <v>214</v>
      </c>
      <c r="F196" t="s">
        <v>215</v>
      </c>
      <c r="G196" t="s">
        <v>211</v>
      </c>
      <c r="H196" t="s">
        <v>212</v>
      </c>
      <c r="I196" t="s">
        <v>213</v>
      </c>
      <c r="J196" s="1">
        <v>0.39930555555555558</v>
      </c>
      <c r="K196" s="1">
        <v>0.41666666666666669</v>
      </c>
      <c r="L196" t="s">
        <v>207</v>
      </c>
      <c r="M196" t="s">
        <v>208</v>
      </c>
      <c r="N196">
        <v>7.8006000000000002</v>
      </c>
      <c r="Q196" s="1">
        <f t="shared" si="2"/>
        <v>1.7361111111111105E-2</v>
      </c>
    </row>
    <row r="197" spans="1:17">
      <c r="A197" t="s">
        <v>159</v>
      </c>
      <c r="B197">
        <v>8</v>
      </c>
      <c r="C197" t="s">
        <v>184</v>
      </c>
      <c r="D197">
        <v>201395</v>
      </c>
      <c r="E197" t="s">
        <v>209</v>
      </c>
      <c r="F197" t="s">
        <v>210</v>
      </c>
      <c r="G197" t="s">
        <v>211</v>
      </c>
      <c r="H197" t="s">
        <v>207</v>
      </c>
      <c r="I197" t="s">
        <v>208</v>
      </c>
      <c r="J197" s="1">
        <v>0.4236111111111111</v>
      </c>
      <c r="K197" s="1">
        <v>0.4381944444444445</v>
      </c>
      <c r="L197" t="s">
        <v>212</v>
      </c>
      <c r="M197" t="s">
        <v>213</v>
      </c>
      <c r="N197">
        <v>6.6947799999999997</v>
      </c>
      <c r="Q197" s="1">
        <f t="shared" ref="Q197:Q260" si="3">K197-J197</f>
        <v>1.4583333333333393E-2</v>
      </c>
    </row>
    <row r="198" spans="1:17">
      <c r="A198" t="s">
        <v>159</v>
      </c>
      <c r="B198">
        <v>9</v>
      </c>
      <c r="C198" t="s">
        <v>184</v>
      </c>
      <c r="D198">
        <v>201497</v>
      </c>
      <c r="E198" t="s">
        <v>214</v>
      </c>
      <c r="F198" t="s">
        <v>215</v>
      </c>
      <c r="G198" t="s">
        <v>211</v>
      </c>
      <c r="H198" t="s">
        <v>212</v>
      </c>
      <c r="I198" t="s">
        <v>213</v>
      </c>
      <c r="J198" s="1">
        <v>0.44097222222222227</v>
      </c>
      <c r="K198" s="1">
        <v>0.45833333333333331</v>
      </c>
      <c r="L198" t="s">
        <v>207</v>
      </c>
      <c r="M198" t="s">
        <v>208</v>
      </c>
      <c r="N198">
        <v>7.8006000000000002</v>
      </c>
      <c r="Q198" s="1">
        <f t="shared" si="3"/>
        <v>1.7361111111111049E-2</v>
      </c>
    </row>
    <row r="199" spans="1:17">
      <c r="A199" t="s">
        <v>159</v>
      </c>
      <c r="B199">
        <v>10</v>
      </c>
      <c r="C199" t="s">
        <v>179</v>
      </c>
      <c r="H199" t="s">
        <v>207</v>
      </c>
      <c r="I199" t="s">
        <v>208</v>
      </c>
      <c r="J199" s="1">
        <v>0.45833333333333331</v>
      </c>
      <c r="K199" s="1">
        <v>0.46180555555555558</v>
      </c>
      <c r="L199" t="s">
        <v>218</v>
      </c>
      <c r="M199" t="s">
        <v>219</v>
      </c>
      <c r="N199">
        <v>2.2559999999999998</v>
      </c>
      <c r="Q199" s="1">
        <f t="shared" si="3"/>
        <v>3.4722222222222654E-3</v>
      </c>
    </row>
    <row r="200" spans="1:17">
      <c r="A200" t="s">
        <v>159</v>
      </c>
      <c r="B200">
        <v>11</v>
      </c>
      <c r="C200" t="s">
        <v>184</v>
      </c>
      <c r="D200">
        <v>220080</v>
      </c>
      <c r="E200" t="s">
        <v>220</v>
      </c>
      <c r="F200" t="s">
        <v>221</v>
      </c>
      <c r="G200" t="s">
        <v>222</v>
      </c>
      <c r="H200" t="s">
        <v>218</v>
      </c>
      <c r="I200" t="s">
        <v>219</v>
      </c>
      <c r="J200" s="1">
        <v>0.4861111111111111</v>
      </c>
      <c r="K200" s="1">
        <v>0.52013888888888882</v>
      </c>
      <c r="L200" t="s">
        <v>223</v>
      </c>
      <c r="M200" t="s">
        <v>224</v>
      </c>
      <c r="N200">
        <v>19.882999999999999</v>
      </c>
      <c r="Q200" s="1">
        <f t="shared" si="3"/>
        <v>3.4027777777777712E-2</v>
      </c>
    </row>
    <row r="201" spans="1:17">
      <c r="A201" t="s">
        <v>159</v>
      </c>
      <c r="B201">
        <v>12</v>
      </c>
      <c r="C201" t="s">
        <v>184</v>
      </c>
      <c r="D201">
        <v>220235</v>
      </c>
      <c r="E201" t="s">
        <v>225</v>
      </c>
      <c r="F201" t="s">
        <v>226</v>
      </c>
      <c r="G201" t="s">
        <v>222</v>
      </c>
      <c r="H201" t="s">
        <v>223</v>
      </c>
      <c r="I201" t="s">
        <v>224</v>
      </c>
      <c r="J201" s="1">
        <v>0.53819444444444442</v>
      </c>
      <c r="K201" s="1">
        <v>0.57430555555555551</v>
      </c>
      <c r="L201" t="s">
        <v>218</v>
      </c>
      <c r="M201" t="s">
        <v>219</v>
      </c>
      <c r="N201">
        <v>20.921500000000002</v>
      </c>
      <c r="Q201" s="1">
        <f t="shared" si="3"/>
        <v>3.6111111111111094E-2</v>
      </c>
    </row>
    <row r="202" spans="1:17">
      <c r="A202" t="s">
        <v>159</v>
      </c>
      <c r="B202">
        <v>13</v>
      </c>
      <c r="C202" t="s">
        <v>179</v>
      </c>
      <c r="H202" t="s">
        <v>218</v>
      </c>
      <c r="I202" t="s">
        <v>219</v>
      </c>
      <c r="J202" s="1">
        <v>0.57430555555555551</v>
      </c>
      <c r="K202" s="1">
        <v>0.58263888888888882</v>
      </c>
      <c r="L202" t="s">
        <v>180</v>
      </c>
      <c r="M202" t="s">
        <v>181</v>
      </c>
      <c r="N202">
        <v>5.3</v>
      </c>
      <c r="Q202" s="1">
        <f t="shared" si="3"/>
        <v>8.3333333333333037E-3</v>
      </c>
    </row>
    <row r="203" spans="1:17">
      <c r="A203" t="s">
        <v>159</v>
      </c>
      <c r="B203">
        <v>14</v>
      </c>
      <c r="C203" t="s">
        <v>179</v>
      </c>
      <c r="H203" t="s">
        <v>180</v>
      </c>
      <c r="I203" t="s">
        <v>181</v>
      </c>
      <c r="J203" s="1">
        <v>0.62638888888888888</v>
      </c>
      <c r="K203" s="1">
        <v>0.63472222222222219</v>
      </c>
      <c r="L203" t="s">
        <v>182</v>
      </c>
      <c r="M203" t="s">
        <v>183</v>
      </c>
      <c r="N203">
        <v>7.6</v>
      </c>
      <c r="Q203" s="1">
        <f t="shared" si="3"/>
        <v>8.3333333333333037E-3</v>
      </c>
    </row>
    <row r="204" spans="1:17">
      <c r="A204" t="s">
        <v>159</v>
      </c>
      <c r="B204">
        <v>15</v>
      </c>
      <c r="C204" t="s">
        <v>184</v>
      </c>
      <c r="D204">
        <v>100910</v>
      </c>
      <c r="E204" t="s">
        <v>216</v>
      </c>
      <c r="F204" t="s">
        <v>217</v>
      </c>
      <c r="G204" t="s">
        <v>196</v>
      </c>
      <c r="H204" t="s">
        <v>182</v>
      </c>
      <c r="I204" t="s">
        <v>183</v>
      </c>
      <c r="J204" s="1">
        <v>0.63472222222222219</v>
      </c>
      <c r="K204" s="1">
        <v>0.65416666666666667</v>
      </c>
      <c r="L204" t="s">
        <v>197</v>
      </c>
      <c r="M204" t="s">
        <v>198</v>
      </c>
      <c r="N204">
        <v>11.3742</v>
      </c>
      <c r="Q204" s="1">
        <f t="shared" si="3"/>
        <v>1.9444444444444486E-2</v>
      </c>
    </row>
    <row r="205" spans="1:17">
      <c r="A205" t="s">
        <v>159</v>
      </c>
      <c r="B205">
        <v>16</v>
      </c>
      <c r="C205" t="s">
        <v>184</v>
      </c>
      <c r="D205">
        <v>100778</v>
      </c>
      <c r="E205" t="s">
        <v>199</v>
      </c>
      <c r="F205" t="s">
        <v>200</v>
      </c>
      <c r="G205" t="s">
        <v>196</v>
      </c>
      <c r="H205" t="s">
        <v>197</v>
      </c>
      <c r="I205" t="s">
        <v>198</v>
      </c>
      <c r="J205" s="1">
        <v>0.66319444444444442</v>
      </c>
      <c r="K205" s="1">
        <v>0.67152777777777783</v>
      </c>
      <c r="L205" t="s">
        <v>201</v>
      </c>
      <c r="M205" t="s">
        <v>202</v>
      </c>
      <c r="N205">
        <v>3.9434100000000001</v>
      </c>
      <c r="Q205" s="1">
        <f t="shared" si="3"/>
        <v>8.3333333333334147E-3</v>
      </c>
    </row>
    <row r="206" spans="1:17">
      <c r="A206" t="s">
        <v>159</v>
      </c>
      <c r="B206">
        <v>17</v>
      </c>
      <c r="C206" t="s">
        <v>184</v>
      </c>
      <c r="D206">
        <v>100920</v>
      </c>
      <c r="E206" t="s">
        <v>203</v>
      </c>
      <c r="F206" t="s">
        <v>204</v>
      </c>
      <c r="G206" t="s">
        <v>196</v>
      </c>
      <c r="H206" t="s">
        <v>201</v>
      </c>
      <c r="I206" t="s">
        <v>202</v>
      </c>
      <c r="J206" s="1">
        <v>0.67986111111111114</v>
      </c>
      <c r="K206" s="1">
        <v>0.6875</v>
      </c>
      <c r="L206" t="s">
        <v>197</v>
      </c>
      <c r="M206" t="s">
        <v>198</v>
      </c>
      <c r="N206">
        <v>3.6383299999999998</v>
      </c>
      <c r="Q206" s="1">
        <f t="shared" si="3"/>
        <v>7.6388888888888618E-3</v>
      </c>
    </row>
    <row r="207" spans="1:17">
      <c r="A207" t="s">
        <v>159</v>
      </c>
      <c r="B207">
        <v>18</v>
      </c>
      <c r="C207" t="s">
        <v>184</v>
      </c>
      <c r="D207">
        <v>100785</v>
      </c>
      <c r="E207" t="s">
        <v>205</v>
      </c>
      <c r="F207" t="s">
        <v>206</v>
      </c>
      <c r="G207" t="s">
        <v>196</v>
      </c>
      <c r="H207" t="s">
        <v>197</v>
      </c>
      <c r="I207" t="s">
        <v>198</v>
      </c>
      <c r="J207" s="1">
        <v>0.69444444444444453</v>
      </c>
      <c r="K207" s="1">
        <v>0.71319444444444446</v>
      </c>
      <c r="L207" t="s">
        <v>182</v>
      </c>
      <c r="M207" t="s">
        <v>183</v>
      </c>
      <c r="N207">
        <v>10.9535</v>
      </c>
      <c r="Q207" s="1">
        <f t="shared" si="3"/>
        <v>1.8749999999999933E-2</v>
      </c>
    </row>
    <row r="208" spans="1:17">
      <c r="A208" t="s">
        <v>159</v>
      </c>
      <c r="B208">
        <v>19</v>
      </c>
      <c r="C208" t="s">
        <v>184</v>
      </c>
      <c r="D208">
        <v>535221</v>
      </c>
      <c r="E208" t="s">
        <v>185</v>
      </c>
      <c r="F208" t="s">
        <v>186</v>
      </c>
      <c r="G208" t="s">
        <v>187</v>
      </c>
      <c r="H208" t="s">
        <v>182</v>
      </c>
      <c r="I208" t="s">
        <v>183</v>
      </c>
      <c r="J208" s="1">
        <v>0.73541666666666661</v>
      </c>
      <c r="K208" s="1">
        <v>0.7583333333333333</v>
      </c>
      <c r="L208" t="s">
        <v>188</v>
      </c>
      <c r="M208" t="s">
        <v>189</v>
      </c>
      <c r="N208">
        <v>12.118</v>
      </c>
      <c r="Q208" s="1">
        <f t="shared" si="3"/>
        <v>2.2916666666666696E-2</v>
      </c>
    </row>
    <row r="209" spans="1:17">
      <c r="A209" t="s">
        <v>159</v>
      </c>
      <c r="B209">
        <v>20</v>
      </c>
      <c r="C209" t="s">
        <v>184</v>
      </c>
      <c r="D209">
        <v>535075</v>
      </c>
      <c r="E209" t="s">
        <v>190</v>
      </c>
      <c r="F209" t="s">
        <v>191</v>
      </c>
      <c r="G209" t="s">
        <v>187</v>
      </c>
      <c r="H209" t="s">
        <v>188</v>
      </c>
      <c r="I209" t="s">
        <v>189</v>
      </c>
      <c r="J209" s="1">
        <v>0.76180555555555562</v>
      </c>
      <c r="K209" s="1">
        <v>0.78263888888888899</v>
      </c>
      <c r="L209" t="s">
        <v>182</v>
      </c>
      <c r="M209" t="s">
        <v>183</v>
      </c>
      <c r="N209">
        <v>12.781700000000001</v>
      </c>
      <c r="Q209" s="1">
        <f t="shared" si="3"/>
        <v>2.083333333333337E-2</v>
      </c>
    </row>
    <row r="210" spans="1:17">
      <c r="A210" t="s">
        <v>159</v>
      </c>
      <c r="B210">
        <v>21</v>
      </c>
      <c r="C210" t="s">
        <v>184</v>
      </c>
      <c r="D210">
        <v>535234</v>
      </c>
      <c r="E210" t="s">
        <v>185</v>
      </c>
      <c r="F210" t="s">
        <v>186</v>
      </c>
      <c r="G210" t="s">
        <v>187</v>
      </c>
      <c r="H210" t="s">
        <v>182</v>
      </c>
      <c r="I210" t="s">
        <v>183</v>
      </c>
      <c r="J210" s="1">
        <v>0.7895833333333333</v>
      </c>
      <c r="K210" s="1">
        <v>0.8125</v>
      </c>
      <c r="L210" t="s">
        <v>188</v>
      </c>
      <c r="M210" t="s">
        <v>189</v>
      </c>
      <c r="N210">
        <v>12.118</v>
      </c>
      <c r="Q210" s="1">
        <f t="shared" si="3"/>
        <v>2.2916666666666696E-2</v>
      </c>
    </row>
    <row r="211" spans="1:17">
      <c r="A211" t="s">
        <v>159</v>
      </c>
      <c r="B211">
        <v>22</v>
      </c>
      <c r="C211" t="s">
        <v>184</v>
      </c>
      <c r="D211">
        <v>535088</v>
      </c>
      <c r="E211" t="s">
        <v>190</v>
      </c>
      <c r="F211" t="s">
        <v>191</v>
      </c>
      <c r="G211" t="s">
        <v>187</v>
      </c>
      <c r="H211" t="s">
        <v>188</v>
      </c>
      <c r="I211" t="s">
        <v>189</v>
      </c>
      <c r="J211" s="1">
        <v>0.81597222222222221</v>
      </c>
      <c r="K211" s="1">
        <v>0.83611111111111114</v>
      </c>
      <c r="L211" t="s">
        <v>182</v>
      </c>
      <c r="M211" t="s">
        <v>183</v>
      </c>
      <c r="N211">
        <v>12.781700000000001</v>
      </c>
      <c r="Q211" s="1">
        <f t="shared" si="3"/>
        <v>2.0138888888888928E-2</v>
      </c>
    </row>
    <row r="212" spans="1:17">
      <c r="A212" t="s">
        <v>159</v>
      </c>
      <c r="B212">
        <v>23</v>
      </c>
      <c r="C212" t="s">
        <v>184</v>
      </c>
      <c r="D212">
        <v>535244</v>
      </c>
      <c r="E212" t="s">
        <v>185</v>
      </c>
      <c r="F212" t="s">
        <v>186</v>
      </c>
      <c r="G212" t="s">
        <v>187</v>
      </c>
      <c r="H212" t="s">
        <v>182</v>
      </c>
      <c r="I212" t="s">
        <v>183</v>
      </c>
      <c r="J212" s="1">
        <v>0.83680555555555547</v>
      </c>
      <c r="K212" s="1">
        <v>0.8569444444444444</v>
      </c>
      <c r="L212" t="s">
        <v>188</v>
      </c>
      <c r="M212" t="s">
        <v>189</v>
      </c>
      <c r="N212">
        <v>12.118</v>
      </c>
      <c r="Q212" s="1">
        <f t="shared" si="3"/>
        <v>2.0138888888888928E-2</v>
      </c>
    </row>
    <row r="213" spans="1:17">
      <c r="A213" t="s">
        <v>159</v>
      </c>
      <c r="B213">
        <v>24</v>
      </c>
      <c r="C213" t="s">
        <v>184</v>
      </c>
      <c r="D213">
        <v>535098</v>
      </c>
      <c r="E213" t="s">
        <v>190</v>
      </c>
      <c r="F213" t="s">
        <v>191</v>
      </c>
      <c r="G213" t="s">
        <v>187</v>
      </c>
      <c r="H213" t="s">
        <v>188</v>
      </c>
      <c r="I213" t="s">
        <v>189</v>
      </c>
      <c r="J213" s="1">
        <v>0.86458333333333337</v>
      </c>
      <c r="K213" s="1">
        <v>0.8833333333333333</v>
      </c>
      <c r="L213" t="s">
        <v>182</v>
      </c>
      <c r="M213" t="s">
        <v>183</v>
      </c>
      <c r="N213">
        <v>12.781700000000001</v>
      </c>
      <c r="Q213" s="1">
        <f t="shared" si="3"/>
        <v>1.8749999999999933E-2</v>
      </c>
    </row>
    <row r="214" spans="1:17">
      <c r="A214" t="s">
        <v>159</v>
      </c>
      <c r="B214">
        <v>25</v>
      </c>
      <c r="C214" t="s">
        <v>179</v>
      </c>
      <c r="H214" t="s">
        <v>182</v>
      </c>
      <c r="I214" t="s">
        <v>183</v>
      </c>
      <c r="J214" s="1">
        <v>0.8833333333333333</v>
      </c>
      <c r="K214" s="1">
        <v>0.89166666666666661</v>
      </c>
      <c r="L214" t="s">
        <v>180</v>
      </c>
      <c r="M214" t="s">
        <v>181</v>
      </c>
      <c r="N214">
        <v>7.8</v>
      </c>
      <c r="Q214" s="1">
        <f t="shared" si="3"/>
        <v>8.3333333333333037E-3</v>
      </c>
    </row>
    <row r="215" spans="1:17">
      <c r="A215" t="s">
        <v>159</v>
      </c>
      <c r="M215" t="s">
        <v>277</v>
      </c>
      <c r="N215">
        <f>SUM(N190:N214)</f>
        <v>231.65055999999996</v>
      </c>
      <c r="P215" t="s">
        <v>274</v>
      </c>
      <c r="Q215" s="1">
        <f>SUM(Q190:Q214)</f>
        <v>0.41041666666666671</v>
      </c>
    </row>
    <row r="216" spans="1:17">
      <c r="Q216" s="1"/>
    </row>
    <row r="217" spans="1:17">
      <c r="A217" t="s">
        <v>113</v>
      </c>
      <c r="Q217" s="1"/>
    </row>
    <row r="218" spans="1:17">
      <c r="A218" t="s">
        <v>113</v>
      </c>
      <c r="B218">
        <v>1</v>
      </c>
      <c r="C218" t="s">
        <v>179</v>
      </c>
      <c r="H218" t="s">
        <v>180</v>
      </c>
      <c r="I218" t="s">
        <v>181</v>
      </c>
      <c r="J218" s="1">
        <v>0.19305555555555554</v>
      </c>
      <c r="K218" s="1">
        <v>0.20138888888888887</v>
      </c>
      <c r="L218" t="s">
        <v>182</v>
      </c>
      <c r="M218" t="s">
        <v>183</v>
      </c>
      <c r="N218">
        <v>7.6</v>
      </c>
      <c r="Q218" s="1">
        <f t="shared" si="3"/>
        <v>8.3333333333333315E-3</v>
      </c>
    </row>
    <row r="219" spans="1:17">
      <c r="A219" t="s">
        <v>113</v>
      </c>
      <c r="B219">
        <v>2</v>
      </c>
      <c r="C219" t="s">
        <v>184</v>
      </c>
      <c r="D219">
        <v>535118</v>
      </c>
      <c r="E219" t="s">
        <v>185</v>
      </c>
      <c r="F219" t="s">
        <v>186</v>
      </c>
      <c r="G219" t="s">
        <v>187</v>
      </c>
      <c r="H219" t="s">
        <v>182</v>
      </c>
      <c r="I219" t="s">
        <v>183</v>
      </c>
      <c r="J219" s="1">
        <v>0.20138888888888887</v>
      </c>
      <c r="K219" s="1">
        <v>0.22013888888888888</v>
      </c>
      <c r="L219" t="s">
        <v>188</v>
      </c>
      <c r="M219" t="s">
        <v>189</v>
      </c>
      <c r="N219">
        <v>12.118</v>
      </c>
      <c r="Q219" s="1">
        <f t="shared" si="3"/>
        <v>1.8750000000000017E-2</v>
      </c>
    </row>
    <row r="220" spans="1:17">
      <c r="A220" t="s">
        <v>113</v>
      </c>
      <c r="B220">
        <v>3</v>
      </c>
      <c r="C220" t="s">
        <v>184</v>
      </c>
      <c r="D220">
        <v>534972</v>
      </c>
      <c r="E220" t="s">
        <v>261</v>
      </c>
      <c r="F220" t="s">
        <v>262</v>
      </c>
      <c r="G220" t="s">
        <v>187</v>
      </c>
      <c r="H220" t="s">
        <v>188</v>
      </c>
      <c r="I220" t="s">
        <v>189</v>
      </c>
      <c r="J220" s="1">
        <v>0.22777777777777777</v>
      </c>
      <c r="K220" s="1">
        <v>0.24444444444444446</v>
      </c>
      <c r="L220" t="s">
        <v>182</v>
      </c>
      <c r="M220" t="s">
        <v>183</v>
      </c>
      <c r="N220">
        <v>11.843</v>
      </c>
      <c r="Q220" s="1">
        <f t="shared" si="3"/>
        <v>1.6666666666666691E-2</v>
      </c>
    </row>
    <row r="221" spans="1:17">
      <c r="A221" t="s">
        <v>113</v>
      </c>
      <c r="B221">
        <v>4</v>
      </c>
      <c r="C221" t="s">
        <v>184</v>
      </c>
      <c r="D221">
        <v>535124</v>
      </c>
      <c r="E221" t="s">
        <v>185</v>
      </c>
      <c r="F221" t="s">
        <v>186</v>
      </c>
      <c r="G221" t="s">
        <v>187</v>
      </c>
      <c r="H221" t="s">
        <v>182</v>
      </c>
      <c r="I221" t="s">
        <v>183</v>
      </c>
      <c r="J221" s="1">
        <v>0.25</v>
      </c>
      <c r="K221" s="1">
        <v>0.26874999999999999</v>
      </c>
      <c r="L221" t="s">
        <v>188</v>
      </c>
      <c r="M221" t="s">
        <v>189</v>
      </c>
      <c r="N221">
        <v>12.118</v>
      </c>
      <c r="Q221" s="1">
        <f t="shared" si="3"/>
        <v>1.8749999999999989E-2</v>
      </c>
    </row>
    <row r="222" spans="1:17">
      <c r="A222" t="s">
        <v>113</v>
      </c>
      <c r="B222">
        <v>5</v>
      </c>
      <c r="C222" t="s">
        <v>184</v>
      </c>
      <c r="D222">
        <v>534978</v>
      </c>
      <c r="E222" t="s">
        <v>190</v>
      </c>
      <c r="F222" t="s">
        <v>191</v>
      </c>
      <c r="G222" t="s">
        <v>187</v>
      </c>
      <c r="H222" t="s">
        <v>188</v>
      </c>
      <c r="I222" t="s">
        <v>189</v>
      </c>
      <c r="J222" s="1">
        <v>0.2722222222222222</v>
      </c>
      <c r="K222" s="1">
        <v>0.29097222222222224</v>
      </c>
      <c r="L222" t="s">
        <v>182</v>
      </c>
      <c r="M222" t="s">
        <v>183</v>
      </c>
      <c r="N222">
        <v>12.781700000000001</v>
      </c>
      <c r="Q222" s="1">
        <f t="shared" si="3"/>
        <v>1.8750000000000044E-2</v>
      </c>
    </row>
    <row r="223" spans="1:17">
      <c r="A223" t="s">
        <v>113</v>
      </c>
      <c r="B223">
        <v>6</v>
      </c>
      <c r="C223" t="s">
        <v>184</v>
      </c>
      <c r="D223">
        <v>535134</v>
      </c>
      <c r="E223" t="s">
        <v>185</v>
      </c>
      <c r="F223" t="s">
        <v>186</v>
      </c>
      <c r="G223" t="s">
        <v>187</v>
      </c>
      <c r="H223" t="s">
        <v>182</v>
      </c>
      <c r="I223" t="s">
        <v>183</v>
      </c>
      <c r="J223" s="1">
        <v>0.29236111111111113</v>
      </c>
      <c r="K223" s="1">
        <v>0.31111111111111112</v>
      </c>
      <c r="L223" t="s">
        <v>188</v>
      </c>
      <c r="M223" t="s">
        <v>189</v>
      </c>
      <c r="N223">
        <v>12.118</v>
      </c>
      <c r="Q223" s="1">
        <f t="shared" si="3"/>
        <v>1.8749999999999989E-2</v>
      </c>
    </row>
    <row r="224" spans="1:17">
      <c r="A224" t="s">
        <v>113</v>
      </c>
      <c r="B224">
        <v>7</v>
      </c>
      <c r="C224" t="s">
        <v>184</v>
      </c>
      <c r="D224">
        <v>534988</v>
      </c>
      <c r="E224" t="s">
        <v>190</v>
      </c>
      <c r="F224" t="s">
        <v>191</v>
      </c>
      <c r="G224" t="s">
        <v>187</v>
      </c>
      <c r="H224" t="s">
        <v>188</v>
      </c>
      <c r="I224" t="s">
        <v>189</v>
      </c>
      <c r="J224" s="1">
        <v>0.31597222222222221</v>
      </c>
      <c r="K224" s="1">
        <v>0.3354166666666667</v>
      </c>
      <c r="L224" t="s">
        <v>182</v>
      </c>
      <c r="M224" t="s">
        <v>183</v>
      </c>
      <c r="N224">
        <v>12.781700000000001</v>
      </c>
      <c r="Q224" s="1">
        <f t="shared" si="3"/>
        <v>1.9444444444444486E-2</v>
      </c>
    </row>
    <row r="225" spans="1:17">
      <c r="A225" t="s">
        <v>113</v>
      </c>
      <c r="B225">
        <v>8</v>
      </c>
      <c r="C225" t="s">
        <v>184</v>
      </c>
      <c r="D225">
        <v>535149</v>
      </c>
      <c r="E225" t="s">
        <v>185</v>
      </c>
      <c r="F225" t="s">
        <v>186</v>
      </c>
      <c r="G225" t="s">
        <v>187</v>
      </c>
      <c r="H225" t="s">
        <v>182</v>
      </c>
      <c r="I225" t="s">
        <v>183</v>
      </c>
      <c r="J225" s="1">
        <v>0.35972222222222222</v>
      </c>
      <c r="K225" s="1">
        <v>0.38263888888888892</v>
      </c>
      <c r="L225" t="s">
        <v>188</v>
      </c>
      <c r="M225" t="s">
        <v>189</v>
      </c>
      <c r="N225">
        <v>12.118</v>
      </c>
      <c r="Q225" s="1">
        <f t="shared" si="3"/>
        <v>2.2916666666666696E-2</v>
      </c>
    </row>
    <row r="226" spans="1:17">
      <c r="A226" t="s">
        <v>113</v>
      </c>
      <c r="B226">
        <v>9</v>
      </c>
      <c r="C226" t="s">
        <v>184</v>
      </c>
      <c r="D226">
        <v>535003</v>
      </c>
      <c r="E226" t="s">
        <v>190</v>
      </c>
      <c r="F226" t="s">
        <v>191</v>
      </c>
      <c r="G226" t="s">
        <v>187</v>
      </c>
      <c r="H226" t="s">
        <v>188</v>
      </c>
      <c r="I226" t="s">
        <v>189</v>
      </c>
      <c r="J226" s="1">
        <v>0.38750000000000001</v>
      </c>
      <c r="K226" s="1">
        <v>0.40833333333333338</v>
      </c>
      <c r="L226" t="s">
        <v>182</v>
      </c>
      <c r="M226" t="s">
        <v>183</v>
      </c>
      <c r="N226">
        <v>12.781700000000001</v>
      </c>
      <c r="Q226" s="1">
        <f t="shared" si="3"/>
        <v>2.083333333333337E-2</v>
      </c>
    </row>
    <row r="227" spans="1:17">
      <c r="A227" t="s">
        <v>113</v>
      </c>
      <c r="B227">
        <v>10</v>
      </c>
      <c r="C227" t="s">
        <v>184</v>
      </c>
      <c r="D227">
        <v>535159</v>
      </c>
      <c r="E227" t="s">
        <v>185</v>
      </c>
      <c r="F227" t="s">
        <v>186</v>
      </c>
      <c r="G227" t="s">
        <v>187</v>
      </c>
      <c r="H227" t="s">
        <v>182</v>
      </c>
      <c r="I227" t="s">
        <v>183</v>
      </c>
      <c r="J227" s="1">
        <v>0.40972222222222227</v>
      </c>
      <c r="K227" s="1">
        <v>0.43263888888888885</v>
      </c>
      <c r="L227" t="s">
        <v>188</v>
      </c>
      <c r="M227" t="s">
        <v>189</v>
      </c>
      <c r="N227">
        <v>12.118</v>
      </c>
      <c r="Q227" s="1">
        <f t="shared" si="3"/>
        <v>2.2916666666666585E-2</v>
      </c>
    </row>
    <row r="228" spans="1:17">
      <c r="A228" t="s">
        <v>113</v>
      </c>
      <c r="B228">
        <v>11</v>
      </c>
      <c r="C228" t="s">
        <v>184</v>
      </c>
      <c r="D228">
        <v>535014</v>
      </c>
      <c r="E228" t="s">
        <v>190</v>
      </c>
      <c r="F228" t="s">
        <v>191</v>
      </c>
      <c r="G228" t="s">
        <v>187</v>
      </c>
      <c r="H228" t="s">
        <v>188</v>
      </c>
      <c r="I228" t="s">
        <v>189</v>
      </c>
      <c r="J228" s="1">
        <v>0.4375</v>
      </c>
      <c r="K228" s="1">
        <v>0.45833333333333331</v>
      </c>
      <c r="L228" t="s">
        <v>182</v>
      </c>
      <c r="M228" t="s">
        <v>183</v>
      </c>
      <c r="N228">
        <v>12.781700000000001</v>
      </c>
      <c r="Q228" s="1">
        <f t="shared" si="3"/>
        <v>2.0833333333333315E-2</v>
      </c>
    </row>
    <row r="229" spans="1:17">
      <c r="A229" t="s">
        <v>113</v>
      </c>
      <c r="B229">
        <v>12</v>
      </c>
      <c r="C229" t="s">
        <v>179</v>
      </c>
      <c r="H229" t="s">
        <v>182</v>
      </c>
      <c r="I229" t="s">
        <v>183</v>
      </c>
      <c r="J229" s="1">
        <v>0.45833333333333331</v>
      </c>
      <c r="K229" s="1">
        <v>0.46666666666666662</v>
      </c>
      <c r="L229" t="s">
        <v>180</v>
      </c>
      <c r="M229" t="s">
        <v>181</v>
      </c>
      <c r="N229">
        <v>7.8</v>
      </c>
      <c r="Q229" s="1">
        <f t="shared" si="3"/>
        <v>8.3333333333333037E-3</v>
      </c>
    </row>
    <row r="230" spans="1:17">
      <c r="A230" t="s">
        <v>113</v>
      </c>
      <c r="B230">
        <v>13</v>
      </c>
      <c r="C230" t="s">
        <v>179</v>
      </c>
      <c r="H230" t="s">
        <v>180</v>
      </c>
      <c r="I230" t="s">
        <v>181</v>
      </c>
      <c r="J230" s="1">
        <v>0.51874999999999993</v>
      </c>
      <c r="K230" s="1">
        <v>0.52777777777777779</v>
      </c>
      <c r="L230" t="s">
        <v>207</v>
      </c>
      <c r="M230" t="s">
        <v>208</v>
      </c>
      <c r="N230">
        <v>5.3</v>
      </c>
      <c r="Q230" s="1">
        <f t="shared" si="3"/>
        <v>9.0277777777778567E-3</v>
      </c>
    </row>
    <row r="231" spans="1:17">
      <c r="A231" t="s">
        <v>113</v>
      </c>
      <c r="B231">
        <v>14</v>
      </c>
      <c r="C231" t="s">
        <v>184</v>
      </c>
      <c r="D231">
        <v>201410</v>
      </c>
      <c r="E231" t="s">
        <v>209</v>
      </c>
      <c r="F231" t="s">
        <v>210</v>
      </c>
      <c r="G231" t="s">
        <v>211</v>
      </c>
      <c r="H231" t="s">
        <v>207</v>
      </c>
      <c r="I231" t="s">
        <v>208</v>
      </c>
      <c r="J231" s="1">
        <v>0.52777777777777779</v>
      </c>
      <c r="K231" s="1">
        <v>0.54236111111111118</v>
      </c>
      <c r="L231" t="s">
        <v>212</v>
      </c>
      <c r="M231" t="s">
        <v>213</v>
      </c>
      <c r="N231">
        <v>6.6947799999999997</v>
      </c>
      <c r="Q231" s="1">
        <f t="shared" si="3"/>
        <v>1.4583333333333393E-2</v>
      </c>
    </row>
    <row r="232" spans="1:17">
      <c r="A232" t="s">
        <v>113</v>
      </c>
      <c r="B232">
        <v>15</v>
      </c>
      <c r="C232" t="s">
        <v>184</v>
      </c>
      <c r="D232">
        <v>201613</v>
      </c>
      <c r="E232" t="s">
        <v>214</v>
      </c>
      <c r="F232" t="s">
        <v>215</v>
      </c>
      <c r="G232" t="s">
        <v>211</v>
      </c>
      <c r="H232" t="s">
        <v>212</v>
      </c>
      <c r="I232" t="s">
        <v>213</v>
      </c>
      <c r="J232" s="1">
        <v>0.54513888888888895</v>
      </c>
      <c r="K232" s="1">
        <v>0.5625</v>
      </c>
      <c r="L232" t="s">
        <v>207</v>
      </c>
      <c r="M232" t="s">
        <v>208</v>
      </c>
      <c r="N232">
        <v>7.8006000000000002</v>
      </c>
      <c r="Q232" s="1">
        <f t="shared" si="3"/>
        <v>1.7361111111111049E-2</v>
      </c>
    </row>
    <row r="233" spans="1:17">
      <c r="A233" t="s">
        <v>113</v>
      </c>
      <c r="B233">
        <v>16</v>
      </c>
      <c r="C233" t="s">
        <v>184</v>
      </c>
      <c r="D233">
        <v>201414</v>
      </c>
      <c r="E233" t="s">
        <v>209</v>
      </c>
      <c r="F233" t="s">
        <v>210</v>
      </c>
      <c r="G233" t="s">
        <v>211</v>
      </c>
      <c r="H233" t="s">
        <v>207</v>
      </c>
      <c r="I233" t="s">
        <v>208</v>
      </c>
      <c r="J233" s="1">
        <v>0.56944444444444442</v>
      </c>
      <c r="K233" s="1">
        <v>0.58402777777777781</v>
      </c>
      <c r="L233" t="s">
        <v>212</v>
      </c>
      <c r="M233" t="s">
        <v>213</v>
      </c>
      <c r="N233">
        <v>6.6947799999999997</v>
      </c>
      <c r="Q233" s="1">
        <f t="shared" si="3"/>
        <v>1.4583333333333393E-2</v>
      </c>
    </row>
    <row r="234" spans="1:17">
      <c r="A234" t="s">
        <v>113</v>
      </c>
      <c r="B234">
        <v>17</v>
      </c>
      <c r="C234" t="s">
        <v>184</v>
      </c>
      <c r="D234">
        <v>201513</v>
      </c>
      <c r="E234" t="s">
        <v>214</v>
      </c>
      <c r="F234" t="s">
        <v>215</v>
      </c>
      <c r="G234" t="s">
        <v>211</v>
      </c>
      <c r="H234" t="s">
        <v>212</v>
      </c>
      <c r="I234" t="s">
        <v>213</v>
      </c>
      <c r="J234" s="1">
        <v>0.58680555555555558</v>
      </c>
      <c r="K234" s="1">
        <v>0.60416666666666663</v>
      </c>
      <c r="L234" t="s">
        <v>207</v>
      </c>
      <c r="M234" t="s">
        <v>208</v>
      </c>
      <c r="N234">
        <v>7.8006000000000002</v>
      </c>
      <c r="Q234" s="1">
        <f t="shared" si="3"/>
        <v>1.7361111111111049E-2</v>
      </c>
    </row>
    <row r="235" spans="1:17">
      <c r="A235" t="s">
        <v>113</v>
      </c>
      <c r="B235">
        <v>18</v>
      </c>
      <c r="C235" t="s">
        <v>184</v>
      </c>
      <c r="D235">
        <v>201420</v>
      </c>
      <c r="E235" t="s">
        <v>209</v>
      </c>
      <c r="F235" t="s">
        <v>210</v>
      </c>
      <c r="G235" t="s">
        <v>211</v>
      </c>
      <c r="H235" t="s">
        <v>207</v>
      </c>
      <c r="I235" t="s">
        <v>208</v>
      </c>
      <c r="J235" s="1">
        <v>0.61111111111111105</v>
      </c>
      <c r="K235" s="1">
        <v>0.62569444444444444</v>
      </c>
      <c r="L235" t="s">
        <v>212</v>
      </c>
      <c r="M235" t="s">
        <v>213</v>
      </c>
      <c r="N235">
        <v>6.6947799999999997</v>
      </c>
      <c r="Q235" s="1">
        <f t="shared" si="3"/>
        <v>1.4583333333333393E-2</v>
      </c>
    </row>
    <row r="236" spans="1:17">
      <c r="A236" t="s">
        <v>113</v>
      </c>
      <c r="B236">
        <v>19</v>
      </c>
      <c r="C236" t="s">
        <v>184</v>
      </c>
      <c r="D236">
        <v>201519</v>
      </c>
      <c r="E236" t="s">
        <v>214</v>
      </c>
      <c r="F236" t="s">
        <v>215</v>
      </c>
      <c r="G236" t="s">
        <v>211</v>
      </c>
      <c r="H236" t="s">
        <v>212</v>
      </c>
      <c r="I236" t="s">
        <v>213</v>
      </c>
      <c r="J236" s="1">
        <v>0.62847222222222221</v>
      </c>
      <c r="K236" s="1">
        <v>0.64583333333333337</v>
      </c>
      <c r="L236" t="s">
        <v>207</v>
      </c>
      <c r="M236" t="s">
        <v>208</v>
      </c>
      <c r="N236">
        <v>7.8006000000000002</v>
      </c>
      <c r="Q236" s="1">
        <f t="shared" si="3"/>
        <v>1.736111111111116E-2</v>
      </c>
    </row>
    <row r="237" spans="1:17">
      <c r="A237" t="s">
        <v>113</v>
      </c>
      <c r="B237">
        <v>20</v>
      </c>
      <c r="C237" t="s">
        <v>184</v>
      </c>
      <c r="D237">
        <v>201427</v>
      </c>
      <c r="E237" t="s">
        <v>209</v>
      </c>
      <c r="F237" t="s">
        <v>210</v>
      </c>
      <c r="G237" t="s">
        <v>211</v>
      </c>
      <c r="H237" t="s">
        <v>207</v>
      </c>
      <c r="I237" t="s">
        <v>208</v>
      </c>
      <c r="J237" s="1">
        <v>0.67361111111111116</v>
      </c>
      <c r="K237" s="1">
        <v>0.68819444444444444</v>
      </c>
      <c r="L237" t="s">
        <v>212</v>
      </c>
      <c r="M237" t="s">
        <v>213</v>
      </c>
      <c r="N237">
        <v>6.6947799999999997</v>
      </c>
      <c r="Q237" s="1">
        <f t="shared" si="3"/>
        <v>1.4583333333333282E-2</v>
      </c>
    </row>
    <row r="238" spans="1:17">
      <c r="A238" t="s">
        <v>113</v>
      </c>
      <c r="B238">
        <v>21</v>
      </c>
      <c r="C238" t="s">
        <v>184</v>
      </c>
      <c r="D238">
        <v>201526</v>
      </c>
      <c r="E238" t="s">
        <v>214</v>
      </c>
      <c r="F238" t="s">
        <v>215</v>
      </c>
      <c r="G238" t="s">
        <v>211</v>
      </c>
      <c r="H238" t="s">
        <v>212</v>
      </c>
      <c r="I238" t="s">
        <v>213</v>
      </c>
      <c r="J238" s="1">
        <v>0.69097222222222221</v>
      </c>
      <c r="K238" s="1">
        <v>0.70833333333333337</v>
      </c>
      <c r="L238" t="s">
        <v>207</v>
      </c>
      <c r="M238" t="s">
        <v>208</v>
      </c>
      <c r="N238">
        <v>7.8006000000000002</v>
      </c>
      <c r="Q238" s="1">
        <f t="shared" si="3"/>
        <v>1.736111111111116E-2</v>
      </c>
    </row>
    <row r="239" spans="1:17">
      <c r="A239" t="s">
        <v>113</v>
      </c>
      <c r="B239">
        <v>22</v>
      </c>
      <c r="C239" t="s">
        <v>184</v>
      </c>
      <c r="D239">
        <v>201433</v>
      </c>
      <c r="E239" t="s">
        <v>209</v>
      </c>
      <c r="F239" t="s">
        <v>210</v>
      </c>
      <c r="G239" t="s">
        <v>211</v>
      </c>
      <c r="H239" t="s">
        <v>207</v>
      </c>
      <c r="I239" t="s">
        <v>208</v>
      </c>
      <c r="J239" s="1">
        <v>0.70833333333333337</v>
      </c>
      <c r="K239" s="1">
        <v>0.72291666666666676</v>
      </c>
      <c r="L239" t="s">
        <v>212</v>
      </c>
      <c r="M239" t="s">
        <v>213</v>
      </c>
      <c r="N239">
        <v>6.6947799999999997</v>
      </c>
      <c r="Q239" s="1">
        <f t="shared" si="3"/>
        <v>1.4583333333333393E-2</v>
      </c>
    </row>
    <row r="240" spans="1:17">
      <c r="A240" t="s">
        <v>113</v>
      </c>
      <c r="B240">
        <v>23</v>
      </c>
      <c r="C240" t="s">
        <v>184</v>
      </c>
      <c r="D240">
        <v>201532</v>
      </c>
      <c r="E240" t="s">
        <v>214</v>
      </c>
      <c r="F240" t="s">
        <v>215</v>
      </c>
      <c r="G240" t="s">
        <v>211</v>
      </c>
      <c r="H240" t="s">
        <v>212</v>
      </c>
      <c r="I240" t="s">
        <v>213</v>
      </c>
      <c r="J240" s="1">
        <v>0.72569444444444453</v>
      </c>
      <c r="K240" s="1">
        <v>0.74305555555555547</v>
      </c>
      <c r="L240" t="s">
        <v>207</v>
      </c>
      <c r="M240" t="s">
        <v>208</v>
      </c>
      <c r="N240">
        <v>7.8006000000000002</v>
      </c>
      <c r="Q240" s="1">
        <f t="shared" si="3"/>
        <v>1.7361111111110938E-2</v>
      </c>
    </row>
    <row r="241" spans="1:17">
      <c r="A241" t="s">
        <v>113</v>
      </c>
      <c r="B241">
        <v>24</v>
      </c>
      <c r="C241" t="s">
        <v>184</v>
      </c>
      <c r="D241">
        <v>201440</v>
      </c>
      <c r="E241" t="s">
        <v>209</v>
      </c>
      <c r="F241" t="s">
        <v>210</v>
      </c>
      <c r="G241" t="s">
        <v>211</v>
      </c>
      <c r="H241" t="s">
        <v>207</v>
      </c>
      <c r="I241" t="s">
        <v>208</v>
      </c>
      <c r="J241" s="1">
        <v>0.75</v>
      </c>
      <c r="K241" s="1">
        <v>0.76527777777777783</v>
      </c>
      <c r="L241" t="s">
        <v>212</v>
      </c>
      <c r="M241" t="s">
        <v>213</v>
      </c>
      <c r="N241">
        <v>6.6947799999999997</v>
      </c>
      <c r="Q241" s="1">
        <f t="shared" si="3"/>
        <v>1.5277777777777835E-2</v>
      </c>
    </row>
    <row r="242" spans="1:17">
      <c r="A242" t="s">
        <v>113</v>
      </c>
      <c r="B242">
        <v>25</v>
      </c>
      <c r="C242" t="s">
        <v>184</v>
      </c>
      <c r="D242">
        <v>201539</v>
      </c>
      <c r="E242" t="s">
        <v>214</v>
      </c>
      <c r="F242" t="s">
        <v>215</v>
      </c>
      <c r="G242" t="s">
        <v>211</v>
      </c>
      <c r="H242" t="s">
        <v>212</v>
      </c>
      <c r="I242" t="s">
        <v>213</v>
      </c>
      <c r="J242" s="1">
        <v>0.76874999999999993</v>
      </c>
      <c r="K242" s="1">
        <v>0.78611111111111109</v>
      </c>
      <c r="L242" t="s">
        <v>207</v>
      </c>
      <c r="M242" t="s">
        <v>208</v>
      </c>
      <c r="N242">
        <v>7.8006000000000002</v>
      </c>
      <c r="Q242" s="1">
        <f t="shared" si="3"/>
        <v>1.736111111111116E-2</v>
      </c>
    </row>
    <row r="243" spans="1:17">
      <c r="A243" t="s">
        <v>113</v>
      </c>
      <c r="B243">
        <v>26</v>
      </c>
      <c r="C243" t="s">
        <v>179</v>
      </c>
      <c r="H243" t="s">
        <v>207</v>
      </c>
      <c r="I243" t="s">
        <v>208</v>
      </c>
      <c r="J243" s="1">
        <v>0.78611111111111109</v>
      </c>
      <c r="K243" s="1">
        <v>0.79513888888888884</v>
      </c>
      <c r="L243" t="s">
        <v>180</v>
      </c>
      <c r="M243" t="s">
        <v>181</v>
      </c>
      <c r="N243">
        <v>5.3</v>
      </c>
      <c r="Q243" s="1">
        <f t="shared" si="3"/>
        <v>9.0277777777777457E-3</v>
      </c>
    </row>
    <row r="244" spans="1:17">
      <c r="A244" t="s">
        <v>113</v>
      </c>
      <c r="M244" t="s">
        <v>277</v>
      </c>
      <c r="N244">
        <f>SUM(N218:N243)</f>
        <v>236.53208000000009</v>
      </c>
      <c r="P244" t="s">
        <v>274</v>
      </c>
      <c r="Q244" s="1">
        <f>SUM(Q218:Q243)</f>
        <v>0.4256944444444446</v>
      </c>
    </row>
    <row r="245" spans="1:17">
      <c r="Q245" s="1"/>
    </row>
    <row r="246" spans="1:17">
      <c r="A246" t="s">
        <v>137</v>
      </c>
      <c r="Q246" s="1"/>
    </row>
    <row r="247" spans="1:17">
      <c r="A247" t="s">
        <v>137</v>
      </c>
      <c r="B247">
        <v>1</v>
      </c>
      <c r="C247" t="s">
        <v>179</v>
      </c>
      <c r="H247" t="s">
        <v>180</v>
      </c>
      <c r="I247" t="s">
        <v>181</v>
      </c>
      <c r="J247" s="1">
        <v>0.23124999999999998</v>
      </c>
      <c r="K247" s="1">
        <v>0.23958333333333334</v>
      </c>
      <c r="L247" t="s">
        <v>182</v>
      </c>
      <c r="M247" t="s">
        <v>183</v>
      </c>
      <c r="N247">
        <v>7.6</v>
      </c>
      <c r="Q247" s="1">
        <f t="shared" si="3"/>
        <v>8.3333333333333592E-3</v>
      </c>
    </row>
    <row r="248" spans="1:17">
      <c r="A248" t="s">
        <v>137</v>
      </c>
      <c r="B248">
        <v>2</v>
      </c>
      <c r="C248" t="s">
        <v>184</v>
      </c>
      <c r="D248">
        <v>535122</v>
      </c>
      <c r="E248" t="s">
        <v>185</v>
      </c>
      <c r="F248" t="s">
        <v>186</v>
      </c>
      <c r="G248" t="s">
        <v>187</v>
      </c>
      <c r="H248" t="s">
        <v>182</v>
      </c>
      <c r="I248" t="s">
        <v>183</v>
      </c>
      <c r="J248" s="1">
        <v>0.23958333333333334</v>
      </c>
      <c r="K248" s="1">
        <v>0.25833333333333336</v>
      </c>
      <c r="L248" t="s">
        <v>188</v>
      </c>
      <c r="M248" t="s">
        <v>189</v>
      </c>
      <c r="N248">
        <v>12.118</v>
      </c>
      <c r="Q248" s="1">
        <f t="shared" si="3"/>
        <v>1.8750000000000017E-2</v>
      </c>
    </row>
    <row r="249" spans="1:17">
      <c r="A249" t="s">
        <v>137</v>
      </c>
      <c r="B249">
        <v>3</v>
      </c>
      <c r="C249" t="s">
        <v>184</v>
      </c>
      <c r="D249">
        <v>534976</v>
      </c>
      <c r="E249" t="s">
        <v>190</v>
      </c>
      <c r="F249" t="s">
        <v>191</v>
      </c>
      <c r="G249" t="s">
        <v>187</v>
      </c>
      <c r="H249" t="s">
        <v>188</v>
      </c>
      <c r="I249" t="s">
        <v>189</v>
      </c>
      <c r="J249" s="1">
        <v>0.26180555555555557</v>
      </c>
      <c r="K249" s="1">
        <v>0.27986111111111112</v>
      </c>
      <c r="L249" t="s">
        <v>182</v>
      </c>
      <c r="M249" t="s">
        <v>183</v>
      </c>
      <c r="N249">
        <v>12.781700000000001</v>
      </c>
      <c r="Q249" s="1">
        <f t="shared" si="3"/>
        <v>1.8055555555555547E-2</v>
      </c>
    </row>
    <row r="250" spans="1:17">
      <c r="A250" t="s">
        <v>137</v>
      </c>
      <c r="B250">
        <v>4</v>
      </c>
      <c r="C250" t="s">
        <v>184</v>
      </c>
      <c r="D250">
        <v>535132</v>
      </c>
      <c r="E250" t="s">
        <v>185</v>
      </c>
      <c r="F250" t="s">
        <v>186</v>
      </c>
      <c r="G250" t="s">
        <v>187</v>
      </c>
      <c r="H250" t="s">
        <v>182</v>
      </c>
      <c r="I250" t="s">
        <v>183</v>
      </c>
      <c r="J250" s="1">
        <v>0.28402777777777777</v>
      </c>
      <c r="K250" s="1">
        <v>0.30277777777777776</v>
      </c>
      <c r="L250" t="s">
        <v>188</v>
      </c>
      <c r="M250" t="s">
        <v>189</v>
      </c>
      <c r="N250">
        <v>12.118</v>
      </c>
      <c r="Q250" s="1">
        <f t="shared" si="3"/>
        <v>1.8749999999999989E-2</v>
      </c>
    </row>
    <row r="251" spans="1:17">
      <c r="A251" t="s">
        <v>137</v>
      </c>
      <c r="B251">
        <v>5</v>
      </c>
      <c r="C251" t="s">
        <v>184</v>
      </c>
      <c r="D251">
        <v>534985</v>
      </c>
      <c r="E251" t="s">
        <v>190</v>
      </c>
      <c r="F251" t="s">
        <v>191</v>
      </c>
      <c r="G251" t="s">
        <v>187</v>
      </c>
      <c r="H251" t="s">
        <v>188</v>
      </c>
      <c r="I251" t="s">
        <v>189</v>
      </c>
      <c r="J251" s="1">
        <v>0.30763888888888891</v>
      </c>
      <c r="K251" s="1">
        <v>0.32708333333333334</v>
      </c>
      <c r="L251" t="s">
        <v>182</v>
      </c>
      <c r="M251" t="s">
        <v>183</v>
      </c>
      <c r="N251">
        <v>12.781700000000001</v>
      </c>
      <c r="Q251" s="1">
        <f t="shared" si="3"/>
        <v>1.9444444444444431E-2</v>
      </c>
    </row>
    <row r="252" spans="1:17">
      <c r="A252" t="s">
        <v>137</v>
      </c>
      <c r="B252">
        <v>6</v>
      </c>
      <c r="C252" t="s">
        <v>184</v>
      </c>
      <c r="D252">
        <v>535143</v>
      </c>
      <c r="E252" t="s">
        <v>185</v>
      </c>
      <c r="F252" t="s">
        <v>186</v>
      </c>
      <c r="G252" t="s">
        <v>187</v>
      </c>
      <c r="H252" t="s">
        <v>182</v>
      </c>
      <c r="I252" t="s">
        <v>183</v>
      </c>
      <c r="J252" s="1">
        <v>0.33402777777777781</v>
      </c>
      <c r="K252" s="1">
        <v>0.35486111111111113</v>
      </c>
      <c r="L252" t="s">
        <v>188</v>
      </c>
      <c r="M252" t="s">
        <v>189</v>
      </c>
      <c r="N252">
        <v>12.118</v>
      </c>
      <c r="Q252" s="1">
        <f t="shared" si="3"/>
        <v>2.0833333333333315E-2</v>
      </c>
    </row>
    <row r="253" spans="1:17">
      <c r="A253" t="s">
        <v>137</v>
      </c>
      <c r="B253">
        <v>7</v>
      </c>
      <c r="C253" t="s">
        <v>184</v>
      </c>
      <c r="D253">
        <v>534997</v>
      </c>
      <c r="E253" t="s">
        <v>190</v>
      </c>
      <c r="F253" t="s">
        <v>191</v>
      </c>
      <c r="G253" t="s">
        <v>187</v>
      </c>
      <c r="H253" t="s">
        <v>188</v>
      </c>
      <c r="I253" t="s">
        <v>189</v>
      </c>
      <c r="J253" s="1">
        <v>0.36041666666666666</v>
      </c>
      <c r="K253" s="1">
        <v>0.38055555555555554</v>
      </c>
      <c r="L253" t="s">
        <v>182</v>
      </c>
      <c r="M253" t="s">
        <v>183</v>
      </c>
      <c r="N253">
        <v>12.781700000000001</v>
      </c>
      <c r="Q253" s="1">
        <f t="shared" si="3"/>
        <v>2.0138888888888873E-2</v>
      </c>
    </row>
    <row r="254" spans="1:17">
      <c r="A254" t="s">
        <v>137</v>
      </c>
      <c r="B254">
        <v>8</v>
      </c>
      <c r="C254" t="s">
        <v>179</v>
      </c>
      <c r="H254" t="s">
        <v>182</v>
      </c>
      <c r="I254" t="s">
        <v>183</v>
      </c>
      <c r="J254" s="1">
        <v>0.38055555555555554</v>
      </c>
      <c r="K254" s="1">
        <v>0.3888888888888889</v>
      </c>
      <c r="L254" t="s">
        <v>180</v>
      </c>
      <c r="M254" t="s">
        <v>181</v>
      </c>
      <c r="N254">
        <v>7.8</v>
      </c>
      <c r="Q254" s="1">
        <f t="shared" si="3"/>
        <v>8.3333333333333592E-3</v>
      </c>
    </row>
    <row r="255" spans="1:17">
      <c r="A255" t="s">
        <v>137</v>
      </c>
      <c r="B255">
        <v>9</v>
      </c>
      <c r="C255" t="s">
        <v>179</v>
      </c>
      <c r="H255" t="s">
        <v>180</v>
      </c>
      <c r="I255" t="s">
        <v>181</v>
      </c>
      <c r="J255" s="1">
        <v>0.43888888888888888</v>
      </c>
      <c r="K255" s="1">
        <v>0.44722222222222219</v>
      </c>
      <c r="L255" t="s">
        <v>182</v>
      </c>
      <c r="M255" t="s">
        <v>183</v>
      </c>
      <c r="N255">
        <v>7.6</v>
      </c>
      <c r="Q255" s="1">
        <f t="shared" si="3"/>
        <v>8.3333333333333037E-3</v>
      </c>
    </row>
    <row r="256" spans="1:17">
      <c r="A256" t="s">
        <v>137</v>
      </c>
      <c r="B256">
        <v>10</v>
      </c>
      <c r="C256" t="s">
        <v>184</v>
      </c>
      <c r="D256">
        <v>100871</v>
      </c>
      <c r="E256" t="s">
        <v>216</v>
      </c>
      <c r="F256" t="s">
        <v>217</v>
      </c>
      <c r="G256" t="s">
        <v>196</v>
      </c>
      <c r="H256" t="s">
        <v>182</v>
      </c>
      <c r="I256" t="s">
        <v>183</v>
      </c>
      <c r="J256" s="1">
        <v>0.44722222222222219</v>
      </c>
      <c r="K256" s="1">
        <v>0.46666666666666662</v>
      </c>
      <c r="L256" t="s">
        <v>197</v>
      </c>
      <c r="M256" t="s">
        <v>198</v>
      </c>
      <c r="N256">
        <v>11.3742</v>
      </c>
      <c r="Q256" s="1">
        <f t="shared" si="3"/>
        <v>1.9444444444444431E-2</v>
      </c>
    </row>
    <row r="257" spans="1:17">
      <c r="A257" t="s">
        <v>137</v>
      </c>
      <c r="B257">
        <v>11</v>
      </c>
      <c r="C257" t="s">
        <v>184</v>
      </c>
      <c r="D257">
        <v>100737</v>
      </c>
      <c r="E257" t="s">
        <v>199</v>
      </c>
      <c r="F257" t="s">
        <v>200</v>
      </c>
      <c r="G257" t="s">
        <v>196</v>
      </c>
      <c r="H257" t="s">
        <v>197</v>
      </c>
      <c r="I257" t="s">
        <v>198</v>
      </c>
      <c r="J257" s="1">
        <v>0.47569444444444442</v>
      </c>
      <c r="K257" s="1">
        <v>0.48402777777777778</v>
      </c>
      <c r="L257" t="s">
        <v>201</v>
      </c>
      <c r="M257" t="s">
        <v>202</v>
      </c>
      <c r="N257">
        <v>3.9434100000000001</v>
      </c>
      <c r="Q257" s="1">
        <f t="shared" si="3"/>
        <v>8.3333333333333592E-3</v>
      </c>
    </row>
    <row r="258" spans="1:17">
      <c r="A258" t="s">
        <v>137</v>
      </c>
      <c r="B258">
        <v>12</v>
      </c>
      <c r="C258" t="s">
        <v>184</v>
      </c>
      <c r="D258">
        <v>100881</v>
      </c>
      <c r="E258" t="s">
        <v>203</v>
      </c>
      <c r="F258" t="s">
        <v>204</v>
      </c>
      <c r="G258" t="s">
        <v>196</v>
      </c>
      <c r="H258" t="s">
        <v>201</v>
      </c>
      <c r="I258" t="s">
        <v>202</v>
      </c>
      <c r="J258" s="1">
        <v>0.49236111111111108</v>
      </c>
      <c r="K258" s="1">
        <v>0.5</v>
      </c>
      <c r="L258" t="s">
        <v>197</v>
      </c>
      <c r="M258" t="s">
        <v>198</v>
      </c>
      <c r="N258">
        <v>3.6383299999999998</v>
      </c>
      <c r="Q258" s="1">
        <f t="shared" si="3"/>
        <v>7.6388888888889173E-3</v>
      </c>
    </row>
    <row r="259" spans="1:17">
      <c r="A259" t="s">
        <v>137</v>
      </c>
      <c r="B259">
        <v>13</v>
      </c>
      <c r="C259" t="s">
        <v>184</v>
      </c>
      <c r="D259">
        <v>100744</v>
      </c>
      <c r="E259" t="s">
        <v>205</v>
      </c>
      <c r="F259" t="s">
        <v>206</v>
      </c>
      <c r="G259" t="s">
        <v>196</v>
      </c>
      <c r="H259" t="s">
        <v>197</v>
      </c>
      <c r="I259" t="s">
        <v>198</v>
      </c>
      <c r="J259" s="1">
        <v>0.50694444444444442</v>
      </c>
      <c r="K259" s="1">
        <v>0.52569444444444446</v>
      </c>
      <c r="L259" t="s">
        <v>182</v>
      </c>
      <c r="M259" t="s">
        <v>183</v>
      </c>
      <c r="N259">
        <v>10.9535</v>
      </c>
      <c r="Q259" s="1">
        <f t="shared" si="3"/>
        <v>1.8750000000000044E-2</v>
      </c>
    </row>
    <row r="260" spans="1:17">
      <c r="A260" t="s">
        <v>137</v>
      </c>
      <c r="B260">
        <v>14</v>
      </c>
      <c r="C260" t="s">
        <v>179</v>
      </c>
      <c r="H260" t="s">
        <v>182</v>
      </c>
      <c r="I260" t="s">
        <v>183</v>
      </c>
      <c r="J260" s="1">
        <v>0.52569444444444446</v>
      </c>
      <c r="K260" s="1">
        <v>0.53402777777777777</v>
      </c>
      <c r="L260" t="s">
        <v>180</v>
      </c>
      <c r="M260" t="s">
        <v>181</v>
      </c>
      <c r="N260">
        <v>7.8</v>
      </c>
      <c r="Q260" s="1">
        <f t="shared" si="3"/>
        <v>8.3333333333333037E-3</v>
      </c>
    </row>
    <row r="261" spans="1:17">
      <c r="A261" t="s">
        <v>137</v>
      </c>
      <c r="M261" t="s">
        <v>277</v>
      </c>
      <c r="N261">
        <f>SUM(N247:N260)</f>
        <v>135.40854000000002</v>
      </c>
      <c r="P261" t="s">
        <v>274</v>
      </c>
      <c r="Q261" s="1">
        <f>SUM(Q247:Q260)</f>
        <v>0.20347222222222225</v>
      </c>
    </row>
    <row r="262" spans="1:17">
      <c r="Q262" s="1"/>
    </row>
    <row r="263" spans="1:17">
      <c r="A263" t="s">
        <v>117</v>
      </c>
      <c r="Q263" s="1"/>
    </row>
    <row r="264" spans="1:17">
      <c r="A264" t="s">
        <v>117</v>
      </c>
      <c r="B264">
        <v>1</v>
      </c>
      <c r="C264" t="s">
        <v>179</v>
      </c>
      <c r="H264" t="s">
        <v>180</v>
      </c>
      <c r="I264" t="s">
        <v>181</v>
      </c>
      <c r="J264" s="1">
        <v>0.50277777777777777</v>
      </c>
      <c r="K264" s="1">
        <v>0.5131944444444444</v>
      </c>
      <c r="L264" t="s">
        <v>201</v>
      </c>
      <c r="M264" t="s">
        <v>202</v>
      </c>
      <c r="N264">
        <v>7.5</v>
      </c>
      <c r="Q264" s="1">
        <f t="shared" ref="Q264:Q323" si="4">K264-J264</f>
        <v>1.041666666666663E-2</v>
      </c>
    </row>
    <row r="265" spans="1:17">
      <c r="A265" t="s">
        <v>117</v>
      </c>
      <c r="B265">
        <v>2</v>
      </c>
      <c r="C265" t="s">
        <v>184</v>
      </c>
      <c r="D265">
        <v>100884</v>
      </c>
      <c r="E265" t="s">
        <v>203</v>
      </c>
      <c r="F265" t="s">
        <v>204</v>
      </c>
      <c r="G265" t="s">
        <v>196</v>
      </c>
      <c r="H265" t="s">
        <v>201</v>
      </c>
      <c r="I265" t="s">
        <v>202</v>
      </c>
      <c r="J265" s="1">
        <v>0.5131944444444444</v>
      </c>
      <c r="K265" s="1">
        <v>0.52083333333333337</v>
      </c>
      <c r="L265" t="s">
        <v>197</v>
      </c>
      <c r="M265" t="s">
        <v>198</v>
      </c>
      <c r="N265">
        <v>3.6383299999999998</v>
      </c>
      <c r="Q265" s="1">
        <f t="shared" si="4"/>
        <v>7.6388888888889728E-3</v>
      </c>
    </row>
    <row r="266" spans="1:17">
      <c r="A266" t="s">
        <v>117</v>
      </c>
      <c r="B266">
        <v>3</v>
      </c>
      <c r="C266" t="s">
        <v>184</v>
      </c>
      <c r="D266">
        <v>100749</v>
      </c>
      <c r="E266" t="s">
        <v>205</v>
      </c>
      <c r="F266" t="s">
        <v>206</v>
      </c>
      <c r="G266" t="s">
        <v>196</v>
      </c>
      <c r="H266" t="s">
        <v>197</v>
      </c>
      <c r="I266" t="s">
        <v>198</v>
      </c>
      <c r="J266" s="1">
        <v>0.52777777777777779</v>
      </c>
      <c r="K266" s="1">
        <v>0.54652777777777783</v>
      </c>
      <c r="L266" t="s">
        <v>182</v>
      </c>
      <c r="M266" t="s">
        <v>183</v>
      </c>
      <c r="N266">
        <v>10.9535</v>
      </c>
      <c r="Q266" s="1">
        <f t="shared" si="4"/>
        <v>1.8750000000000044E-2</v>
      </c>
    </row>
    <row r="267" spans="1:17">
      <c r="A267" t="s">
        <v>117</v>
      </c>
      <c r="B267">
        <v>4</v>
      </c>
      <c r="C267" t="s">
        <v>184</v>
      </c>
      <c r="D267">
        <v>100892</v>
      </c>
      <c r="E267" t="s">
        <v>216</v>
      </c>
      <c r="F267" t="s">
        <v>217</v>
      </c>
      <c r="G267" t="s">
        <v>196</v>
      </c>
      <c r="H267" t="s">
        <v>182</v>
      </c>
      <c r="I267" t="s">
        <v>183</v>
      </c>
      <c r="J267" s="1">
        <v>0.55138888888888882</v>
      </c>
      <c r="K267" s="1">
        <v>0.5708333333333333</v>
      </c>
      <c r="L267" t="s">
        <v>197</v>
      </c>
      <c r="M267" t="s">
        <v>198</v>
      </c>
      <c r="N267">
        <v>11.3742</v>
      </c>
      <c r="Q267" s="1">
        <f t="shared" si="4"/>
        <v>1.9444444444444486E-2</v>
      </c>
    </row>
    <row r="268" spans="1:17">
      <c r="A268" t="s">
        <v>117</v>
      </c>
      <c r="B268">
        <v>5</v>
      </c>
      <c r="C268" t="s">
        <v>184</v>
      </c>
      <c r="D268">
        <v>100760</v>
      </c>
      <c r="E268" t="s">
        <v>199</v>
      </c>
      <c r="F268" t="s">
        <v>200</v>
      </c>
      <c r="G268" t="s">
        <v>196</v>
      </c>
      <c r="H268" t="s">
        <v>197</v>
      </c>
      <c r="I268" t="s">
        <v>198</v>
      </c>
      <c r="J268" s="1">
        <v>0.57986111111111105</v>
      </c>
      <c r="K268" s="1">
        <v>0.58819444444444446</v>
      </c>
      <c r="L268" t="s">
        <v>201</v>
      </c>
      <c r="M268" t="s">
        <v>202</v>
      </c>
      <c r="N268">
        <v>3.9434100000000001</v>
      </c>
      <c r="Q268" s="1">
        <f t="shared" si="4"/>
        <v>8.3333333333334147E-3</v>
      </c>
    </row>
    <row r="269" spans="1:17">
      <c r="A269" t="s">
        <v>117</v>
      </c>
      <c r="B269">
        <v>6</v>
      </c>
      <c r="C269" t="s">
        <v>184</v>
      </c>
      <c r="D269">
        <v>100902</v>
      </c>
      <c r="E269" t="s">
        <v>203</v>
      </c>
      <c r="F269" t="s">
        <v>204</v>
      </c>
      <c r="G269" t="s">
        <v>196</v>
      </c>
      <c r="H269" t="s">
        <v>201</v>
      </c>
      <c r="I269" t="s">
        <v>202</v>
      </c>
      <c r="J269" s="1">
        <v>0.59652777777777777</v>
      </c>
      <c r="K269" s="1">
        <v>0.60416666666666663</v>
      </c>
      <c r="L269" t="s">
        <v>197</v>
      </c>
      <c r="M269" t="s">
        <v>198</v>
      </c>
      <c r="N269">
        <v>3.6383299999999998</v>
      </c>
      <c r="Q269" s="1">
        <f t="shared" si="4"/>
        <v>7.6388888888888618E-3</v>
      </c>
    </row>
    <row r="270" spans="1:17">
      <c r="A270" t="s">
        <v>117</v>
      </c>
      <c r="B270">
        <v>7</v>
      </c>
      <c r="C270" t="s">
        <v>184</v>
      </c>
      <c r="D270">
        <v>100767</v>
      </c>
      <c r="E270" t="s">
        <v>205</v>
      </c>
      <c r="F270" t="s">
        <v>206</v>
      </c>
      <c r="G270" t="s">
        <v>196</v>
      </c>
      <c r="H270" t="s">
        <v>197</v>
      </c>
      <c r="I270" t="s">
        <v>198</v>
      </c>
      <c r="J270" s="1">
        <v>0.61111111111111105</v>
      </c>
      <c r="K270" s="1">
        <v>0.62986111111111109</v>
      </c>
      <c r="L270" t="s">
        <v>182</v>
      </c>
      <c r="M270" t="s">
        <v>183</v>
      </c>
      <c r="N270">
        <v>10.9535</v>
      </c>
      <c r="Q270" s="1">
        <f t="shared" si="4"/>
        <v>1.8750000000000044E-2</v>
      </c>
    </row>
    <row r="271" spans="1:17">
      <c r="A271" t="s">
        <v>117</v>
      </c>
      <c r="B271">
        <v>8</v>
      </c>
      <c r="C271" t="s">
        <v>184</v>
      </c>
      <c r="D271">
        <v>535215</v>
      </c>
      <c r="E271" t="s">
        <v>185</v>
      </c>
      <c r="F271" t="s">
        <v>186</v>
      </c>
      <c r="G271" t="s">
        <v>187</v>
      </c>
      <c r="H271" t="s">
        <v>182</v>
      </c>
      <c r="I271" t="s">
        <v>183</v>
      </c>
      <c r="J271" s="1">
        <v>0.70833333333333337</v>
      </c>
      <c r="K271" s="1">
        <v>0.73125000000000007</v>
      </c>
      <c r="L271" t="s">
        <v>188</v>
      </c>
      <c r="M271" t="s">
        <v>189</v>
      </c>
      <c r="N271">
        <v>12.118</v>
      </c>
      <c r="Q271" s="1">
        <f t="shared" si="4"/>
        <v>2.2916666666666696E-2</v>
      </c>
    </row>
    <row r="272" spans="1:17">
      <c r="A272" t="s">
        <v>117</v>
      </c>
      <c r="B272">
        <v>9</v>
      </c>
      <c r="C272" t="s">
        <v>184</v>
      </c>
      <c r="D272">
        <v>535069</v>
      </c>
      <c r="E272" t="s">
        <v>190</v>
      </c>
      <c r="F272" t="s">
        <v>191</v>
      </c>
      <c r="G272" t="s">
        <v>187</v>
      </c>
      <c r="H272" t="s">
        <v>188</v>
      </c>
      <c r="I272" t="s">
        <v>189</v>
      </c>
      <c r="J272" s="1">
        <v>0.73541666666666661</v>
      </c>
      <c r="K272" s="1">
        <v>0.75624999999999998</v>
      </c>
      <c r="L272" t="s">
        <v>182</v>
      </c>
      <c r="M272" t="s">
        <v>183</v>
      </c>
      <c r="N272">
        <v>12.781700000000001</v>
      </c>
      <c r="Q272" s="1">
        <f t="shared" si="4"/>
        <v>2.083333333333337E-2</v>
      </c>
    </row>
    <row r="273" spans="1:17">
      <c r="A273" t="s">
        <v>117</v>
      </c>
      <c r="B273">
        <v>10</v>
      </c>
      <c r="C273" t="s">
        <v>184</v>
      </c>
      <c r="D273">
        <v>535228</v>
      </c>
      <c r="E273" t="s">
        <v>185</v>
      </c>
      <c r="F273" t="s">
        <v>186</v>
      </c>
      <c r="G273" t="s">
        <v>187</v>
      </c>
      <c r="H273" t="s">
        <v>182</v>
      </c>
      <c r="I273" t="s">
        <v>183</v>
      </c>
      <c r="J273" s="1">
        <v>0.76250000000000007</v>
      </c>
      <c r="K273" s="1">
        <v>0.78541666666666676</v>
      </c>
      <c r="L273" t="s">
        <v>188</v>
      </c>
      <c r="M273" t="s">
        <v>189</v>
      </c>
      <c r="N273">
        <v>12.118</v>
      </c>
      <c r="Q273" s="1">
        <f t="shared" si="4"/>
        <v>2.2916666666666696E-2</v>
      </c>
    </row>
    <row r="274" spans="1:17">
      <c r="A274" t="s">
        <v>117</v>
      </c>
      <c r="B274">
        <v>11</v>
      </c>
      <c r="C274" t="s">
        <v>184</v>
      </c>
      <c r="D274">
        <v>535082</v>
      </c>
      <c r="E274" t="s">
        <v>190</v>
      </c>
      <c r="F274" t="s">
        <v>191</v>
      </c>
      <c r="G274" t="s">
        <v>187</v>
      </c>
      <c r="H274" t="s">
        <v>188</v>
      </c>
      <c r="I274" t="s">
        <v>189</v>
      </c>
      <c r="J274" s="1">
        <v>0.78888888888888886</v>
      </c>
      <c r="K274" s="1">
        <v>0.80972222222222223</v>
      </c>
      <c r="L274" t="s">
        <v>182</v>
      </c>
      <c r="M274" t="s">
        <v>183</v>
      </c>
      <c r="N274">
        <v>12.781700000000001</v>
      </c>
      <c r="Q274" s="1">
        <f t="shared" si="4"/>
        <v>2.083333333333337E-2</v>
      </c>
    </row>
    <row r="275" spans="1:17">
      <c r="A275" t="s">
        <v>117</v>
      </c>
      <c r="B275">
        <v>12</v>
      </c>
      <c r="C275" t="s">
        <v>184</v>
      </c>
      <c r="D275">
        <v>535240</v>
      </c>
      <c r="E275" t="s">
        <v>185</v>
      </c>
      <c r="F275" t="s">
        <v>186</v>
      </c>
      <c r="G275" t="s">
        <v>187</v>
      </c>
      <c r="H275" t="s">
        <v>182</v>
      </c>
      <c r="I275" t="s">
        <v>183</v>
      </c>
      <c r="J275" s="1">
        <v>0.81666666666666676</v>
      </c>
      <c r="K275" s="1">
        <v>0.83750000000000002</v>
      </c>
      <c r="L275" t="s">
        <v>188</v>
      </c>
      <c r="M275" t="s">
        <v>189</v>
      </c>
      <c r="N275">
        <v>12.118</v>
      </c>
      <c r="Q275" s="1">
        <f t="shared" si="4"/>
        <v>2.0833333333333259E-2</v>
      </c>
    </row>
    <row r="276" spans="1:17">
      <c r="A276" t="s">
        <v>117</v>
      </c>
      <c r="B276">
        <v>13</v>
      </c>
      <c r="C276" t="s">
        <v>184</v>
      </c>
      <c r="D276">
        <v>535093</v>
      </c>
      <c r="E276" t="s">
        <v>190</v>
      </c>
      <c r="F276" t="s">
        <v>191</v>
      </c>
      <c r="G276" t="s">
        <v>187</v>
      </c>
      <c r="H276" t="s">
        <v>188</v>
      </c>
      <c r="I276" t="s">
        <v>189</v>
      </c>
      <c r="J276" s="1">
        <v>0.84375</v>
      </c>
      <c r="K276" s="1">
        <v>0.86319444444444438</v>
      </c>
      <c r="L276" t="s">
        <v>182</v>
      </c>
      <c r="M276" t="s">
        <v>183</v>
      </c>
      <c r="N276">
        <v>12.781700000000001</v>
      </c>
      <c r="Q276" s="1">
        <f t="shared" si="4"/>
        <v>1.9444444444444375E-2</v>
      </c>
    </row>
    <row r="277" spans="1:17">
      <c r="A277" t="s">
        <v>117</v>
      </c>
      <c r="B277">
        <v>14</v>
      </c>
      <c r="C277" t="s">
        <v>179</v>
      </c>
      <c r="H277" t="s">
        <v>182</v>
      </c>
      <c r="I277" t="s">
        <v>183</v>
      </c>
      <c r="J277" s="1">
        <v>0.86319444444444438</v>
      </c>
      <c r="K277" s="1">
        <v>0.87152777777777779</v>
      </c>
      <c r="L277" t="s">
        <v>180</v>
      </c>
      <c r="M277" t="s">
        <v>181</v>
      </c>
      <c r="N277">
        <v>7.8</v>
      </c>
      <c r="Q277" s="1">
        <f t="shared" si="4"/>
        <v>8.3333333333334147E-3</v>
      </c>
    </row>
    <row r="278" spans="1:17">
      <c r="A278" t="s">
        <v>117</v>
      </c>
      <c r="M278" t="s">
        <v>277</v>
      </c>
      <c r="N278">
        <f>SUM(N264:N277)</f>
        <v>134.50037</v>
      </c>
      <c r="P278" t="s">
        <v>274</v>
      </c>
      <c r="Q278" s="1">
        <f>SUM(Q264:Q277)</f>
        <v>0.22708333333333364</v>
      </c>
    </row>
    <row r="279" spans="1:17">
      <c r="Q279" s="1"/>
    </row>
    <row r="280" spans="1:17">
      <c r="A280" t="s">
        <v>148</v>
      </c>
      <c r="Q280" s="1"/>
    </row>
    <row r="281" spans="1:17">
      <c r="A281" t="s">
        <v>148</v>
      </c>
      <c r="B281">
        <v>1</v>
      </c>
      <c r="C281" t="s">
        <v>179</v>
      </c>
      <c r="H281" t="s">
        <v>180</v>
      </c>
      <c r="I281" t="s">
        <v>181</v>
      </c>
      <c r="J281" s="1">
        <v>0.22430555555555556</v>
      </c>
      <c r="K281" s="1">
        <v>0.23263888888888887</v>
      </c>
      <c r="L281" t="s">
        <v>218</v>
      </c>
      <c r="M281" t="s">
        <v>219</v>
      </c>
      <c r="N281">
        <v>5.3</v>
      </c>
      <c r="Q281" s="1">
        <f t="shared" si="4"/>
        <v>8.3333333333333037E-3</v>
      </c>
    </row>
    <row r="282" spans="1:17">
      <c r="A282" t="s">
        <v>148</v>
      </c>
      <c r="B282">
        <v>2</v>
      </c>
      <c r="C282" t="s">
        <v>184</v>
      </c>
      <c r="D282">
        <v>220029</v>
      </c>
      <c r="E282" t="s">
        <v>248</v>
      </c>
      <c r="F282" t="s">
        <v>249</v>
      </c>
      <c r="G282" t="s">
        <v>222</v>
      </c>
      <c r="H282" t="s">
        <v>218</v>
      </c>
      <c r="I282" t="s">
        <v>219</v>
      </c>
      <c r="J282" s="1">
        <v>0.23263888888888887</v>
      </c>
      <c r="K282" s="1">
        <v>0.24861111111111112</v>
      </c>
      <c r="L282" t="s">
        <v>250</v>
      </c>
      <c r="M282" t="s">
        <v>251</v>
      </c>
      <c r="N282">
        <v>8.1109200000000001</v>
      </c>
      <c r="Q282" s="1">
        <f t="shared" si="4"/>
        <v>1.5972222222222249E-2</v>
      </c>
    </row>
    <row r="283" spans="1:17">
      <c r="A283" t="s">
        <v>148</v>
      </c>
      <c r="B283">
        <v>3</v>
      </c>
      <c r="C283" t="s">
        <v>184</v>
      </c>
      <c r="D283">
        <v>220176</v>
      </c>
      <c r="E283" t="s">
        <v>271</v>
      </c>
      <c r="F283" t="s">
        <v>272</v>
      </c>
      <c r="G283" t="s">
        <v>222</v>
      </c>
      <c r="H283" t="s">
        <v>250</v>
      </c>
      <c r="I283" t="s">
        <v>251</v>
      </c>
      <c r="J283" s="1">
        <v>0.25555555555555559</v>
      </c>
      <c r="K283" s="1">
        <v>0.27152777777777776</v>
      </c>
      <c r="L283" t="s">
        <v>218</v>
      </c>
      <c r="M283" t="s">
        <v>219</v>
      </c>
      <c r="N283">
        <v>8.4759799999999998</v>
      </c>
      <c r="Q283" s="1">
        <f t="shared" si="4"/>
        <v>1.5972222222222165E-2</v>
      </c>
    </row>
    <row r="284" spans="1:17">
      <c r="A284" t="s">
        <v>148</v>
      </c>
      <c r="B284">
        <v>4</v>
      </c>
      <c r="C284" t="s">
        <v>179</v>
      </c>
      <c r="H284" t="s">
        <v>218</v>
      </c>
      <c r="I284" t="s">
        <v>219</v>
      </c>
      <c r="J284" s="1">
        <v>0.27152777777777776</v>
      </c>
      <c r="K284" s="1">
        <v>0.27430555555555552</v>
      </c>
      <c r="L284" t="s">
        <v>282</v>
      </c>
      <c r="M284" t="s">
        <v>283</v>
      </c>
      <c r="N284">
        <v>2.157</v>
      </c>
      <c r="Q284" s="1">
        <f t="shared" si="4"/>
        <v>2.7777777777777679E-3</v>
      </c>
    </row>
    <row r="285" spans="1:17">
      <c r="A285" t="s">
        <v>148</v>
      </c>
      <c r="B285">
        <v>5</v>
      </c>
      <c r="C285" t="s">
        <v>179</v>
      </c>
      <c r="H285" t="s">
        <v>282</v>
      </c>
      <c r="I285" t="s">
        <v>283</v>
      </c>
      <c r="J285" s="1">
        <v>0.27430555555555552</v>
      </c>
      <c r="K285" s="1">
        <v>0.27430555555555552</v>
      </c>
      <c r="L285" t="s">
        <v>201</v>
      </c>
      <c r="M285" t="s">
        <v>202</v>
      </c>
      <c r="N285">
        <v>0.17599999999999999</v>
      </c>
      <c r="Q285" s="1"/>
    </row>
    <row r="286" spans="1:17">
      <c r="A286" t="s">
        <v>148</v>
      </c>
      <c r="B286">
        <v>6</v>
      </c>
      <c r="C286" t="s">
        <v>184</v>
      </c>
      <c r="D286">
        <v>100832</v>
      </c>
      <c r="E286" t="s">
        <v>203</v>
      </c>
      <c r="F286" t="s">
        <v>204</v>
      </c>
      <c r="G286" t="s">
        <v>196</v>
      </c>
      <c r="H286" t="s">
        <v>201</v>
      </c>
      <c r="I286" t="s">
        <v>202</v>
      </c>
      <c r="J286" s="1">
        <v>0.27430555555555552</v>
      </c>
      <c r="K286" s="1">
        <v>0.28194444444444444</v>
      </c>
      <c r="L286" t="s">
        <v>197</v>
      </c>
      <c r="M286" t="s">
        <v>198</v>
      </c>
      <c r="N286">
        <v>3.6383299999999998</v>
      </c>
      <c r="Q286" s="1">
        <f t="shared" si="4"/>
        <v>7.6388888888889173E-3</v>
      </c>
    </row>
    <row r="287" spans="1:17">
      <c r="A287" t="s">
        <v>148</v>
      </c>
      <c r="B287">
        <v>7</v>
      </c>
      <c r="C287" t="s">
        <v>184</v>
      </c>
      <c r="D287">
        <v>100642</v>
      </c>
      <c r="E287" t="s">
        <v>199</v>
      </c>
      <c r="F287" t="s">
        <v>200</v>
      </c>
      <c r="G287" t="s">
        <v>196</v>
      </c>
      <c r="H287" t="s">
        <v>197</v>
      </c>
      <c r="I287" t="s">
        <v>198</v>
      </c>
      <c r="J287" s="1">
        <v>0.28819444444444448</v>
      </c>
      <c r="K287" s="1">
        <v>0.29652777777777778</v>
      </c>
      <c r="L287" t="s">
        <v>201</v>
      </c>
      <c r="M287" t="s">
        <v>202</v>
      </c>
      <c r="N287">
        <v>3.9434100000000001</v>
      </c>
      <c r="Q287" s="1">
        <f t="shared" si="4"/>
        <v>8.3333333333333037E-3</v>
      </c>
    </row>
    <row r="288" spans="1:17">
      <c r="A288" t="s">
        <v>148</v>
      </c>
      <c r="B288">
        <v>8</v>
      </c>
      <c r="C288" t="s">
        <v>184</v>
      </c>
      <c r="D288">
        <v>100840</v>
      </c>
      <c r="E288" t="s">
        <v>203</v>
      </c>
      <c r="F288" t="s">
        <v>204</v>
      </c>
      <c r="G288" t="s">
        <v>196</v>
      </c>
      <c r="H288" t="s">
        <v>201</v>
      </c>
      <c r="I288" t="s">
        <v>202</v>
      </c>
      <c r="J288" s="1">
        <v>0.30555555555555552</v>
      </c>
      <c r="K288" s="1">
        <v>0.31319444444444444</v>
      </c>
      <c r="L288" t="s">
        <v>197</v>
      </c>
      <c r="M288" t="s">
        <v>198</v>
      </c>
      <c r="N288">
        <v>3.6383299999999998</v>
      </c>
      <c r="Q288" s="1">
        <f t="shared" si="4"/>
        <v>7.6388888888889173E-3</v>
      </c>
    </row>
    <row r="289" spans="1:17">
      <c r="A289" t="s">
        <v>148</v>
      </c>
      <c r="B289">
        <v>9</v>
      </c>
      <c r="C289" t="s">
        <v>184</v>
      </c>
      <c r="D289">
        <v>100703</v>
      </c>
      <c r="E289" t="s">
        <v>244</v>
      </c>
      <c r="F289" t="s">
        <v>245</v>
      </c>
      <c r="G289" t="s">
        <v>196</v>
      </c>
      <c r="H289" t="s">
        <v>197</v>
      </c>
      <c r="I289" t="s">
        <v>198</v>
      </c>
      <c r="J289" s="1">
        <v>0.31944444444444448</v>
      </c>
      <c r="K289" s="1">
        <v>0.3430555555555555</v>
      </c>
      <c r="L289" t="s">
        <v>192</v>
      </c>
      <c r="M289" t="s">
        <v>193</v>
      </c>
      <c r="N289">
        <v>13.881600000000001</v>
      </c>
      <c r="Q289" s="1">
        <f t="shared" si="4"/>
        <v>2.3611111111111027E-2</v>
      </c>
    </row>
    <row r="290" spans="1:17">
      <c r="A290" t="s">
        <v>148</v>
      </c>
      <c r="B290">
        <v>10</v>
      </c>
      <c r="C290" t="s">
        <v>184</v>
      </c>
      <c r="D290">
        <v>220208</v>
      </c>
      <c r="E290" t="s">
        <v>229</v>
      </c>
      <c r="F290" t="s">
        <v>230</v>
      </c>
      <c r="G290" t="s">
        <v>222</v>
      </c>
      <c r="H290" t="s">
        <v>192</v>
      </c>
      <c r="I290" t="s">
        <v>193</v>
      </c>
      <c r="J290" s="1">
        <v>0.39097222222222222</v>
      </c>
      <c r="K290" s="1">
        <v>0.41805555555555557</v>
      </c>
      <c r="L290" t="s">
        <v>218</v>
      </c>
      <c r="M290" t="s">
        <v>219</v>
      </c>
      <c r="N290">
        <v>15.4627</v>
      </c>
      <c r="Q290" s="1">
        <f t="shared" si="4"/>
        <v>2.7083333333333348E-2</v>
      </c>
    </row>
    <row r="291" spans="1:17">
      <c r="A291" t="s">
        <v>148</v>
      </c>
      <c r="B291">
        <v>11</v>
      </c>
      <c r="C291" t="s">
        <v>184</v>
      </c>
      <c r="D291">
        <v>220068</v>
      </c>
      <c r="E291" t="s">
        <v>220</v>
      </c>
      <c r="F291" t="s">
        <v>221</v>
      </c>
      <c r="G291" t="s">
        <v>222</v>
      </c>
      <c r="H291" t="s">
        <v>218</v>
      </c>
      <c r="I291" t="s">
        <v>219</v>
      </c>
      <c r="J291" s="1">
        <v>0.4236111111111111</v>
      </c>
      <c r="K291" s="1">
        <v>0.45763888888888887</v>
      </c>
      <c r="L291" t="s">
        <v>223</v>
      </c>
      <c r="M291" t="s">
        <v>224</v>
      </c>
      <c r="N291">
        <v>19.882999999999999</v>
      </c>
      <c r="Q291" s="1">
        <f t="shared" si="4"/>
        <v>3.4027777777777768E-2</v>
      </c>
    </row>
    <row r="292" spans="1:17">
      <c r="A292" t="s">
        <v>148</v>
      </c>
      <c r="B292">
        <v>12</v>
      </c>
      <c r="C292" t="s">
        <v>184</v>
      </c>
      <c r="D292">
        <v>220225</v>
      </c>
      <c r="E292" t="s">
        <v>225</v>
      </c>
      <c r="F292" t="s">
        <v>226</v>
      </c>
      <c r="G292" t="s">
        <v>222</v>
      </c>
      <c r="H292" t="s">
        <v>223</v>
      </c>
      <c r="I292" t="s">
        <v>224</v>
      </c>
      <c r="J292" s="1">
        <v>0.47569444444444442</v>
      </c>
      <c r="K292" s="1">
        <v>0.51180555555555551</v>
      </c>
      <c r="L292" t="s">
        <v>218</v>
      </c>
      <c r="M292" t="s">
        <v>219</v>
      </c>
      <c r="N292">
        <v>20.921500000000002</v>
      </c>
      <c r="Q292" s="1">
        <f t="shared" si="4"/>
        <v>3.6111111111111094E-2</v>
      </c>
    </row>
    <row r="293" spans="1:17">
      <c r="A293" t="s">
        <v>148</v>
      </c>
      <c r="B293">
        <v>13</v>
      </c>
      <c r="C293" t="s">
        <v>179</v>
      </c>
      <c r="H293" t="s">
        <v>218</v>
      </c>
      <c r="I293" t="s">
        <v>219</v>
      </c>
      <c r="J293" s="1">
        <v>0.51180555555555551</v>
      </c>
      <c r="K293" s="1">
        <v>0.52013888888888882</v>
      </c>
      <c r="L293" t="s">
        <v>180</v>
      </c>
      <c r="M293" t="s">
        <v>181</v>
      </c>
      <c r="N293">
        <v>5.3</v>
      </c>
      <c r="Q293" s="1">
        <f t="shared" si="4"/>
        <v>8.3333333333333037E-3</v>
      </c>
    </row>
    <row r="294" spans="1:17">
      <c r="A294" t="s">
        <v>148</v>
      </c>
      <c r="M294" t="s">
        <v>277</v>
      </c>
      <c r="N294">
        <f>SUM(N281:N293)</f>
        <v>110.88877000000001</v>
      </c>
      <c r="P294" t="s">
        <v>274</v>
      </c>
      <c r="Q294" s="1">
        <f>SUM(Q281:Q293)</f>
        <v>0.19583333333333316</v>
      </c>
    </row>
    <row r="295" spans="1:17">
      <c r="Q295" s="1"/>
    </row>
    <row r="296" spans="1:17">
      <c r="A296" t="s">
        <v>138</v>
      </c>
      <c r="Q296" s="1"/>
    </row>
    <row r="297" spans="1:17">
      <c r="A297" t="s">
        <v>138</v>
      </c>
      <c r="B297">
        <v>1</v>
      </c>
      <c r="C297" t="s">
        <v>179</v>
      </c>
      <c r="H297" t="s">
        <v>180</v>
      </c>
      <c r="I297" t="s">
        <v>181</v>
      </c>
      <c r="J297" s="1">
        <v>0.52638888888888891</v>
      </c>
      <c r="K297" s="1">
        <v>0.53472222222222221</v>
      </c>
      <c r="L297" t="s">
        <v>182</v>
      </c>
      <c r="M297" t="s">
        <v>183</v>
      </c>
      <c r="N297">
        <v>7.6</v>
      </c>
      <c r="Q297" s="1">
        <f t="shared" si="4"/>
        <v>8.3333333333333037E-3</v>
      </c>
    </row>
    <row r="298" spans="1:17">
      <c r="A298" t="s">
        <v>138</v>
      </c>
      <c r="B298">
        <v>2</v>
      </c>
      <c r="C298" t="s">
        <v>184</v>
      </c>
      <c r="D298">
        <v>535181</v>
      </c>
      <c r="E298" t="s">
        <v>185</v>
      </c>
      <c r="F298" t="s">
        <v>186</v>
      </c>
      <c r="G298" t="s">
        <v>187</v>
      </c>
      <c r="H298" t="s">
        <v>182</v>
      </c>
      <c r="I298" t="s">
        <v>183</v>
      </c>
      <c r="J298" s="1">
        <v>0.53472222222222221</v>
      </c>
      <c r="K298" s="1">
        <v>0.55763888888888891</v>
      </c>
      <c r="L298" t="s">
        <v>188</v>
      </c>
      <c r="M298" t="s">
        <v>189</v>
      </c>
      <c r="N298">
        <v>12.118</v>
      </c>
      <c r="Q298" s="1">
        <f t="shared" si="4"/>
        <v>2.2916666666666696E-2</v>
      </c>
    </row>
    <row r="299" spans="1:17">
      <c r="A299" t="s">
        <v>138</v>
      </c>
      <c r="B299">
        <v>3</v>
      </c>
      <c r="C299" t="s">
        <v>184</v>
      </c>
      <c r="D299">
        <v>535035</v>
      </c>
      <c r="E299" t="s">
        <v>190</v>
      </c>
      <c r="F299" t="s">
        <v>191</v>
      </c>
      <c r="G299" t="s">
        <v>187</v>
      </c>
      <c r="H299" t="s">
        <v>188</v>
      </c>
      <c r="I299" t="s">
        <v>189</v>
      </c>
      <c r="J299" s="1">
        <v>0.5625</v>
      </c>
      <c r="K299" s="1">
        <v>0.58333333333333337</v>
      </c>
      <c r="L299" t="s">
        <v>182</v>
      </c>
      <c r="M299" t="s">
        <v>183</v>
      </c>
      <c r="N299">
        <v>12.781700000000001</v>
      </c>
      <c r="Q299" s="1">
        <f t="shared" si="4"/>
        <v>2.083333333333337E-2</v>
      </c>
    </row>
    <row r="300" spans="1:17">
      <c r="A300" t="s">
        <v>138</v>
      </c>
      <c r="B300">
        <v>4</v>
      </c>
      <c r="C300" t="s">
        <v>184</v>
      </c>
      <c r="D300">
        <v>535190</v>
      </c>
      <c r="E300" t="s">
        <v>185</v>
      </c>
      <c r="F300" t="s">
        <v>186</v>
      </c>
      <c r="G300" t="s">
        <v>187</v>
      </c>
      <c r="H300" t="s">
        <v>182</v>
      </c>
      <c r="I300" t="s">
        <v>183</v>
      </c>
      <c r="J300" s="1">
        <v>0.59027777777777779</v>
      </c>
      <c r="K300" s="1">
        <v>0.61319444444444449</v>
      </c>
      <c r="L300" t="s">
        <v>188</v>
      </c>
      <c r="M300" t="s">
        <v>189</v>
      </c>
      <c r="N300">
        <v>12.118</v>
      </c>
      <c r="Q300" s="1">
        <f t="shared" si="4"/>
        <v>2.2916666666666696E-2</v>
      </c>
    </row>
    <row r="301" spans="1:17">
      <c r="A301" t="s">
        <v>138</v>
      </c>
      <c r="B301">
        <v>5</v>
      </c>
      <c r="C301" t="s">
        <v>184</v>
      </c>
      <c r="D301">
        <v>535045</v>
      </c>
      <c r="E301" t="s">
        <v>190</v>
      </c>
      <c r="F301" t="s">
        <v>191</v>
      </c>
      <c r="G301" t="s">
        <v>187</v>
      </c>
      <c r="H301" t="s">
        <v>188</v>
      </c>
      <c r="I301" t="s">
        <v>189</v>
      </c>
      <c r="J301" s="1">
        <v>0.61805555555555558</v>
      </c>
      <c r="K301" s="1">
        <v>0.63888888888888895</v>
      </c>
      <c r="L301" t="s">
        <v>182</v>
      </c>
      <c r="M301" t="s">
        <v>183</v>
      </c>
      <c r="N301">
        <v>12.781700000000001</v>
      </c>
      <c r="Q301" s="1">
        <f t="shared" si="4"/>
        <v>2.083333333333337E-2</v>
      </c>
    </row>
    <row r="302" spans="1:17">
      <c r="A302" t="s">
        <v>138</v>
      </c>
      <c r="B302">
        <v>6</v>
      </c>
      <c r="C302" t="s">
        <v>184</v>
      </c>
      <c r="D302">
        <v>535202</v>
      </c>
      <c r="E302" t="s">
        <v>185</v>
      </c>
      <c r="F302" t="s">
        <v>186</v>
      </c>
      <c r="G302" t="s">
        <v>187</v>
      </c>
      <c r="H302" t="s">
        <v>182</v>
      </c>
      <c r="I302" t="s">
        <v>183</v>
      </c>
      <c r="J302" s="1">
        <v>0.64583333333333337</v>
      </c>
      <c r="K302" s="1">
        <v>0.66875000000000007</v>
      </c>
      <c r="L302" t="s">
        <v>188</v>
      </c>
      <c r="M302" t="s">
        <v>189</v>
      </c>
      <c r="N302">
        <v>12.118</v>
      </c>
      <c r="Q302" s="1">
        <f t="shared" si="4"/>
        <v>2.2916666666666696E-2</v>
      </c>
    </row>
    <row r="303" spans="1:17">
      <c r="A303" t="s">
        <v>138</v>
      </c>
      <c r="B303">
        <v>7</v>
      </c>
      <c r="C303" t="s">
        <v>184</v>
      </c>
      <c r="D303">
        <v>535056</v>
      </c>
      <c r="E303" t="s">
        <v>190</v>
      </c>
      <c r="F303" t="s">
        <v>191</v>
      </c>
      <c r="G303" t="s">
        <v>187</v>
      </c>
      <c r="H303" t="s">
        <v>188</v>
      </c>
      <c r="I303" t="s">
        <v>189</v>
      </c>
      <c r="J303" s="1">
        <v>0.67361111111111116</v>
      </c>
      <c r="K303" s="1">
        <v>0.69444444444444453</v>
      </c>
      <c r="L303" t="s">
        <v>182</v>
      </c>
      <c r="M303" t="s">
        <v>183</v>
      </c>
      <c r="N303">
        <v>12.781700000000001</v>
      </c>
      <c r="Q303" s="1">
        <f t="shared" si="4"/>
        <v>2.083333333333337E-2</v>
      </c>
    </row>
    <row r="304" spans="1:17">
      <c r="A304" t="s">
        <v>138</v>
      </c>
      <c r="B304">
        <v>8</v>
      </c>
      <c r="C304" t="s">
        <v>184</v>
      </c>
      <c r="D304">
        <v>100928</v>
      </c>
      <c r="E304" t="s">
        <v>216</v>
      </c>
      <c r="F304" t="s">
        <v>217</v>
      </c>
      <c r="G304" t="s">
        <v>196</v>
      </c>
      <c r="H304" t="s">
        <v>182</v>
      </c>
      <c r="I304" t="s">
        <v>183</v>
      </c>
      <c r="J304" s="1">
        <v>0.71805555555555556</v>
      </c>
      <c r="K304" s="1">
        <v>0.73819444444444438</v>
      </c>
      <c r="L304" t="s">
        <v>197</v>
      </c>
      <c r="M304" t="s">
        <v>198</v>
      </c>
      <c r="N304">
        <v>11.3742</v>
      </c>
      <c r="Q304" s="1">
        <f t="shared" si="4"/>
        <v>2.0138888888888817E-2</v>
      </c>
    </row>
    <row r="305" spans="1:17">
      <c r="A305" t="s">
        <v>138</v>
      </c>
      <c r="B305">
        <v>9</v>
      </c>
      <c r="C305" t="s">
        <v>184</v>
      </c>
      <c r="D305">
        <v>100796</v>
      </c>
      <c r="E305" t="s">
        <v>199</v>
      </c>
      <c r="F305" t="s">
        <v>200</v>
      </c>
      <c r="G305" t="s">
        <v>196</v>
      </c>
      <c r="H305" t="s">
        <v>197</v>
      </c>
      <c r="I305" t="s">
        <v>198</v>
      </c>
      <c r="J305" s="1">
        <v>0.74652777777777779</v>
      </c>
      <c r="K305" s="1">
        <v>0.75486111111111109</v>
      </c>
      <c r="L305" t="s">
        <v>201</v>
      </c>
      <c r="M305" t="s">
        <v>202</v>
      </c>
      <c r="N305">
        <v>3.9434100000000001</v>
      </c>
      <c r="Q305" s="1">
        <f t="shared" si="4"/>
        <v>8.3333333333333037E-3</v>
      </c>
    </row>
    <row r="306" spans="1:17">
      <c r="A306" t="s">
        <v>138</v>
      </c>
      <c r="B306">
        <v>10</v>
      </c>
      <c r="C306" t="s">
        <v>184</v>
      </c>
      <c r="D306">
        <v>100939</v>
      </c>
      <c r="E306" t="s">
        <v>203</v>
      </c>
      <c r="F306" t="s">
        <v>204</v>
      </c>
      <c r="G306" t="s">
        <v>196</v>
      </c>
      <c r="H306" t="s">
        <v>201</v>
      </c>
      <c r="I306" t="s">
        <v>202</v>
      </c>
      <c r="J306" s="1">
        <v>0.76388888888888884</v>
      </c>
      <c r="K306" s="1">
        <v>0.7715277777777777</v>
      </c>
      <c r="L306" t="s">
        <v>197</v>
      </c>
      <c r="M306" t="s">
        <v>198</v>
      </c>
      <c r="N306">
        <v>3.6383299999999998</v>
      </c>
      <c r="Q306" s="1">
        <f t="shared" si="4"/>
        <v>7.6388888888888618E-3</v>
      </c>
    </row>
    <row r="307" spans="1:17">
      <c r="A307" t="s">
        <v>138</v>
      </c>
      <c r="B307">
        <v>11</v>
      </c>
      <c r="C307" t="s">
        <v>184</v>
      </c>
      <c r="D307">
        <v>100802</v>
      </c>
      <c r="E307" t="s">
        <v>244</v>
      </c>
      <c r="F307" t="s">
        <v>245</v>
      </c>
      <c r="G307" t="s">
        <v>196</v>
      </c>
      <c r="H307" t="s">
        <v>197</v>
      </c>
      <c r="I307" t="s">
        <v>198</v>
      </c>
      <c r="J307" s="1">
        <v>0.77777777777777779</v>
      </c>
      <c r="K307" s="1">
        <v>0.80138888888888893</v>
      </c>
      <c r="L307" t="s">
        <v>192</v>
      </c>
      <c r="M307" t="s">
        <v>193</v>
      </c>
      <c r="N307">
        <v>13.881600000000001</v>
      </c>
      <c r="Q307" s="1">
        <f t="shared" si="4"/>
        <v>2.3611111111111138E-2</v>
      </c>
    </row>
    <row r="308" spans="1:17">
      <c r="A308" t="s">
        <v>138</v>
      </c>
      <c r="B308">
        <v>12</v>
      </c>
      <c r="C308" t="s">
        <v>179</v>
      </c>
      <c r="H308" t="s">
        <v>192</v>
      </c>
      <c r="I308" t="s">
        <v>193</v>
      </c>
      <c r="J308" s="1">
        <v>0.80138888888888893</v>
      </c>
      <c r="K308" s="1">
        <v>0.80972222222222223</v>
      </c>
      <c r="L308" t="s">
        <v>180</v>
      </c>
      <c r="M308" t="s">
        <v>181</v>
      </c>
      <c r="N308">
        <v>7.5</v>
      </c>
      <c r="Q308" s="1">
        <f t="shared" si="4"/>
        <v>8.3333333333333037E-3</v>
      </c>
    </row>
    <row r="309" spans="1:17">
      <c r="A309" t="s">
        <v>138</v>
      </c>
      <c r="M309" t="s">
        <v>277</v>
      </c>
      <c r="N309">
        <f>SUM(N297:N308)</f>
        <v>122.63664000000001</v>
      </c>
      <c r="P309" t="s">
        <v>274</v>
      </c>
      <c r="Q309" s="1">
        <f>SUM(Q297:Q308)</f>
        <v>0.20763888888888893</v>
      </c>
    </row>
    <row r="310" spans="1:17">
      <c r="Q310" s="1"/>
    </row>
    <row r="311" spans="1:17">
      <c r="A311" t="s">
        <v>114</v>
      </c>
      <c r="Q311" s="1"/>
    </row>
    <row r="312" spans="1:17">
      <c r="A312" t="s">
        <v>114</v>
      </c>
      <c r="B312">
        <v>1</v>
      </c>
      <c r="C312" t="s">
        <v>179</v>
      </c>
      <c r="H312" t="s">
        <v>180</v>
      </c>
      <c r="I312" t="s">
        <v>181</v>
      </c>
      <c r="J312" s="1">
        <v>0.66180555555555554</v>
      </c>
      <c r="K312" s="1">
        <v>0.67013888888888884</v>
      </c>
      <c r="L312" t="s">
        <v>182</v>
      </c>
      <c r="M312" t="s">
        <v>183</v>
      </c>
      <c r="N312">
        <v>7.6</v>
      </c>
      <c r="Q312" s="1">
        <f t="shared" si="4"/>
        <v>8.3333333333333037E-3</v>
      </c>
    </row>
    <row r="313" spans="1:17">
      <c r="A313" t="s">
        <v>114</v>
      </c>
      <c r="B313">
        <v>2</v>
      </c>
      <c r="C313" t="s">
        <v>184</v>
      </c>
      <c r="D313">
        <v>535206</v>
      </c>
      <c r="E313" t="s">
        <v>185</v>
      </c>
      <c r="F313" t="s">
        <v>186</v>
      </c>
      <c r="G313" t="s">
        <v>187</v>
      </c>
      <c r="H313" t="s">
        <v>182</v>
      </c>
      <c r="I313" t="s">
        <v>183</v>
      </c>
      <c r="J313" s="1">
        <v>0.67013888888888884</v>
      </c>
      <c r="K313" s="1">
        <v>0.69305555555555554</v>
      </c>
      <c r="L313" t="s">
        <v>188</v>
      </c>
      <c r="M313" t="s">
        <v>189</v>
      </c>
      <c r="N313">
        <v>12.118</v>
      </c>
      <c r="Q313" s="1">
        <f t="shared" si="4"/>
        <v>2.2916666666666696E-2</v>
      </c>
    </row>
    <row r="314" spans="1:17">
      <c r="A314" t="s">
        <v>114</v>
      </c>
      <c r="B314">
        <v>3</v>
      </c>
      <c r="C314" t="s">
        <v>184</v>
      </c>
      <c r="D314">
        <v>535060</v>
      </c>
      <c r="E314" t="s">
        <v>190</v>
      </c>
      <c r="F314" t="s">
        <v>191</v>
      </c>
      <c r="G314" t="s">
        <v>187</v>
      </c>
      <c r="H314" t="s">
        <v>188</v>
      </c>
      <c r="I314" t="s">
        <v>189</v>
      </c>
      <c r="J314" s="1">
        <v>0.69791666666666663</v>
      </c>
      <c r="K314" s="1">
        <v>0.71875</v>
      </c>
      <c r="L314" t="s">
        <v>182</v>
      </c>
      <c r="M314" t="s">
        <v>183</v>
      </c>
      <c r="N314">
        <v>12.781700000000001</v>
      </c>
      <c r="Q314" s="1">
        <f t="shared" si="4"/>
        <v>2.083333333333337E-2</v>
      </c>
    </row>
    <row r="315" spans="1:17">
      <c r="A315" t="s">
        <v>114</v>
      </c>
      <c r="B315">
        <v>4</v>
      </c>
      <c r="C315" t="s">
        <v>184</v>
      </c>
      <c r="D315">
        <v>535219</v>
      </c>
      <c r="E315" t="s">
        <v>185</v>
      </c>
      <c r="F315" t="s">
        <v>186</v>
      </c>
      <c r="G315" t="s">
        <v>187</v>
      </c>
      <c r="H315" t="s">
        <v>182</v>
      </c>
      <c r="I315" t="s">
        <v>183</v>
      </c>
      <c r="J315" s="1">
        <v>0.72638888888888886</v>
      </c>
      <c r="K315" s="1">
        <v>0.74930555555555556</v>
      </c>
      <c r="L315" t="s">
        <v>188</v>
      </c>
      <c r="M315" t="s">
        <v>189</v>
      </c>
      <c r="N315">
        <v>12.118</v>
      </c>
      <c r="Q315" s="1">
        <f t="shared" si="4"/>
        <v>2.2916666666666696E-2</v>
      </c>
    </row>
    <row r="316" spans="1:17">
      <c r="A316" t="s">
        <v>114</v>
      </c>
      <c r="B316">
        <v>5</v>
      </c>
      <c r="C316" t="s">
        <v>184</v>
      </c>
      <c r="D316">
        <v>535073</v>
      </c>
      <c r="E316" t="s">
        <v>190</v>
      </c>
      <c r="F316" t="s">
        <v>191</v>
      </c>
      <c r="G316" t="s">
        <v>187</v>
      </c>
      <c r="H316" t="s">
        <v>188</v>
      </c>
      <c r="I316" t="s">
        <v>189</v>
      </c>
      <c r="J316" s="1">
        <v>0.75277777777777777</v>
      </c>
      <c r="K316" s="1">
        <v>0.77361111111111114</v>
      </c>
      <c r="L316" t="s">
        <v>182</v>
      </c>
      <c r="M316" t="s">
        <v>183</v>
      </c>
      <c r="N316">
        <v>12.781700000000001</v>
      </c>
      <c r="Q316" s="1">
        <f t="shared" si="4"/>
        <v>2.083333333333337E-2</v>
      </c>
    </row>
    <row r="317" spans="1:17">
      <c r="A317" t="s">
        <v>114</v>
      </c>
      <c r="B317">
        <v>6</v>
      </c>
      <c r="C317" t="s">
        <v>184</v>
      </c>
      <c r="D317">
        <v>535236</v>
      </c>
      <c r="E317" t="s">
        <v>185</v>
      </c>
      <c r="F317" t="s">
        <v>186</v>
      </c>
      <c r="G317" t="s">
        <v>187</v>
      </c>
      <c r="H317" t="s">
        <v>182</v>
      </c>
      <c r="I317" t="s">
        <v>183</v>
      </c>
      <c r="J317" s="1">
        <v>0.79861111111111116</v>
      </c>
      <c r="K317" s="1">
        <v>0.82013888888888886</v>
      </c>
      <c r="L317" t="s">
        <v>188</v>
      </c>
      <c r="M317" t="s">
        <v>189</v>
      </c>
      <c r="N317">
        <v>12.118</v>
      </c>
      <c r="Q317" s="1">
        <f t="shared" si="4"/>
        <v>2.1527777777777701E-2</v>
      </c>
    </row>
    <row r="318" spans="1:17">
      <c r="A318" t="s">
        <v>114</v>
      </c>
      <c r="B318">
        <v>7</v>
      </c>
      <c r="C318" t="s">
        <v>184</v>
      </c>
      <c r="D318">
        <v>535089</v>
      </c>
      <c r="E318" t="s">
        <v>190</v>
      </c>
      <c r="F318" t="s">
        <v>191</v>
      </c>
      <c r="G318" t="s">
        <v>187</v>
      </c>
      <c r="H318" t="s">
        <v>188</v>
      </c>
      <c r="I318" t="s">
        <v>189</v>
      </c>
      <c r="J318" s="1">
        <v>0.82500000000000007</v>
      </c>
      <c r="K318" s="1">
        <v>0.84513888888888899</v>
      </c>
      <c r="L318" t="s">
        <v>182</v>
      </c>
      <c r="M318" t="s">
        <v>183</v>
      </c>
      <c r="N318">
        <v>12.781700000000001</v>
      </c>
      <c r="Q318" s="1">
        <f t="shared" si="4"/>
        <v>2.0138888888888928E-2</v>
      </c>
    </row>
    <row r="319" spans="1:17">
      <c r="A319" t="s">
        <v>114</v>
      </c>
      <c r="B319">
        <v>8</v>
      </c>
      <c r="C319" t="s">
        <v>184</v>
      </c>
      <c r="D319">
        <v>535246</v>
      </c>
      <c r="E319" t="s">
        <v>185</v>
      </c>
      <c r="F319" t="s">
        <v>186</v>
      </c>
      <c r="G319" t="s">
        <v>187</v>
      </c>
      <c r="H319" t="s">
        <v>182</v>
      </c>
      <c r="I319" t="s">
        <v>183</v>
      </c>
      <c r="J319" s="1">
        <v>0.84861111111111109</v>
      </c>
      <c r="K319" s="1">
        <v>0.86875000000000002</v>
      </c>
      <c r="L319" t="s">
        <v>188</v>
      </c>
      <c r="M319" t="s">
        <v>189</v>
      </c>
      <c r="N319">
        <v>12.118</v>
      </c>
      <c r="Q319" s="1">
        <f t="shared" si="4"/>
        <v>2.0138888888888928E-2</v>
      </c>
    </row>
    <row r="320" spans="1:17">
      <c r="A320" t="s">
        <v>114</v>
      </c>
      <c r="B320">
        <v>9</v>
      </c>
      <c r="C320" t="s">
        <v>184</v>
      </c>
      <c r="D320">
        <v>535100</v>
      </c>
      <c r="E320" t="s">
        <v>190</v>
      </c>
      <c r="F320" t="s">
        <v>191</v>
      </c>
      <c r="G320" t="s">
        <v>187</v>
      </c>
      <c r="H320" t="s">
        <v>188</v>
      </c>
      <c r="I320" t="s">
        <v>189</v>
      </c>
      <c r="J320" s="1">
        <v>0.875</v>
      </c>
      <c r="K320" s="1">
        <v>0.89374999999999993</v>
      </c>
      <c r="L320" t="s">
        <v>182</v>
      </c>
      <c r="M320" t="s">
        <v>183</v>
      </c>
      <c r="N320">
        <v>12.781700000000001</v>
      </c>
      <c r="Q320" s="1">
        <f t="shared" si="4"/>
        <v>1.8749999999999933E-2</v>
      </c>
    </row>
    <row r="321" spans="1:17">
      <c r="A321" t="s">
        <v>114</v>
      </c>
      <c r="B321">
        <v>10</v>
      </c>
      <c r="C321" t="s">
        <v>184</v>
      </c>
      <c r="D321">
        <v>535254</v>
      </c>
      <c r="E321" t="s">
        <v>185</v>
      </c>
      <c r="F321" t="s">
        <v>186</v>
      </c>
      <c r="G321" t="s">
        <v>187</v>
      </c>
      <c r="H321" t="s">
        <v>182</v>
      </c>
      <c r="I321" t="s">
        <v>183</v>
      </c>
      <c r="J321" s="1">
        <v>0.90277777777777779</v>
      </c>
      <c r="K321" s="1">
        <v>0.92152777777777783</v>
      </c>
      <c r="L321" t="s">
        <v>188</v>
      </c>
      <c r="M321" t="s">
        <v>189</v>
      </c>
      <c r="N321">
        <v>12.118</v>
      </c>
      <c r="Q321" s="1">
        <f t="shared" si="4"/>
        <v>1.8750000000000044E-2</v>
      </c>
    </row>
    <row r="322" spans="1:17">
      <c r="A322" t="s">
        <v>114</v>
      </c>
      <c r="B322">
        <v>11</v>
      </c>
      <c r="C322" t="s">
        <v>184</v>
      </c>
      <c r="D322">
        <v>535107</v>
      </c>
      <c r="E322" t="s">
        <v>190</v>
      </c>
      <c r="F322" t="s">
        <v>191</v>
      </c>
      <c r="G322" t="s">
        <v>187</v>
      </c>
      <c r="H322" t="s">
        <v>188</v>
      </c>
      <c r="I322" t="s">
        <v>189</v>
      </c>
      <c r="J322" s="1">
        <v>0.92361111111111116</v>
      </c>
      <c r="K322" s="1">
        <v>0.94166666666666676</v>
      </c>
      <c r="L322" t="s">
        <v>182</v>
      </c>
      <c r="M322" t="s">
        <v>183</v>
      </c>
      <c r="N322">
        <v>12.781700000000001</v>
      </c>
      <c r="Q322" s="1">
        <f t="shared" si="4"/>
        <v>1.8055555555555602E-2</v>
      </c>
    </row>
    <row r="323" spans="1:17">
      <c r="A323" t="s">
        <v>114</v>
      </c>
      <c r="B323">
        <v>12</v>
      </c>
      <c r="C323" t="s">
        <v>179</v>
      </c>
      <c r="H323" t="s">
        <v>182</v>
      </c>
      <c r="I323" t="s">
        <v>183</v>
      </c>
      <c r="J323" s="1">
        <v>0.94166666666666676</v>
      </c>
      <c r="K323" s="1">
        <v>0.95000000000000007</v>
      </c>
      <c r="L323" t="s">
        <v>180</v>
      </c>
      <c r="M323" t="s">
        <v>181</v>
      </c>
      <c r="N323">
        <v>7.8</v>
      </c>
      <c r="Q323" s="1">
        <f t="shared" si="4"/>
        <v>8.3333333333333037E-3</v>
      </c>
    </row>
    <row r="324" spans="1:17">
      <c r="A324" t="s">
        <v>114</v>
      </c>
      <c r="M324" t="s">
        <v>277</v>
      </c>
      <c r="N324">
        <f>SUM(N312:N323)</f>
        <v>139.89850000000001</v>
      </c>
      <c r="P324" t="s">
        <v>274</v>
      </c>
      <c r="Q324" s="1">
        <f>SUM(Q312:Q323)</f>
        <v>0.22152777777777788</v>
      </c>
    </row>
    <row r="325" spans="1:17">
      <c r="Q325" s="1"/>
    </row>
    <row r="326" spans="1:17">
      <c r="A326" t="s">
        <v>143</v>
      </c>
      <c r="Q326" s="1"/>
    </row>
    <row r="327" spans="1:17">
      <c r="A327" t="s">
        <v>143</v>
      </c>
      <c r="B327">
        <v>1</v>
      </c>
      <c r="C327" t="s">
        <v>179</v>
      </c>
      <c r="H327" t="s">
        <v>180</v>
      </c>
      <c r="I327" t="s">
        <v>181</v>
      </c>
      <c r="J327" s="1">
        <v>0.57013888888888886</v>
      </c>
      <c r="K327" s="1">
        <v>0.57847222222222217</v>
      </c>
      <c r="L327" t="s">
        <v>192</v>
      </c>
      <c r="M327" t="s">
        <v>193</v>
      </c>
      <c r="N327">
        <v>7.5</v>
      </c>
      <c r="Q327" s="1">
        <f t="shared" ref="Q327:Q388" si="5">K327-J327</f>
        <v>8.3333333333333037E-3</v>
      </c>
    </row>
    <row r="328" spans="1:17">
      <c r="A328" t="s">
        <v>143</v>
      </c>
      <c r="B328">
        <v>2</v>
      </c>
      <c r="C328" t="s">
        <v>184</v>
      </c>
      <c r="D328">
        <v>220242</v>
      </c>
      <c r="E328" t="s">
        <v>229</v>
      </c>
      <c r="F328" t="s">
        <v>230</v>
      </c>
      <c r="G328" t="s">
        <v>222</v>
      </c>
      <c r="H328" t="s">
        <v>192</v>
      </c>
      <c r="I328" t="s">
        <v>193</v>
      </c>
      <c r="J328" s="1">
        <v>0.57847222222222217</v>
      </c>
      <c r="K328" s="1">
        <v>0.60555555555555551</v>
      </c>
      <c r="L328" t="s">
        <v>218</v>
      </c>
      <c r="M328" t="s">
        <v>219</v>
      </c>
      <c r="N328">
        <v>15.4627</v>
      </c>
      <c r="Q328" s="1">
        <f t="shared" si="5"/>
        <v>2.7083333333333348E-2</v>
      </c>
    </row>
    <row r="329" spans="1:17">
      <c r="A329" t="s">
        <v>143</v>
      </c>
      <c r="B329">
        <v>3</v>
      </c>
      <c r="C329" t="s">
        <v>184</v>
      </c>
      <c r="D329">
        <v>220104</v>
      </c>
      <c r="E329" t="s">
        <v>220</v>
      </c>
      <c r="F329" t="s">
        <v>221</v>
      </c>
      <c r="G329" t="s">
        <v>222</v>
      </c>
      <c r="H329" t="s">
        <v>218</v>
      </c>
      <c r="I329" t="s">
        <v>219</v>
      </c>
      <c r="J329" s="1">
        <v>0.61111111111111105</v>
      </c>
      <c r="K329" s="1">
        <v>0.64513888888888882</v>
      </c>
      <c r="L329" t="s">
        <v>223</v>
      </c>
      <c r="M329" t="s">
        <v>224</v>
      </c>
      <c r="N329">
        <v>19.882999999999999</v>
      </c>
      <c r="Q329" s="1">
        <f t="shared" si="5"/>
        <v>3.4027777777777768E-2</v>
      </c>
    </row>
    <row r="330" spans="1:17">
      <c r="A330" t="s">
        <v>143</v>
      </c>
      <c r="B330">
        <v>4</v>
      </c>
      <c r="C330" t="s">
        <v>184</v>
      </c>
      <c r="D330">
        <v>220259</v>
      </c>
      <c r="E330" t="s">
        <v>225</v>
      </c>
      <c r="F330" t="s">
        <v>226</v>
      </c>
      <c r="G330" t="s">
        <v>222</v>
      </c>
      <c r="H330" t="s">
        <v>223</v>
      </c>
      <c r="I330" t="s">
        <v>224</v>
      </c>
      <c r="J330" s="1">
        <v>0.66319444444444442</v>
      </c>
      <c r="K330" s="1">
        <v>0.69930555555555562</v>
      </c>
      <c r="L330" t="s">
        <v>218</v>
      </c>
      <c r="M330" t="s">
        <v>219</v>
      </c>
      <c r="N330">
        <v>20.921500000000002</v>
      </c>
      <c r="Q330" s="1">
        <f t="shared" si="5"/>
        <v>3.6111111111111205E-2</v>
      </c>
    </row>
    <row r="331" spans="1:17">
      <c r="A331" t="s">
        <v>143</v>
      </c>
      <c r="B331">
        <v>5</v>
      </c>
      <c r="C331" t="s">
        <v>184</v>
      </c>
      <c r="D331">
        <v>220123</v>
      </c>
      <c r="E331" t="s">
        <v>227</v>
      </c>
      <c r="F331" t="s">
        <v>228</v>
      </c>
      <c r="G331" t="s">
        <v>222</v>
      </c>
      <c r="H331" t="s">
        <v>218</v>
      </c>
      <c r="I331" t="s">
        <v>219</v>
      </c>
      <c r="J331" s="1">
        <v>0.70486111111111116</v>
      </c>
      <c r="K331" s="1">
        <v>0.73333333333333339</v>
      </c>
      <c r="L331" t="s">
        <v>192</v>
      </c>
      <c r="M331" t="s">
        <v>193</v>
      </c>
      <c r="N331">
        <v>16.2334</v>
      </c>
      <c r="Q331" s="1">
        <f t="shared" si="5"/>
        <v>2.8472222222222232E-2</v>
      </c>
    </row>
    <row r="332" spans="1:17">
      <c r="A332" t="s">
        <v>143</v>
      </c>
      <c r="B332">
        <v>6</v>
      </c>
      <c r="C332" t="s">
        <v>184</v>
      </c>
      <c r="D332">
        <v>100938</v>
      </c>
      <c r="E332" t="s">
        <v>194</v>
      </c>
      <c r="F332" t="s">
        <v>195</v>
      </c>
      <c r="G332" t="s">
        <v>196</v>
      </c>
      <c r="H332" t="s">
        <v>192</v>
      </c>
      <c r="I332" t="s">
        <v>193</v>
      </c>
      <c r="J332" s="1">
        <v>0.75694444444444453</v>
      </c>
      <c r="K332" s="1">
        <v>0.77986111111111101</v>
      </c>
      <c r="L332" t="s">
        <v>197</v>
      </c>
      <c r="M332" t="s">
        <v>198</v>
      </c>
      <c r="N332">
        <v>13.524900000000001</v>
      </c>
      <c r="Q332" s="1">
        <f t="shared" si="5"/>
        <v>2.2916666666666474E-2</v>
      </c>
    </row>
    <row r="333" spans="1:17">
      <c r="A333" t="s">
        <v>143</v>
      </c>
      <c r="B333">
        <v>7</v>
      </c>
      <c r="C333" t="s">
        <v>184</v>
      </c>
      <c r="D333">
        <v>100805</v>
      </c>
      <c r="E333" t="s">
        <v>199</v>
      </c>
      <c r="F333" t="s">
        <v>200</v>
      </c>
      <c r="G333" t="s">
        <v>196</v>
      </c>
      <c r="H333" t="s">
        <v>197</v>
      </c>
      <c r="I333" t="s">
        <v>198</v>
      </c>
      <c r="J333" s="1">
        <v>0.78819444444444453</v>
      </c>
      <c r="K333" s="1">
        <v>0.79652777777777783</v>
      </c>
      <c r="L333" t="s">
        <v>201</v>
      </c>
      <c r="M333" t="s">
        <v>202</v>
      </c>
      <c r="N333">
        <v>3.9434100000000001</v>
      </c>
      <c r="Q333" s="1">
        <f t="shared" si="5"/>
        <v>8.3333333333333037E-3</v>
      </c>
    </row>
    <row r="334" spans="1:17">
      <c r="A334" t="s">
        <v>143</v>
      </c>
      <c r="B334">
        <v>8</v>
      </c>
      <c r="C334" t="s">
        <v>184</v>
      </c>
      <c r="D334">
        <v>100948</v>
      </c>
      <c r="E334" t="s">
        <v>203</v>
      </c>
      <c r="F334" t="s">
        <v>204</v>
      </c>
      <c r="G334" t="s">
        <v>196</v>
      </c>
      <c r="H334" t="s">
        <v>201</v>
      </c>
      <c r="I334" t="s">
        <v>202</v>
      </c>
      <c r="J334" s="1">
        <v>0.80555555555555547</v>
      </c>
      <c r="K334" s="1">
        <v>0.81319444444444444</v>
      </c>
      <c r="L334" t="s">
        <v>197</v>
      </c>
      <c r="M334" t="s">
        <v>198</v>
      </c>
      <c r="N334">
        <v>3.6383299999999998</v>
      </c>
      <c r="Q334" s="1">
        <f t="shared" si="5"/>
        <v>7.6388888888889728E-3</v>
      </c>
    </row>
    <row r="335" spans="1:17">
      <c r="A335" t="s">
        <v>143</v>
      </c>
      <c r="B335">
        <v>9</v>
      </c>
      <c r="C335" t="s">
        <v>184</v>
      </c>
      <c r="D335">
        <v>100811</v>
      </c>
      <c r="E335" t="s">
        <v>244</v>
      </c>
      <c r="F335" t="s">
        <v>245</v>
      </c>
      <c r="G335" t="s">
        <v>196</v>
      </c>
      <c r="H335" t="s">
        <v>197</v>
      </c>
      <c r="I335" t="s">
        <v>198</v>
      </c>
      <c r="J335" s="1">
        <v>0.81944444444444453</v>
      </c>
      <c r="K335" s="1">
        <v>0.84236111111111101</v>
      </c>
      <c r="L335" t="s">
        <v>192</v>
      </c>
      <c r="M335" t="s">
        <v>193</v>
      </c>
      <c r="N335">
        <v>13.881600000000001</v>
      </c>
      <c r="Q335" s="1">
        <f t="shared" si="5"/>
        <v>2.2916666666666474E-2</v>
      </c>
    </row>
    <row r="336" spans="1:17">
      <c r="A336" t="s">
        <v>143</v>
      </c>
      <c r="B336">
        <v>10</v>
      </c>
      <c r="C336" t="s">
        <v>179</v>
      </c>
      <c r="H336" t="s">
        <v>192</v>
      </c>
      <c r="I336" t="s">
        <v>193</v>
      </c>
      <c r="J336" s="1">
        <v>0.84236111111111101</v>
      </c>
      <c r="K336" s="1">
        <v>0.85069444444444453</v>
      </c>
      <c r="L336" t="s">
        <v>180</v>
      </c>
      <c r="M336" t="s">
        <v>181</v>
      </c>
      <c r="N336">
        <v>7.5</v>
      </c>
      <c r="Q336" s="1">
        <f t="shared" si="5"/>
        <v>8.3333333333335258E-3</v>
      </c>
    </row>
    <row r="337" spans="1:17">
      <c r="A337" t="s">
        <v>143</v>
      </c>
      <c r="M337" t="s">
        <v>277</v>
      </c>
      <c r="N337">
        <f>SUM(N327:N336)</f>
        <v>122.48884</v>
      </c>
      <c r="P337" t="s">
        <v>274</v>
      </c>
      <c r="Q337" s="1">
        <f>SUM(Q327:Q336)</f>
        <v>0.20416666666666661</v>
      </c>
    </row>
    <row r="338" spans="1:17">
      <c r="Q338" s="1"/>
    </row>
    <row r="339" spans="1:17">
      <c r="A339" t="s">
        <v>161</v>
      </c>
      <c r="Q339" s="1"/>
    </row>
    <row r="340" spans="1:17">
      <c r="A340" t="s">
        <v>161</v>
      </c>
      <c r="B340">
        <v>1</v>
      </c>
      <c r="C340" t="s">
        <v>179</v>
      </c>
      <c r="H340" t="s">
        <v>180</v>
      </c>
      <c r="I340" t="s">
        <v>181</v>
      </c>
      <c r="J340" s="1">
        <v>0.60555555555555551</v>
      </c>
      <c r="K340" s="1">
        <v>0.61388888888888882</v>
      </c>
      <c r="L340" t="s">
        <v>182</v>
      </c>
      <c r="M340" t="s">
        <v>183</v>
      </c>
      <c r="N340">
        <v>7.6</v>
      </c>
      <c r="Q340" s="1">
        <f t="shared" si="5"/>
        <v>8.3333333333333037E-3</v>
      </c>
    </row>
    <row r="341" spans="1:17">
      <c r="A341" t="s">
        <v>161</v>
      </c>
      <c r="B341">
        <v>2</v>
      </c>
      <c r="C341" t="s">
        <v>184</v>
      </c>
      <c r="D341">
        <v>100907</v>
      </c>
      <c r="E341" t="s">
        <v>216</v>
      </c>
      <c r="F341" t="s">
        <v>217</v>
      </c>
      <c r="G341" t="s">
        <v>196</v>
      </c>
      <c r="H341" t="s">
        <v>182</v>
      </c>
      <c r="I341" t="s">
        <v>183</v>
      </c>
      <c r="J341" s="1">
        <v>0.61388888888888882</v>
      </c>
      <c r="K341" s="1">
        <v>0.6333333333333333</v>
      </c>
      <c r="L341" t="s">
        <v>197</v>
      </c>
      <c r="M341" t="s">
        <v>198</v>
      </c>
      <c r="N341">
        <v>11.3742</v>
      </c>
      <c r="Q341" s="1">
        <f t="shared" si="5"/>
        <v>1.9444444444444486E-2</v>
      </c>
    </row>
    <row r="342" spans="1:17">
      <c r="A342" t="s">
        <v>161</v>
      </c>
      <c r="B342">
        <v>3</v>
      </c>
      <c r="C342" t="s">
        <v>184</v>
      </c>
      <c r="D342">
        <v>100773</v>
      </c>
      <c r="E342" t="s">
        <v>199</v>
      </c>
      <c r="F342" t="s">
        <v>200</v>
      </c>
      <c r="G342" t="s">
        <v>196</v>
      </c>
      <c r="H342" t="s">
        <v>197</v>
      </c>
      <c r="I342" t="s">
        <v>198</v>
      </c>
      <c r="J342" s="1">
        <v>0.64236111111111105</v>
      </c>
      <c r="K342" s="1">
        <v>0.65069444444444446</v>
      </c>
      <c r="L342" t="s">
        <v>201</v>
      </c>
      <c r="M342" t="s">
        <v>202</v>
      </c>
      <c r="N342">
        <v>3.9434100000000001</v>
      </c>
      <c r="Q342" s="1">
        <f t="shared" si="5"/>
        <v>8.3333333333334147E-3</v>
      </c>
    </row>
    <row r="343" spans="1:17">
      <c r="A343" t="s">
        <v>161</v>
      </c>
      <c r="B343">
        <v>4</v>
      </c>
      <c r="C343" t="s">
        <v>184</v>
      </c>
      <c r="D343">
        <v>100917</v>
      </c>
      <c r="E343" t="s">
        <v>203</v>
      </c>
      <c r="F343" t="s">
        <v>204</v>
      </c>
      <c r="G343" t="s">
        <v>196</v>
      </c>
      <c r="H343" t="s">
        <v>201</v>
      </c>
      <c r="I343" t="s">
        <v>202</v>
      </c>
      <c r="J343" s="1">
        <v>0.65902777777777777</v>
      </c>
      <c r="K343" s="1">
        <v>0.66666666666666663</v>
      </c>
      <c r="L343" t="s">
        <v>197</v>
      </c>
      <c r="M343" t="s">
        <v>198</v>
      </c>
      <c r="N343">
        <v>3.6383299999999998</v>
      </c>
      <c r="Q343" s="1">
        <f t="shared" si="5"/>
        <v>7.6388888888888618E-3</v>
      </c>
    </row>
    <row r="344" spans="1:17">
      <c r="A344" t="s">
        <v>161</v>
      </c>
      <c r="B344">
        <v>5</v>
      </c>
      <c r="C344" t="s">
        <v>184</v>
      </c>
      <c r="D344">
        <v>100781</v>
      </c>
      <c r="E344" t="s">
        <v>205</v>
      </c>
      <c r="F344" t="s">
        <v>206</v>
      </c>
      <c r="G344" t="s">
        <v>196</v>
      </c>
      <c r="H344" t="s">
        <v>197</v>
      </c>
      <c r="I344" t="s">
        <v>198</v>
      </c>
      <c r="J344" s="1">
        <v>0.67361111111111116</v>
      </c>
      <c r="K344" s="1">
        <v>0.69236111111111109</v>
      </c>
      <c r="L344" t="s">
        <v>182</v>
      </c>
      <c r="M344" t="s">
        <v>183</v>
      </c>
      <c r="N344">
        <v>10.9535</v>
      </c>
      <c r="Q344" s="1">
        <f t="shared" si="5"/>
        <v>1.8749999999999933E-2</v>
      </c>
    </row>
    <row r="345" spans="1:17">
      <c r="A345" t="s">
        <v>161</v>
      </c>
      <c r="B345">
        <v>6</v>
      </c>
      <c r="C345" t="s">
        <v>184</v>
      </c>
      <c r="D345">
        <v>100925</v>
      </c>
      <c r="E345" t="s">
        <v>216</v>
      </c>
      <c r="F345" t="s">
        <v>217</v>
      </c>
      <c r="G345" t="s">
        <v>196</v>
      </c>
      <c r="H345" t="s">
        <v>182</v>
      </c>
      <c r="I345" t="s">
        <v>183</v>
      </c>
      <c r="J345" s="1">
        <v>0.6972222222222223</v>
      </c>
      <c r="K345" s="1">
        <v>0.71666666666666667</v>
      </c>
      <c r="L345" t="s">
        <v>197</v>
      </c>
      <c r="M345" t="s">
        <v>198</v>
      </c>
      <c r="N345">
        <v>11.3742</v>
      </c>
      <c r="Q345" s="1">
        <f t="shared" si="5"/>
        <v>1.9444444444444375E-2</v>
      </c>
    </row>
    <row r="346" spans="1:17">
      <c r="A346" t="s">
        <v>161</v>
      </c>
      <c r="B346">
        <v>7</v>
      </c>
      <c r="C346" t="s">
        <v>184</v>
      </c>
      <c r="D346">
        <v>100792</v>
      </c>
      <c r="E346" t="s">
        <v>199</v>
      </c>
      <c r="F346" t="s">
        <v>200</v>
      </c>
      <c r="G346" t="s">
        <v>196</v>
      </c>
      <c r="H346" t="s">
        <v>197</v>
      </c>
      <c r="I346" t="s">
        <v>198</v>
      </c>
      <c r="J346" s="1">
        <v>0.72569444444444453</v>
      </c>
      <c r="K346" s="1">
        <v>0.73402777777777783</v>
      </c>
      <c r="L346" t="s">
        <v>201</v>
      </c>
      <c r="M346" t="s">
        <v>202</v>
      </c>
      <c r="N346">
        <v>3.9434100000000001</v>
      </c>
      <c r="Q346" s="1">
        <f t="shared" si="5"/>
        <v>8.3333333333333037E-3</v>
      </c>
    </row>
    <row r="347" spans="1:17">
      <c r="A347" t="s">
        <v>161</v>
      </c>
      <c r="B347">
        <v>8</v>
      </c>
      <c r="C347" t="s">
        <v>184</v>
      </c>
      <c r="D347">
        <v>100934</v>
      </c>
      <c r="E347" t="s">
        <v>203</v>
      </c>
      <c r="F347" t="s">
        <v>204</v>
      </c>
      <c r="G347" t="s">
        <v>196</v>
      </c>
      <c r="H347" t="s">
        <v>201</v>
      </c>
      <c r="I347" t="s">
        <v>202</v>
      </c>
      <c r="J347" s="1">
        <v>0.74305555555555547</v>
      </c>
      <c r="K347" s="1">
        <v>0.75069444444444444</v>
      </c>
      <c r="L347" t="s">
        <v>197</v>
      </c>
      <c r="M347" t="s">
        <v>198</v>
      </c>
      <c r="N347">
        <v>3.6383299999999998</v>
      </c>
      <c r="Q347" s="1">
        <f t="shared" si="5"/>
        <v>7.6388888888889728E-3</v>
      </c>
    </row>
    <row r="348" spans="1:17">
      <c r="A348" t="s">
        <v>161</v>
      </c>
      <c r="B348">
        <v>9</v>
      </c>
      <c r="C348" t="s">
        <v>184</v>
      </c>
      <c r="D348">
        <v>100799</v>
      </c>
      <c r="E348" t="s">
        <v>244</v>
      </c>
      <c r="F348" t="s">
        <v>245</v>
      </c>
      <c r="G348" t="s">
        <v>196</v>
      </c>
      <c r="H348" t="s">
        <v>197</v>
      </c>
      <c r="I348" t="s">
        <v>198</v>
      </c>
      <c r="J348" s="1">
        <v>0.75694444444444453</v>
      </c>
      <c r="K348" s="1">
        <v>0.78055555555555556</v>
      </c>
      <c r="L348" t="s">
        <v>192</v>
      </c>
      <c r="M348" t="s">
        <v>193</v>
      </c>
      <c r="N348">
        <v>13.881600000000001</v>
      </c>
      <c r="Q348" s="1">
        <f t="shared" si="5"/>
        <v>2.3611111111111027E-2</v>
      </c>
    </row>
    <row r="349" spans="1:17">
      <c r="A349" t="s">
        <v>161</v>
      </c>
      <c r="B349">
        <v>10</v>
      </c>
      <c r="C349" t="s">
        <v>184</v>
      </c>
      <c r="D349">
        <v>220288</v>
      </c>
      <c r="E349" t="s">
        <v>229</v>
      </c>
      <c r="F349" t="s">
        <v>230</v>
      </c>
      <c r="G349" t="s">
        <v>222</v>
      </c>
      <c r="H349" t="s">
        <v>192</v>
      </c>
      <c r="I349" t="s">
        <v>193</v>
      </c>
      <c r="J349" s="1">
        <v>0.80763888888888891</v>
      </c>
      <c r="K349" s="1">
        <v>0.83472222222222225</v>
      </c>
      <c r="L349" t="s">
        <v>218</v>
      </c>
      <c r="M349" t="s">
        <v>219</v>
      </c>
      <c r="N349">
        <v>15.4627</v>
      </c>
      <c r="Q349" s="1">
        <f t="shared" si="5"/>
        <v>2.7083333333333348E-2</v>
      </c>
    </row>
    <row r="350" spans="1:17">
      <c r="A350" t="s">
        <v>161</v>
      </c>
      <c r="B350">
        <v>11</v>
      </c>
      <c r="C350" t="s">
        <v>184</v>
      </c>
      <c r="D350">
        <v>220148</v>
      </c>
      <c r="E350" t="s">
        <v>220</v>
      </c>
      <c r="F350" t="s">
        <v>221</v>
      </c>
      <c r="G350" t="s">
        <v>222</v>
      </c>
      <c r="H350" t="s">
        <v>218</v>
      </c>
      <c r="I350" t="s">
        <v>219</v>
      </c>
      <c r="J350" s="1">
        <v>0.84027777777777779</v>
      </c>
      <c r="K350" s="1">
        <v>0.87430555555555556</v>
      </c>
      <c r="L350" t="s">
        <v>223</v>
      </c>
      <c r="M350" t="s">
        <v>224</v>
      </c>
      <c r="N350">
        <v>19.882999999999999</v>
      </c>
      <c r="Q350" s="1">
        <f t="shared" si="5"/>
        <v>3.4027777777777768E-2</v>
      </c>
    </row>
    <row r="351" spans="1:17">
      <c r="A351" t="s">
        <v>161</v>
      </c>
      <c r="B351">
        <v>12</v>
      </c>
      <c r="C351" t="s">
        <v>179</v>
      </c>
      <c r="H351" t="s">
        <v>223</v>
      </c>
      <c r="I351" t="s">
        <v>224</v>
      </c>
      <c r="J351" s="1">
        <v>0.87430555555555556</v>
      </c>
      <c r="K351" s="1">
        <v>0.8881944444444444</v>
      </c>
      <c r="L351" t="s">
        <v>180</v>
      </c>
      <c r="M351" t="s">
        <v>181</v>
      </c>
      <c r="N351">
        <v>13.7</v>
      </c>
      <c r="Q351" s="1">
        <f t="shared" si="5"/>
        <v>1.388888888888884E-2</v>
      </c>
    </row>
    <row r="352" spans="1:17">
      <c r="A352" t="s">
        <v>161</v>
      </c>
      <c r="M352" t="s">
        <v>277</v>
      </c>
      <c r="N352">
        <f>SUM(N340:N351)</f>
        <v>119.39268</v>
      </c>
      <c r="P352" t="s">
        <v>274</v>
      </c>
      <c r="Q352" s="1">
        <f>SUM(Q340:Q351)</f>
        <v>0.19652777777777763</v>
      </c>
    </row>
    <row r="353" spans="1:17">
      <c r="Q353" s="1"/>
    </row>
    <row r="354" spans="1:17">
      <c r="A354" t="s">
        <v>136</v>
      </c>
      <c r="Q354" s="1"/>
    </row>
    <row r="355" spans="1:17">
      <c r="A355" t="s">
        <v>136</v>
      </c>
      <c r="B355">
        <v>1</v>
      </c>
      <c r="C355" t="s">
        <v>179</v>
      </c>
      <c r="H355" t="s">
        <v>180</v>
      </c>
      <c r="I355" t="s">
        <v>181</v>
      </c>
      <c r="J355" s="1">
        <v>0.19999999999999998</v>
      </c>
      <c r="K355" s="1">
        <v>0.20833333333333334</v>
      </c>
      <c r="L355" t="s">
        <v>218</v>
      </c>
      <c r="M355" t="s">
        <v>219</v>
      </c>
      <c r="N355">
        <v>5.3</v>
      </c>
      <c r="Q355" s="1">
        <f t="shared" si="5"/>
        <v>8.3333333333333592E-3</v>
      </c>
    </row>
    <row r="356" spans="1:17">
      <c r="A356" t="s">
        <v>136</v>
      </c>
      <c r="B356">
        <v>2</v>
      </c>
      <c r="C356" t="s">
        <v>184</v>
      </c>
      <c r="D356">
        <v>220026</v>
      </c>
      <c r="E356" t="s">
        <v>248</v>
      </c>
      <c r="F356" t="s">
        <v>249</v>
      </c>
      <c r="G356" t="s">
        <v>222</v>
      </c>
      <c r="H356" t="s">
        <v>218</v>
      </c>
      <c r="I356" t="s">
        <v>219</v>
      </c>
      <c r="J356" s="1">
        <v>0.20833333333333334</v>
      </c>
      <c r="K356" s="1">
        <v>0.22430555555555556</v>
      </c>
      <c r="L356" t="s">
        <v>250</v>
      </c>
      <c r="M356" t="s">
        <v>251</v>
      </c>
      <c r="N356">
        <v>8.1109200000000001</v>
      </c>
      <c r="Q356" s="1">
        <f t="shared" si="5"/>
        <v>1.5972222222222221E-2</v>
      </c>
    </row>
    <row r="357" spans="1:17">
      <c r="A357" t="s">
        <v>136</v>
      </c>
      <c r="B357">
        <v>3</v>
      </c>
      <c r="C357" t="s">
        <v>184</v>
      </c>
      <c r="D357">
        <v>220174</v>
      </c>
      <c r="E357" t="s">
        <v>271</v>
      </c>
      <c r="F357" t="s">
        <v>272</v>
      </c>
      <c r="G357" t="s">
        <v>222</v>
      </c>
      <c r="H357" t="s">
        <v>250</v>
      </c>
      <c r="I357" t="s">
        <v>251</v>
      </c>
      <c r="J357" s="1">
        <v>0.24097222222222223</v>
      </c>
      <c r="K357" s="1">
        <v>0.25694444444444448</v>
      </c>
      <c r="L357" t="s">
        <v>218</v>
      </c>
      <c r="M357" t="s">
        <v>219</v>
      </c>
      <c r="N357">
        <v>8.4759799999999998</v>
      </c>
      <c r="Q357" s="1">
        <f t="shared" si="5"/>
        <v>1.5972222222222249E-2</v>
      </c>
    </row>
    <row r="358" spans="1:17">
      <c r="A358" t="s">
        <v>136</v>
      </c>
      <c r="B358">
        <v>4</v>
      </c>
      <c r="C358" t="s">
        <v>184</v>
      </c>
      <c r="D358">
        <v>220037</v>
      </c>
      <c r="E358" t="s">
        <v>227</v>
      </c>
      <c r="F358" t="s">
        <v>228</v>
      </c>
      <c r="G358" t="s">
        <v>222</v>
      </c>
      <c r="H358" t="s">
        <v>218</v>
      </c>
      <c r="I358" t="s">
        <v>219</v>
      </c>
      <c r="J358" s="1">
        <v>0.2673611111111111</v>
      </c>
      <c r="K358" s="1">
        <v>0.29583333333333334</v>
      </c>
      <c r="L358" t="s">
        <v>192</v>
      </c>
      <c r="M358" t="s">
        <v>193</v>
      </c>
      <c r="N358">
        <v>16.2334</v>
      </c>
      <c r="Q358" s="1">
        <f t="shared" si="5"/>
        <v>2.8472222222222232E-2</v>
      </c>
    </row>
    <row r="359" spans="1:17">
      <c r="A359" t="s">
        <v>136</v>
      </c>
      <c r="B359">
        <v>5</v>
      </c>
      <c r="C359" t="s">
        <v>184</v>
      </c>
      <c r="D359">
        <v>100844</v>
      </c>
      <c r="E359" t="s">
        <v>194</v>
      </c>
      <c r="F359" t="s">
        <v>195</v>
      </c>
      <c r="G359" t="s">
        <v>196</v>
      </c>
      <c r="H359" t="s">
        <v>192</v>
      </c>
      <c r="I359" t="s">
        <v>193</v>
      </c>
      <c r="J359" s="1">
        <v>0.31944444444444448</v>
      </c>
      <c r="K359" s="1">
        <v>0.34236111111111112</v>
      </c>
      <c r="L359" t="s">
        <v>197</v>
      </c>
      <c r="M359" t="s">
        <v>198</v>
      </c>
      <c r="N359">
        <v>13.524900000000001</v>
      </c>
      <c r="Q359" s="1">
        <f t="shared" si="5"/>
        <v>2.2916666666666641E-2</v>
      </c>
    </row>
    <row r="360" spans="1:17">
      <c r="A360" t="s">
        <v>136</v>
      </c>
      <c r="B360">
        <v>6</v>
      </c>
      <c r="C360" t="s">
        <v>184</v>
      </c>
      <c r="D360">
        <v>100711</v>
      </c>
      <c r="E360" t="s">
        <v>199</v>
      </c>
      <c r="F360" t="s">
        <v>200</v>
      </c>
      <c r="G360" t="s">
        <v>196</v>
      </c>
      <c r="H360" t="s">
        <v>197</v>
      </c>
      <c r="I360" t="s">
        <v>198</v>
      </c>
      <c r="J360" s="1">
        <v>0.35069444444444442</v>
      </c>
      <c r="K360" s="1">
        <v>0.35902777777777778</v>
      </c>
      <c r="L360" t="s">
        <v>201</v>
      </c>
      <c r="M360" t="s">
        <v>202</v>
      </c>
      <c r="N360">
        <v>3.9434100000000001</v>
      </c>
      <c r="Q360" s="1">
        <f t="shared" si="5"/>
        <v>8.3333333333333592E-3</v>
      </c>
    </row>
    <row r="361" spans="1:17">
      <c r="A361" t="s">
        <v>136</v>
      </c>
      <c r="B361">
        <v>7</v>
      </c>
      <c r="C361" t="s">
        <v>184</v>
      </c>
      <c r="D361">
        <v>100854</v>
      </c>
      <c r="E361" t="s">
        <v>203</v>
      </c>
      <c r="F361" t="s">
        <v>204</v>
      </c>
      <c r="G361" t="s">
        <v>196</v>
      </c>
      <c r="H361" t="s">
        <v>201</v>
      </c>
      <c r="I361" t="s">
        <v>202</v>
      </c>
      <c r="J361" s="1">
        <v>0.36805555555555558</v>
      </c>
      <c r="K361" s="1">
        <v>0.3756944444444445</v>
      </c>
      <c r="L361" t="s">
        <v>197</v>
      </c>
      <c r="M361" t="s">
        <v>198</v>
      </c>
      <c r="N361">
        <v>3.6383299999999998</v>
      </c>
      <c r="Q361" s="1">
        <f t="shared" si="5"/>
        <v>7.6388888888889173E-3</v>
      </c>
    </row>
    <row r="362" spans="1:17">
      <c r="A362" t="s">
        <v>136</v>
      </c>
      <c r="B362">
        <v>8</v>
      </c>
      <c r="C362" t="s">
        <v>184</v>
      </c>
      <c r="D362">
        <v>100718</v>
      </c>
      <c r="E362" t="s">
        <v>205</v>
      </c>
      <c r="F362" t="s">
        <v>206</v>
      </c>
      <c r="G362" t="s">
        <v>196</v>
      </c>
      <c r="H362" t="s">
        <v>197</v>
      </c>
      <c r="I362" t="s">
        <v>198</v>
      </c>
      <c r="J362" s="1">
        <v>0.38194444444444442</v>
      </c>
      <c r="K362" s="1">
        <v>0.40069444444444446</v>
      </c>
      <c r="L362" t="s">
        <v>182</v>
      </c>
      <c r="M362" t="s">
        <v>183</v>
      </c>
      <c r="N362">
        <v>10.9535</v>
      </c>
      <c r="Q362" s="1">
        <f t="shared" si="5"/>
        <v>1.8750000000000044E-2</v>
      </c>
    </row>
    <row r="363" spans="1:17">
      <c r="A363" t="s">
        <v>136</v>
      </c>
      <c r="B363">
        <v>9</v>
      </c>
      <c r="C363" t="s">
        <v>184</v>
      </c>
      <c r="D363">
        <v>100862</v>
      </c>
      <c r="E363" t="s">
        <v>216</v>
      </c>
      <c r="F363" t="s">
        <v>217</v>
      </c>
      <c r="G363" t="s">
        <v>196</v>
      </c>
      <c r="H363" t="s">
        <v>182</v>
      </c>
      <c r="I363" t="s">
        <v>183</v>
      </c>
      <c r="J363" s="1">
        <v>0.4055555555555555</v>
      </c>
      <c r="K363" s="1">
        <v>0.42499999999999999</v>
      </c>
      <c r="L363" t="s">
        <v>197</v>
      </c>
      <c r="M363" t="s">
        <v>198</v>
      </c>
      <c r="N363">
        <v>11.3742</v>
      </c>
      <c r="Q363" s="1">
        <f t="shared" si="5"/>
        <v>1.9444444444444486E-2</v>
      </c>
    </row>
    <row r="364" spans="1:17">
      <c r="A364" t="s">
        <v>136</v>
      </c>
      <c r="B364">
        <v>10</v>
      </c>
      <c r="C364" t="s">
        <v>184</v>
      </c>
      <c r="D364">
        <v>100729</v>
      </c>
      <c r="E364" t="s">
        <v>199</v>
      </c>
      <c r="F364" t="s">
        <v>200</v>
      </c>
      <c r="G364" t="s">
        <v>196</v>
      </c>
      <c r="H364" t="s">
        <v>197</v>
      </c>
      <c r="I364" t="s">
        <v>198</v>
      </c>
      <c r="J364" s="1">
        <v>0.43402777777777773</v>
      </c>
      <c r="K364" s="1">
        <v>0.44236111111111115</v>
      </c>
      <c r="L364" t="s">
        <v>201</v>
      </c>
      <c r="M364" t="s">
        <v>202</v>
      </c>
      <c r="N364">
        <v>3.9434100000000001</v>
      </c>
      <c r="Q364" s="1">
        <f t="shared" si="5"/>
        <v>8.3333333333334147E-3</v>
      </c>
    </row>
    <row r="365" spans="1:17">
      <c r="A365" t="s">
        <v>136</v>
      </c>
      <c r="B365">
        <v>11</v>
      </c>
      <c r="C365" t="s">
        <v>184</v>
      </c>
      <c r="D365">
        <v>100872</v>
      </c>
      <c r="E365" t="s">
        <v>203</v>
      </c>
      <c r="F365" t="s">
        <v>204</v>
      </c>
      <c r="G365" t="s">
        <v>196</v>
      </c>
      <c r="H365" t="s">
        <v>201</v>
      </c>
      <c r="I365" t="s">
        <v>202</v>
      </c>
      <c r="J365" s="1">
        <v>0.45069444444444445</v>
      </c>
      <c r="K365" s="1">
        <v>0.45833333333333331</v>
      </c>
      <c r="L365" t="s">
        <v>197</v>
      </c>
      <c r="M365" t="s">
        <v>198</v>
      </c>
      <c r="N365">
        <v>3.6383299999999998</v>
      </c>
      <c r="Q365" s="1">
        <f t="shared" si="5"/>
        <v>7.6388888888888618E-3</v>
      </c>
    </row>
    <row r="366" spans="1:17">
      <c r="A366" t="s">
        <v>136</v>
      </c>
      <c r="B366">
        <v>12</v>
      </c>
      <c r="C366" t="s">
        <v>184</v>
      </c>
      <c r="D366">
        <v>100736</v>
      </c>
      <c r="E366" t="s">
        <v>205</v>
      </c>
      <c r="F366" t="s">
        <v>206</v>
      </c>
      <c r="G366" t="s">
        <v>196</v>
      </c>
      <c r="H366" t="s">
        <v>197</v>
      </c>
      <c r="I366" t="s">
        <v>198</v>
      </c>
      <c r="J366" s="1">
        <v>0.46527777777777773</v>
      </c>
      <c r="K366" s="1">
        <v>0.48402777777777778</v>
      </c>
      <c r="L366" t="s">
        <v>182</v>
      </c>
      <c r="M366" t="s">
        <v>183</v>
      </c>
      <c r="N366">
        <v>10.9535</v>
      </c>
      <c r="Q366" s="1">
        <f t="shared" si="5"/>
        <v>1.8750000000000044E-2</v>
      </c>
    </row>
    <row r="367" spans="1:17">
      <c r="A367" t="s">
        <v>136</v>
      </c>
      <c r="B367">
        <v>13</v>
      </c>
      <c r="C367" t="s">
        <v>179</v>
      </c>
      <c r="H367" t="s">
        <v>182</v>
      </c>
      <c r="I367" t="s">
        <v>183</v>
      </c>
      <c r="J367" s="1">
        <v>0.48402777777777778</v>
      </c>
      <c r="K367" s="1">
        <v>0.49236111111111108</v>
      </c>
      <c r="L367" t="s">
        <v>180</v>
      </c>
      <c r="M367" t="s">
        <v>181</v>
      </c>
      <c r="N367">
        <v>7.8</v>
      </c>
      <c r="Q367" s="1">
        <f t="shared" si="5"/>
        <v>8.3333333333333037E-3</v>
      </c>
    </row>
    <row r="368" spans="1:17">
      <c r="A368" t="s">
        <v>136</v>
      </c>
      <c r="B368">
        <v>14</v>
      </c>
      <c r="C368" t="s">
        <v>179</v>
      </c>
      <c r="H368" t="s">
        <v>180</v>
      </c>
      <c r="I368" t="s">
        <v>181</v>
      </c>
      <c r="J368" s="1">
        <v>0.51944444444444449</v>
      </c>
      <c r="K368" s="1">
        <v>0.52777777777777779</v>
      </c>
      <c r="L368" t="s">
        <v>218</v>
      </c>
      <c r="M368" t="s">
        <v>219</v>
      </c>
      <c r="N368">
        <v>5.3</v>
      </c>
      <c r="Q368" s="1">
        <f t="shared" si="5"/>
        <v>8.3333333333333037E-3</v>
      </c>
    </row>
    <row r="369" spans="1:17">
      <c r="A369" t="s">
        <v>136</v>
      </c>
      <c r="B369">
        <v>15</v>
      </c>
      <c r="C369" t="s">
        <v>184</v>
      </c>
      <c r="D369">
        <v>220088</v>
      </c>
      <c r="E369" t="s">
        <v>220</v>
      </c>
      <c r="F369" t="s">
        <v>221</v>
      </c>
      <c r="G369" t="s">
        <v>222</v>
      </c>
      <c r="H369" t="s">
        <v>218</v>
      </c>
      <c r="I369" t="s">
        <v>219</v>
      </c>
      <c r="J369" s="1">
        <v>0.52777777777777779</v>
      </c>
      <c r="K369" s="1">
        <v>0.56180555555555556</v>
      </c>
      <c r="L369" t="s">
        <v>223</v>
      </c>
      <c r="M369" t="s">
        <v>224</v>
      </c>
      <c r="N369">
        <v>19.882999999999999</v>
      </c>
      <c r="Q369" s="1">
        <f t="shared" si="5"/>
        <v>3.4027777777777768E-2</v>
      </c>
    </row>
    <row r="370" spans="1:17">
      <c r="A370" t="s">
        <v>136</v>
      </c>
      <c r="B370">
        <v>16</v>
      </c>
      <c r="C370" t="s">
        <v>184</v>
      </c>
      <c r="D370">
        <v>220243</v>
      </c>
      <c r="E370" t="s">
        <v>225</v>
      </c>
      <c r="F370" t="s">
        <v>226</v>
      </c>
      <c r="G370" t="s">
        <v>222</v>
      </c>
      <c r="H370" t="s">
        <v>223</v>
      </c>
      <c r="I370" t="s">
        <v>224</v>
      </c>
      <c r="J370" s="1">
        <v>0.57986111111111105</v>
      </c>
      <c r="K370" s="1">
        <v>0.61597222222222225</v>
      </c>
      <c r="L370" t="s">
        <v>218</v>
      </c>
      <c r="M370" t="s">
        <v>219</v>
      </c>
      <c r="N370">
        <v>20.921500000000002</v>
      </c>
      <c r="Q370" s="1">
        <f t="shared" si="5"/>
        <v>3.6111111111111205E-2</v>
      </c>
    </row>
    <row r="371" spans="1:17">
      <c r="A371" t="s">
        <v>136</v>
      </c>
      <c r="B371">
        <v>17</v>
      </c>
      <c r="C371" t="s">
        <v>184</v>
      </c>
      <c r="D371">
        <v>220107</v>
      </c>
      <c r="E371" t="s">
        <v>227</v>
      </c>
      <c r="F371" t="s">
        <v>228</v>
      </c>
      <c r="G371" t="s">
        <v>222</v>
      </c>
      <c r="H371" t="s">
        <v>218</v>
      </c>
      <c r="I371" t="s">
        <v>219</v>
      </c>
      <c r="J371" s="1">
        <v>0.62152777777777779</v>
      </c>
      <c r="K371" s="1">
        <v>0.65</v>
      </c>
      <c r="L371" t="s">
        <v>192</v>
      </c>
      <c r="M371" t="s">
        <v>193</v>
      </c>
      <c r="N371">
        <v>16.2334</v>
      </c>
      <c r="Q371" s="1">
        <f t="shared" si="5"/>
        <v>2.8472222222222232E-2</v>
      </c>
    </row>
    <row r="372" spans="1:17">
      <c r="A372" t="s">
        <v>136</v>
      </c>
      <c r="B372">
        <v>18</v>
      </c>
      <c r="C372" t="s">
        <v>184</v>
      </c>
      <c r="D372">
        <v>220258</v>
      </c>
      <c r="E372" t="s">
        <v>229</v>
      </c>
      <c r="F372" t="s">
        <v>230</v>
      </c>
      <c r="G372" t="s">
        <v>222</v>
      </c>
      <c r="H372" t="s">
        <v>192</v>
      </c>
      <c r="I372" t="s">
        <v>193</v>
      </c>
      <c r="J372" s="1">
        <v>0.66180555555555554</v>
      </c>
      <c r="K372" s="1">
        <v>0.68888888888888899</v>
      </c>
      <c r="L372" t="s">
        <v>218</v>
      </c>
      <c r="M372" t="s">
        <v>219</v>
      </c>
      <c r="N372">
        <v>15.4627</v>
      </c>
      <c r="Q372" s="1">
        <f t="shared" si="5"/>
        <v>2.7083333333333459E-2</v>
      </c>
    </row>
    <row r="373" spans="1:17">
      <c r="A373" t="s">
        <v>136</v>
      </c>
      <c r="B373">
        <v>19</v>
      </c>
      <c r="C373" t="s">
        <v>184</v>
      </c>
      <c r="D373">
        <v>220128</v>
      </c>
      <c r="E373" t="s">
        <v>220</v>
      </c>
      <c r="F373" t="s">
        <v>221</v>
      </c>
      <c r="G373" t="s">
        <v>222</v>
      </c>
      <c r="H373" t="s">
        <v>218</v>
      </c>
      <c r="I373" t="s">
        <v>219</v>
      </c>
      <c r="J373" s="1">
        <v>0.73611111111111116</v>
      </c>
      <c r="K373" s="1">
        <v>0.77013888888888893</v>
      </c>
      <c r="L373" t="s">
        <v>223</v>
      </c>
      <c r="M373" t="s">
        <v>224</v>
      </c>
      <c r="N373">
        <v>19.882999999999999</v>
      </c>
      <c r="Q373" s="1">
        <f t="shared" si="5"/>
        <v>3.4027777777777768E-2</v>
      </c>
    </row>
    <row r="374" spans="1:17">
      <c r="A374" t="s">
        <v>136</v>
      </c>
      <c r="B374">
        <v>20</v>
      </c>
      <c r="C374" t="s">
        <v>184</v>
      </c>
      <c r="D374">
        <v>220283</v>
      </c>
      <c r="E374" t="s">
        <v>225</v>
      </c>
      <c r="F374" t="s">
        <v>226</v>
      </c>
      <c r="G374" t="s">
        <v>222</v>
      </c>
      <c r="H374" t="s">
        <v>223</v>
      </c>
      <c r="I374" t="s">
        <v>224</v>
      </c>
      <c r="J374" s="1">
        <v>0.78819444444444453</v>
      </c>
      <c r="K374" s="1">
        <v>0.82430555555555562</v>
      </c>
      <c r="L374" t="s">
        <v>218</v>
      </c>
      <c r="M374" t="s">
        <v>219</v>
      </c>
      <c r="N374">
        <v>20.921500000000002</v>
      </c>
      <c r="Q374" s="1">
        <f t="shared" si="5"/>
        <v>3.6111111111111094E-2</v>
      </c>
    </row>
    <row r="375" spans="1:17">
      <c r="A375" t="s">
        <v>136</v>
      </c>
      <c r="B375">
        <v>21</v>
      </c>
      <c r="C375" t="s">
        <v>179</v>
      </c>
      <c r="H375" t="s">
        <v>218</v>
      </c>
      <c r="I375" t="s">
        <v>219</v>
      </c>
      <c r="J375" s="1">
        <v>0.82430555555555562</v>
      </c>
      <c r="K375" s="1">
        <v>0.83263888888888893</v>
      </c>
      <c r="L375" t="s">
        <v>180</v>
      </c>
      <c r="M375" t="s">
        <v>181</v>
      </c>
      <c r="N375">
        <v>5.3</v>
      </c>
      <c r="Q375" s="1">
        <f t="shared" si="5"/>
        <v>8.3333333333333037E-3</v>
      </c>
    </row>
    <row r="376" spans="1:17">
      <c r="A376" t="s">
        <v>136</v>
      </c>
      <c r="M376" t="s">
        <v>277</v>
      </c>
      <c r="N376">
        <f>SUM(N355:N375)</f>
        <v>231.79498000000004</v>
      </c>
      <c r="P376" t="s">
        <v>274</v>
      </c>
      <c r="Q376" s="1">
        <f>SUM(Q355:Q375)</f>
        <v>0.40138888888888924</v>
      </c>
    </row>
    <row r="377" spans="1:17">
      <c r="Q377" s="1"/>
    </row>
    <row r="378" spans="1:17">
      <c r="A378" t="s">
        <v>127</v>
      </c>
      <c r="Q378" s="1"/>
    </row>
    <row r="379" spans="1:17">
      <c r="A379" t="s">
        <v>127</v>
      </c>
      <c r="B379">
        <v>1</v>
      </c>
      <c r="C379" t="s">
        <v>179</v>
      </c>
      <c r="H379" t="s">
        <v>180</v>
      </c>
      <c r="I379" t="s">
        <v>181</v>
      </c>
      <c r="J379" s="1">
        <v>0.45694444444444443</v>
      </c>
      <c r="K379" s="1">
        <v>0.46527777777777773</v>
      </c>
      <c r="L379" t="s">
        <v>182</v>
      </c>
      <c r="M379" t="s">
        <v>183</v>
      </c>
      <c r="N379">
        <v>7.6</v>
      </c>
      <c r="Q379" s="1">
        <f t="shared" si="5"/>
        <v>8.3333333333333037E-3</v>
      </c>
    </row>
    <row r="380" spans="1:17">
      <c r="A380" t="s">
        <v>127</v>
      </c>
      <c r="B380">
        <v>2</v>
      </c>
      <c r="C380" t="s">
        <v>184</v>
      </c>
      <c r="D380">
        <v>535168</v>
      </c>
      <c r="E380" t="s">
        <v>185</v>
      </c>
      <c r="F380" t="s">
        <v>186</v>
      </c>
      <c r="G380" t="s">
        <v>187</v>
      </c>
      <c r="H380" t="s">
        <v>182</v>
      </c>
      <c r="I380" t="s">
        <v>183</v>
      </c>
      <c r="J380" s="1">
        <v>0.46527777777777773</v>
      </c>
      <c r="K380" s="1">
        <v>0.48819444444444443</v>
      </c>
      <c r="L380" t="s">
        <v>188</v>
      </c>
      <c r="M380" t="s">
        <v>189</v>
      </c>
      <c r="N380">
        <v>12.118</v>
      </c>
      <c r="Q380" s="1">
        <f t="shared" si="5"/>
        <v>2.2916666666666696E-2</v>
      </c>
    </row>
    <row r="381" spans="1:17">
      <c r="A381" t="s">
        <v>127</v>
      </c>
      <c r="B381">
        <v>3</v>
      </c>
      <c r="C381" t="s">
        <v>184</v>
      </c>
      <c r="D381">
        <v>535022</v>
      </c>
      <c r="E381" t="s">
        <v>190</v>
      </c>
      <c r="F381" t="s">
        <v>191</v>
      </c>
      <c r="G381" t="s">
        <v>187</v>
      </c>
      <c r="H381" t="s">
        <v>188</v>
      </c>
      <c r="I381" t="s">
        <v>189</v>
      </c>
      <c r="J381" s="1">
        <v>0.49305555555555558</v>
      </c>
      <c r="K381" s="1">
        <v>0.51388888888888895</v>
      </c>
      <c r="L381" t="s">
        <v>182</v>
      </c>
      <c r="M381" t="s">
        <v>183</v>
      </c>
      <c r="N381">
        <v>12.781700000000001</v>
      </c>
      <c r="Q381" s="1">
        <f t="shared" si="5"/>
        <v>2.083333333333337E-2</v>
      </c>
    </row>
    <row r="382" spans="1:17">
      <c r="A382" t="s">
        <v>127</v>
      </c>
      <c r="B382">
        <v>4</v>
      </c>
      <c r="C382" t="s">
        <v>184</v>
      </c>
      <c r="D382">
        <v>535178</v>
      </c>
      <c r="E382" t="s">
        <v>185</v>
      </c>
      <c r="F382" t="s">
        <v>186</v>
      </c>
      <c r="G382" t="s">
        <v>187</v>
      </c>
      <c r="H382" t="s">
        <v>182</v>
      </c>
      <c r="I382" t="s">
        <v>183</v>
      </c>
      <c r="J382" s="1">
        <v>0.52083333333333337</v>
      </c>
      <c r="K382" s="1">
        <v>0.54375000000000007</v>
      </c>
      <c r="L382" t="s">
        <v>188</v>
      </c>
      <c r="M382" t="s">
        <v>189</v>
      </c>
      <c r="N382">
        <v>12.118</v>
      </c>
      <c r="Q382" s="1">
        <f t="shared" si="5"/>
        <v>2.2916666666666696E-2</v>
      </c>
    </row>
    <row r="383" spans="1:17">
      <c r="A383" t="s">
        <v>127</v>
      </c>
      <c r="B383">
        <v>5</v>
      </c>
      <c r="C383" t="s">
        <v>184</v>
      </c>
      <c r="D383">
        <v>535033</v>
      </c>
      <c r="E383" t="s">
        <v>190</v>
      </c>
      <c r="F383" t="s">
        <v>191</v>
      </c>
      <c r="G383" t="s">
        <v>187</v>
      </c>
      <c r="H383" t="s">
        <v>188</v>
      </c>
      <c r="I383" t="s">
        <v>189</v>
      </c>
      <c r="J383" s="1">
        <v>0.54861111111111105</v>
      </c>
      <c r="K383" s="1">
        <v>0.56944444444444442</v>
      </c>
      <c r="L383" t="s">
        <v>182</v>
      </c>
      <c r="M383" t="s">
        <v>183</v>
      </c>
      <c r="N383">
        <v>12.781700000000001</v>
      </c>
      <c r="Q383" s="1">
        <f t="shared" si="5"/>
        <v>2.083333333333337E-2</v>
      </c>
    </row>
    <row r="384" spans="1:17">
      <c r="A384" t="s">
        <v>127</v>
      </c>
      <c r="B384">
        <v>6</v>
      </c>
      <c r="C384" t="s">
        <v>184</v>
      </c>
      <c r="D384">
        <v>535209</v>
      </c>
      <c r="E384" t="s">
        <v>185</v>
      </c>
      <c r="F384" t="s">
        <v>186</v>
      </c>
      <c r="G384" t="s">
        <v>187</v>
      </c>
      <c r="H384" t="s">
        <v>182</v>
      </c>
      <c r="I384" t="s">
        <v>183</v>
      </c>
      <c r="J384" s="1">
        <v>0.68055555555555547</v>
      </c>
      <c r="K384" s="1">
        <v>0.70347222222222217</v>
      </c>
      <c r="L384" t="s">
        <v>188</v>
      </c>
      <c r="M384" t="s">
        <v>189</v>
      </c>
      <c r="N384">
        <v>12.118</v>
      </c>
      <c r="Q384" s="1">
        <f t="shared" si="5"/>
        <v>2.2916666666666696E-2</v>
      </c>
    </row>
    <row r="385" spans="1:17">
      <c r="A385" t="s">
        <v>127</v>
      </c>
      <c r="B385">
        <v>7</v>
      </c>
      <c r="C385" t="s">
        <v>184</v>
      </c>
      <c r="D385">
        <v>535063</v>
      </c>
      <c r="E385" t="s">
        <v>190</v>
      </c>
      <c r="F385" t="s">
        <v>191</v>
      </c>
      <c r="G385" t="s">
        <v>187</v>
      </c>
      <c r="H385" t="s">
        <v>188</v>
      </c>
      <c r="I385" t="s">
        <v>189</v>
      </c>
      <c r="J385" s="1">
        <v>0.70833333333333337</v>
      </c>
      <c r="K385" s="1">
        <v>0.7284722222222223</v>
      </c>
      <c r="L385" t="s">
        <v>182</v>
      </c>
      <c r="M385" t="s">
        <v>183</v>
      </c>
      <c r="N385">
        <v>12.781700000000001</v>
      </c>
      <c r="Q385" s="1">
        <f t="shared" si="5"/>
        <v>2.0138888888888928E-2</v>
      </c>
    </row>
    <row r="386" spans="1:17">
      <c r="A386" t="s">
        <v>127</v>
      </c>
      <c r="B386">
        <v>8</v>
      </c>
      <c r="C386" t="s">
        <v>184</v>
      </c>
      <c r="D386">
        <v>535224</v>
      </c>
      <c r="E386" t="s">
        <v>185</v>
      </c>
      <c r="F386" t="s">
        <v>186</v>
      </c>
      <c r="G386" t="s">
        <v>187</v>
      </c>
      <c r="H386" t="s">
        <v>182</v>
      </c>
      <c r="I386" t="s">
        <v>183</v>
      </c>
      <c r="J386" s="1">
        <v>0.74444444444444446</v>
      </c>
      <c r="K386" s="1">
        <v>0.76736111111111116</v>
      </c>
      <c r="L386" t="s">
        <v>188</v>
      </c>
      <c r="M386" t="s">
        <v>189</v>
      </c>
      <c r="N386">
        <v>12.118</v>
      </c>
      <c r="Q386" s="1">
        <f t="shared" si="5"/>
        <v>2.2916666666666696E-2</v>
      </c>
    </row>
    <row r="387" spans="1:17">
      <c r="A387" t="s">
        <v>127</v>
      </c>
      <c r="B387">
        <v>9</v>
      </c>
      <c r="C387" t="s">
        <v>184</v>
      </c>
      <c r="D387">
        <v>535077</v>
      </c>
      <c r="E387" t="s">
        <v>190</v>
      </c>
      <c r="F387" t="s">
        <v>191</v>
      </c>
      <c r="G387" t="s">
        <v>187</v>
      </c>
      <c r="H387" t="s">
        <v>188</v>
      </c>
      <c r="I387" t="s">
        <v>189</v>
      </c>
      <c r="J387" s="1">
        <v>0.77083333333333337</v>
      </c>
      <c r="K387" s="1">
        <v>0.79166666666666663</v>
      </c>
      <c r="L387" t="s">
        <v>182</v>
      </c>
      <c r="M387" t="s">
        <v>183</v>
      </c>
      <c r="N387">
        <v>12.781700000000001</v>
      </c>
      <c r="Q387" s="1">
        <f t="shared" si="5"/>
        <v>2.0833333333333259E-2</v>
      </c>
    </row>
    <row r="388" spans="1:17">
      <c r="A388" t="s">
        <v>127</v>
      </c>
      <c r="B388">
        <v>10</v>
      </c>
      <c r="C388" t="s">
        <v>179</v>
      </c>
      <c r="H388" t="s">
        <v>182</v>
      </c>
      <c r="I388" t="s">
        <v>183</v>
      </c>
      <c r="J388" s="1">
        <v>0.79166666666666663</v>
      </c>
      <c r="K388" s="1">
        <v>0.79999999999999993</v>
      </c>
      <c r="L388" t="s">
        <v>180</v>
      </c>
      <c r="M388" t="s">
        <v>181</v>
      </c>
      <c r="N388">
        <v>7.8</v>
      </c>
      <c r="Q388" s="1">
        <f t="shared" si="5"/>
        <v>8.3333333333333037E-3</v>
      </c>
    </row>
    <row r="389" spans="1:17">
      <c r="A389" t="s">
        <v>127</v>
      </c>
      <c r="B389">
        <v>11</v>
      </c>
      <c r="C389" t="s">
        <v>179</v>
      </c>
      <c r="H389" t="s">
        <v>180</v>
      </c>
      <c r="I389" t="s">
        <v>181</v>
      </c>
      <c r="J389" s="1">
        <v>0.88402777777777775</v>
      </c>
      <c r="K389" s="1">
        <v>0.89236111111111116</v>
      </c>
      <c r="L389" t="s">
        <v>192</v>
      </c>
      <c r="M389" t="s">
        <v>193</v>
      </c>
      <c r="N389">
        <v>7.5</v>
      </c>
      <c r="Q389" s="1">
        <f t="shared" ref="Q389:Q450" si="6">K389-J389</f>
        <v>8.3333333333334147E-3</v>
      </c>
    </row>
    <row r="390" spans="1:17">
      <c r="A390" t="s">
        <v>127</v>
      </c>
      <c r="B390">
        <v>12</v>
      </c>
      <c r="C390" t="s">
        <v>184</v>
      </c>
      <c r="D390">
        <v>220301</v>
      </c>
      <c r="E390" t="s">
        <v>229</v>
      </c>
      <c r="F390" t="s">
        <v>230</v>
      </c>
      <c r="G390" t="s">
        <v>222</v>
      </c>
      <c r="H390" t="s">
        <v>192</v>
      </c>
      <c r="I390" t="s">
        <v>193</v>
      </c>
      <c r="J390" s="1">
        <v>0.89236111111111116</v>
      </c>
      <c r="K390" s="1">
        <v>0.91875000000000007</v>
      </c>
      <c r="L390" t="s">
        <v>218</v>
      </c>
      <c r="M390" t="s">
        <v>219</v>
      </c>
      <c r="N390">
        <v>15.4627</v>
      </c>
      <c r="Q390" s="1">
        <f t="shared" si="6"/>
        <v>2.6388888888888906E-2</v>
      </c>
    </row>
    <row r="391" spans="1:17">
      <c r="A391" t="s">
        <v>127</v>
      </c>
      <c r="B391">
        <v>13</v>
      </c>
      <c r="C391" t="s">
        <v>184</v>
      </c>
      <c r="D391">
        <v>220162</v>
      </c>
      <c r="E391" t="s">
        <v>248</v>
      </c>
      <c r="F391" t="s">
        <v>249</v>
      </c>
      <c r="G391" t="s">
        <v>222</v>
      </c>
      <c r="H391" t="s">
        <v>218</v>
      </c>
      <c r="I391" t="s">
        <v>219</v>
      </c>
      <c r="J391" s="1">
        <v>0.92361111111111116</v>
      </c>
      <c r="K391" s="1">
        <v>0.93958333333333333</v>
      </c>
      <c r="L391" t="s">
        <v>250</v>
      </c>
      <c r="M391" t="s">
        <v>251</v>
      </c>
      <c r="N391">
        <v>8.1109200000000001</v>
      </c>
      <c r="Q391" s="1">
        <f t="shared" si="6"/>
        <v>1.5972222222222165E-2</v>
      </c>
    </row>
    <row r="392" spans="1:17">
      <c r="A392" t="s">
        <v>127</v>
      </c>
      <c r="B392">
        <v>14</v>
      </c>
      <c r="C392" t="s">
        <v>179</v>
      </c>
      <c r="H392" t="s">
        <v>250</v>
      </c>
      <c r="I392" t="s">
        <v>251</v>
      </c>
      <c r="J392" s="1">
        <v>0.93958333333333333</v>
      </c>
      <c r="K392" s="1">
        <v>0.94513888888888886</v>
      </c>
      <c r="L392" t="s">
        <v>182</v>
      </c>
      <c r="M392" t="s">
        <v>183</v>
      </c>
      <c r="N392">
        <v>3.899</v>
      </c>
      <c r="Q392" s="1">
        <f t="shared" si="6"/>
        <v>5.5555555555555358E-3</v>
      </c>
    </row>
    <row r="393" spans="1:17">
      <c r="A393" t="s">
        <v>127</v>
      </c>
      <c r="B393">
        <v>15</v>
      </c>
      <c r="C393" t="s">
        <v>184</v>
      </c>
      <c r="D393">
        <v>535260</v>
      </c>
      <c r="E393" t="s">
        <v>185</v>
      </c>
      <c r="F393" t="s">
        <v>186</v>
      </c>
      <c r="G393" t="s">
        <v>187</v>
      </c>
      <c r="H393" t="s">
        <v>182</v>
      </c>
      <c r="I393" t="s">
        <v>183</v>
      </c>
      <c r="J393" s="1">
        <v>0.97430555555555554</v>
      </c>
      <c r="K393" s="1">
        <v>0.99305555555555547</v>
      </c>
      <c r="L393" t="s">
        <v>188</v>
      </c>
      <c r="M393" t="s">
        <v>189</v>
      </c>
      <c r="N393">
        <v>12.118</v>
      </c>
      <c r="Q393" s="1">
        <f t="shared" si="6"/>
        <v>1.8749999999999933E-2</v>
      </c>
    </row>
    <row r="394" spans="1:17">
      <c r="A394" t="s">
        <v>127</v>
      </c>
      <c r="B394">
        <v>16</v>
      </c>
      <c r="C394" t="s">
        <v>184</v>
      </c>
      <c r="D394">
        <v>535114</v>
      </c>
      <c r="E394" t="s">
        <v>261</v>
      </c>
      <c r="F394" t="s">
        <v>262</v>
      </c>
      <c r="G394" t="s">
        <v>187</v>
      </c>
      <c r="H394" t="s">
        <v>188</v>
      </c>
      <c r="I394" t="s">
        <v>189</v>
      </c>
      <c r="J394" s="1">
        <v>0.99652777777777779</v>
      </c>
      <c r="K394" s="1">
        <v>1.3194444444444444E-2</v>
      </c>
      <c r="L394" t="s">
        <v>182</v>
      </c>
      <c r="M394" t="s">
        <v>183</v>
      </c>
      <c r="N394">
        <v>11.843</v>
      </c>
      <c r="Q394" s="1">
        <v>1.6666666666666666E-2</v>
      </c>
    </row>
    <row r="395" spans="1:17">
      <c r="A395" t="s">
        <v>127</v>
      </c>
      <c r="B395">
        <v>17</v>
      </c>
      <c r="C395" t="s">
        <v>184</v>
      </c>
      <c r="D395">
        <v>535261</v>
      </c>
      <c r="E395" t="s">
        <v>185</v>
      </c>
      <c r="F395" t="s">
        <v>186</v>
      </c>
      <c r="G395" t="s">
        <v>187</v>
      </c>
      <c r="H395" t="s">
        <v>182</v>
      </c>
      <c r="I395" t="s">
        <v>183</v>
      </c>
      <c r="J395" s="1">
        <v>1.5972222222222224E-2</v>
      </c>
      <c r="K395" s="1">
        <v>3.4722222222222224E-2</v>
      </c>
      <c r="L395" t="s">
        <v>188</v>
      </c>
      <c r="M395" t="s">
        <v>189</v>
      </c>
      <c r="N395">
        <v>12.118</v>
      </c>
      <c r="Q395" s="1">
        <f t="shared" si="6"/>
        <v>1.8749999999999999E-2</v>
      </c>
    </row>
    <row r="396" spans="1:17">
      <c r="A396" t="s">
        <v>127</v>
      </c>
      <c r="B396">
        <v>18</v>
      </c>
      <c r="C396" t="s">
        <v>184</v>
      </c>
      <c r="D396">
        <v>535117</v>
      </c>
      <c r="E396" t="s">
        <v>261</v>
      </c>
      <c r="F396" t="s">
        <v>262</v>
      </c>
      <c r="G396" t="s">
        <v>187</v>
      </c>
      <c r="H396" t="s">
        <v>188</v>
      </c>
      <c r="I396" t="s">
        <v>189</v>
      </c>
      <c r="J396" s="1">
        <v>3.8194444444444441E-2</v>
      </c>
      <c r="K396" s="1">
        <v>5.486111111111111E-2</v>
      </c>
      <c r="L396" t="s">
        <v>182</v>
      </c>
      <c r="M396" t="s">
        <v>183</v>
      </c>
      <c r="N396">
        <v>11.843</v>
      </c>
      <c r="Q396" s="1">
        <f t="shared" si="6"/>
        <v>1.666666666666667E-2</v>
      </c>
    </row>
    <row r="397" spans="1:17">
      <c r="A397" t="s">
        <v>127</v>
      </c>
      <c r="B397">
        <v>19</v>
      </c>
      <c r="C397" t="s">
        <v>179</v>
      </c>
      <c r="H397" t="s">
        <v>182</v>
      </c>
      <c r="I397" t="s">
        <v>183</v>
      </c>
      <c r="J397" s="1">
        <v>5.486111111111111E-2</v>
      </c>
      <c r="K397" s="1">
        <v>6.3194444444444442E-2</v>
      </c>
      <c r="L397" t="s">
        <v>180</v>
      </c>
      <c r="M397" t="s">
        <v>181</v>
      </c>
      <c r="N397">
        <v>7.8</v>
      </c>
      <c r="Q397" s="1">
        <f t="shared" si="6"/>
        <v>8.3333333333333315E-3</v>
      </c>
    </row>
    <row r="398" spans="1:17">
      <c r="A398" t="s">
        <v>127</v>
      </c>
      <c r="M398" t="s">
        <v>277</v>
      </c>
      <c r="N398">
        <f>SUM(N379:N397)</f>
        <v>205.69341999999997</v>
      </c>
      <c r="P398" t="s">
        <v>274</v>
      </c>
      <c r="Q398" s="1">
        <f>SUM(Q379:Q397)</f>
        <v>0.32638888888888895</v>
      </c>
    </row>
    <row r="399" spans="1:17">
      <c r="Q399" s="1"/>
    </row>
    <row r="400" spans="1:17">
      <c r="A400" t="s">
        <v>133</v>
      </c>
      <c r="Q400" s="1"/>
    </row>
    <row r="401" spans="1:17">
      <c r="A401" t="s">
        <v>133</v>
      </c>
      <c r="B401">
        <v>1</v>
      </c>
      <c r="C401" t="s">
        <v>179</v>
      </c>
      <c r="H401" t="s">
        <v>180</v>
      </c>
      <c r="I401" t="s">
        <v>181</v>
      </c>
      <c r="J401" s="1">
        <v>0.31388888888888888</v>
      </c>
      <c r="K401" s="1">
        <v>0.3263888888888889</v>
      </c>
      <c r="L401" t="s">
        <v>231</v>
      </c>
      <c r="M401" t="s">
        <v>232</v>
      </c>
      <c r="N401">
        <v>9.6999999999999993</v>
      </c>
      <c r="Q401" s="1">
        <f t="shared" si="6"/>
        <v>1.2500000000000011E-2</v>
      </c>
    </row>
    <row r="402" spans="1:17">
      <c r="A402" t="s">
        <v>133</v>
      </c>
      <c r="B402">
        <v>2</v>
      </c>
      <c r="C402" t="s">
        <v>184</v>
      </c>
      <c r="D402">
        <v>230797</v>
      </c>
      <c r="E402" t="s">
        <v>233</v>
      </c>
      <c r="F402" t="s">
        <v>234</v>
      </c>
      <c r="G402" t="s">
        <v>235</v>
      </c>
      <c r="H402" t="s">
        <v>231</v>
      </c>
      <c r="I402" t="s">
        <v>232</v>
      </c>
      <c r="J402" s="1">
        <v>0.3263888888888889</v>
      </c>
      <c r="K402" s="1">
        <v>0.35000000000000003</v>
      </c>
      <c r="L402" t="s">
        <v>236</v>
      </c>
      <c r="M402" t="s">
        <v>237</v>
      </c>
      <c r="N402">
        <v>14.0327</v>
      </c>
      <c r="Q402" s="1">
        <f t="shared" si="6"/>
        <v>2.3611111111111138E-2</v>
      </c>
    </row>
    <row r="403" spans="1:17">
      <c r="A403" t="s">
        <v>133</v>
      </c>
      <c r="B403">
        <v>3</v>
      </c>
      <c r="C403" t="s">
        <v>184</v>
      </c>
      <c r="D403">
        <v>230864</v>
      </c>
      <c r="E403" t="s">
        <v>238</v>
      </c>
      <c r="F403" t="s">
        <v>239</v>
      </c>
      <c r="G403" t="s">
        <v>235</v>
      </c>
      <c r="H403" t="s">
        <v>236</v>
      </c>
      <c r="I403" t="s">
        <v>237</v>
      </c>
      <c r="J403" s="1">
        <v>0.35416666666666669</v>
      </c>
      <c r="K403" s="1">
        <v>0.37361111111111112</v>
      </c>
      <c r="L403" t="s">
        <v>231</v>
      </c>
      <c r="M403" t="s">
        <v>232</v>
      </c>
      <c r="N403">
        <v>13.1371</v>
      </c>
      <c r="Q403" s="1">
        <f t="shared" si="6"/>
        <v>1.9444444444444431E-2</v>
      </c>
    </row>
    <row r="404" spans="1:17">
      <c r="A404" t="s">
        <v>133</v>
      </c>
      <c r="B404">
        <v>4</v>
      </c>
      <c r="C404" t="s">
        <v>184</v>
      </c>
      <c r="D404">
        <v>230821</v>
      </c>
      <c r="E404" t="s">
        <v>233</v>
      </c>
      <c r="F404" t="s">
        <v>234</v>
      </c>
      <c r="G404" t="s">
        <v>235</v>
      </c>
      <c r="H404" t="s">
        <v>231</v>
      </c>
      <c r="I404" t="s">
        <v>232</v>
      </c>
      <c r="J404" s="1">
        <v>0.3888888888888889</v>
      </c>
      <c r="K404" s="1">
        <v>0.41111111111111115</v>
      </c>
      <c r="L404" t="s">
        <v>236</v>
      </c>
      <c r="M404" t="s">
        <v>237</v>
      </c>
      <c r="N404">
        <v>14.0327</v>
      </c>
      <c r="Q404" s="1">
        <f t="shared" si="6"/>
        <v>2.2222222222222254E-2</v>
      </c>
    </row>
    <row r="405" spans="1:17">
      <c r="A405" t="s">
        <v>133</v>
      </c>
      <c r="B405">
        <v>5</v>
      </c>
      <c r="C405" t="s">
        <v>184</v>
      </c>
      <c r="D405">
        <v>230831</v>
      </c>
      <c r="E405" t="s">
        <v>238</v>
      </c>
      <c r="F405" t="s">
        <v>239</v>
      </c>
      <c r="G405" t="s">
        <v>235</v>
      </c>
      <c r="H405" t="s">
        <v>236</v>
      </c>
      <c r="I405" t="s">
        <v>237</v>
      </c>
      <c r="J405" s="1">
        <v>0.41319444444444442</v>
      </c>
      <c r="K405" s="1">
        <v>0.43055555555555558</v>
      </c>
      <c r="L405" t="s">
        <v>231</v>
      </c>
      <c r="M405" t="s">
        <v>232</v>
      </c>
      <c r="N405">
        <v>13.1371</v>
      </c>
      <c r="Q405" s="1">
        <f t="shared" si="6"/>
        <v>1.736111111111116E-2</v>
      </c>
    </row>
    <row r="406" spans="1:17">
      <c r="A406" t="s">
        <v>133</v>
      </c>
      <c r="B406">
        <v>6</v>
      </c>
      <c r="C406" t="s">
        <v>184</v>
      </c>
      <c r="D406">
        <v>230886</v>
      </c>
      <c r="E406" t="s">
        <v>233</v>
      </c>
      <c r="F406" t="s">
        <v>234</v>
      </c>
      <c r="G406" t="s">
        <v>235</v>
      </c>
      <c r="H406" t="s">
        <v>231</v>
      </c>
      <c r="I406" t="s">
        <v>232</v>
      </c>
      <c r="J406" s="1">
        <v>0.57986111111111105</v>
      </c>
      <c r="K406" s="1">
        <v>0.6</v>
      </c>
      <c r="L406" t="s">
        <v>236</v>
      </c>
      <c r="M406" t="s">
        <v>237</v>
      </c>
      <c r="N406">
        <v>14.0327</v>
      </c>
      <c r="Q406" s="1">
        <f t="shared" si="6"/>
        <v>2.0138888888888928E-2</v>
      </c>
    </row>
    <row r="407" spans="1:17">
      <c r="A407" t="s">
        <v>133</v>
      </c>
      <c r="B407">
        <v>7</v>
      </c>
      <c r="C407" t="s">
        <v>184</v>
      </c>
      <c r="D407">
        <v>230829</v>
      </c>
      <c r="E407" t="s">
        <v>238</v>
      </c>
      <c r="F407" t="s">
        <v>239</v>
      </c>
      <c r="G407" t="s">
        <v>235</v>
      </c>
      <c r="H407" t="s">
        <v>236</v>
      </c>
      <c r="I407" t="s">
        <v>237</v>
      </c>
      <c r="J407" s="1">
        <v>0.60416666666666663</v>
      </c>
      <c r="K407" s="1">
        <v>0.62152777777777779</v>
      </c>
      <c r="L407" t="s">
        <v>231</v>
      </c>
      <c r="M407" t="s">
        <v>232</v>
      </c>
      <c r="N407">
        <v>13.1371</v>
      </c>
      <c r="Q407" s="1">
        <f t="shared" si="6"/>
        <v>1.736111111111116E-2</v>
      </c>
    </row>
    <row r="408" spans="1:17">
      <c r="A408" t="s">
        <v>133</v>
      </c>
      <c r="B408">
        <v>8</v>
      </c>
      <c r="C408" t="s">
        <v>184</v>
      </c>
      <c r="D408">
        <v>230889</v>
      </c>
      <c r="E408" t="s">
        <v>233</v>
      </c>
      <c r="F408" t="s">
        <v>234</v>
      </c>
      <c r="G408" t="s">
        <v>235</v>
      </c>
      <c r="H408" t="s">
        <v>231</v>
      </c>
      <c r="I408" t="s">
        <v>232</v>
      </c>
      <c r="J408" s="1">
        <v>0.62847222222222221</v>
      </c>
      <c r="K408" s="1">
        <v>0.64861111111111114</v>
      </c>
      <c r="L408" t="s">
        <v>236</v>
      </c>
      <c r="M408" t="s">
        <v>237</v>
      </c>
      <c r="N408">
        <v>14.0327</v>
      </c>
      <c r="Q408" s="1">
        <f t="shared" si="6"/>
        <v>2.0138888888888928E-2</v>
      </c>
    </row>
    <row r="409" spans="1:17">
      <c r="A409" t="s">
        <v>133</v>
      </c>
      <c r="B409">
        <v>9</v>
      </c>
      <c r="C409" t="s">
        <v>184</v>
      </c>
      <c r="D409">
        <v>230879</v>
      </c>
      <c r="E409" t="s">
        <v>238</v>
      </c>
      <c r="F409" t="s">
        <v>239</v>
      </c>
      <c r="G409" t="s">
        <v>235</v>
      </c>
      <c r="H409" t="s">
        <v>236</v>
      </c>
      <c r="I409" t="s">
        <v>237</v>
      </c>
      <c r="J409" s="1">
        <v>0.65277777777777779</v>
      </c>
      <c r="K409" s="1">
        <v>0.67013888888888884</v>
      </c>
      <c r="L409" t="s">
        <v>231</v>
      </c>
      <c r="M409" t="s">
        <v>232</v>
      </c>
      <c r="N409">
        <v>13.1371</v>
      </c>
      <c r="Q409" s="1">
        <f t="shared" si="6"/>
        <v>1.7361111111111049E-2</v>
      </c>
    </row>
    <row r="410" spans="1:17">
      <c r="A410" t="s">
        <v>133</v>
      </c>
      <c r="B410">
        <v>10</v>
      </c>
      <c r="C410" t="s">
        <v>179</v>
      </c>
      <c r="H410" t="s">
        <v>231</v>
      </c>
      <c r="I410" t="s">
        <v>232</v>
      </c>
      <c r="J410" s="1">
        <v>0.67013888888888884</v>
      </c>
      <c r="K410" s="1">
        <v>0.68263888888888891</v>
      </c>
      <c r="L410" t="s">
        <v>180</v>
      </c>
      <c r="M410" t="s">
        <v>181</v>
      </c>
      <c r="N410">
        <v>9.8000000000000007</v>
      </c>
      <c r="Q410" s="1">
        <f t="shared" si="6"/>
        <v>1.2500000000000067E-2</v>
      </c>
    </row>
    <row r="411" spans="1:17">
      <c r="A411" t="s">
        <v>133</v>
      </c>
      <c r="M411" t="s">
        <v>277</v>
      </c>
      <c r="N411">
        <f>SUM(N401:N410)</f>
        <v>128.17920000000001</v>
      </c>
      <c r="P411" t="s">
        <v>274</v>
      </c>
      <c r="Q411" s="1">
        <f>SUM(Q401:Q410)</f>
        <v>0.18263888888888913</v>
      </c>
    </row>
    <row r="412" spans="1:17">
      <c r="Q412" s="1"/>
    </row>
    <row r="413" spans="1:17">
      <c r="A413" t="s">
        <v>145</v>
      </c>
      <c r="Q413" s="1"/>
    </row>
    <row r="414" spans="1:17">
      <c r="A414" t="s">
        <v>145</v>
      </c>
      <c r="B414">
        <v>1</v>
      </c>
      <c r="C414" t="s">
        <v>179</v>
      </c>
      <c r="H414" t="s">
        <v>180</v>
      </c>
      <c r="I414" t="s">
        <v>181</v>
      </c>
      <c r="J414" s="1">
        <v>0.25069444444444444</v>
      </c>
      <c r="K414" s="1">
        <v>0.2590277777777778</v>
      </c>
      <c r="L414" t="s">
        <v>182</v>
      </c>
      <c r="M414" t="s">
        <v>183</v>
      </c>
      <c r="N414">
        <v>7.6</v>
      </c>
      <c r="Q414" s="1">
        <f t="shared" si="6"/>
        <v>8.3333333333333592E-3</v>
      </c>
    </row>
    <row r="415" spans="1:17">
      <c r="A415" t="s">
        <v>145</v>
      </c>
      <c r="B415">
        <v>2</v>
      </c>
      <c r="C415" t="s">
        <v>184</v>
      </c>
      <c r="D415">
        <v>535126</v>
      </c>
      <c r="E415" t="s">
        <v>185</v>
      </c>
      <c r="F415" t="s">
        <v>186</v>
      </c>
      <c r="G415" t="s">
        <v>187</v>
      </c>
      <c r="H415" t="s">
        <v>182</v>
      </c>
      <c r="I415" t="s">
        <v>183</v>
      </c>
      <c r="J415" s="1">
        <v>0.2590277777777778</v>
      </c>
      <c r="K415" s="1">
        <v>0.27777777777777779</v>
      </c>
      <c r="L415" t="s">
        <v>188</v>
      </c>
      <c r="M415" t="s">
        <v>189</v>
      </c>
      <c r="N415">
        <v>12.118</v>
      </c>
      <c r="Q415" s="1">
        <f t="shared" si="6"/>
        <v>1.8749999999999989E-2</v>
      </c>
    </row>
    <row r="416" spans="1:17">
      <c r="A416" t="s">
        <v>145</v>
      </c>
      <c r="B416">
        <v>3</v>
      </c>
      <c r="C416" t="s">
        <v>184</v>
      </c>
      <c r="D416">
        <v>534980</v>
      </c>
      <c r="E416" t="s">
        <v>190</v>
      </c>
      <c r="F416" t="s">
        <v>191</v>
      </c>
      <c r="G416" t="s">
        <v>187</v>
      </c>
      <c r="H416" t="s">
        <v>188</v>
      </c>
      <c r="I416" t="s">
        <v>189</v>
      </c>
      <c r="J416" s="1">
        <v>0.28263888888888888</v>
      </c>
      <c r="K416" s="1">
        <v>0.30138888888888887</v>
      </c>
      <c r="L416" t="s">
        <v>182</v>
      </c>
      <c r="M416" t="s">
        <v>183</v>
      </c>
      <c r="N416">
        <v>12.781700000000001</v>
      </c>
      <c r="Q416" s="1">
        <f t="shared" si="6"/>
        <v>1.8749999999999989E-2</v>
      </c>
    </row>
    <row r="417" spans="1:17">
      <c r="A417" t="s">
        <v>145</v>
      </c>
      <c r="B417">
        <v>4</v>
      </c>
      <c r="C417" t="s">
        <v>184</v>
      </c>
      <c r="D417">
        <v>535137</v>
      </c>
      <c r="E417" t="s">
        <v>185</v>
      </c>
      <c r="F417" t="s">
        <v>186</v>
      </c>
      <c r="G417" t="s">
        <v>187</v>
      </c>
      <c r="H417" t="s">
        <v>182</v>
      </c>
      <c r="I417" t="s">
        <v>183</v>
      </c>
      <c r="J417" s="1">
        <v>0.30902777777777779</v>
      </c>
      <c r="K417" s="1">
        <v>0.32847222222222222</v>
      </c>
      <c r="L417" t="s">
        <v>188</v>
      </c>
      <c r="M417" t="s">
        <v>189</v>
      </c>
      <c r="N417">
        <v>12.118</v>
      </c>
      <c r="Q417" s="1">
        <f t="shared" si="6"/>
        <v>1.9444444444444431E-2</v>
      </c>
    </row>
    <row r="418" spans="1:17">
      <c r="A418" t="s">
        <v>145</v>
      </c>
      <c r="B418">
        <v>5</v>
      </c>
      <c r="C418" t="s">
        <v>184</v>
      </c>
      <c r="D418">
        <v>534991</v>
      </c>
      <c r="E418" t="s">
        <v>190</v>
      </c>
      <c r="F418" t="s">
        <v>191</v>
      </c>
      <c r="G418" t="s">
        <v>187</v>
      </c>
      <c r="H418" t="s">
        <v>188</v>
      </c>
      <c r="I418" t="s">
        <v>189</v>
      </c>
      <c r="J418" s="1">
        <v>0.33333333333333331</v>
      </c>
      <c r="K418" s="1">
        <v>0.3527777777777778</v>
      </c>
      <c r="L418" t="s">
        <v>182</v>
      </c>
      <c r="M418" t="s">
        <v>183</v>
      </c>
      <c r="N418">
        <v>12.781700000000001</v>
      </c>
      <c r="Q418" s="1">
        <f t="shared" si="6"/>
        <v>1.9444444444444486E-2</v>
      </c>
    </row>
    <row r="419" spans="1:17">
      <c r="A419" t="s">
        <v>145</v>
      </c>
      <c r="B419">
        <v>6</v>
      </c>
      <c r="C419" t="s">
        <v>184</v>
      </c>
      <c r="D419">
        <v>535151</v>
      </c>
      <c r="E419" t="s">
        <v>185</v>
      </c>
      <c r="F419" t="s">
        <v>186</v>
      </c>
      <c r="G419" t="s">
        <v>187</v>
      </c>
      <c r="H419" t="s">
        <v>182</v>
      </c>
      <c r="I419" t="s">
        <v>183</v>
      </c>
      <c r="J419" s="1">
        <v>0.36874999999999997</v>
      </c>
      <c r="K419" s="1">
        <v>0.39166666666666666</v>
      </c>
      <c r="L419" t="s">
        <v>188</v>
      </c>
      <c r="M419" t="s">
        <v>189</v>
      </c>
      <c r="N419">
        <v>12.118</v>
      </c>
      <c r="Q419" s="1">
        <f t="shared" si="6"/>
        <v>2.2916666666666696E-2</v>
      </c>
    </row>
    <row r="420" spans="1:17">
      <c r="A420" t="s">
        <v>145</v>
      </c>
      <c r="B420">
        <v>7</v>
      </c>
      <c r="C420" t="s">
        <v>184</v>
      </c>
      <c r="D420">
        <v>535005</v>
      </c>
      <c r="E420" t="s">
        <v>190</v>
      </c>
      <c r="F420" t="s">
        <v>191</v>
      </c>
      <c r="G420" t="s">
        <v>187</v>
      </c>
      <c r="H420" t="s">
        <v>188</v>
      </c>
      <c r="I420" t="s">
        <v>189</v>
      </c>
      <c r="J420" s="1">
        <v>0.39652777777777781</v>
      </c>
      <c r="K420" s="1">
        <v>0.41736111111111113</v>
      </c>
      <c r="L420" t="s">
        <v>182</v>
      </c>
      <c r="M420" t="s">
        <v>183</v>
      </c>
      <c r="N420">
        <v>12.781700000000001</v>
      </c>
      <c r="Q420" s="1">
        <f t="shared" si="6"/>
        <v>2.0833333333333315E-2</v>
      </c>
    </row>
    <row r="421" spans="1:17">
      <c r="A421" t="s">
        <v>145</v>
      </c>
      <c r="B421">
        <v>8</v>
      </c>
      <c r="C421" t="s">
        <v>184</v>
      </c>
      <c r="D421">
        <v>100883</v>
      </c>
      <c r="E421" t="s">
        <v>216</v>
      </c>
      <c r="F421" t="s">
        <v>217</v>
      </c>
      <c r="G421" t="s">
        <v>196</v>
      </c>
      <c r="H421" t="s">
        <v>182</v>
      </c>
      <c r="I421" t="s">
        <v>183</v>
      </c>
      <c r="J421" s="1">
        <v>0.50972222222222219</v>
      </c>
      <c r="K421" s="1">
        <v>0.52916666666666667</v>
      </c>
      <c r="L421" t="s">
        <v>197</v>
      </c>
      <c r="M421" t="s">
        <v>198</v>
      </c>
      <c r="N421">
        <v>11.3742</v>
      </c>
      <c r="Q421" s="1">
        <f t="shared" si="6"/>
        <v>1.9444444444444486E-2</v>
      </c>
    </row>
    <row r="422" spans="1:17">
      <c r="A422" t="s">
        <v>145</v>
      </c>
      <c r="B422">
        <v>9</v>
      </c>
      <c r="C422" t="s">
        <v>184</v>
      </c>
      <c r="D422">
        <v>100751</v>
      </c>
      <c r="E422" t="s">
        <v>199</v>
      </c>
      <c r="F422" t="s">
        <v>200</v>
      </c>
      <c r="G422" t="s">
        <v>196</v>
      </c>
      <c r="H422" t="s">
        <v>197</v>
      </c>
      <c r="I422" t="s">
        <v>198</v>
      </c>
      <c r="J422" s="1">
        <v>0.53819444444444442</v>
      </c>
      <c r="K422" s="1">
        <v>0.54652777777777783</v>
      </c>
      <c r="L422" t="s">
        <v>201</v>
      </c>
      <c r="M422" t="s">
        <v>202</v>
      </c>
      <c r="N422">
        <v>3.9434100000000001</v>
      </c>
      <c r="Q422" s="1">
        <f t="shared" si="6"/>
        <v>8.3333333333334147E-3</v>
      </c>
    </row>
    <row r="423" spans="1:17">
      <c r="A423" t="s">
        <v>145</v>
      </c>
      <c r="B423">
        <v>10</v>
      </c>
      <c r="C423" t="s">
        <v>184</v>
      </c>
      <c r="D423">
        <v>100893</v>
      </c>
      <c r="E423" t="s">
        <v>203</v>
      </c>
      <c r="F423" t="s">
        <v>204</v>
      </c>
      <c r="G423" t="s">
        <v>196</v>
      </c>
      <c r="H423" t="s">
        <v>201</v>
      </c>
      <c r="I423" t="s">
        <v>202</v>
      </c>
      <c r="J423" s="1">
        <v>0.55486111111111114</v>
      </c>
      <c r="K423" s="1">
        <v>0.5625</v>
      </c>
      <c r="L423" t="s">
        <v>197</v>
      </c>
      <c r="M423" t="s">
        <v>198</v>
      </c>
      <c r="N423">
        <v>3.6383299999999998</v>
      </c>
      <c r="Q423" s="1">
        <f t="shared" si="6"/>
        <v>7.6388888888888618E-3</v>
      </c>
    </row>
    <row r="424" spans="1:17">
      <c r="A424" t="s">
        <v>145</v>
      </c>
      <c r="B424">
        <v>11</v>
      </c>
      <c r="C424" t="s">
        <v>184</v>
      </c>
      <c r="D424">
        <v>100758</v>
      </c>
      <c r="E424" t="s">
        <v>205</v>
      </c>
      <c r="F424" t="s">
        <v>206</v>
      </c>
      <c r="G424" t="s">
        <v>196</v>
      </c>
      <c r="H424" t="s">
        <v>197</v>
      </c>
      <c r="I424" t="s">
        <v>198</v>
      </c>
      <c r="J424" s="1">
        <v>0.56944444444444442</v>
      </c>
      <c r="K424" s="1">
        <v>0.58819444444444446</v>
      </c>
      <c r="L424" t="s">
        <v>182</v>
      </c>
      <c r="M424" t="s">
        <v>183</v>
      </c>
      <c r="N424">
        <v>10.9535</v>
      </c>
      <c r="Q424" s="1">
        <f t="shared" si="6"/>
        <v>1.8750000000000044E-2</v>
      </c>
    </row>
    <row r="425" spans="1:17">
      <c r="A425" t="s">
        <v>145</v>
      </c>
      <c r="B425">
        <v>12</v>
      </c>
      <c r="C425" t="s">
        <v>179</v>
      </c>
      <c r="H425" t="s">
        <v>182</v>
      </c>
      <c r="I425" t="s">
        <v>183</v>
      </c>
      <c r="J425" s="1">
        <v>0.58819444444444446</v>
      </c>
      <c r="K425" s="1">
        <v>0.59652777777777777</v>
      </c>
      <c r="L425" t="s">
        <v>180</v>
      </c>
      <c r="M425" t="s">
        <v>181</v>
      </c>
      <c r="N425">
        <v>7.8</v>
      </c>
      <c r="Q425" s="1">
        <f t="shared" si="6"/>
        <v>8.3333333333333037E-3</v>
      </c>
    </row>
    <row r="426" spans="1:17">
      <c r="A426" t="s">
        <v>145</v>
      </c>
      <c r="B426">
        <v>13</v>
      </c>
      <c r="C426" t="s">
        <v>179</v>
      </c>
      <c r="H426" t="s">
        <v>180</v>
      </c>
      <c r="I426" t="s">
        <v>181</v>
      </c>
      <c r="J426" s="1">
        <v>0.75763888888888886</v>
      </c>
      <c r="K426" s="1">
        <v>0.76597222222222217</v>
      </c>
      <c r="L426" t="s">
        <v>192</v>
      </c>
      <c r="M426" t="s">
        <v>193</v>
      </c>
      <c r="N426">
        <v>7.5</v>
      </c>
      <c r="Q426" s="1">
        <f t="shared" si="6"/>
        <v>8.3333333333333037E-3</v>
      </c>
    </row>
    <row r="427" spans="1:17">
      <c r="A427" t="s">
        <v>145</v>
      </c>
      <c r="B427">
        <v>14</v>
      </c>
      <c r="C427" t="s">
        <v>184</v>
      </c>
      <c r="D427">
        <v>220280</v>
      </c>
      <c r="E427" t="s">
        <v>229</v>
      </c>
      <c r="F427" t="s">
        <v>230</v>
      </c>
      <c r="G427" t="s">
        <v>222</v>
      </c>
      <c r="H427" t="s">
        <v>192</v>
      </c>
      <c r="I427" t="s">
        <v>193</v>
      </c>
      <c r="J427" s="1">
        <v>0.76597222222222217</v>
      </c>
      <c r="K427" s="1">
        <v>0.79305555555555562</v>
      </c>
      <c r="L427" t="s">
        <v>218</v>
      </c>
      <c r="M427" t="s">
        <v>219</v>
      </c>
      <c r="N427">
        <v>15.4627</v>
      </c>
      <c r="Q427" s="1">
        <f t="shared" si="6"/>
        <v>2.7083333333333459E-2</v>
      </c>
    </row>
    <row r="428" spans="1:17">
      <c r="A428" t="s">
        <v>145</v>
      </c>
      <c r="B428">
        <v>15</v>
      </c>
      <c r="C428" t="s">
        <v>184</v>
      </c>
      <c r="D428">
        <v>220140</v>
      </c>
      <c r="E428" t="s">
        <v>220</v>
      </c>
      <c r="F428" t="s">
        <v>221</v>
      </c>
      <c r="G428" t="s">
        <v>222</v>
      </c>
      <c r="H428" t="s">
        <v>218</v>
      </c>
      <c r="I428" t="s">
        <v>219</v>
      </c>
      <c r="J428" s="1">
        <v>0.79861111111111116</v>
      </c>
      <c r="K428" s="1">
        <v>0.83263888888888893</v>
      </c>
      <c r="L428" t="s">
        <v>223</v>
      </c>
      <c r="M428" t="s">
        <v>224</v>
      </c>
      <c r="N428">
        <v>19.882999999999999</v>
      </c>
      <c r="Q428" s="1">
        <f t="shared" si="6"/>
        <v>3.4027777777777768E-2</v>
      </c>
    </row>
    <row r="429" spans="1:17">
      <c r="A429" t="s">
        <v>145</v>
      </c>
      <c r="B429">
        <v>16</v>
      </c>
      <c r="C429" t="s">
        <v>184</v>
      </c>
      <c r="D429">
        <v>220297</v>
      </c>
      <c r="E429" t="s">
        <v>225</v>
      </c>
      <c r="F429" t="s">
        <v>226</v>
      </c>
      <c r="G429" t="s">
        <v>222</v>
      </c>
      <c r="H429" t="s">
        <v>223</v>
      </c>
      <c r="I429" t="s">
        <v>224</v>
      </c>
      <c r="J429" s="1">
        <v>0.85069444444444453</v>
      </c>
      <c r="K429" s="1">
        <v>0.88611111111111107</v>
      </c>
      <c r="L429" t="s">
        <v>218</v>
      </c>
      <c r="M429" t="s">
        <v>219</v>
      </c>
      <c r="N429">
        <v>20.921500000000002</v>
      </c>
      <c r="Q429" s="1">
        <f t="shared" si="6"/>
        <v>3.5416666666666541E-2</v>
      </c>
    </row>
    <row r="430" spans="1:17">
      <c r="A430" t="s">
        <v>145</v>
      </c>
      <c r="B430">
        <v>17</v>
      </c>
      <c r="C430" t="s">
        <v>184</v>
      </c>
      <c r="D430">
        <v>220165</v>
      </c>
      <c r="E430" t="s">
        <v>227</v>
      </c>
      <c r="F430" t="s">
        <v>228</v>
      </c>
      <c r="G430" t="s">
        <v>222</v>
      </c>
      <c r="H430" t="s">
        <v>218</v>
      </c>
      <c r="I430" t="s">
        <v>219</v>
      </c>
      <c r="J430" s="1">
        <v>0.94444444444444453</v>
      </c>
      <c r="K430" s="1">
        <v>0.97291666666666676</v>
      </c>
      <c r="L430" t="s">
        <v>192</v>
      </c>
      <c r="M430" t="s">
        <v>193</v>
      </c>
      <c r="N430">
        <v>16.2334</v>
      </c>
      <c r="Q430" s="1">
        <f t="shared" si="6"/>
        <v>2.8472222222222232E-2</v>
      </c>
    </row>
    <row r="431" spans="1:17">
      <c r="A431" t="s">
        <v>145</v>
      </c>
      <c r="B431">
        <v>18</v>
      </c>
      <c r="C431" t="s">
        <v>184</v>
      </c>
      <c r="D431">
        <v>220309</v>
      </c>
      <c r="E431" t="s">
        <v>229</v>
      </c>
      <c r="F431" t="s">
        <v>230</v>
      </c>
      <c r="G431" t="s">
        <v>222</v>
      </c>
      <c r="H431" t="s">
        <v>192</v>
      </c>
      <c r="I431" t="s">
        <v>193</v>
      </c>
      <c r="J431" s="1">
        <v>0.97569444444444453</v>
      </c>
      <c r="K431" s="1">
        <v>2.0833333333333333E-3</v>
      </c>
      <c r="L431" t="s">
        <v>218</v>
      </c>
      <c r="M431" t="s">
        <v>219</v>
      </c>
      <c r="N431">
        <v>15.4627</v>
      </c>
      <c r="Q431" s="1">
        <v>1.8749999999999999E-2</v>
      </c>
    </row>
    <row r="432" spans="1:17">
      <c r="A432" t="s">
        <v>145</v>
      </c>
      <c r="B432">
        <v>19</v>
      </c>
      <c r="C432" t="s">
        <v>184</v>
      </c>
      <c r="D432">
        <v>220170</v>
      </c>
      <c r="E432" t="s">
        <v>227</v>
      </c>
      <c r="F432" t="s">
        <v>228</v>
      </c>
      <c r="G432" t="s">
        <v>222</v>
      </c>
      <c r="H432" t="s">
        <v>218</v>
      </c>
      <c r="I432" t="s">
        <v>219</v>
      </c>
      <c r="J432" s="1">
        <v>6.9444444444444441E-3</v>
      </c>
      <c r="K432" s="1">
        <v>3.5416666666666666E-2</v>
      </c>
      <c r="L432" t="s">
        <v>192</v>
      </c>
      <c r="M432" t="s">
        <v>193</v>
      </c>
      <c r="N432">
        <v>16.2334</v>
      </c>
      <c r="Q432" s="1">
        <f t="shared" si="6"/>
        <v>2.8472222222222222E-2</v>
      </c>
    </row>
    <row r="433" spans="1:17">
      <c r="A433" t="s">
        <v>145</v>
      </c>
      <c r="B433">
        <v>20</v>
      </c>
      <c r="C433" t="s">
        <v>179</v>
      </c>
      <c r="H433" t="s">
        <v>192</v>
      </c>
      <c r="I433" t="s">
        <v>193</v>
      </c>
      <c r="J433" s="1">
        <v>3.5416666666666666E-2</v>
      </c>
      <c r="K433" s="1">
        <v>4.3750000000000004E-2</v>
      </c>
      <c r="L433" t="s">
        <v>180</v>
      </c>
      <c r="M433" t="s">
        <v>181</v>
      </c>
      <c r="N433">
        <v>7.5</v>
      </c>
      <c r="Q433" s="1">
        <f t="shared" si="6"/>
        <v>8.3333333333333384E-3</v>
      </c>
    </row>
    <row r="434" spans="1:17">
      <c r="A434" t="s">
        <v>145</v>
      </c>
      <c r="M434" t="s">
        <v>277</v>
      </c>
      <c r="N434">
        <f>SUM(N414:N433)</f>
        <v>239.20524000000003</v>
      </c>
      <c r="P434" t="s">
        <v>274</v>
      </c>
      <c r="Q434" s="1">
        <f>SUM(Q414:Q433)</f>
        <v>0.37986111111111126</v>
      </c>
    </row>
    <row r="435" spans="1:17">
      <c r="Q435" s="1"/>
    </row>
    <row r="436" spans="1:17">
      <c r="A436" t="s">
        <v>110</v>
      </c>
      <c r="Q436" s="1"/>
    </row>
    <row r="437" spans="1:17">
      <c r="A437" t="s">
        <v>110</v>
      </c>
      <c r="B437">
        <v>1</v>
      </c>
      <c r="C437" t="s">
        <v>179</v>
      </c>
      <c r="H437" t="s">
        <v>180</v>
      </c>
      <c r="I437" t="s">
        <v>181</v>
      </c>
      <c r="J437" s="1">
        <v>0.29236111111111113</v>
      </c>
      <c r="K437" s="1">
        <v>0.30069444444444443</v>
      </c>
      <c r="L437" t="s">
        <v>182</v>
      </c>
      <c r="M437" t="s">
        <v>183</v>
      </c>
      <c r="N437">
        <v>7.6</v>
      </c>
      <c r="Q437" s="1">
        <f t="shared" si="6"/>
        <v>8.3333333333333037E-3</v>
      </c>
    </row>
    <row r="438" spans="1:17">
      <c r="A438" t="s">
        <v>110</v>
      </c>
      <c r="B438">
        <v>2</v>
      </c>
      <c r="C438" t="s">
        <v>184</v>
      </c>
      <c r="D438">
        <v>535136</v>
      </c>
      <c r="E438" t="s">
        <v>185</v>
      </c>
      <c r="F438" t="s">
        <v>186</v>
      </c>
      <c r="G438" t="s">
        <v>187</v>
      </c>
      <c r="H438" t="s">
        <v>182</v>
      </c>
      <c r="I438" t="s">
        <v>183</v>
      </c>
      <c r="J438" s="1">
        <v>0.30069444444444443</v>
      </c>
      <c r="K438" s="1">
        <v>0.32013888888888892</v>
      </c>
      <c r="L438" t="s">
        <v>188</v>
      </c>
      <c r="M438" t="s">
        <v>189</v>
      </c>
      <c r="N438">
        <v>12.118</v>
      </c>
      <c r="Q438" s="1">
        <f t="shared" si="6"/>
        <v>1.9444444444444486E-2</v>
      </c>
    </row>
    <row r="439" spans="1:17">
      <c r="A439" t="s">
        <v>110</v>
      </c>
      <c r="B439">
        <v>3</v>
      </c>
      <c r="C439" t="s">
        <v>184</v>
      </c>
      <c r="D439">
        <v>534989</v>
      </c>
      <c r="E439" t="s">
        <v>190</v>
      </c>
      <c r="F439" t="s">
        <v>191</v>
      </c>
      <c r="G439" t="s">
        <v>187</v>
      </c>
      <c r="H439" t="s">
        <v>188</v>
      </c>
      <c r="I439" t="s">
        <v>189</v>
      </c>
      <c r="J439" s="1">
        <v>0.32430555555555557</v>
      </c>
      <c r="K439" s="1">
        <v>0.34375</v>
      </c>
      <c r="L439" t="s">
        <v>182</v>
      </c>
      <c r="M439" t="s">
        <v>183</v>
      </c>
      <c r="N439">
        <v>12.781700000000001</v>
      </c>
      <c r="Q439" s="1">
        <f t="shared" si="6"/>
        <v>1.9444444444444431E-2</v>
      </c>
    </row>
    <row r="440" spans="1:17">
      <c r="A440" t="s">
        <v>110</v>
      </c>
      <c r="B440">
        <v>4</v>
      </c>
      <c r="C440" t="s">
        <v>184</v>
      </c>
      <c r="D440">
        <v>535147</v>
      </c>
      <c r="E440" t="s">
        <v>185</v>
      </c>
      <c r="F440" t="s">
        <v>186</v>
      </c>
      <c r="G440" t="s">
        <v>187</v>
      </c>
      <c r="H440" t="s">
        <v>182</v>
      </c>
      <c r="I440" t="s">
        <v>183</v>
      </c>
      <c r="J440" s="1">
        <v>0.35069444444444442</v>
      </c>
      <c r="K440" s="1">
        <v>0.37291666666666662</v>
      </c>
      <c r="L440" t="s">
        <v>188</v>
      </c>
      <c r="M440" t="s">
        <v>189</v>
      </c>
      <c r="N440">
        <v>12.118</v>
      </c>
      <c r="Q440" s="1">
        <f t="shared" si="6"/>
        <v>2.2222222222222199E-2</v>
      </c>
    </row>
    <row r="441" spans="1:17">
      <c r="A441" t="s">
        <v>110</v>
      </c>
      <c r="B441">
        <v>5</v>
      </c>
      <c r="C441" t="s">
        <v>184</v>
      </c>
      <c r="D441">
        <v>535001</v>
      </c>
      <c r="E441" t="s">
        <v>190</v>
      </c>
      <c r="F441" t="s">
        <v>191</v>
      </c>
      <c r="G441" t="s">
        <v>187</v>
      </c>
      <c r="H441" t="s">
        <v>188</v>
      </c>
      <c r="I441" t="s">
        <v>189</v>
      </c>
      <c r="J441" s="1">
        <v>0.37847222222222227</v>
      </c>
      <c r="K441" s="1">
        <v>0.39930555555555558</v>
      </c>
      <c r="L441" t="s">
        <v>182</v>
      </c>
      <c r="M441" t="s">
        <v>183</v>
      </c>
      <c r="N441">
        <v>12.781700000000001</v>
      </c>
      <c r="Q441" s="1">
        <f t="shared" si="6"/>
        <v>2.0833333333333315E-2</v>
      </c>
    </row>
    <row r="442" spans="1:17">
      <c r="A442" t="s">
        <v>110</v>
      </c>
      <c r="B442">
        <v>6</v>
      </c>
      <c r="C442" t="s">
        <v>184</v>
      </c>
      <c r="D442">
        <v>100865</v>
      </c>
      <c r="E442" t="s">
        <v>216</v>
      </c>
      <c r="F442" t="s">
        <v>217</v>
      </c>
      <c r="G442" t="s">
        <v>196</v>
      </c>
      <c r="H442" t="s">
        <v>182</v>
      </c>
      <c r="I442" t="s">
        <v>183</v>
      </c>
      <c r="J442" s="1">
        <v>0.42638888888888887</v>
      </c>
      <c r="K442" s="1">
        <v>0.4458333333333333</v>
      </c>
      <c r="L442" t="s">
        <v>197</v>
      </c>
      <c r="M442" t="s">
        <v>198</v>
      </c>
      <c r="N442">
        <v>11.3742</v>
      </c>
      <c r="Q442" s="1">
        <f t="shared" si="6"/>
        <v>1.9444444444444431E-2</v>
      </c>
    </row>
    <row r="443" spans="1:17">
      <c r="A443" t="s">
        <v>110</v>
      </c>
      <c r="B443">
        <v>7</v>
      </c>
      <c r="C443" t="s">
        <v>184</v>
      </c>
      <c r="D443">
        <v>100733</v>
      </c>
      <c r="E443" t="s">
        <v>199</v>
      </c>
      <c r="F443" t="s">
        <v>200</v>
      </c>
      <c r="G443" t="s">
        <v>196</v>
      </c>
      <c r="H443" t="s">
        <v>197</v>
      </c>
      <c r="I443" t="s">
        <v>198</v>
      </c>
      <c r="J443" s="1">
        <v>0.4548611111111111</v>
      </c>
      <c r="K443" s="1">
        <v>0.46319444444444446</v>
      </c>
      <c r="L443" t="s">
        <v>201</v>
      </c>
      <c r="M443" t="s">
        <v>202</v>
      </c>
      <c r="N443">
        <v>3.9434100000000001</v>
      </c>
      <c r="Q443" s="1">
        <f t="shared" si="6"/>
        <v>8.3333333333333592E-3</v>
      </c>
    </row>
    <row r="444" spans="1:17">
      <c r="A444" t="s">
        <v>110</v>
      </c>
      <c r="B444">
        <v>8</v>
      </c>
      <c r="C444" t="s">
        <v>184</v>
      </c>
      <c r="D444">
        <v>100875</v>
      </c>
      <c r="E444" t="s">
        <v>203</v>
      </c>
      <c r="F444" t="s">
        <v>204</v>
      </c>
      <c r="G444" t="s">
        <v>196</v>
      </c>
      <c r="H444" t="s">
        <v>201</v>
      </c>
      <c r="I444" t="s">
        <v>202</v>
      </c>
      <c r="J444" s="1">
        <v>0.47152777777777777</v>
      </c>
      <c r="K444" s="1">
        <v>0.47916666666666669</v>
      </c>
      <c r="L444" t="s">
        <v>197</v>
      </c>
      <c r="M444" t="s">
        <v>198</v>
      </c>
      <c r="N444">
        <v>3.6383299999999998</v>
      </c>
      <c r="Q444" s="1">
        <f t="shared" si="6"/>
        <v>7.6388888888889173E-3</v>
      </c>
    </row>
    <row r="445" spans="1:17">
      <c r="A445" t="s">
        <v>110</v>
      </c>
      <c r="B445">
        <v>9</v>
      </c>
      <c r="C445" t="s">
        <v>184</v>
      </c>
      <c r="D445">
        <v>100740</v>
      </c>
      <c r="E445" t="s">
        <v>205</v>
      </c>
      <c r="F445" t="s">
        <v>206</v>
      </c>
      <c r="G445" t="s">
        <v>196</v>
      </c>
      <c r="H445" t="s">
        <v>197</v>
      </c>
      <c r="I445" t="s">
        <v>198</v>
      </c>
      <c r="J445" s="1">
        <v>0.4861111111111111</v>
      </c>
      <c r="K445" s="1">
        <v>0.50486111111111109</v>
      </c>
      <c r="L445" t="s">
        <v>182</v>
      </c>
      <c r="M445" t="s">
        <v>183</v>
      </c>
      <c r="N445">
        <v>10.9535</v>
      </c>
      <c r="Q445" s="1">
        <f t="shared" si="6"/>
        <v>1.8749999999999989E-2</v>
      </c>
    </row>
    <row r="446" spans="1:17">
      <c r="A446" t="s">
        <v>110</v>
      </c>
      <c r="B446">
        <v>10</v>
      </c>
      <c r="C446" t="s">
        <v>184</v>
      </c>
      <c r="D446">
        <v>535176</v>
      </c>
      <c r="E446" t="s">
        <v>185</v>
      </c>
      <c r="F446" t="s">
        <v>186</v>
      </c>
      <c r="G446" t="s">
        <v>187</v>
      </c>
      <c r="H446" t="s">
        <v>182</v>
      </c>
      <c r="I446" t="s">
        <v>183</v>
      </c>
      <c r="J446" s="1">
        <v>0.50694444444444442</v>
      </c>
      <c r="K446" s="1">
        <v>0.52986111111111112</v>
      </c>
      <c r="L446" t="s">
        <v>188</v>
      </c>
      <c r="M446" t="s">
        <v>189</v>
      </c>
      <c r="N446">
        <v>12.118</v>
      </c>
      <c r="Q446" s="1">
        <f t="shared" si="6"/>
        <v>2.2916666666666696E-2</v>
      </c>
    </row>
    <row r="447" spans="1:17">
      <c r="A447" t="s">
        <v>110</v>
      </c>
      <c r="B447">
        <v>11</v>
      </c>
      <c r="C447" t="s">
        <v>184</v>
      </c>
      <c r="D447">
        <v>535030</v>
      </c>
      <c r="E447" t="s">
        <v>190</v>
      </c>
      <c r="F447" t="s">
        <v>191</v>
      </c>
      <c r="G447" t="s">
        <v>187</v>
      </c>
      <c r="H447" t="s">
        <v>188</v>
      </c>
      <c r="I447" t="s">
        <v>189</v>
      </c>
      <c r="J447" s="1">
        <v>0.53472222222222221</v>
      </c>
      <c r="K447" s="1">
        <v>0.55555555555555558</v>
      </c>
      <c r="L447" t="s">
        <v>182</v>
      </c>
      <c r="M447" t="s">
        <v>183</v>
      </c>
      <c r="N447">
        <v>12.781700000000001</v>
      </c>
      <c r="Q447" s="1">
        <f t="shared" si="6"/>
        <v>2.083333333333337E-2</v>
      </c>
    </row>
    <row r="448" spans="1:17">
      <c r="A448" t="s">
        <v>110</v>
      </c>
      <c r="B448">
        <v>12</v>
      </c>
      <c r="C448" t="s">
        <v>184</v>
      </c>
      <c r="D448">
        <v>535185</v>
      </c>
      <c r="E448" t="s">
        <v>185</v>
      </c>
      <c r="F448" t="s">
        <v>186</v>
      </c>
      <c r="G448" t="s">
        <v>187</v>
      </c>
      <c r="H448" t="s">
        <v>182</v>
      </c>
      <c r="I448" t="s">
        <v>183</v>
      </c>
      <c r="J448" s="1">
        <v>0.5625</v>
      </c>
      <c r="K448" s="1">
        <v>0.5854166666666667</v>
      </c>
      <c r="L448" t="s">
        <v>188</v>
      </c>
      <c r="M448" t="s">
        <v>189</v>
      </c>
      <c r="N448">
        <v>12.118</v>
      </c>
      <c r="Q448" s="1">
        <f t="shared" si="6"/>
        <v>2.2916666666666696E-2</v>
      </c>
    </row>
    <row r="449" spans="1:17">
      <c r="A449" t="s">
        <v>110</v>
      </c>
      <c r="B449">
        <v>13</v>
      </c>
      <c r="C449" t="s">
        <v>184</v>
      </c>
      <c r="D449">
        <v>535040</v>
      </c>
      <c r="E449" t="s">
        <v>190</v>
      </c>
      <c r="F449" t="s">
        <v>191</v>
      </c>
      <c r="G449" t="s">
        <v>187</v>
      </c>
      <c r="H449" t="s">
        <v>188</v>
      </c>
      <c r="I449" t="s">
        <v>189</v>
      </c>
      <c r="J449" s="1">
        <v>0.59027777777777779</v>
      </c>
      <c r="K449" s="1">
        <v>0.61111111111111105</v>
      </c>
      <c r="L449" t="s">
        <v>182</v>
      </c>
      <c r="M449" t="s">
        <v>183</v>
      </c>
      <c r="N449">
        <v>12.781700000000001</v>
      </c>
      <c r="Q449" s="1">
        <f t="shared" si="6"/>
        <v>2.0833333333333259E-2</v>
      </c>
    </row>
    <row r="450" spans="1:17">
      <c r="A450" t="s">
        <v>110</v>
      </c>
      <c r="B450">
        <v>14</v>
      </c>
      <c r="C450" t="s">
        <v>179</v>
      </c>
      <c r="H450" t="s">
        <v>182</v>
      </c>
      <c r="I450" t="s">
        <v>183</v>
      </c>
      <c r="J450" s="1">
        <v>0.61111111111111105</v>
      </c>
      <c r="K450" s="1">
        <v>0.61944444444444446</v>
      </c>
      <c r="L450" t="s">
        <v>180</v>
      </c>
      <c r="M450" t="s">
        <v>181</v>
      </c>
      <c r="N450">
        <v>7.8</v>
      </c>
      <c r="Q450" s="1">
        <f t="shared" si="6"/>
        <v>8.3333333333334147E-3</v>
      </c>
    </row>
    <row r="451" spans="1:17">
      <c r="A451" t="s">
        <v>110</v>
      </c>
      <c r="M451" t="s">
        <v>277</v>
      </c>
      <c r="N451">
        <f>SUM(N436:N450)</f>
        <v>144.90824000000001</v>
      </c>
      <c r="P451" t="s">
        <v>274</v>
      </c>
      <c r="Q451" s="1">
        <f>SUM(Q437:Q450)</f>
        <v>0.24027777777777787</v>
      </c>
    </row>
    <row r="452" spans="1:17">
      <c r="Q452" s="1"/>
    </row>
    <row r="453" spans="1:17">
      <c r="A453" t="s">
        <v>154</v>
      </c>
      <c r="Q453" s="1"/>
    </row>
    <row r="454" spans="1:17">
      <c r="A454" t="s">
        <v>154</v>
      </c>
      <c r="B454">
        <v>1</v>
      </c>
      <c r="C454" t="s">
        <v>179</v>
      </c>
      <c r="H454" t="s">
        <v>180</v>
      </c>
      <c r="I454" t="s">
        <v>181</v>
      </c>
      <c r="J454" s="1">
        <v>0.24791666666666667</v>
      </c>
      <c r="K454" s="1">
        <v>0.26041666666666669</v>
      </c>
      <c r="L454" t="s">
        <v>231</v>
      </c>
      <c r="M454" t="s">
        <v>232</v>
      </c>
      <c r="N454">
        <v>9.6999999999999993</v>
      </c>
      <c r="Q454" s="1">
        <f t="shared" ref="Q454:Q516" si="7">K454-J454</f>
        <v>1.2500000000000011E-2</v>
      </c>
    </row>
    <row r="455" spans="1:17">
      <c r="A455" t="s">
        <v>154</v>
      </c>
      <c r="B455">
        <v>2</v>
      </c>
      <c r="C455" t="s">
        <v>184</v>
      </c>
      <c r="D455">
        <v>230842</v>
      </c>
      <c r="E455" t="s">
        <v>233</v>
      </c>
      <c r="F455" t="s">
        <v>234</v>
      </c>
      <c r="G455" t="s">
        <v>235</v>
      </c>
      <c r="H455" t="s">
        <v>231</v>
      </c>
      <c r="I455" t="s">
        <v>232</v>
      </c>
      <c r="J455" s="1">
        <v>0.26041666666666669</v>
      </c>
      <c r="K455" s="1">
        <v>0.27986111111111112</v>
      </c>
      <c r="L455" t="s">
        <v>236</v>
      </c>
      <c r="M455" t="s">
        <v>237</v>
      </c>
      <c r="N455">
        <v>14.0327</v>
      </c>
      <c r="Q455" s="1">
        <f t="shared" si="7"/>
        <v>1.9444444444444431E-2</v>
      </c>
    </row>
    <row r="456" spans="1:17">
      <c r="A456" t="s">
        <v>154</v>
      </c>
      <c r="B456">
        <v>3</v>
      </c>
      <c r="C456" t="s">
        <v>184</v>
      </c>
      <c r="D456">
        <v>230784</v>
      </c>
      <c r="E456" t="s">
        <v>238</v>
      </c>
      <c r="F456" t="s">
        <v>239</v>
      </c>
      <c r="G456" t="s">
        <v>235</v>
      </c>
      <c r="H456" t="s">
        <v>236</v>
      </c>
      <c r="I456" t="s">
        <v>237</v>
      </c>
      <c r="J456" s="1">
        <v>0.29166666666666669</v>
      </c>
      <c r="K456" s="1">
        <v>0.30972222222222223</v>
      </c>
      <c r="L456" t="s">
        <v>231</v>
      </c>
      <c r="M456" t="s">
        <v>232</v>
      </c>
      <c r="N456">
        <v>13.1371</v>
      </c>
      <c r="Q456" s="1">
        <f t="shared" si="7"/>
        <v>1.8055555555555547E-2</v>
      </c>
    </row>
    <row r="457" spans="1:17">
      <c r="A457" t="s">
        <v>154</v>
      </c>
      <c r="B457">
        <v>4</v>
      </c>
      <c r="C457" t="s">
        <v>184</v>
      </c>
      <c r="D457">
        <v>230857</v>
      </c>
      <c r="E457" t="s">
        <v>233</v>
      </c>
      <c r="F457" t="s">
        <v>234</v>
      </c>
      <c r="G457" t="s">
        <v>235</v>
      </c>
      <c r="H457" t="s">
        <v>231</v>
      </c>
      <c r="I457" t="s">
        <v>232</v>
      </c>
      <c r="J457" s="1">
        <v>0.3125</v>
      </c>
      <c r="K457" s="1">
        <v>0.33611111111111108</v>
      </c>
      <c r="L457" t="s">
        <v>236</v>
      </c>
      <c r="M457" t="s">
        <v>237</v>
      </c>
      <c r="N457">
        <v>14.0327</v>
      </c>
      <c r="Q457" s="1">
        <f t="shared" si="7"/>
        <v>2.3611111111111083E-2</v>
      </c>
    </row>
    <row r="458" spans="1:17">
      <c r="A458" t="s">
        <v>154</v>
      </c>
      <c r="B458">
        <v>5</v>
      </c>
      <c r="C458" t="s">
        <v>184</v>
      </c>
      <c r="D458">
        <v>230785</v>
      </c>
      <c r="E458" t="s">
        <v>238</v>
      </c>
      <c r="F458" t="s">
        <v>239</v>
      </c>
      <c r="G458" t="s">
        <v>235</v>
      </c>
      <c r="H458" t="s">
        <v>236</v>
      </c>
      <c r="I458" t="s">
        <v>237</v>
      </c>
      <c r="J458" s="1">
        <v>0.34027777777777773</v>
      </c>
      <c r="K458" s="1">
        <v>0.35972222222222222</v>
      </c>
      <c r="L458" t="s">
        <v>231</v>
      </c>
      <c r="M458" t="s">
        <v>232</v>
      </c>
      <c r="N458">
        <v>13.1371</v>
      </c>
      <c r="Q458" s="1">
        <f t="shared" si="7"/>
        <v>1.9444444444444486E-2</v>
      </c>
    </row>
    <row r="459" spans="1:17">
      <c r="A459" t="s">
        <v>154</v>
      </c>
      <c r="B459">
        <v>6</v>
      </c>
      <c r="C459" t="s">
        <v>184</v>
      </c>
      <c r="D459">
        <v>230819</v>
      </c>
      <c r="E459" t="s">
        <v>233</v>
      </c>
      <c r="F459" t="s">
        <v>234</v>
      </c>
      <c r="G459" t="s">
        <v>235</v>
      </c>
      <c r="H459" t="s">
        <v>231</v>
      </c>
      <c r="I459" t="s">
        <v>232</v>
      </c>
      <c r="J459" s="1">
        <v>0.37152777777777773</v>
      </c>
      <c r="K459" s="1">
        <v>0.39513888888888887</v>
      </c>
      <c r="L459" t="s">
        <v>236</v>
      </c>
      <c r="M459" t="s">
        <v>237</v>
      </c>
      <c r="N459">
        <v>14.0327</v>
      </c>
      <c r="Q459" s="1">
        <f t="shared" si="7"/>
        <v>2.3611111111111138E-2</v>
      </c>
    </row>
    <row r="460" spans="1:17">
      <c r="A460" t="s">
        <v>154</v>
      </c>
      <c r="B460">
        <v>7</v>
      </c>
      <c r="C460" t="s">
        <v>184</v>
      </c>
      <c r="D460">
        <v>230884</v>
      </c>
      <c r="E460" t="s">
        <v>238</v>
      </c>
      <c r="F460" t="s">
        <v>239</v>
      </c>
      <c r="G460" t="s">
        <v>235</v>
      </c>
      <c r="H460" t="s">
        <v>236</v>
      </c>
      <c r="I460" t="s">
        <v>237</v>
      </c>
      <c r="J460" s="1">
        <v>0.39583333333333331</v>
      </c>
      <c r="K460" s="1">
        <v>0.41319444444444442</v>
      </c>
      <c r="L460" t="s">
        <v>231</v>
      </c>
      <c r="M460" t="s">
        <v>232</v>
      </c>
      <c r="N460">
        <v>13.1371</v>
      </c>
      <c r="Q460" s="1">
        <f t="shared" si="7"/>
        <v>1.7361111111111105E-2</v>
      </c>
    </row>
    <row r="461" spans="1:17">
      <c r="A461" t="s">
        <v>154</v>
      </c>
      <c r="B461">
        <v>8</v>
      </c>
      <c r="C461" t="s">
        <v>179</v>
      </c>
      <c r="H461" t="s">
        <v>231</v>
      </c>
      <c r="I461" t="s">
        <v>232</v>
      </c>
      <c r="J461" s="1">
        <v>0.41319444444444442</v>
      </c>
      <c r="K461" s="1">
        <v>0.41944444444444445</v>
      </c>
      <c r="L461" t="s">
        <v>207</v>
      </c>
      <c r="M461" t="s">
        <v>208</v>
      </c>
      <c r="N461">
        <v>7.0778400000000001</v>
      </c>
      <c r="Q461" s="1">
        <f t="shared" si="7"/>
        <v>6.2500000000000333E-3</v>
      </c>
    </row>
    <row r="462" spans="1:17">
      <c r="A462" t="s">
        <v>154</v>
      </c>
      <c r="B462">
        <v>9</v>
      </c>
      <c r="C462" t="s">
        <v>184</v>
      </c>
      <c r="D462">
        <v>201398</v>
      </c>
      <c r="E462" t="s">
        <v>209</v>
      </c>
      <c r="F462" t="s">
        <v>210</v>
      </c>
      <c r="G462" t="s">
        <v>211</v>
      </c>
      <c r="H462" t="s">
        <v>207</v>
      </c>
      <c r="I462" t="s">
        <v>208</v>
      </c>
      <c r="J462" s="1">
        <v>0.44444444444444442</v>
      </c>
      <c r="K462" s="1">
        <v>0.45902777777777781</v>
      </c>
      <c r="L462" t="s">
        <v>212</v>
      </c>
      <c r="M462" t="s">
        <v>213</v>
      </c>
      <c r="N462">
        <v>6.6947799999999997</v>
      </c>
      <c r="Q462" s="1">
        <f t="shared" si="7"/>
        <v>1.4583333333333393E-2</v>
      </c>
    </row>
    <row r="463" spans="1:17">
      <c r="A463" t="s">
        <v>154</v>
      </c>
      <c r="B463">
        <v>10</v>
      </c>
      <c r="C463" t="s">
        <v>184</v>
      </c>
      <c r="D463">
        <v>201500</v>
      </c>
      <c r="E463" t="s">
        <v>214</v>
      </c>
      <c r="F463" t="s">
        <v>215</v>
      </c>
      <c r="G463" t="s">
        <v>211</v>
      </c>
      <c r="H463" t="s">
        <v>212</v>
      </c>
      <c r="I463" t="s">
        <v>213</v>
      </c>
      <c r="J463" s="1">
        <v>0.46180555555555558</v>
      </c>
      <c r="K463" s="1">
        <v>0.47916666666666669</v>
      </c>
      <c r="L463" t="s">
        <v>207</v>
      </c>
      <c r="M463" t="s">
        <v>208</v>
      </c>
      <c r="N463">
        <v>7.8006000000000002</v>
      </c>
      <c r="Q463" s="1">
        <f t="shared" si="7"/>
        <v>1.7361111111111105E-2</v>
      </c>
    </row>
    <row r="464" spans="1:17">
      <c r="A464" t="s">
        <v>154</v>
      </c>
      <c r="B464">
        <v>11</v>
      </c>
      <c r="C464" t="s">
        <v>184</v>
      </c>
      <c r="D464">
        <v>201404</v>
      </c>
      <c r="E464" t="s">
        <v>209</v>
      </c>
      <c r="F464" t="s">
        <v>210</v>
      </c>
      <c r="G464" t="s">
        <v>211</v>
      </c>
      <c r="H464" t="s">
        <v>207</v>
      </c>
      <c r="I464" t="s">
        <v>208</v>
      </c>
      <c r="J464" s="1">
        <v>0.4861111111111111</v>
      </c>
      <c r="K464" s="1">
        <v>0.50069444444444444</v>
      </c>
      <c r="L464" t="s">
        <v>212</v>
      </c>
      <c r="M464" t="s">
        <v>213</v>
      </c>
      <c r="N464">
        <v>6.6947799999999997</v>
      </c>
      <c r="Q464" s="1">
        <f t="shared" si="7"/>
        <v>1.4583333333333337E-2</v>
      </c>
    </row>
    <row r="465" spans="1:17">
      <c r="A465" t="s">
        <v>154</v>
      </c>
      <c r="B465">
        <v>12</v>
      </c>
      <c r="C465" t="s">
        <v>184</v>
      </c>
      <c r="D465">
        <v>201506</v>
      </c>
      <c r="E465" t="s">
        <v>214</v>
      </c>
      <c r="F465" t="s">
        <v>215</v>
      </c>
      <c r="G465" t="s">
        <v>211</v>
      </c>
      <c r="H465" t="s">
        <v>212</v>
      </c>
      <c r="I465" t="s">
        <v>213</v>
      </c>
      <c r="J465" s="1">
        <v>0.50347222222222221</v>
      </c>
      <c r="K465" s="1">
        <v>0.52083333333333337</v>
      </c>
      <c r="L465" t="s">
        <v>207</v>
      </c>
      <c r="M465" t="s">
        <v>208</v>
      </c>
      <c r="N465">
        <v>7.8006000000000002</v>
      </c>
      <c r="Q465" s="1">
        <f t="shared" si="7"/>
        <v>1.736111111111116E-2</v>
      </c>
    </row>
    <row r="466" spans="1:17">
      <c r="A466" t="s">
        <v>154</v>
      </c>
      <c r="B466">
        <v>13</v>
      </c>
      <c r="C466" t="s">
        <v>179</v>
      </c>
      <c r="H466" t="s">
        <v>207</v>
      </c>
      <c r="I466" t="s">
        <v>208</v>
      </c>
      <c r="J466" s="1">
        <v>0.52083333333333337</v>
      </c>
      <c r="K466" s="1">
        <v>0.52986111111111112</v>
      </c>
      <c r="L466" t="s">
        <v>180</v>
      </c>
      <c r="M466" t="s">
        <v>181</v>
      </c>
      <c r="N466">
        <v>5.3</v>
      </c>
      <c r="Q466" s="1">
        <f t="shared" si="7"/>
        <v>9.0277777777777457E-3</v>
      </c>
    </row>
    <row r="467" spans="1:17">
      <c r="A467" t="s">
        <v>154</v>
      </c>
      <c r="M467" t="s">
        <v>277</v>
      </c>
      <c r="N467">
        <f>SUM(N454:N466)</f>
        <v>132.578</v>
      </c>
      <c r="P467" t="s">
        <v>274</v>
      </c>
      <c r="Q467" s="1">
        <f>SUM(Q454:Q466)</f>
        <v>0.21319444444444458</v>
      </c>
    </row>
    <row r="468" spans="1:17">
      <c r="Q468" s="1"/>
    </row>
    <row r="469" spans="1:17">
      <c r="A469" t="s">
        <v>118</v>
      </c>
      <c r="Q469" s="1"/>
    </row>
    <row r="470" spans="1:17">
      <c r="A470" t="s">
        <v>118</v>
      </c>
      <c r="B470">
        <v>1</v>
      </c>
      <c r="C470" t="s">
        <v>179</v>
      </c>
      <c r="H470" t="s">
        <v>180</v>
      </c>
      <c r="I470" t="s">
        <v>181</v>
      </c>
      <c r="J470" s="1">
        <v>0.25</v>
      </c>
      <c r="K470" s="1">
        <v>0.2673611111111111</v>
      </c>
      <c r="L470" t="s">
        <v>223</v>
      </c>
      <c r="M470" t="s">
        <v>224</v>
      </c>
      <c r="N470">
        <v>16.3</v>
      </c>
      <c r="Q470" s="1">
        <f t="shared" si="7"/>
        <v>1.7361111111111105E-2</v>
      </c>
    </row>
    <row r="471" spans="1:17">
      <c r="A471" t="s">
        <v>118</v>
      </c>
      <c r="B471">
        <v>2</v>
      </c>
      <c r="C471" t="s">
        <v>184</v>
      </c>
      <c r="D471">
        <v>220179</v>
      </c>
      <c r="E471" t="s">
        <v>225</v>
      </c>
      <c r="F471" t="s">
        <v>226</v>
      </c>
      <c r="G471" t="s">
        <v>222</v>
      </c>
      <c r="H471" t="s">
        <v>223</v>
      </c>
      <c r="I471" t="s">
        <v>224</v>
      </c>
      <c r="J471" s="1">
        <v>0.2673611111111111</v>
      </c>
      <c r="K471" s="1">
        <v>0.30277777777777776</v>
      </c>
      <c r="L471" t="s">
        <v>218</v>
      </c>
      <c r="M471" t="s">
        <v>219</v>
      </c>
      <c r="N471">
        <v>20.921500000000002</v>
      </c>
      <c r="Q471" s="1">
        <f t="shared" si="7"/>
        <v>3.5416666666666652E-2</v>
      </c>
    </row>
    <row r="472" spans="1:17">
      <c r="A472" t="s">
        <v>118</v>
      </c>
      <c r="B472">
        <v>3</v>
      </c>
      <c r="C472" t="s">
        <v>184</v>
      </c>
      <c r="D472">
        <v>220046</v>
      </c>
      <c r="E472" t="s">
        <v>227</v>
      </c>
      <c r="F472" t="s">
        <v>228</v>
      </c>
      <c r="G472" t="s">
        <v>222</v>
      </c>
      <c r="H472" t="s">
        <v>218</v>
      </c>
      <c r="I472" t="s">
        <v>219</v>
      </c>
      <c r="J472" s="1">
        <v>0.30902777777777779</v>
      </c>
      <c r="K472" s="1">
        <v>0.33749999999999997</v>
      </c>
      <c r="L472" t="s">
        <v>192</v>
      </c>
      <c r="M472" t="s">
        <v>193</v>
      </c>
      <c r="N472">
        <v>16.2334</v>
      </c>
      <c r="Q472" s="1">
        <f t="shared" si="7"/>
        <v>2.8472222222222177E-2</v>
      </c>
    </row>
    <row r="473" spans="1:17">
      <c r="A473" t="s">
        <v>118</v>
      </c>
      <c r="B473">
        <v>4</v>
      </c>
      <c r="C473" t="s">
        <v>184</v>
      </c>
      <c r="D473">
        <v>220199</v>
      </c>
      <c r="E473" t="s">
        <v>229</v>
      </c>
      <c r="F473" t="s">
        <v>230</v>
      </c>
      <c r="G473" t="s">
        <v>222</v>
      </c>
      <c r="H473" t="s">
        <v>192</v>
      </c>
      <c r="I473" t="s">
        <v>193</v>
      </c>
      <c r="J473" s="1">
        <v>0.34930555555555554</v>
      </c>
      <c r="K473" s="1">
        <v>0.37638888888888888</v>
      </c>
      <c r="L473" t="s">
        <v>218</v>
      </c>
      <c r="M473" t="s">
        <v>219</v>
      </c>
      <c r="N473">
        <v>15.4627</v>
      </c>
      <c r="Q473" s="1">
        <f t="shared" si="7"/>
        <v>2.7083333333333348E-2</v>
      </c>
    </row>
    <row r="474" spans="1:17">
      <c r="A474" t="s">
        <v>118</v>
      </c>
      <c r="B474">
        <v>5</v>
      </c>
      <c r="C474" t="s">
        <v>184</v>
      </c>
      <c r="D474">
        <v>220060</v>
      </c>
      <c r="E474" t="s">
        <v>220</v>
      </c>
      <c r="F474" t="s">
        <v>221</v>
      </c>
      <c r="G474" t="s">
        <v>222</v>
      </c>
      <c r="H474" t="s">
        <v>218</v>
      </c>
      <c r="I474" t="s">
        <v>219</v>
      </c>
      <c r="J474" s="1">
        <v>0.38194444444444442</v>
      </c>
      <c r="K474" s="1">
        <v>0.41597222222222219</v>
      </c>
      <c r="L474" t="s">
        <v>223</v>
      </c>
      <c r="M474" t="s">
        <v>224</v>
      </c>
      <c r="N474">
        <v>19.882999999999999</v>
      </c>
      <c r="Q474" s="1">
        <f t="shared" si="7"/>
        <v>3.4027777777777768E-2</v>
      </c>
    </row>
    <row r="475" spans="1:17">
      <c r="A475" t="s">
        <v>118</v>
      </c>
      <c r="B475">
        <v>6</v>
      </c>
      <c r="C475" t="s">
        <v>184</v>
      </c>
      <c r="D475">
        <v>220219</v>
      </c>
      <c r="E475" t="s">
        <v>225</v>
      </c>
      <c r="F475" t="s">
        <v>226</v>
      </c>
      <c r="G475" t="s">
        <v>222</v>
      </c>
      <c r="H475" t="s">
        <v>223</v>
      </c>
      <c r="I475" t="s">
        <v>224</v>
      </c>
      <c r="J475" s="1">
        <v>0.4548611111111111</v>
      </c>
      <c r="K475" s="1">
        <v>0.4909722222222222</v>
      </c>
      <c r="L475" t="s">
        <v>218</v>
      </c>
      <c r="M475" t="s">
        <v>219</v>
      </c>
      <c r="N475">
        <v>20.921500000000002</v>
      </c>
      <c r="Q475" s="1">
        <f t="shared" si="7"/>
        <v>3.6111111111111094E-2</v>
      </c>
    </row>
    <row r="476" spans="1:17">
      <c r="A476" t="s">
        <v>118</v>
      </c>
      <c r="B476">
        <v>7</v>
      </c>
      <c r="C476" t="s">
        <v>184</v>
      </c>
      <c r="D476">
        <v>220083</v>
      </c>
      <c r="E476" t="s">
        <v>227</v>
      </c>
      <c r="F476" t="s">
        <v>228</v>
      </c>
      <c r="G476" t="s">
        <v>222</v>
      </c>
      <c r="H476" t="s">
        <v>218</v>
      </c>
      <c r="I476" t="s">
        <v>219</v>
      </c>
      <c r="J476" s="1">
        <v>0.49652777777777773</v>
      </c>
      <c r="K476" s="1">
        <v>0.52500000000000002</v>
      </c>
      <c r="L476" t="s">
        <v>192</v>
      </c>
      <c r="M476" t="s">
        <v>193</v>
      </c>
      <c r="N476">
        <v>16.2334</v>
      </c>
      <c r="Q476" s="1">
        <f t="shared" si="7"/>
        <v>2.8472222222222288E-2</v>
      </c>
    </row>
    <row r="477" spans="1:17">
      <c r="A477" t="s">
        <v>118</v>
      </c>
      <c r="B477">
        <v>8</v>
      </c>
      <c r="C477" t="s">
        <v>179</v>
      </c>
      <c r="H477" t="s">
        <v>192</v>
      </c>
      <c r="I477" t="s">
        <v>193</v>
      </c>
      <c r="J477" s="1">
        <v>0.52500000000000002</v>
      </c>
      <c r="K477" s="1">
        <v>0.53333333333333333</v>
      </c>
      <c r="L477" t="s">
        <v>180</v>
      </c>
      <c r="M477" t="s">
        <v>181</v>
      </c>
      <c r="N477">
        <v>7.5</v>
      </c>
      <c r="Q477" s="1">
        <f t="shared" si="7"/>
        <v>8.3333333333333037E-3</v>
      </c>
    </row>
    <row r="478" spans="1:17">
      <c r="A478" t="s">
        <v>118</v>
      </c>
      <c r="B478">
        <v>9</v>
      </c>
      <c r="C478" t="s">
        <v>179</v>
      </c>
      <c r="H478" t="s">
        <v>180</v>
      </c>
      <c r="I478" t="s">
        <v>181</v>
      </c>
      <c r="J478" s="1">
        <v>0.74513888888888891</v>
      </c>
      <c r="K478" s="1">
        <v>0.75347222222222221</v>
      </c>
      <c r="L478" t="s">
        <v>182</v>
      </c>
      <c r="M478" t="s">
        <v>183</v>
      </c>
      <c r="N478">
        <v>7.6</v>
      </c>
      <c r="Q478" s="1">
        <f t="shared" si="7"/>
        <v>8.3333333333333037E-3</v>
      </c>
    </row>
    <row r="479" spans="1:17">
      <c r="A479" t="s">
        <v>118</v>
      </c>
      <c r="B479">
        <v>10</v>
      </c>
      <c r="C479" t="s">
        <v>184</v>
      </c>
      <c r="D479">
        <v>535225</v>
      </c>
      <c r="E479" t="s">
        <v>185</v>
      </c>
      <c r="F479" t="s">
        <v>186</v>
      </c>
      <c r="G479" t="s">
        <v>187</v>
      </c>
      <c r="H479" t="s">
        <v>182</v>
      </c>
      <c r="I479" t="s">
        <v>183</v>
      </c>
      <c r="J479" s="1">
        <v>0.75347222222222221</v>
      </c>
      <c r="K479" s="1">
        <v>0.77638888888888891</v>
      </c>
      <c r="L479" t="s">
        <v>188</v>
      </c>
      <c r="M479" t="s">
        <v>189</v>
      </c>
      <c r="N479">
        <v>12.118</v>
      </c>
      <c r="Q479" s="1">
        <f t="shared" si="7"/>
        <v>2.2916666666666696E-2</v>
      </c>
    </row>
    <row r="480" spans="1:17">
      <c r="A480" t="s">
        <v>118</v>
      </c>
      <c r="B480">
        <v>11</v>
      </c>
      <c r="C480" t="s">
        <v>184</v>
      </c>
      <c r="D480">
        <v>535079</v>
      </c>
      <c r="E480" t="s">
        <v>190</v>
      </c>
      <c r="F480" t="s">
        <v>191</v>
      </c>
      <c r="G480" t="s">
        <v>187</v>
      </c>
      <c r="H480" t="s">
        <v>188</v>
      </c>
      <c r="I480" t="s">
        <v>189</v>
      </c>
      <c r="J480" s="1">
        <v>0.77986111111111101</v>
      </c>
      <c r="K480" s="1">
        <v>0.80069444444444438</v>
      </c>
      <c r="L480" t="s">
        <v>182</v>
      </c>
      <c r="M480" t="s">
        <v>183</v>
      </c>
      <c r="N480">
        <v>12.781700000000001</v>
      </c>
      <c r="Q480" s="1">
        <f t="shared" si="7"/>
        <v>2.083333333333337E-2</v>
      </c>
    </row>
    <row r="481" spans="1:17">
      <c r="A481" t="s">
        <v>118</v>
      </c>
      <c r="B481">
        <v>12</v>
      </c>
      <c r="C481" t="s">
        <v>184</v>
      </c>
      <c r="D481">
        <v>535238</v>
      </c>
      <c r="E481" t="s">
        <v>185</v>
      </c>
      <c r="F481" t="s">
        <v>186</v>
      </c>
      <c r="G481" t="s">
        <v>187</v>
      </c>
      <c r="H481" t="s">
        <v>182</v>
      </c>
      <c r="I481" t="s">
        <v>183</v>
      </c>
      <c r="J481" s="1">
        <v>0.80763888888888891</v>
      </c>
      <c r="K481" s="1">
        <v>0.82916666666666661</v>
      </c>
      <c r="L481" t="s">
        <v>188</v>
      </c>
      <c r="M481" t="s">
        <v>189</v>
      </c>
      <c r="N481">
        <v>12.118</v>
      </c>
      <c r="Q481" s="1">
        <f t="shared" si="7"/>
        <v>2.1527777777777701E-2</v>
      </c>
    </row>
    <row r="482" spans="1:17">
      <c r="A482" t="s">
        <v>118</v>
      </c>
      <c r="B482">
        <v>13</v>
      </c>
      <c r="C482" t="s">
        <v>184</v>
      </c>
      <c r="D482">
        <v>535092</v>
      </c>
      <c r="E482" t="s">
        <v>190</v>
      </c>
      <c r="F482" t="s">
        <v>191</v>
      </c>
      <c r="G482" t="s">
        <v>187</v>
      </c>
      <c r="H482" t="s">
        <v>188</v>
      </c>
      <c r="I482" t="s">
        <v>189</v>
      </c>
      <c r="J482" s="1">
        <v>0.8340277777777777</v>
      </c>
      <c r="K482" s="1">
        <v>0.85416666666666663</v>
      </c>
      <c r="L482" t="s">
        <v>182</v>
      </c>
      <c r="M482" t="s">
        <v>183</v>
      </c>
      <c r="N482">
        <v>12.781700000000001</v>
      </c>
      <c r="Q482" s="1">
        <f t="shared" si="7"/>
        <v>2.0138888888888928E-2</v>
      </c>
    </row>
    <row r="483" spans="1:17">
      <c r="A483" t="s">
        <v>118</v>
      </c>
      <c r="B483">
        <v>14</v>
      </c>
      <c r="C483" t="s">
        <v>184</v>
      </c>
      <c r="D483">
        <v>535251</v>
      </c>
      <c r="E483" t="s">
        <v>185</v>
      </c>
      <c r="F483" t="s">
        <v>186</v>
      </c>
      <c r="G483" t="s">
        <v>187</v>
      </c>
      <c r="H483" t="s">
        <v>182</v>
      </c>
      <c r="I483" t="s">
        <v>183</v>
      </c>
      <c r="J483" s="1">
        <v>0.88194444444444453</v>
      </c>
      <c r="K483" s="1">
        <v>0.90069444444444446</v>
      </c>
      <c r="L483" t="s">
        <v>188</v>
      </c>
      <c r="M483" t="s">
        <v>189</v>
      </c>
      <c r="N483">
        <v>12.118</v>
      </c>
      <c r="Q483" s="1">
        <f t="shared" si="7"/>
        <v>1.8749999999999933E-2</v>
      </c>
    </row>
    <row r="484" spans="1:17">
      <c r="A484" t="s">
        <v>118</v>
      </c>
      <c r="B484">
        <v>15</v>
      </c>
      <c r="C484" t="s">
        <v>184</v>
      </c>
      <c r="D484">
        <v>535105</v>
      </c>
      <c r="E484" t="s">
        <v>190</v>
      </c>
      <c r="F484" t="s">
        <v>191</v>
      </c>
      <c r="G484" t="s">
        <v>187</v>
      </c>
      <c r="H484" t="s">
        <v>188</v>
      </c>
      <c r="I484" t="s">
        <v>189</v>
      </c>
      <c r="J484" s="1">
        <v>0.90416666666666667</v>
      </c>
      <c r="K484" s="1">
        <v>0.92222222222222217</v>
      </c>
      <c r="L484" t="s">
        <v>182</v>
      </c>
      <c r="M484" t="s">
        <v>183</v>
      </c>
      <c r="N484">
        <v>12.781700000000001</v>
      </c>
      <c r="Q484" s="1">
        <f t="shared" si="7"/>
        <v>1.8055555555555491E-2</v>
      </c>
    </row>
    <row r="485" spans="1:17">
      <c r="A485" t="s">
        <v>118</v>
      </c>
      <c r="B485">
        <v>16</v>
      </c>
      <c r="C485" t="s">
        <v>184</v>
      </c>
      <c r="D485">
        <v>535257</v>
      </c>
      <c r="E485" t="s">
        <v>185</v>
      </c>
      <c r="F485" t="s">
        <v>186</v>
      </c>
      <c r="G485" t="s">
        <v>187</v>
      </c>
      <c r="H485" t="s">
        <v>182</v>
      </c>
      <c r="I485" t="s">
        <v>183</v>
      </c>
      <c r="J485" s="1">
        <v>0.92847222222222225</v>
      </c>
      <c r="K485" s="1">
        <v>0.9472222222222223</v>
      </c>
      <c r="L485" t="s">
        <v>188</v>
      </c>
      <c r="M485" t="s">
        <v>189</v>
      </c>
      <c r="N485">
        <v>12.118</v>
      </c>
      <c r="Q485" s="1">
        <f t="shared" si="7"/>
        <v>1.8750000000000044E-2</v>
      </c>
    </row>
    <row r="486" spans="1:17">
      <c r="A486" t="s">
        <v>118</v>
      </c>
      <c r="B486">
        <v>17</v>
      </c>
      <c r="C486" t="s">
        <v>184</v>
      </c>
      <c r="D486">
        <v>535111</v>
      </c>
      <c r="E486" t="s">
        <v>261</v>
      </c>
      <c r="F486" t="s">
        <v>262</v>
      </c>
      <c r="G486" t="s">
        <v>187</v>
      </c>
      <c r="H486" t="s">
        <v>188</v>
      </c>
      <c r="I486" t="s">
        <v>189</v>
      </c>
      <c r="J486" s="1">
        <v>0.95138888888888884</v>
      </c>
      <c r="K486" s="1">
        <v>0.96805555555555556</v>
      </c>
      <c r="L486" t="s">
        <v>182</v>
      </c>
      <c r="M486" t="s">
        <v>183</v>
      </c>
      <c r="N486">
        <v>11.843</v>
      </c>
      <c r="Q486" s="1">
        <f t="shared" si="7"/>
        <v>1.6666666666666718E-2</v>
      </c>
    </row>
    <row r="487" spans="1:17">
      <c r="A487" t="s">
        <v>118</v>
      </c>
      <c r="B487">
        <v>18</v>
      </c>
      <c r="C487" t="s">
        <v>179</v>
      </c>
      <c r="H487" t="s">
        <v>182</v>
      </c>
      <c r="I487" t="s">
        <v>183</v>
      </c>
      <c r="J487" s="1">
        <v>0.96805555555555556</v>
      </c>
      <c r="K487" s="1">
        <v>0.97638888888888886</v>
      </c>
      <c r="L487" t="s">
        <v>180</v>
      </c>
      <c r="M487" t="s">
        <v>181</v>
      </c>
      <c r="N487">
        <v>7.8</v>
      </c>
      <c r="Q487" s="1">
        <f t="shared" si="7"/>
        <v>8.3333333333333037E-3</v>
      </c>
    </row>
    <row r="488" spans="1:17">
      <c r="A488" t="s">
        <v>118</v>
      </c>
      <c r="M488" t="s">
        <v>277</v>
      </c>
      <c r="N488">
        <f>SUM(N470:N487)</f>
        <v>247.51560000000001</v>
      </c>
      <c r="P488" t="s">
        <v>274</v>
      </c>
      <c r="Q488" s="1">
        <f>SUM(Q470:Q487)</f>
        <v>0.38958333333333323</v>
      </c>
    </row>
    <row r="489" spans="1:17">
      <c r="Q489" s="1"/>
    </row>
    <row r="490" spans="1:17">
      <c r="A490" t="s">
        <v>134</v>
      </c>
      <c r="Q490" s="1"/>
    </row>
    <row r="491" spans="1:17">
      <c r="A491" t="s">
        <v>134</v>
      </c>
      <c r="B491">
        <v>1</v>
      </c>
      <c r="C491" t="s">
        <v>179</v>
      </c>
      <c r="H491" t="s">
        <v>180</v>
      </c>
      <c r="I491" t="s">
        <v>181</v>
      </c>
      <c r="J491" s="1">
        <v>0.2590277777777778</v>
      </c>
      <c r="K491" s="1">
        <v>0.2673611111111111</v>
      </c>
      <c r="L491" t="s">
        <v>182</v>
      </c>
      <c r="M491" t="s">
        <v>183</v>
      </c>
      <c r="N491">
        <v>7.6</v>
      </c>
      <c r="Q491" s="1">
        <f t="shared" si="7"/>
        <v>8.3333333333333037E-3</v>
      </c>
    </row>
    <row r="492" spans="1:17">
      <c r="A492" t="s">
        <v>134</v>
      </c>
      <c r="B492">
        <v>2</v>
      </c>
      <c r="C492" t="s">
        <v>184</v>
      </c>
      <c r="D492">
        <v>535128</v>
      </c>
      <c r="E492" t="s">
        <v>185</v>
      </c>
      <c r="F492" t="s">
        <v>186</v>
      </c>
      <c r="G492" t="s">
        <v>187</v>
      </c>
      <c r="H492" t="s">
        <v>182</v>
      </c>
      <c r="I492" t="s">
        <v>183</v>
      </c>
      <c r="J492" s="1">
        <v>0.2673611111111111</v>
      </c>
      <c r="K492" s="1">
        <v>0.28611111111111115</v>
      </c>
      <c r="L492" t="s">
        <v>188</v>
      </c>
      <c r="M492" t="s">
        <v>189</v>
      </c>
      <c r="N492">
        <v>12.118</v>
      </c>
      <c r="Q492" s="1">
        <f t="shared" si="7"/>
        <v>1.8750000000000044E-2</v>
      </c>
    </row>
    <row r="493" spans="1:17">
      <c r="A493" t="s">
        <v>134</v>
      </c>
      <c r="B493">
        <v>3</v>
      </c>
      <c r="C493" t="s">
        <v>184</v>
      </c>
      <c r="D493">
        <v>534982</v>
      </c>
      <c r="E493" t="s">
        <v>190</v>
      </c>
      <c r="F493" t="s">
        <v>191</v>
      </c>
      <c r="G493" t="s">
        <v>187</v>
      </c>
      <c r="H493" t="s">
        <v>188</v>
      </c>
      <c r="I493" t="s">
        <v>189</v>
      </c>
      <c r="J493" s="1">
        <v>0.29097222222222224</v>
      </c>
      <c r="K493" s="1">
        <v>0.30972222222222223</v>
      </c>
      <c r="L493" t="s">
        <v>182</v>
      </c>
      <c r="M493" t="s">
        <v>183</v>
      </c>
      <c r="N493">
        <v>12.781700000000001</v>
      </c>
      <c r="Q493" s="1">
        <f t="shared" si="7"/>
        <v>1.8749999999999989E-2</v>
      </c>
    </row>
    <row r="494" spans="1:17">
      <c r="A494" t="s">
        <v>134</v>
      </c>
      <c r="B494">
        <v>4</v>
      </c>
      <c r="C494" t="s">
        <v>184</v>
      </c>
      <c r="D494">
        <v>535140</v>
      </c>
      <c r="E494" t="s">
        <v>185</v>
      </c>
      <c r="F494" t="s">
        <v>186</v>
      </c>
      <c r="G494" t="s">
        <v>187</v>
      </c>
      <c r="H494" t="s">
        <v>182</v>
      </c>
      <c r="I494" t="s">
        <v>183</v>
      </c>
      <c r="J494" s="1">
        <v>0.31736111111111115</v>
      </c>
      <c r="K494" s="1">
        <v>0.33819444444444446</v>
      </c>
      <c r="L494" t="s">
        <v>188</v>
      </c>
      <c r="M494" t="s">
        <v>189</v>
      </c>
      <c r="N494">
        <v>12.118</v>
      </c>
      <c r="Q494" s="1">
        <f t="shared" si="7"/>
        <v>2.0833333333333315E-2</v>
      </c>
    </row>
    <row r="495" spans="1:17">
      <c r="A495" t="s">
        <v>134</v>
      </c>
      <c r="B495">
        <v>5</v>
      </c>
      <c r="C495" t="s">
        <v>184</v>
      </c>
      <c r="D495">
        <v>534993</v>
      </c>
      <c r="E495" t="s">
        <v>190</v>
      </c>
      <c r="F495" t="s">
        <v>191</v>
      </c>
      <c r="G495" t="s">
        <v>187</v>
      </c>
      <c r="H495" t="s">
        <v>188</v>
      </c>
      <c r="I495" t="s">
        <v>189</v>
      </c>
      <c r="J495" s="1">
        <v>0.34236111111111112</v>
      </c>
      <c r="K495" s="1">
        <v>0.36249999999999999</v>
      </c>
      <c r="L495" t="s">
        <v>182</v>
      </c>
      <c r="M495" t="s">
        <v>183</v>
      </c>
      <c r="N495">
        <v>12.781700000000001</v>
      </c>
      <c r="Q495" s="1">
        <f t="shared" si="7"/>
        <v>2.0138888888888873E-2</v>
      </c>
    </row>
    <row r="496" spans="1:17">
      <c r="A496" t="s">
        <v>134</v>
      </c>
      <c r="B496">
        <v>6</v>
      </c>
      <c r="C496" t="s">
        <v>184</v>
      </c>
      <c r="D496">
        <v>535155</v>
      </c>
      <c r="E496" t="s">
        <v>185</v>
      </c>
      <c r="F496" t="s">
        <v>186</v>
      </c>
      <c r="G496" t="s">
        <v>187</v>
      </c>
      <c r="H496" t="s">
        <v>182</v>
      </c>
      <c r="I496" t="s">
        <v>183</v>
      </c>
      <c r="J496" s="1">
        <v>0.38750000000000001</v>
      </c>
      <c r="K496" s="1">
        <v>0.41041666666666665</v>
      </c>
      <c r="L496" t="s">
        <v>188</v>
      </c>
      <c r="M496" t="s">
        <v>189</v>
      </c>
      <c r="N496">
        <v>12.118</v>
      </c>
      <c r="Q496" s="1">
        <f t="shared" si="7"/>
        <v>2.2916666666666641E-2</v>
      </c>
    </row>
    <row r="497" spans="1:17">
      <c r="A497" t="s">
        <v>134</v>
      </c>
      <c r="B497">
        <v>7</v>
      </c>
      <c r="C497" t="s">
        <v>184</v>
      </c>
      <c r="D497">
        <v>535009</v>
      </c>
      <c r="E497" t="s">
        <v>190</v>
      </c>
      <c r="F497" t="s">
        <v>191</v>
      </c>
      <c r="G497" t="s">
        <v>187</v>
      </c>
      <c r="H497" t="s">
        <v>188</v>
      </c>
      <c r="I497" t="s">
        <v>189</v>
      </c>
      <c r="J497" s="1">
        <v>0.4145833333333333</v>
      </c>
      <c r="K497" s="1">
        <v>0.43541666666666662</v>
      </c>
      <c r="L497" t="s">
        <v>182</v>
      </c>
      <c r="M497" t="s">
        <v>183</v>
      </c>
      <c r="N497">
        <v>12.781700000000001</v>
      </c>
      <c r="Q497" s="1">
        <f t="shared" si="7"/>
        <v>2.0833333333333315E-2</v>
      </c>
    </row>
    <row r="498" spans="1:17">
      <c r="A498" t="s">
        <v>134</v>
      </c>
      <c r="B498">
        <v>8</v>
      </c>
      <c r="C498" t="s">
        <v>184</v>
      </c>
      <c r="D498">
        <v>535163</v>
      </c>
      <c r="E498" t="s">
        <v>185</v>
      </c>
      <c r="F498" t="s">
        <v>186</v>
      </c>
      <c r="G498" t="s">
        <v>187</v>
      </c>
      <c r="H498" t="s">
        <v>182</v>
      </c>
      <c r="I498" t="s">
        <v>183</v>
      </c>
      <c r="J498" s="1">
        <v>0.4375</v>
      </c>
      <c r="K498" s="1">
        <v>0.4604166666666667</v>
      </c>
      <c r="L498" t="s">
        <v>188</v>
      </c>
      <c r="M498" t="s">
        <v>189</v>
      </c>
      <c r="N498">
        <v>12.118</v>
      </c>
      <c r="Q498" s="1">
        <f t="shared" si="7"/>
        <v>2.2916666666666696E-2</v>
      </c>
    </row>
    <row r="499" spans="1:17">
      <c r="A499" t="s">
        <v>134</v>
      </c>
      <c r="B499">
        <v>9</v>
      </c>
      <c r="C499" t="s">
        <v>184</v>
      </c>
      <c r="D499">
        <v>535018</v>
      </c>
      <c r="E499" t="s">
        <v>190</v>
      </c>
      <c r="F499" t="s">
        <v>191</v>
      </c>
      <c r="G499" t="s">
        <v>187</v>
      </c>
      <c r="H499" t="s">
        <v>188</v>
      </c>
      <c r="I499" t="s">
        <v>189</v>
      </c>
      <c r="J499" s="1">
        <v>0.46527777777777773</v>
      </c>
      <c r="K499" s="1">
        <v>0.4861111111111111</v>
      </c>
      <c r="L499" t="s">
        <v>182</v>
      </c>
      <c r="M499" t="s">
        <v>183</v>
      </c>
      <c r="N499">
        <v>12.781700000000001</v>
      </c>
      <c r="Q499" s="1">
        <f t="shared" si="7"/>
        <v>2.083333333333337E-2</v>
      </c>
    </row>
    <row r="500" spans="1:17">
      <c r="A500" t="s">
        <v>134</v>
      </c>
      <c r="B500">
        <v>10</v>
      </c>
      <c r="C500" t="s">
        <v>184</v>
      </c>
      <c r="D500">
        <v>535174</v>
      </c>
      <c r="E500" t="s">
        <v>185</v>
      </c>
      <c r="F500" t="s">
        <v>186</v>
      </c>
      <c r="G500" t="s">
        <v>187</v>
      </c>
      <c r="H500" t="s">
        <v>182</v>
      </c>
      <c r="I500" t="s">
        <v>183</v>
      </c>
      <c r="J500" s="1">
        <v>0.49305555555555558</v>
      </c>
      <c r="K500" s="1">
        <v>0.51597222222222217</v>
      </c>
      <c r="L500" t="s">
        <v>188</v>
      </c>
      <c r="M500" t="s">
        <v>189</v>
      </c>
      <c r="N500">
        <v>12.118</v>
      </c>
      <c r="Q500" s="1">
        <f t="shared" si="7"/>
        <v>2.2916666666666585E-2</v>
      </c>
    </row>
    <row r="501" spans="1:17">
      <c r="A501" t="s">
        <v>134</v>
      </c>
      <c r="B501">
        <v>11</v>
      </c>
      <c r="C501" t="s">
        <v>184</v>
      </c>
      <c r="D501">
        <v>535027</v>
      </c>
      <c r="E501" t="s">
        <v>190</v>
      </c>
      <c r="F501" t="s">
        <v>191</v>
      </c>
      <c r="G501" t="s">
        <v>187</v>
      </c>
      <c r="H501" t="s">
        <v>188</v>
      </c>
      <c r="I501" t="s">
        <v>189</v>
      </c>
      <c r="J501" s="1">
        <v>0.52083333333333337</v>
      </c>
      <c r="K501" s="1">
        <v>0.54166666666666663</v>
      </c>
      <c r="L501" t="s">
        <v>182</v>
      </c>
      <c r="M501" t="s">
        <v>183</v>
      </c>
      <c r="N501">
        <v>12.781700000000001</v>
      </c>
      <c r="Q501" s="1">
        <f t="shared" si="7"/>
        <v>2.0833333333333259E-2</v>
      </c>
    </row>
    <row r="502" spans="1:17">
      <c r="A502" t="s">
        <v>134</v>
      </c>
      <c r="B502">
        <v>12</v>
      </c>
      <c r="C502" t="s">
        <v>179</v>
      </c>
      <c r="H502" t="s">
        <v>182</v>
      </c>
      <c r="I502" t="s">
        <v>183</v>
      </c>
      <c r="J502" s="1">
        <v>0.54166666666666663</v>
      </c>
      <c r="K502" s="1">
        <v>0.54999999999999993</v>
      </c>
      <c r="L502" t="s">
        <v>180</v>
      </c>
      <c r="M502" t="s">
        <v>181</v>
      </c>
      <c r="N502">
        <v>7.8</v>
      </c>
      <c r="Q502" s="1">
        <f t="shared" si="7"/>
        <v>8.3333333333333037E-3</v>
      </c>
    </row>
    <row r="503" spans="1:17">
      <c r="A503" t="s">
        <v>134</v>
      </c>
      <c r="M503" t="s">
        <v>277</v>
      </c>
      <c r="N503">
        <f>SUM(N491:N502)</f>
        <v>139.89850000000001</v>
      </c>
      <c r="P503" t="s">
        <v>274</v>
      </c>
      <c r="Q503" s="1">
        <f>SUM(Q491:Q502)</f>
        <v>0.2263888888888887</v>
      </c>
    </row>
    <row r="504" spans="1:17">
      <c r="Q504" s="1"/>
    </row>
    <row r="505" spans="1:17">
      <c r="A505" t="s">
        <v>125</v>
      </c>
      <c r="Q505" s="1"/>
    </row>
    <row r="506" spans="1:17">
      <c r="A506" t="s">
        <v>125</v>
      </c>
      <c r="B506">
        <v>1</v>
      </c>
      <c r="C506" t="s">
        <v>179</v>
      </c>
      <c r="H506" t="s">
        <v>180</v>
      </c>
      <c r="I506" t="s">
        <v>181</v>
      </c>
      <c r="J506" s="1">
        <v>0.29930555555555555</v>
      </c>
      <c r="K506" s="1">
        <v>0.30763888888888891</v>
      </c>
      <c r="L506" t="s">
        <v>192</v>
      </c>
      <c r="M506" t="s">
        <v>193</v>
      </c>
      <c r="N506">
        <v>7.5</v>
      </c>
      <c r="Q506" s="1">
        <f t="shared" si="7"/>
        <v>8.3333333333333592E-3</v>
      </c>
    </row>
    <row r="507" spans="1:17">
      <c r="A507" t="s">
        <v>125</v>
      </c>
      <c r="B507">
        <v>2</v>
      </c>
      <c r="C507" t="s">
        <v>184</v>
      </c>
      <c r="D507">
        <v>220189</v>
      </c>
      <c r="E507" t="s">
        <v>229</v>
      </c>
      <c r="F507" t="s">
        <v>230</v>
      </c>
      <c r="G507" t="s">
        <v>222</v>
      </c>
      <c r="H507" t="s">
        <v>192</v>
      </c>
      <c r="I507" t="s">
        <v>193</v>
      </c>
      <c r="J507" s="1">
        <v>0.30763888888888891</v>
      </c>
      <c r="K507" s="1">
        <v>0.3347222222222222</v>
      </c>
      <c r="L507" t="s">
        <v>218</v>
      </c>
      <c r="M507" t="s">
        <v>219</v>
      </c>
      <c r="N507">
        <v>15.4627</v>
      </c>
      <c r="Q507" s="1">
        <f t="shared" si="7"/>
        <v>2.7083333333333293E-2</v>
      </c>
    </row>
    <row r="508" spans="1:17">
      <c r="A508" t="s">
        <v>125</v>
      </c>
      <c r="B508">
        <v>3</v>
      </c>
      <c r="C508" t="s">
        <v>184</v>
      </c>
      <c r="D508">
        <v>220052</v>
      </c>
      <c r="E508" t="s">
        <v>220</v>
      </c>
      <c r="F508" t="s">
        <v>221</v>
      </c>
      <c r="G508" t="s">
        <v>222</v>
      </c>
      <c r="H508" t="s">
        <v>218</v>
      </c>
      <c r="I508" t="s">
        <v>219</v>
      </c>
      <c r="J508" s="1">
        <v>0.34027777777777773</v>
      </c>
      <c r="K508" s="1">
        <v>0.3743055555555555</v>
      </c>
      <c r="L508" t="s">
        <v>223</v>
      </c>
      <c r="M508" t="s">
        <v>224</v>
      </c>
      <c r="N508">
        <v>19.882999999999999</v>
      </c>
      <c r="Q508" s="1">
        <f t="shared" si="7"/>
        <v>3.4027777777777768E-2</v>
      </c>
    </row>
    <row r="509" spans="1:17">
      <c r="A509" t="s">
        <v>125</v>
      </c>
      <c r="B509">
        <v>4</v>
      </c>
      <c r="C509" t="s">
        <v>184</v>
      </c>
      <c r="D509">
        <v>220209</v>
      </c>
      <c r="E509" t="s">
        <v>225</v>
      </c>
      <c r="F509" t="s">
        <v>226</v>
      </c>
      <c r="G509" t="s">
        <v>222</v>
      </c>
      <c r="H509" t="s">
        <v>223</v>
      </c>
      <c r="I509" t="s">
        <v>224</v>
      </c>
      <c r="J509" s="1">
        <v>0.3923611111111111</v>
      </c>
      <c r="K509" s="1">
        <v>0.4284722222222222</v>
      </c>
      <c r="L509" t="s">
        <v>218</v>
      </c>
      <c r="M509" t="s">
        <v>219</v>
      </c>
      <c r="N509">
        <v>20.921500000000002</v>
      </c>
      <c r="Q509" s="1">
        <f t="shared" si="7"/>
        <v>3.6111111111111094E-2</v>
      </c>
    </row>
    <row r="510" spans="1:17">
      <c r="A510" t="s">
        <v>125</v>
      </c>
      <c r="B510">
        <v>5</v>
      </c>
      <c r="C510" t="s">
        <v>184</v>
      </c>
      <c r="D510">
        <v>220084</v>
      </c>
      <c r="E510" t="s">
        <v>220</v>
      </c>
      <c r="F510" t="s">
        <v>221</v>
      </c>
      <c r="G510" t="s">
        <v>222</v>
      </c>
      <c r="H510" t="s">
        <v>218</v>
      </c>
      <c r="I510" t="s">
        <v>219</v>
      </c>
      <c r="J510" s="1">
        <v>0.50694444444444442</v>
      </c>
      <c r="K510" s="1">
        <v>0.54097222222222219</v>
      </c>
      <c r="L510" t="s">
        <v>223</v>
      </c>
      <c r="M510" t="s">
        <v>224</v>
      </c>
      <c r="N510">
        <v>19.882999999999999</v>
      </c>
      <c r="Q510" s="1">
        <f t="shared" si="7"/>
        <v>3.4027777777777768E-2</v>
      </c>
    </row>
    <row r="511" spans="1:17">
      <c r="A511" t="s">
        <v>125</v>
      </c>
      <c r="B511">
        <v>6</v>
      </c>
      <c r="C511" t="s">
        <v>184</v>
      </c>
      <c r="D511">
        <v>220241</v>
      </c>
      <c r="E511" t="s">
        <v>225</v>
      </c>
      <c r="F511" t="s">
        <v>226</v>
      </c>
      <c r="G511" t="s">
        <v>222</v>
      </c>
      <c r="H511" t="s">
        <v>223</v>
      </c>
      <c r="I511" t="s">
        <v>224</v>
      </c>
      <c r="J511" s="1">
        <v>0.55902777777777779</v>
      </c>
      <c r="K511" s="1">
        <v>0.59513888888888888</v>
      </c>
      <c r="L511" t="s">
        <v>218</v>
      </c>
      <c r="M511" t="s">
        <v>219</v>
      </c>
      <c r="N511">
        <v>20.921500000000002</v>
      </c>
      <c r="Q511" s="1">
        <f t="shared" si="7"/>
        <v>3.6111111111111094E-2</v>
      </c>
    </row>
    <row r="512" spans="1:17">
      <c r="A512" t="s">
        <v>125</v>
      </c>
      <c r="B512">
        <v>7</v>
      </c>
      <c r="C512" t="s">
        <v>184</v>
      </c>
      <c r="D512">
        <v>220103</v>
      </c>
      <c r="E512" t="s">
        <v>227</v>
      </c>
      <c r="F512" t="s">
        <v>228</v>
      </c>
      <c r="G512" t="s">
        <v>222</v>
      </c>
      <c r="H512" t="s">
        <v>218</v>
      </c>
      <c r="I512" t="s">
        <v>219</v>
      </c>
      <c r="J512" s="1">
        <v>0.60069444444444442</v>
      </c>
      <c r="K512" s="1">
        <v>0.62916666666666665</v>
      </c>
      <c r="L512" t="s">
        <v>192</v>
      </c>
      <c r="M512" t="s">
        <v>193</v>
      </c>
      <c r="N512">
        <v>16.2334</v>
      </c>
      <c r="Q512" s="1">
        <f t="shared" si="7"/>
        <v>2.8472222222222232E-2</v>
      </c>
    </row>
    <row r="513" spans="1:17">
      <c r="A513" t="s">
        <v>125</v>
      </c>
      <c r="B513">
        <v>8</v>
      </c>
      <c r="C513" t="s">
        <v>179</v>
      </c>
      <c r="H513" t="s">
        <v>192</v>
      </c>
      <c r="I513" t="s">
        <v>193</v>
      </c>
      <c r="J513" s="1">
        <v>0.62916666666666665</v>
      </c>
      <c r="K513" s="1">
        <v>0.63750000000000007</v>
      </c>
      <c r="L513" t="s">
        <v>180</v>
      </c>
      <c r="M513" t="s">
        <v>181</v>
      </c>
      <c r="N513">
        <v>7.5</v>
      </c>
      <c r="Q513" s="1">
        <f t="shared" si="7"/>
        <v>8.3333333333334147E-3</v>
      </c>
    </row>
    <row r="514" spans="1:17">
      <c r="A514" t="s">
        <v>125</v>
      </c>
      <c r="B514">
        <v>9</v>
      </c>
      <c r="C514" t="s">
        <v>179</v>
      </c>
      <c r="H514" t="s">
        <v>180</v>
      </c>
      <c r="I514" t="s">
        <v>181</v>
      </c>
      <c r="J514" s="1">
        <v>0.68611111111111101</v>
      </c>
      <c r="K514" s="1">
        <v>0.69444444444444453</v>
      </c>
      <c r="L514" t="s">
        <v>218</v>
      </c>
      <c r="M514" t="s">
        <v>219</v>
      </c>
      <c r="N514">
        <v>5.3</v>
      </c>
      <c r="Q514" s="1">
        <f t="shared" si="7"/>
        <v>8.3333333333335258E-3</v>
      </c>
    </row>
    <row r="515" spans="1:17">
      <c r="A515" t="s">
        <v>125</v>
      </c>
      <c r="B515">
        <v>10</v>
      </c>
      <c r="C515" t="s">
        <v>184</v>
      </c>
      <c r="D515">
        <v>220120</v>
      </c>
      <c r="E515" t="s">
        <v>220</v>
      </c>
      <c r="F515" t="s">
        <v>221</v>
      </c>
      <c r="G515" t="s">
        <v>222</v>
      </c>
      <c r="H515" t="s">
        <v>218</v>
      </c>
      <c r="I515" t="s">
        <v>219</v>
      </c>
      <c r="J515" s="1">
        <v>0.69444444444444453</v>
      </c>
      <c r="K515" s="1">
        <v>0.7284722222222223</v>
      </c>
      <c r="L515" t="s">
        <v>223</v>
      </c>
      <c r="M515" t="s">
        <v>224</v>
      </c>
      <c r="N515">
        <v>19.882999999999999</v>
      </c>
      <c r="Q515" s="1">
        <f t="shared" si="7"/>
        <v>3.4027777777777768E-2</v>
      </c>
    </row>
    <row r="516" spans="1:17">
      <c r="A516" t="s">
        <v>125</v>
      </c>
      <c r="B516">
        <v>11</v>
      </c>
      <c r="C516" t="s">
        <v>184</v>
      </c>
      <c r="D516">
        <v>220275</v>
      </c>
      <c r="E516" t="s">
        <v>225</v>
      </c>
      <c r="F516" t="s">
        <v>226</v>
      </c>
      <c r="G516" t="s">
        <v>222</v>
      </c>
      <c r="H516" t="s">
        <v>223</v>
      </c>
      <c r="I516" t="s">
        <v>224</v>
      </c>
      <c r="J516" s="1">
        <v>0.74652777777777779</v>
      </c>
      <c r="K516" s="1">
        <v>0.78263888888888899</v>
      </c>
      <c r="L516" t="s">
        <v>218</v>
      </c>
      <c r="M516" t="s">
        <v>219</v>
      </c>
      <c r="N516">
        <v>20.921500000000002</v>
      </c>
      <c r="Q516" s="1">
        <f t="shared" si="7"/>
        <v>3.6111111111111205E-2</v>
      </c>
    </row>
    <row r="517" spans="1:17">
      <c r="A517" t="s">
        <v>125</v>
      </c>
      <c r="B517">
        <v>12</v>
      </c>
      <c r="C517" t="s">
        <v>184</v>
      </c>
      <c r="D517">
        <v>220147</v>
      </c>
      <c r="E517" t="s">
        <v>227</v>
      </c>
      <c r="F517" t="s">
        <v>228</v>
      </c>
      <c r="G517" t="s">
        <v>222</v>
      </c>
      <c r="H517" t="s">
        <v>218</v>
      </c>
      <c r="I517" t="s">
        <v>219</v>
      </c>
      <c r="J517" s="1">
        <v>0.82986111111111116</v>
      </c>
      <c r="K517" s="1">
        <v>0.85833333333333339</v>
      </c>
      <c r="L517" t="s">
        <v>192</v>
      </c>
      <c r="M517" t="s">
        <v>193</v>
      </c>
      <c r="N517">
        <v>16.2334</v>
      </c>
      <c r="Q517" s="1">
        <f t="shared" ref="Q517:Q580" si="8">K517-J517</f>
        <v>2.8472222222222232E-2</v>
      </c>
    </row>
    <row r="518" spans="1:17">
      <c r="A518" t="s">
        <v>125</v>
      </c>
      <c r="B518">
        <v>13</v>
      </c>
      <c r="C518" t="s">
        <v>184</v>
      </c>
      <c r="D518">
        <v>220298</v>
      </c>
      <c r="E518" t="s">
        <v>229</v>
      </c>
      <c r="F518" t="s">
        <v>230</v>
      </c>
      <c r="G518" t="s">
        <v>222</v>
      </c>
      <c r="H518" t="s">
        <v>192</v>
      </c>
      <c r="I518" t="s">
        <v>193</v>
      </c>
      <c r="J518" s="1">
        <v>0.87013888888888891</v>
      </c>
      <c r="K518" s="1">
        <v>0.8965277777777777</v>
      </c>
      <c r="L518" t="s">
        <v>218</v>
      </c>
      <c r="M518" t="s">
        <v>219</v>
      </c>
      <c r="N518">
        <v>15.4627</v>
      </c>
      <c r="Q518" s="1">
        <f t="shared" si="8"/>
        <v>2.6388888888888795E-2</v>
      </c>
    </row>
    <row r="519" spans="1:17">
      <c r="A519" t="s">
        <v>125</v>
      </c>
      <c r="B519">
        <v>14</v>
      </c>
      <c r="C519" t="s">
        <v>184</v>
      </c>
      <c r="D519">
        <v>220158</v>
      </c>
      <c r="E519" t="s">
        <v>227</v>
      </c>
      <c r="F519" t="s">
        <v>228</v>
      </c>
      <c r="G519" t="s">
        <v>222</v>
      </c>
      <c r="H519" t="s">
        <v>218</v>
      </c>
      <c r="I519" t="s">
        <v>219</v>
      </c>
      <c r="J519" s="1">
        <v>0.90277777777777779</v>
      </c>
      <c r="K519" s="1">
        <v>0.93125000000000002</v>
      </c>
      <c r="L519" t="s">
        <v>192</v>
      </c>
      <c r="M519" t="s">
        <v>193</v>
      </c>
      <c r="N519">
        <v>16.2334</v>
      </c>
      <c r="Q519" s="1">
        <f t="shared" si="8"/>
        <v>2.8472222222222232E-2</v>
      </c>
    </row>
    <row r="520" spans="1:17">
      <c r="A520" t="s">
        <v>125</v>
      </c>
      <c r="B520">
        <v>15</v>
      </c>
      <c r="C520" t="s">
        <v>184</v>
      </c>
      <c r="D520">
        <v>220306</v>
      </c>
      <c r="E520" t="s">
        <v>229</v>
      </c>
      <c r="F520" t="s">
        <v>230</v>
      </c>
      <c r="G520" t="s">
        <v>222</v>
      </c>
      <c r="H520" t="s">
        <v>192</v>
      </c>
      <c r="I520" t="s">
        <v>193</v>
      </c>
      <c r="J520" s="1">
        <v>0.93402777777777779</v>
      </c>
      <c r="K520" s="1">
        <v>0.9604166666666667</v>
      </c>
      <c r="L520" t="s">
        <v>218</v>
      </c>
      <c r="M520" t="s">
        <v>219</v>
      </c>
      <c r="N520">
        <v>15.4627</v>
      </c>
      <c r="Q520" s="1">
        <f t="shared" si="8"/>
        <v>2.6388888888888906E-2</v>
      </c>
    </row>
    <row r="521" spans="1:17">
      <c r="A521" t="s">
        <v>125</v>
      </c>
      <c r="B521">
        <v>16</v>
      </c>
      <c r="C521" t="s">
        <v>184</v>
      </c>
      <c r="D521">
        <v>220168</v>
      </c>
      <c r="E521" t="s">
        <v>248</v>
      </c>
      <c r="F521" t="s">
        <v>249</v>
      </c>
      <c r="G521" t="s">
        <v>222</v>
      </c>
      <c r="H521" t="s">
        <v>218</v>
      </c>
      <c r="I521" t="s">
        <v>219</v>
      </c>
      <c r="J521" s="1">
        <v>0.96527777777777779</v>
      </c>
      <c r="K521" s="1">
        <v>0.98125000000000007</v>
      </c>
      <c r="L521" t="s">
        <v>250</v>
      </c>
      <c r="M521" t="s">
        <v>251</v>
      </c>
      <c r="N521">
        <v>8.1109200000000001</v>
      </c>
      <c r="Q521" s="1">
        <f t="shared" si="8"/>
        <v>1.5972222222222276E-2</v>
      </c>
    </row>
    <row r="522" spans="1:17">
      <c r="A522" t="s">
        <v>125</v>
      </c>
      <c r="B522">
        <v>17</v>
      </c>
      <c r="C522" t="s">
        <v>179</v>
      </c>
      <c r="H522" t="s">
        <v>250</v>
      </c>
      <c r="I522" t="s">
        <v>251</v>
      </c>
      <c r="J522" s="1">
        <v>0.98125000000000007</v>
      </c>
      <c r="K522" s="1">
        <v>0.99513888888888891</v>
      </c>
      <c r="L522" t="s">
        <v>180</v>
      </c>
      <c r="M522" t="s">
        <v>181</v>
      </c>
      <c r="N522">
        <v>11.5</v>
      </c>
      <c r="Q522" s="1">
        <f t="shared" si="8"/>
        <v>1.388888888888884E-2</v>
      </c>
    </row>
    <row r="523" spans="1:17">
      <c r="A523" t="s">
        <v>125</v>
      </c>
      <c r="M523" t="s">
        <v>277</v>
      </c>
      <c r="N523">
        <f>SUM(N506:N522)</f>
        <v>257.41272000000004</v>
      </c>
      <c r="P523" t="s">
        <v>274</v>
      </c>
      <c r="Q523" s="1">
        <f>SUM(Q506:Q522)</f>
        <v>0.4305555555555558</v>
      </c>
    </row>
    <row r="524" spans="1:17">
      <c r="Q524" s="1"/>
    </row>
    <row r="525" spans="1:17">
      <c r="A525" t="s">
        <v>129</v>
      </c>
      <c r="Q525" s="1"/>
    </row>
    <row r="526" spans="1:17">
      <c r="A526" t="s">
        <v>129</v>
      </c>
      <c r="B526">
        <v>1</v>
      </c>
      <c r="C526" t="s">
        <v>179</v>
      </c>
      <c r="H526" t="s">
        <v>180</v>
      </c>
      <c r="I526" t="s">
        <v>181</v>
      </c>
      <c r="J526" s="1">
        <v>0.59583333333333333</v>
      </c>
      <c r="K526" s="1">
        <v>0.60416666666666663</v>
      </c>
      <c r="L526" t="s">
        <v>182</v>
      </c>
      <c r="M526" t="s">
        <v>183</v>
      </c>
      <c r="N526">
        <v>7.6</v>
      </c>
      <c r="Q526" s="1">
        <f t="shared" si="8"/>
        <v>8.3333333333333037E-3</v>
      </c>
    </row>
    <row r="527" spans="1:17">
      <c r="A527" t="s">
        <v>129</v>
      </c>
      <c r="B527">
        <v>2</v>
      </c>
      <c r="C527" t="s">
        <v>184</v>
      </c>
      <c r="D527">
        <v>535193</v>
      </c>
      <c r="E527" t="s">
        <v>185</v>
      </c>
      <c r="F527" t="s">
        <v>186</v>
      </c>
      <c r="G527" t="s">
        <v>187</v>
      </c>
      <c r="H527" t="s">
        <v>182</v>
      </c>
      <c r="I527" t="s">
        <v>183</v>
      </c>
      <c r="J527" s="1">
        <v>0.60416666666666663</v>
      </c>
      <c r="K527" s="1">
        <v>0.62708333333333333</v>
      </c>
      <c r="L527" t="s">
        <v>188</v>
      </c>
      <c r="M527" t="s">
        <v>189</v>
      </c>
      <c r="N527">
        <v>12.118</v>
      </c>
      <c r="Q527" s="1">
        <f t="shared" si="8"/>
        <v>2.2916666666666696E-2</v>
      </c>
    </row>
    <row r="528" spans="1:17">
      <c r="A528" t="s">
        <v>129</v>
      </c>
      <c r="B528">
        <v>3</v>
      </c>
      <c r="C528" t="s">
        <v>184</v>
      </c>
      <c r="D528">
        <v>535047</v>
      </c>
      <c r="E528" t="s">
        <v>190</v>
      </c>
      <c r="F528" t="s">
        <v>191</v>
      </c>
      <c r="G528" t="s">
        <v>187</v>
      </c>
      <c r="H528" t="s">
        <v>188</v>
      </c>
      <c r="I528" t="s">
        <v>189</v>
      </c>
      <c r="J528" s="1">
        <v>0.63194444444444442</v>
      </c>
      <c r="K528" s="1">
        <v>0.65277777777777779</v>
      </c>
      <c r="L528" t="s">
        <v>182</v>
      </c>
      <c r="M528" t="s">
        <v>183</v>
      </c>
      <c r="N528">
        <v>12.781700000000001</v>
      </c>
      <c r="Q528" s="1">
        <f t="shared" si="8"/>
        <v>2.083333333333337E-2</v>
      </c>
    </row>
    <row r="529" spans="1:17">
      <c r="A529" t="s">
        <v>129</v>
      </c>
      <c r="B529">
        <v>4</v>
      </c>
      <c r="C529" t="s">
        <v>184</v>
      </c>
      <c r="D529">
        <v>535204</v>
      </c>
      <c r="E529" t="s">
        <v>185</v>
      </c>
      <c r="F529" t="s">
        <v>186</v>
      </c>
      <c r="G529" t="s">
        <v>187</v>
      </c>
      <c r="H529" t="s">
        <v>182</v>
      </c>
      <c r="I529" t="s">
        <v>183</v>
      </c>
      <c r="J529" s="1">
        <v>0.65972222222222221</v>
      </c>
      <c r="K529" s="1">
        <v>0.68263888888888891</v>
      </c>
      <c r="L529" t="s">
        <v>188</v>
      </c>
      <c r="M529" t="s">
        <v>189</v>
      </c>
      <c r="N529">
        <v>12.118</v>
      </c>
      <c r="Q529" s="1">
        <f t="shared" si="8"/>
        <v>2.2916666666666696E-2</v>
      </c>
    </row>
    <row r="530" spans="1:17">
      <c r="A530" t="s">
        <v>129</v>
      </c>
      <c r="B530">
        <v>5</v>
      </c>
      <c r="C530" t="s">
        <v>184</v>
      </c>
      <c r="D530">
        <v>535059</v>
      </c>
      <c r="E530" t="s">
        <v>190</v>
      </c>
      <c r="F530" t="s">
        <v>191</v>
      </c>
      <c r="G530" t="s">
        <v>187</v>
      </c>
      <c r="H530" t="s">
        <v>188</v>
      </c>
      <c r="I530" t="s">
        <v>189</v>
      </c>
      <c r="J530" s="1">
        <v>0.6875</v>
      </c>
      <c r="K530" s="1">
        <v>0.70833333333333337</v>
      </c>
      <c r="L530" t="s">
        <v>182</v>
      </c>
      <c r="M530" t="s">
        <v>183</v>
      </c>
      <c r="N530">
        <v>12.781700000000001</v>
      </c>
      <c r="Q530" s="1">
        <f t="shared" si="8"/>
        <v>2.083333333333337E-2</v>
      </c>
    </row>
    <row r="531" spans="1:17">
      <c r="A531" t="s">
        <v>129</v>
      </c>
      <c r="B531">
        <v>6</v>
      </c>
      <c r="C531" t="s">
        <v>179</v>
      </c>
      <c r="H531" t="s">
        <v>182</v>
      </c>
      <c r="I531" t="s">
        <v>183</v>
      </c>
      <c r="J531" s="1">
        <v>0.70833333333333337</v>
      </c>
      <c r="K531" s="1">
        <v>0.71111111111111114</v>
      </c>
      <c r="L531" t="s">
        <v>192</v>
      </c>
      <c r="M531" t="s">
        <v>193</v>
      </c>
      <c r="N531">
        <v>1.992</v>
      </c>
      <c r="Q531" s="1">
        <f t="shared" si="8"/>
        <v>2.7777777777777679E-3</v>
      </c>
    </row>
    <row r="532" spans="1:17">
      <c r="A532" t="s">
        <v>129</v>
      </c>
      <c r="B532">
        <v>7</v>
      </c>
      <c r="C532" t="s">
        <v>184</v>
      </c>
      <c r="D532">
        <v>100932</v>
      </c>
      <c r="E532" t="s">
        <v>194</v>
      </c>
      <c r="F532" t="s">
        <v>195</v>
      </c>
      <c r="G532" t="s">
        <v>196</v>
      </c>
      <c r="H532" t="s">
        <v>192</v>
      </c>
      <c r="I532" t="s">
        <v>193</v>
      </c>
      <c r="J532" s="1">
        <v>0.73611111111111116</v>
      </c>
      <c r="K532" s="1">
        <v>0.75902777777777775</v>
      </c>
      <c r="L532" t="s">
        <v>197</v>
      </c>
      <c r="M532" t="s">
        <v>198</v>
      </c>
      <c r="N532">
        <v>13.524900000000001</v>
      </c>
      <c r="Q532" s="1">
        <f t="shared" si="8"/>
        <v>2.2916666666666585E-2</v>
      </c>
    </row>
    <row r="533" spans="1:17">
      <c r="A533" t="s">
        <v>129</v>
      </c>
      <c r="B533">
        <v>8</v>
      </c>
      <c r="C533" t="s">
        <v>184</v>
      </c>
      <c r="D533">
        <v>100800</v>
      </c>
      <c r="E533" t="s">
        <v>199</v>
      </c>
      <c r="F533" t="s">
        <v>200</v>
      </c>
      <c r="G533" t="s">
        <v>196</v>
      </c>
      <c r="H533" t="s">
        <v>197</v>
      </c>
      <c r="I533" t="s">
        <v>198</v>
      </c>
      <c r="J533" s="1">
        <v>0.76736111111111116</v>
      </c>
      <c r="K533" s="1">
        <v>0.77569444444444446</v>
      </c>
      <c r="L533" t="s">
        <v>201</v>
      </c>
      <c r="M533" t="s">
        <v>202</v>
      </c>
      <c r="N533">
        <v>3.9434100000000001</v>
      </c>
      <c r="Q533" s="1">
        <f t="shared" si="8"/>
        <v>8.3333333333333037E-3</v>
      </c>
    </row>
    <row r="534" spans="1:17">
      <c r="A534" t="s">
        <v>129</v>
      </c>
      <c r="B534">
        <v>9</v>
      </c>
      <c r="C534" t="s">
        <v>184</v>
      </c>
      <c r="D534">
        <v>100943</v>
      </c>
      <c r="E534" t="s">
        <v>203</v>
      </c>
      <c r="F534" t="s">
        <v>204</v>
      </c>
      <c r="G534" t="s">
        <v>196</v>
      </c>
      <c r="H534" t="s">
        <v>201</v>
      </c>
      <c r="I534" t="s">
        <v>202</v>
      </c>
      <c r="J534" s="1">
        <v>0.78472222222222221</v>
      </c>
      <c r="K534" s="1">
        <v>0.79236111111111107</v>
      </c>
      <c r="L534" t="s">
        <v>197</v>
      </c>
      <c r="M534" t="s">
        <v>198</v>
      </c>
      <c r="N534">
        <v>3.6383299999999998</v>
      </c>
      <c r="Q534" s="1">
        <f t="shared" si="8"/>
        <v>7.6388888888888618E-3</v>
      </c>
    </row>
    <row r="535" spans="1:17">
      <c r="A535" t="s">
        <v>129</v>
      </c>
      <c r="B535">
        <v>10</v>
      </c>
      <c r="C535" t="s">
        <v>184</v>
      </c>
      <c r="D535">
        <v>100808</v>
      </c>
      <c r="E535" t="s">
        <v>244</v>
      </c>
      <c r="F535" t="s">
        <v>245</v>
      </c>
      <c r="G535" t="s">
        <v>196</v>
      </c>
      <c r="H535" t="s">
        <v>197</v>
      </c>
      <c r="I535" t="s">
        <v>198</v>
      </c>
      <c r="J535" s="1">
        <v>0.79861111111111116</v>
      </c>
      <c r="K535" s="1">
        <v>0.8222222222222223</v>
      </c>
      <c r="L535" t="s">
        <v>192</v>
      </c>
      <c r="M535" t="s">
        <v>193</v>
      </c>
      <c r="N535">
        <v>13.881600000000001</v>
      </c>
      <c r="Q535" s="1">
        <f t="shared" si="8"/>
        <v>2.3611111111111138E-2</v>
      </c>
    </row>
    <row r="536" spans="1:17">
      <c r="A536" t="s">
        <v>129</v>
      </c>
      <c r="B536">
        <v>11</v>
      </c>
      <c r="C536" t="s">
        <v>184</v>
      </c>
      <c r="D536">
        <v>100956</v>
      </c>
      <c r="E536" t="s">
        <v>194</v>
      </c>
      <c r="F536" t="s">
        <v>195</v>
      </c>
      <c r="G536" t="s">
        <v>196</v>
      </c>
      <c r="H536" t="s">
        <v>192</v>
      </c>
      <c r="I536" t="s">
        <v>193</v>
      </c>
      <c r="J536" s="1">
        <v>0.84027777777777779</v>
      </c>
      <c r="K536" s="1">
        <v>0.86319444444444438</v>
      </c>
      <c r="L536" t="s">
        <v>197</v>
      </c>
      <c r="M536" t="s">
        <v>198</v>
      </c>
      <c r="N536">
        <v>13.524900000000001</v>
      </c>
      <c r="Q536" s="1">
        <f t="shared" si="8"/>
        <v>2.2916666666666585E-2</v>
      </c>
    </row>
    <row r="537" spans="1:17">
      <c r="A537" t="s">
        <v>129</v>
      </c>
      <c r="B537">
        <v>12</v>
      </c>
      <c r="C537" t="s">
        <v>184</v>
      </c>
      <c r="D537">
        <v>100823</v>
      </c>
      <c r="E537" t="s">
        <v>199</v>
      </c>
      <c r="F537" t="s">
        <v>200</v>
      </c>
      <c r="G537" t="s">
        <v>196</v>
      </c>
      <c r="H537" t="s">
        <v>197</v>
      </c>
      <c r="I537" t="s">
        <v>198</v>
      </c>
      <c r="J537" s="1">
        <v>0.875</v>
      </c>
      <c r="K537" s="1">
        <v>0.8833333333333333</v>
      </c>
      <c r="L537" t="s">
        <v>201</v>
      </c>
      <c r="M537" t="s">
        <v>202</v>
      </c>
      <c r="N537">
        <v>3.9434100000000001</v>
      </c>
      <c r="Q537" s="1">
        <f t="shared" si="8"/>
        <v>8.3333333333333037E-3</v>
      </c>
    </row>
    <row r="538" spans="1:17">
      <c r="A538" t="s">
        <v>129</v>
      </c>
      <c r="B538">
        <v>13</v>
      </c>
      <c r="C538" t="s">
        <v>184</v>
      </c>
      <c r="D538">
        <v>100963</v>
      </c>
      <c r="E538" t="s">
        <v>203</v>
      </c>
      <c r="F538" t="s">
        <v>204</v>
      </c>
      <c r="G538" t="s">
        <v>196</v>
      </c>
      <c r="H538" t="s">
        <v>201</v>
      </c>
      <c r="I538" t="s">
        <v>202</v>
      </c>
      <c r="J538" s="1">
        <v>0.88888888888888884</v>
      </c>
      <c r="K538" s="1">
        <v>0.8965277777777777</v>
      </c>
      <c r="L538" t="s">
        <v>197</v>
      </c>
      <c r="M538" t="s">
        <v>198</v>
      </c>
      <c r="N538">
        <v>3.6383299999999998</v>
      </c>
      <c r="Q538" s="1">
        <f t="shared" si="8"/>
        <v>7.6388888888888618E-3</v>
      </c>
    </row>
    <row r="539" spans="1:17">
      <c r="A539" t="s">
        <v>129</v>
      </c>
      <c r="B539">
        <v>14</v>
      </c>
      <c r="C539" t="s">
        <v>184</v>
      </c>
      <c r="D539">
        <v>100829</v>
      </c>
      <c r="E539" t="s">
        <v>199</v>
      </c>
      <c r="F539" t="s">
        <v>200</v>
      </c>
      <c r="G539" t="s">
        <v>196</v>
      </c>
      <c r="H539" t="s">
        <v>197</v>
      </c>
      <c r="I539" t="s">
        <v>198</v>
      </c>
      <c r="J539" s="1">
        <v>0.90625</v>
      </c>
      <c r="K539" s="1">
        <v>0.9145833333333333</v>
      </c>
      <c r="L539" t="s">
        <v>201</v>
      </c>
      <c r="M539" t="s">
        <v>202</v>
      </c>
      <c r="N539">
        <v>3.9434100000000001</v>
      </c>
      <c r="Q539" s="1">
        <f t="shared" si="8"/>
        <v>8.3333333333333037E-3</v>
      </c>
    </row>
    <row r="540" spans="1:17">
      <c r="A540" t="s">
        <v>129</v>
      </c>
      <c r="B540">
        <v>15</v>
      </c>
      <c r="C540" t="s">
        <v>179</v>
      </c>
      <c r="H540" t="s">
        <v>201</v>
      </c>
      <c r="I540" t="s">
        <v>202</v>
      </c>
      <c r="J540" s="1">
        <v>0.9145833333333333</v>
      </c>
      <c r="K540" s="1">
        <v>0.92499999999999993</v>
      </c>
      <c r="L540" t="s">
        <v>180</v>
      </c>
      <c r="M540" t="s">
        <v>181</v>
      </c>
      <c r="N540">
        <v>7.5</v>
      </c>
      <c r="Q540" s="1">
        <f t="shared" si="8"/>
        <v>1.041666666666663E-2</v>
      </c>
    </row>
    <row r="541" spans="1:17">
      <c r="A541" t="s">
        <v>129</v>
      </c>
      <c r="M541" t="s">
        <v>277</v>
      </c>
      <c r="N541">
        <f>SUM(N526:N540)</f>
        <v>126.92969000000001</v>
      </c>
      <c r="P541" t="s">
        <v>274</v>
      </c>
      <c r="Q541" s="1">
        <f>SUM(Q526:Q540)</f>
        <v>0.21874999999999978</v>
      </c>
    </row>
    <row r="542" spans="1:17">
      <c r="Q542" s="1"/>
    </row>
    <row r="543" spans="1:17">
      <c r="A543" t="s">
        <v>116</v>
      </c>
      <c r="Q543" s="1"/>
    </row>
    <row r="544" spans="1:17">
      <c r="A544" t="s">
        <v>116</v>
      </c>
      <c r="B544">
        <v>1</v>
      </c>
      <c r="C544" t="s">
        <v>179</v>
      </c>
      <c r="H544" t="s">
        <v>180</v>
      </c>
      <c r="I544" t="s">
        <v>181</v>
      </c>
      <c r="J544" s="1">
        <v>0.31736111111111115</v>
      </c>
      <c r="K544" s="1">
        <v>0.32569444444444445</v>
      </c>
      <c r="L544" t="s">
        <v>182</v>
      </c>
      <c r="M544" t="s">
        <v>183</v>
      </c>
      <c r="N544">
        <v>7.6</v>
      </c>
      <c r="Q544" s="1">
        <f t="shared" si="8"/>
        <v>8.3333333333333037E-3</v>
      </c>
    </row>
    <row r="545" spans="1:17">
      <c r="A545" t="s">
        <v>116</v>
      </c>
      <c r="B545">
        <v>2</v>
      </c>
      <c r="C545" t="s">
        <v>184</v>
      </c>
      <c r="D545">
        <v>535141</v>
      </c>
      <c r="E545" t="s">
        <v>185</v>
      </c>
      <c r="F545" t="s">
        <v>186</v>
      </c>
      <c r="G545" t="s">
        <v>187</v>
      </c>
      <c r="H545" t="s">
        <v>182</v>
      </c>
      <c r="I545" t="s">
        <v>183</v>
      </c>
      <c r="J545" s="1">
        <v>0.32569444444444445</v>
      </c>
      <c r="K545" s="1">
        <v>0.34652777777777777</v>
      </c>
      <c r="L545" t="s">
        <v>188</v>
      </c>
      <c r="M545" t="s">
        <v>189</v>
      </c>
      <c r="N545">
        <v>12.118</v>
      </c>
      <c r="Q545" s="1">
        <f t="shared" si="8"/>
        <v>2.0833333333333315E-2</v>
      </c>
    </row>
    <row r="546" spans="1:17">
      <c r="A546" t="s">
        <v>116</v>
      </c>
      <c r="B546">
        <v>3</v>
      </c>
      <c r="C546" t="s">
        <v>184</v>
      </c>
      <c r="D546">
        <v>534995</v>
      </c>
      <c r="E546" t="s">
        <v>190</v>
      </c>
      <c r="F546" t="s">
        <v>191</v>
      </c>
      <c r="G546" t="s">
        <v>187</v>
      </c>
      <c r="H546" t="s">
        <v>188</v>
      </c>
      <c r="I546" t="s">
        <v>189</v>
      </c>
      <c r="J546" s="1">
        <v>0.35138888888888892</v>
      </c>
      <c r="K546" s="1">
        <v>0.37152777777777773</v>
      </c>
      <c r="L546" t="s">
        <v>182</v>
      </c>
      <c r="M546" t="s">
        <v>183</v>
      </c>
      <c r="N546">
        <v>12.781700000000001</v>
      </c>
      <c r="Q546" s="1">
        <f t="shared" si="8"/>
        <v>2.0138888888888817E-2</v>
      </c>
    </row>
    <row r="547" spans="1:17">
      <c r="A547" t="s">
        <v>116</v>
      </c>
      <c r="B547">
        <v>4</v>
      </c>
      <c r="C547" t="s">
        <v>184</v>
      </c>
      <c r="D547">
        <v>535153</v>
      </c>
      <c r="E547" t="s">
        <v>185</v>
      </c>
      <c r="F547" t="s">
        <v>186</v>
      </c>
      <c r="G547" t="s">
        <v>187</v>
      </c>
      <c r="H547" t="s">
        <v>182</v>
      </c>
      <c r="I547" t="s">
        <v>183</v>
      </c>
      <c r="J547" s="1">
        <v>0.37777777777777777</v>
      </c>
      <c r="K547" s="1">
        <v>0.40069444444444446</v>
      </c>
      <c r="L547" t="s">
        <v>188</v>
      </c>
      <c r="M547" t="s">
        <v>189</v>
      </c>
      <c r="N547">
        <v>12.118</v>
      </c>
      <c r="Q547" s="1">
        <f t="shared" si="8"/>
        <v>2.2916666666666696E-2</v>
      </c>
    </row>
    <row r="548" spans="1:17">
      <c r="A548" t="s">
        <v>116</v>
      </c>
      <c r="B548">
        <v>5</v>
      </c>
      <c r="C548" t="s">
        <v>184</v>
      </c>
      <c r="D548">
        <v>535006</v>
      </c>
      <c r="E548" t="s">
        <v>190</v>
      </c>
      <c r="F548" t="s">
        <v>191</v>
      </c>
      <c r="G548" t="s">
        <v>187</v>
      </c>
      <c r="H548" t="s">
        <v>188</v>
      </c>
      <c r="I548" t="s">
        <v>189</v>
      </c>
      <c r="J548" s="1">
        <v>0.4055555555555555</v>
      </c>
      <c r="K548" s="1">
        <v>0.42638888888888887</v>
      </c>
      <c r="L548" t="s">
        <v>182</v>
      </c>
      <c r="M548" t="s">
        <v>183</v>
      </c>
      <c r="N548">
        <v>12.781700000000001</v>
      </c>
      <c r="Q548" s="1">
        <f t="shared" si="8"/>
        <v>2.083333333333337E-2</v>
      </c>
    </row>
    <row r="549" spans="1:17">
      <c r="A549" t="s">
        <v>116</v>
      </c>
      <c r="B549">
        <v>6</v>
      </c>
      <c r="C549" t="s">
        <v>184</v>
      </c>
      <c r="D549">
        <v>535183</v>
      </c>
      <c r="E549" t="s">
        <v>185</v>
      </c>
      <c r="F549" t="s">
        <v>186</v>
      </c>
      <c r="G549" t="s">
        <v>187</v>
      </c>
      <c r="H549" t="s">
        <v>182</v>
      </c>
      <c r="I549" t="s">
        <v>183</v>
      </c>
      <c r="J549" s="1">
        <v>0.54861111111111105</v>
      </c>
      <c r="K549" s="1">
        <v>0.57152777777777775</v>
      </c>
      <c r="L549" t="s">
        <v>188</v>
      </c>
      <c r="M549" t="s">
        <v>189</v>
      </c>
      <c r="N549">
        <v>12.118</v>
      </c>
      <c r="Q549" s="1">
        <f t="shared" si="8"/>
        <v>2.2916666666666696E-2</v>
      </c>
    </row>
    <row r="550" spans="1:17">
      <c r="A550" t="s">
        <v>116</v>
      </c>
      <c r="B550">
        <v>7</v>
      </c>
      <c r="C550" t="s">
        <v>184</v>
      </c>
      <c r="D550">
        <v>535037</v>
      </c>
      <c r="E550" t="s">
        <v>190</v>
      </c>
      <c r="F550" t="s">
        <v>191</v>
      </c>
      <c r="G550" t="s">
        <v>187</v>
      </c>
      <c r="H550" t="s">
        <v>188</v>
      </c>
      <c r="I550" t="s">
        <v>189</v>
      </c>
      <c r="J550" s="1">
        <v>0.57638888888888895</v>
      </c>
      <c r="K550" s="1">
        <v>0.59722222222222221</v>
      </c>
      <c r="L550" t="s">
        <v>182</v>
      </c>
      <c r="M550" t="s">
        <v>183</v>
      </c>
      <c r="N550">
        <v>12.781700000000001</v>
      </c>
      <c r="Q550" s="1">
        <f t="shared" si="8"/>
        <v>2.0833333333333259E-2</v>
      </c>
    </row>
    <row r="551" spans="1:17">
      <c r="A551" t="s">
        <v>116</v>
      </c>
      <c r="B551">
        <v>8</v>
      </c>
      <c r="C551" t="s">
        <v>184</v>
      </c>
      <c r="D551">
        <v>535196</v>
      </c>
      <c r="E551" t="s">
        <v>185</v>
      </c>
      <c r="F551" t="s">
        <v>186</v>
      </c>
      <c r="G551" t="s">
        <v>187</v>
      </c>
      <c r="H551" t="s">
        <v>182</v>
      </c>
      <c r="I551" t="s">
        <v>183</v>
      </c>
      <c r="J551" s="1">
        <v>0.61805555555555558</v>
      </c>
      <c r="K551" s="1">
        <v>0.64097222222222217</v>
      </c>
      <c r="L551" t="s">
        <v>188</v>
      </c>
      <c r="M551" t="s">
        <v>189</v>
      </c>
      <c r="N551">
        <v>12.118</v>
      </c>
      <c r="Q551" s="1">
        <f t="shared" si="8"/>
        <v>2.2916666666666585E-2</v>
      </c>
    </row>
    <row r="552" spans="1:17">
      <c r="A552" t="s">
        <v>116</v>
      </c>
      <c r="B552">
        <v>9</v>
      </c>
      <c r="C552" t="s">
        <v>184</v>
      </c>
      <c r="D552">
        <v>535050</v>
      </c>
      <c r="E552" t="s">
        <v>190</v>
      </c>
      <c r="F552" t="s">
        <v>191</v>
      </c>
      <c r="G552" t="s">
        <v>187</v>
      </c>
      <c r="H552" t="s">
        <v>188</v>
      </c>
      <c r="I552" t="s">
        <v>189</v>
      </c>
      <c r="J552" s="1">
        <v>0.64583333333333337</v>
      </c>
      <c r="K552" s="1">
        <v>0.66666666666666663</v>
      </c>
      <c r="L552" t="s">
        <v>182</v>
      </c>
      <c r="M552" t="s">
        <v>183</v>
      </c>
      <c r="N552">
        <v>12.781700000000001</v>
      </c>
      <c r="Q552" s="1">
        <f t="shared" si="8"/>
        <v>2.0833333333333259E-2</v>
      </c>
    </row>
    <row r="553" spans="1:17">
      <c r="A553" t="s">
        <v>116</v>
      </c>
      <c r="B553">
        <v>10</v>
      </c>
      <c r="C553" t="s">
        <v>179</v>
      </c>
      <c r="H553" t="s">
        <v>182</v>
      </c>
      <c r="I553" t="s">
        <v>183</v>
      </c>
      <c r="J553" s="1">
        <v>0.66666666666666663</v>
      </c>
      <c r="K553" s="1">
        <v>0.67499999999999993</v>
      </c>
      <c r="L553" t="s">
        <v>180</v>
      </c>
      <c r="M553" t="s">
        <v>181</v>
      </c>
      <c r="N553">
        <v>7.8</v>
      </c>
      <c r="Q553" s="1">
        <f t="shared" si="8"/>
        <v>8.3333333333333037E-3</v>
      </c>
    </row>
    <row r="554" spans="1:17">
      <c r="A554" t="s">
        <v>116</v>
      </c>
      <c r="M554" t="s">
        <v>277</v>
      </c>
      <c r="N554">
        <f>SUM(N544:N553)</f>
        <v>114.9988</v>
      </c>
      <c r="P554" t="s">
        <v>274</v>
      </c>
      <c r="Q554" s="1">
        <f>SUM(Q544:Q553)</f>
        <v>0.18888888888888861</v>
      </c>
    </row>
    <row r="555" spans="1:17">
      <c r="Q555" s="1"/>
    </row>
    <row r="556" spans="1:17">
      <c r="A556" t="s">
        <v>131</v>
      </c>
      <c r="Q556" s="1"/>
    </row>
    <row r="557" spans="1:17">
      <c r="A557" t="s">
        <v>131</v>
      </c>
      <c r="B557">
        <v>1</v>
      </c>
      <c r="C557" t="s">
        <v>179</v>
      </c>
      <c r="H557" t="s">
        <v>180</v>
      </c>
      <c r="I557" t="s">
        <v>181</v>
      </c>
      <c r="J557" s="1">
        <v>0.24861111111111112</v>
      </c>
      <c r="K557" s="1">
        <v>0.25694444444444448</v>
      </c>
      <c r="L557" t="s">
        <v>218</v>
      </c>
      <c r="M557" t="s">
        <v>219</v>
      </c>
      <c r="N557">
        <v>5.3</v>
      </c>
      <c r="Q557" s="1">
        <f t="shared" si="8"/>
        <v>8.3333333333333592E-3</v>
      </c>
    </row>
    <row r="558" spans="1:17">
      <c r="A558" t="s">
        <v>131</v>
      </c>
      <c r="B558">
        <v>2</v>
      </c>
      <c r="C558" t="s">
        <v>184</v>
      </c>
      <c r="D558">
        <v>220035</v>
      </c>
      <c r="E558" t="s">
        <v>220</v>
      </c>
      <c r="F558" t="s">
        <v>221</v>
      </c>
      <c r="G558" t="s">
        <v>222</v>
      </c>
      <c r="H558" t="s">
        <v>218</v>
      </c>
      <c r="I558" t="s">
        <v>219</v>
      </c>
      <c r="J558" s="1">
        <v>0.25694444444444448</v>
      </c>
      <c r="K558" s="1">
        <v>0.29097222222222224</v>
      </c>
      <c r="L558" t="s">
        <v>223</v>
      </c>
      <c r="M558" t="s">
        <v>224</v>
      </c>
      <c r="N558">
        <v>19.882999999999999</v>
      </c>
      <c r="Q558" s="1">
        <f t="shared" si="8"/>
        <v>3.4027777777777768E-2</v>
      </c>
    </row>
    <row r="559" spans="1:17">
      <c r="A559" t="s">
        <v>131</v>
      </c>
      <c r="B559">
        <v>3</v>
      </c>
      <c r="C559" t="s">
        <v>184</v>
      </c>
      <c r="D559">
        <v>220190</v>
      </c>
      <c r="E559" t="s">
        <v>225</v>
      </c>
      <c r="F559" t="s">
        <v>226</v>
      </c>
      <c r="G559" t="s">
        <v>222</v>
      </c>
      <c r="H559" t="s">
        <v>223</v>
      </c>
      <c r="I559" t="s">
        <v>224</v>
      </c>
      <c r="J559" s="1">
        <v>0.30902777777777779</v>
      </c>
      <c r="K559" s="1">
        <v>0.34513888888888888</v>
      </c>
      <c r="L559" t="s">
        <v>218</v>
      </c>
      <c r="M559" t="s">
        <v>219</v>
      </c>
      <c r="N559">
        <v>20.921500000000002</v>
      </c>
      <c r="Q559" s="1">
        <f t="shared" si="8"/>
        <v>3.6111111111111094E-2</v>
      </c>
    </row>
    <row r="560" spans="1:17">
      <c r="A560" t="s">
        <v>131</v>
      </c>
      <c r="B560">
        <v>4</v>
      </c>
      <c r="C560" t="s">
        <v>184</v>
      </c>
      <c r="D560">
        <v>220055</v>
      </c>
      <c r="E560" t="s">
        <v>227</v>
      </c>
      <c r="F560" t="s">
        <v>228</v>
      </c>
      <c r="G560" t="s">
        <v>222</v>
      </c>
      <c r="H560" t="s">
        <v>218</v>
      </c>
      <c r="I560" t="s">
        <v>219</v>
      </c>
      <c r="J560" s="1">
        <v>0.35069444444444442</v>
      </c>
      <c r="K560" s="1">
        <v>0.37916666666666665</v>
      </c>
      <c r="L560" t="s">
        <v>192</v>
      </c>
      <c r="M560" t="s">
        <v>193</v>
      </c>
      <c r="N560">
        <v>16.2334</v>
      </c>
      <c r="Q560" s="1">
        <f t="shared" si="8"/>
        <v>2.8472222222222232E-2</v>
      </c>
    </row>
    <row r="561" spans="1:17">
      <c r="A561" t="s">
        <v>131</v>
      </c>
      <c r="B561">
        <v>5</v>
      </c>
      <c r="C561" t="s">
        <v>184</v>
      </c>
      <c r="D561">
        <v>100856</v>
      </c>
      <c r="E561" t="s">
        <v>194</v>
      </c>
      <c r="F561" t="s">
        <v>195</v>
      </c>
      <c r="G561" t="s">
        <v>196</v>
      </c>
      <c r="H561" t="s">
        <v>192</v>
      </c>
      <c r="I561" t="s">
        <v>193</v>
      </c>
      <c r="J561" s="1">
        <v>0.38194444444444442</v>
      </c>
      <c r="K561" s="1">
        <v>0.40416666666666662</v>
      </c>
      <c r="L561" t="s">
        <v>197</v>
      </c>
      <c r="M561" t="s">
        <v>198</v>
      </c>
      <c r="N561">
        <v>13.524900000000001</v>
      </c>
      <c r="Q561" s="1">
        <f t="shared" si="8"/>
        <v>2.2222222222222199E-2</v>
      </c>
    </row>
    <row r="562" spans="1:17">
      <c r="A562" t="s">
        <v>131</v>
      </c>
      <c r="B562">
        <v>6</v>
      </c>
      <c r="C562" t="s">
        <v>179</v>
      </c>
      <c r="H562" t="s">
        <v>197</v>
      </c>
      <c r="I562" t="s">
        <v>198</v>
      </c>
      <c r="J562" s="1">
        <v>0.40416666666666662</v>
      </c>
      <c r="K562" s="1">
        <v>0.40972222222222227</v>
      </c>
      <c r="L562" t="s">
        <v>218</v>
      </c>
      <c r="M562" t="s">
        <v>219</v>
      </c>
      <c r="N562">
        <v>3.9390000000000001</v>
      </c>
      <c r="Q562" s="1">
        <f t="shared" si="8"/>
        <v>5.5555555555556468E-3</v>
      </c>
    </row>
    <row r="563" spans="1:17">
      <c r="A563" t="s">
        <v>131</v>
      </c>
      <c r="B563">
        <v>7</v>
      </c>
      <c r="C563" t="s">
        <v>184</v>
      </c>
      <c r="D563">
        <v>220071</v>
      </c>
      <c r="E563" t="s">
        <v>227</v>
      </c>
      <c r="F563" t="s">
        <v>228</v>
      </c>
      <c r="G563" t="s">
        <v>222</v>
      </c>
      <c r="H563" t="s">
        <v>218</v>
      </c>
      <c r="I563" t="s">
        <v>219</v>
      </c>
      <c r="J563" s="1">
        <v>0.43402777777777773</v>
      </c>
      <c r="K563" s="1">
        <v>0.46249999999999997</v>
      </c>
      <c r="L563" t="s">
        <v>192</v>
      </c>
      <c r="M563" t="s">
        <v>193</v>
      </c>
      <c r="N563">
        <v>16.2334</v>
      </c>
      <c r="Q563" s="1">
        <f t="shared" si="8"/>
        <v>2.8472222222222232E-2</v>
      </c>
    </row>
    <row r="564" spans="1:17">
      <c r="A564" t="s">
        <v>131</v>
      </c>
      <c r="B564">
        <v>8</v>
      </c>
      <c r="C564" t="s">
        <v>184</v>
      </c>
      <c r="D564">
        <v>220224</v>
      </c>
      <c r="E564" t="s">
        <v>229</v>
      </c>
      <c r="F564" t="s">
        <v>230</v>
      </c>
      <c r="G564" t="s">
        <v>222</v>
      </c>
      <c r="H564" t="s">
        <v>192</v>
      </c>
      <c r="I564" t="s">
        <v>193</v>
      </c>
      <c r="J564" s="1">
        <v>0.47430555555555554</v>
      </c>
      <c r="K564" s="1">
        <v>0.50138888888888888</v>
      </c>
      <c r="L564" t="s">
        <v>218</v>
      </c>
      <c r="M564" t="s">
        <v>219</v>
      </c>
      <c r="N564">
        <v>15.4627</v>
      </c>
      <c r="Q564" s="1">
        <f t="shared" si="8"/>
        <v>2.7083333333333348E-2</v>
      </c>
    </row>
    <row r="565" spans="1:17">
      <c r="A565" t="s">
        <v>131</v>
      </c>
      <c r="B565">
        <v>9</v>
      </c>
      <c r="C565" t="s">
        <v>179</v>
      </c>
      <c r="H565" t="s">
        <v>218</v>
      </c>
      <c r="I565" t="s">
        <v>219</v>
      </c>
      <c r="J565" s="1">
        <v>0.50138888888888888</v>
      </c>
      <c r="K565" s="1">
        <v>0.50972222222222219</v>
      </c>
      <c r="L565" t="s">
        <v>180</v>
      </c>
      <c r="M565" t="s">
        <v>181</v>
      </c>
      <c r="N565">
        <v>5.3</v>
      </c>
      <c r="Q565" s="1">
        <f t="shared" si="8"/>
        <v>8.3333333333333037E-3</v>
      </c>
    </row>
    <row r="566" spans="1:17">
      <c r="A566" t="s">
        <v>131</v>
      </c>
      <c r="B566">
        <v>10</v>
      </c>
      <c r="C566" t="s">
        <v>179</v>
      </c>
      <c r="H566" t="s">
        <v>180</v>
      </c>
      <c r="I566" t="s">
        <v>181</v>
      </c>
      <c r="J566" s="1">
        <v>0.56805555555555554</v>
      </c>
      <c r="K566" s="1">
        <v>0.57638888888888895</v>
      </c>
      <c r="L566" t="s">
        <v>182</v>
      </c>
      <c r="M566" t="s">
        <v>183</v>
      </c>
      <c r="N566">
        <v>7.6</v>
      </c>
      <c r="Q566" s="1">
        <f t="shared" si="8"/>
        <v>8.3333333333334147E-3</v>
      </c>
    </row>
    <row r="567" spans="1:17">
      <c r="A567" t="s">
        <v>131</v>
      </c>
      <c r="B567">
        <v>11</v>
      </c>
      <c r="C567" t="s">
        <v>184</v>
      </c>
      <c r="D567">
        <v>535188</v>
      </c>
      <c r="E567" t="s">
        <v>185</v>
      </c>
      <c r="F567" t="s">
        <v>186</v>
      </c>
      <c r="G567" t="s">
        <v>187</v>
      </c>
      <c r="H567" t="s">
        <v>182</v>
      </c>
      <c r="I567" t="s">
        <v>183</v>
      </c>
      <c r="J567" s="1">
        <v>0.57638888888888895</v>
      </c>
      <c r="K567" s="1">
        <v>0.59930555555555554</v>
      </c>
      <c r="L567" t="s">
        <v>188</v>
      </c>
      <c r="M567" t="s">
        <v>189</v>
      </c>
      <c r="N567">
        <v>12.118</v>
      </c>
      <c r="Q567" s="1">
        <f t="shared" si="8"/>
        <v>2.2916666666666585E-2</v>
      </c>
    </row>
    <row r="568" spans="1:17">
      <c r="A568" t="s">
        <v>131</v>
      </c>
      <c r="B568">
        <v>12</v>
      </c>
      <c r="C568" t="s">
        <v>184</v>
      </c>
      <c r="D568">
        <v>535042</v>
      </c>
      <c r="E568" t="s">
        <v>190</v>
      </c>
      <c r="F568" t="s">
        <v>191</v>
      </c>
      <c r="G568" t="s">
        <v>187</v>
      </c>
      <c r="H568" t="s">
        <v>188</v>
      </c>
      <c r="I568" t="s">
        <v>189</v>
      </c>
      <c r="J568" s="1">
        <v>0.60416666666666663</v>
      </c>
      <c r="K568" s="1">
        <v>0.625</v>
      </c>
      <c r="L568" t="s">
        <v>182</v>
      </c>
      <c r="M568" t="s">
        <v>183</v>
      </c>
      <c r="N568">
        <v>12.781700000000001</v>
      </c>
      <c r="Q568" s="1">
        <f t="shared" si="8"/>
        <v>2.083333333333337E-2</v>
      </c>
    </row>
    <row r="569" spans="1:17">
      <c r="A569" t="s">
        <v>131</v>
      </c>
      <c r="B569">
        <v>13</v>
      </c>
      <c r="C569" t="s">
        <v>184</v>
      </c>
      <c r="D569">
        <v>535200</v>
      </c>
      <c r="E569" t="s">
        <v>185</v>
      </c>
      <c r="F569" t="s">
        <v>186</v>
      </c>
      <c r="G569" t="s">
        <v>187</v>
      </c>
      <c r="H569" t="s">
        <v>182</v>
      </c>
      <c r="I569" t="s">
        <v>183</v>
      </c>
      <c r="J569" s="1">
        <v>0.63194444444444442</v>
      </c>
      <c r="K569" s="1">
        <v>0.65486111111111112</v>
      </c>
      <c r="L569" t="s">
        <v>188</v>
      </c>
      <c r="M569" t="s">
        <v>189</v>
      </c>
      <c r="N569">
        <v>12.118</v>
      </c>
      <c r="Q569" s="1">
        <f t="shared" si="8"/>
        <v>2.2916666666666696E-2</v>
      </c>
    </row>
    <row r="570" spans="1:17">
      <c r="A570" t="s">
        <v>131</v>
      </c>
      <c r="B570">
        <v>14</v>
      </c>
      <c r="C570" t="s">
        <v>184</v>
      </c>
      <c r="D570">
        <v>535053</v>
      </c>
      <c r="E570" t="s">
        <v>190</v>
      </c>
      <c r="F570" t="s">
        <v>191</v>
      </c>
      <c r="G570" t="s">
        <v>187</v>
      </c>
      <c r="H570" t="s">
        <v>188</v>
      </c>
      <c r="I570" t="s">
        <v>189</v>
      </c>
      <c r="J570" s="1">
        <v>0.65972222222222221</v>
      </c>
      <c r="K570" s="1">
        <v>0.68055555555555547</v>
      </c>
      <c r="L570" t="s">
        <v>182</v>
      </c>
      <c r="M570" t="s">
        <v>183</v>
      </c>
      <c r="N570">
        <v>12.781700000000001</v>
      </c>
      <c r="Q570" s="1">
        <f t="shared" si="8"/>
        <v>2.0833333333333259E-2</v>
      </c>
    </row>
    <row r="571" spans="1:17">
      <c r="A571" t="s">
        <v>131</v>
      </c>
      <c r="B571">
        <v>15</v>
      </c>
      <c r="C571" t="s">
        <v>184</v>
      </c>
      <c r="D571">
        <v>535211</v>
      </c>
      <c r="E571" t="s">
        <v>185</v>
      </c>
      <c r="F571" t="s">
        <v>186</v>
      </c>
      <c r="G571" t="s">
        <v>187</v>
      </c>
      <c r="H571" t="s">
        <v>182</v>
      </c>
      <c r="I571" t="s">
        <v>183</v>
      </c>
      <c r="J571" s="1">
        <v>0.69027777777777777</v>
      </c>
      <c r="K571" s="1">
        <v>0.71319444444444446</v>
      </c>
      <c r="L571" t="s">
        <v>188</v>
      </c>
      <c r="M571" t="s">
        <v>189</v>
      </c>
      <c r="N571">
        <v>12.118</v>
      </c>
      <c r="Q571" s="1">
        <f t="shared" si="8"/>
        <v>2.2916666666666696E-2</v>
      </c>
    </row>
    <row r="572" spans="1:17">
      <c r="A572" t="s">
        <v>131</v>
      </c>
      <c r="B572">
        <v>16</v>
      </c>
      <c r="C572" t="s">
        <v>184</v>
      </c>
      <c r="D572">
        <v>535065</v>
      </c>
      <c r="E572" t="s">
        <v>190</v>
      </c>
      <c r="F572" t="s">
        <v>191</v>
      </c>
      <c r="G572" t="s">
        <v>187</v>
      </c>
      <c r="H572" t="s">
        <v>188</v>
      </c>
      <c r="I572" t="s">
        <v>189</v>
      </c>
      <c r="J572" s="1">
        <v>0.71736111111111101</v>
      </c>
      <c r="K572" s="1">
        <v>0.73819444444444438</v>
      </c>
      <c r="L572" t="s">
        <v>182</v>
      </c>
      <c r="M572" t="s">
        <v>183</v>
      </c>
      <c r="N572">
        <v>12.781700000000001</v>
      </c>
      <c r="Q572" s="1">
        <f t="shared" si="8"/>
        <v>2.083333333333337E-2</v>
      </c>
    </row>
    <row r="573" spans="1:17">
      <c r="A573" t="s">
        <v>131</v>
      </c>
      <c r="B573">
        <v>17</v>
      </c>
      <c r="C573" t="s">
        <v>184</v>
      </c>
      <c r="D573">
        <v>535232</v>
      </c>
      <c r="E573" t="s">
        <v>185</v>
      </c>
      <c r="F573" t="s">
        <v>186</v>
      </c>
      <c r="G573" t="s">
        <v>187</v>
      </c>
      <c r="H573" t="s">
        <v>182</v>
      </c>
      <c r="I573" t="s">
        <v>183</v>
      </c>
      <c r="J573" s="1">
        <v>0.78055555555555556</v>
      </c>
      <c r="K573" s="1">
        <v>0.80347222222222225</v>
      </c>
      <c r="L573" t="s">
        <v>188</v>
      </c>
      <c r="M573" t="s">
        <v>189</v>
      </c>
      <c r="N573">
        <v>12.118</v>
      </c>
      <c r="Q573" s="1">
        <f t="shared" si="8"/>
        <v>2.2916666666666696E-2</v>
      </c>
    </row>
    <row r="574" spans="1:17">
      <c r="A574" t="s">
        <v>131</v>
      </c>
      <c r="B574">
        <v>18</v>
      </c>
      <c r="C574" t="s">
        <v>184</v>
      </c>
      <c r="D574">
        <v>535086</v>
      </c>
      <c r="E574" t="s">
        <v>190</v>
      </c>
      <c r="F574" t="s">
        <v>191</v>
      </c>
      <c r="G574" t="s">
        <v>187</v>
      </c>
      <c r="H574" t="s">
        <v>188</v>
      </c>
      <c r="I574" t="s">
        <v>189</v>
      </c>
      <c r="J574" s="1">
        <v>0.80694444444444446</v>
      </c>
      <c r="K574" s="1">
        <v>0.82708333333333339</v>
      </c>
      <c r="L574" t="s">
        <v>182</v>
      </c>
      <c r="M574" t="s">
        <v>183</v>
      </c>
      <c r="N574">
        <v>12.781700000000001</v>
      </c>
      <c r="Q574" s="1">
        <f t="shared" si="8"/>
        <v>2.0138888888888928E-2</v>
      </c>
    </row>
    <row r="575" spans="1:17">
      <c r="A575" t="s">
        <v>131</v>
      </c>
      <c r="B575">
        <v>19</v>
      </c>
      <c r="C575" t="s">
        <v>179</v>
      </c>
      <c r="H575" t="s">
        <v>182</v>
      </c>
      <c r="I575" t="s">
        <v>183</v>
      </c>
      <c r="J575" s="1">
        <v>0.82708333333333339</v>
      </c>
      <c r="K575" s="1">
        <v>0.8354166666666667</v>
      </c>
      <c r="L575" t="s">
        <v>180</v>
      </c>
      <c r="M575" t="s">
        <v>181</v>
      </c>
      <c r="N575">
        <v>7.8</v>
      </c>
      <c r="Q575" s="1">
        <f t="shared" si="8"/>
        <v>8.3333333333333037E-3</v>
      </c>
    </row>
    <row r="576" spans="1:17">
      <c r="A576" t="s">
        <v>131</v>
      </c>
      <c r="M576" t="s">
        <v>277</v>
      </c>
      <c r="N576">
        <f>SUM(N557:N575)</f>
        <v>231.79670000000002</v>
      </c>
      <c r="P576" t="s">
        <v>274</v>
      </c>
      <c r="Q576" s="1">
        <f>SUM(Q557:Q574)</f>
        <v>0.3812500000000002</v>
      </c>
    </row>
    <row r="577" spans="1:17">
      <c r="Q577" s="1"/>
    </row>
    <row r="578" spans="1:17">
      <c r="A578" t="s">
        <v>144</v>
      </c>
      <c r="Q578" s="1"/>
    </row>
    <row r="579" spans="1:17">
      <c r="A579" t="s">
        <v>144</v>
      </c>
      <c r="B579">
        <v>1</v>
      </c>
      <c r="C579" t="s">
        <v>179</v>
      </c>
      <c r="H579" t="s">
        <v>180</v>
      </c>
      <c r="I579" t="s">
        <v>181</v>
      </c>
      <c r="J579" s="1">
        <v>0.27083333333333331</v>
      </c>
      <c r="K579" s="1">
        <v>0.28819444444444448</v>
      </c>
      <c r="L579" t="s">
        <v>223</v>
      </c>
      <c r="M579" t="s">
        <v>224</v>
      </c>
      <c r="N579">
        <v>16.3</v>
      </c>
      <c r="Q579" s="1">
        <f t="shared" si="8"/>
        <v>1.736111111111116E-2</v>
      </c>
    </row>
    <row r="580" spans="1:17">
      <c r="A580" t="s">
        <v>144</v>
      </c>
      <c r="B580">
        <v>2</v>
      </c>
      <c r="C580" t="s">
        <v>184</v>
      </c>
      <c r="D580">
        <v>220184</v>
      </c>
      <c r="E580" t="s">
        <v>225</v>
      </c>
      <c r="F580" t="s">
        <v>226</v>
      </c>
      <c r="G580" t="s">
        <v>222</v>
      </c>
      <c r="H580" t="s">
        <v>223</v>
      </c>
      <c r="I580" t="s">
        <v>224</v>
      </c>
      <c r="J580" s="1">
        <v>0.28819444444444448</v>
      </c>
      <c r="K580" s="1">
        <v>0.32430555555555557</v>
      </c>
      <c r="L580" t="s">
        <v>218</v>
      </c>
      <c r="M580" t="s">
        <v>219</v>
      </c>
      <c r="N580">
        <v>20.921500000000002</v>
      </c>
      <c r="Q580" s="1">
        <f t="shared" si="8"/>
        <v>3.6111111111111094E-2</v>
      </c>
    </row>
    <row r="581" spans="1:17">
      <c r="A581" t="s">
        <v>144</v>
      </c>
      <c r="B581">
        <v>3</v>
      </c>
      <c r="C581" t="s">
        <v>184</v>
      </c>
      <c r="D581">
        <v>220051</v>
      </c>
      <c r="E581" t="s">
        <v>227</v>
      </c>
      <c r="F581" t="s">
        <v>228</v>
      </c>
      <c r="G581" t="s">
        <v>222</v>
      </c>
      <c r="H581" t="s">
        <v>218</v>
      </c>
      <c r="I581" t="s">
        <v>219</v>
      </c>
      <c r="J581" s="1">
        <v>0.3298611111111111</v>
      </c>
      <c r="K581" s="1">
        <v>0.35833333333333334</v>
      </c>
      <c r="L581" t="s">
        <v>192</v>
      </c>
      <c r="M581" t="s">
        <v>193</v>
      </c>
      <c r="N581">
        <v>16.2334</v>
      </c>
      <c r="Q581" s="1">
        <f t="shared" ref="Q581:Q644" si="9">K581-J581</f>
        <v>2.8472222222222232E-2</v>
      </c>
    </row>
    <row r="582" spans="1:17">
      <c r="A582" t="s">
        <v>144</v>
      </c>
      <c r="B582">
        <v>4</v>
      </c>
      <c r="C582" t="s">
        <v>184</v>
      </c>
      <c r="D582">
        <v>100852</v>
      </c>
      <c r="E582" t="s">
        <v>194</v>
      </c>
      <c r="F582" t="s">
        <v>195</v>
      </c>
      <c r="G582" t="s">
        <v>196</v>
      </c>
      <c r="H582" t="s">
        <v>192</v>
      </c>
      <c r="I582" t="s">
        <v>193</v>
      </c>
      <c r="J582" s="1">
        <v>0.3611111111111111</v>
      </c>
      <c r="K582" s="1">
        <v>0.3840277777777778</v>
      </c>
      <c r="L582" t="s">
        <v>197</v>
      </c>
      <c r="M582" t="s">
        <v>198</v>
      </c>
      <c r="N582">
        <v>13.524900000000001</v>
      </c>
      <c r="Q582" s="1">
        <f t="shared" si="9"/>
        <v>2.2916666666666696E-2</v>
      </c>
    </row>
    <row r="583" spans="1:17">
      <c r="A583" t="s">
        <v>144</v>
      </c>
      <c r="B583">
        <v>5</v>
      </c>
      <c r="C583" t="s">
        <v>184</v>
      </c>
      <c r="D583">
        <v>100720</v>
      </c>
      <c r="E583" t="s">
        <v>199</v>
      </c>
      <c r="F583" t="s">
        <v>200</v>
      </c>
      <c r="G583" t="s">
        <v>196</v>
      </c>
      <c r="H583" t="s">
        <v>197</v>
      </c>
      <c r="I583" t="s">
        <v>198</v>
      </c>
      <c r="J583" s="1">
        <v>0.3923611111111111</v>
      </c>
      <c r="K583" s="1">
        <v>0.40069444444444446</v>
      </c>
      <c r="L583" t="s">
        <v>201</v>
      </c>
      <c r="M583" t="s">
        <v>202</v>
      </c>
      <c r="N583">
        <v>3.9434100000000001</v>
      </c>
      <c r="Q583" s="1">
        <f t="shared" si="9"/>
        <v>8.3333333333333592E-3</v>
      </c>
    </row>
    <row r="584" spans="1:17">
      <c r="A584" t="s">
        <v>144</v>
      </c>
      <c r="B584">
        <v>6</v>
      </c>
      <c r="C584" t="s">
        <v>184</v>
      </c>
      <c r="D584">
        <v>100863</v>
      </c>
      <c r="E584" t="s">
        <v>203</v>
      </c>
      <c r="F584" t="s">
        <v>204</v>
      </c>
      <c r="G584" t="s">
        <v>196</v>
      </c>
      <c r="H584" t="s">
        <v>201</v>
      </c>
      <c r="I584" t="s">
        <v>202</v>
      </c>
      <c r="J584" s="1">
        <v>0.40972222222222227</v>
      </c>
      <c r="K584" s="1">
        <v>0.41736111111111113</v>
      </c>
      <c r="L584" t="s">
        <v>197</v>
      </c>
      <c r="M584" t="s">
        <v>198</v>
      </c>
      <c r="N584">
        <v>3.6383299999999998</v>
      </c>
      <c r="Q584" s="1">
        <f t="shared" si="9"/>
        <v>7.6388888888888618E-3</v>
      </c>
    </row>
    <row r="585" spans="1:17">
      <c r="A585" t="s">
        <v>144</v>
      </c>
      <c r="B585">
        <v>7</v>
      </c>
      <c r="C585" t="s">
        <v>184</v>
      </c>
      <c r="D585">
        <v>100727</v>
      </c>
      <c r="E585" t="s">
        <v>205</v>
      </c>
      <c r="F585" t="s">
        <v>206</v>
      </c>
      <c r="G585" t="s">
        <v>196</v>
      </c>
      <c r="H585" t="s">
        <v>197</v>
      </c>
      <c r="I585" t="s">
        <v>198</v>
      </c>
      <c r="J585" s="1">
        <v>0.4236111111111111</v>
      </c>
      <c r="K585" s="1">
        <v>0.44236111111111115</v>
      </c>
      <c r="L585" t="s">
        <v>182</v>
      </c>
      <c r="M585" t="s">
        <v>183</v>
      </c>
      <c r="N585">
        <v>10.9535</v>
      </c>
      <c r="Q585" s="1">
        <f t="shared" si="9"/>
        <v>1.8750000000000044E-2</v>
      </c>
    </row>
    <row r="586" spans="1:17">
      <c r="A586" t="s">
        <v>144</v>
      </c>
      <c r="B586">
        <v>8</v>
      </c>
      <c r="C586" t="s">
        <v>184</v>
      </c>
      <c r="D586">
        <v>100880</v>
      </c>
      <c r="E586" t="s">
        <v>216</v>
      </c>
      <c r="F586" t="s">
        <v>217</v>
      </c>
      <c r="G586" t="s">
        <v>196</v>
      </c>
      <c r="H586" t="s">
        <v>182</v>
      </c>
      <c r="I586" t="s">
        <v>183</v>
      </c>
      <c r="J586" s="1">
        <v>0.48888888888888887</v>
      </c>
      <c r="K586" s="1">
        <v>0.5083333333333333</v>
      </c>
      <c r="L586" t="s">
        <v>197</v>
      </c>
      <c r="M586" t="s">
        <v>198</v>
      </c>
      <c r="N586">
        <v>11.3742</v>
      </c>
      <c r="Q586" s="1">
        <f t="shared" si="9"/>
        <v>1.9444444444444431E-2</v>
      </c>
    </row>
    <row r="587" spans="1:17">
      <c r="A587" t="s">
        <v>144</v>
      </c>
      <c r="B587">
        <v>9</v>
      </c>
      <c r="C587" t="s">
        <v>184</v>
      </c>
      <c r="D587">
        <v>100747</v>
      </c>
      <c r="E587" t="s">
        <v>199</v>
      </c>
      <c r="F587" t="s">
        <v>200</v>
      </c>
      <c r="G587" t="s">
        <v>196</v>
      </c>
      <c r="H587" t="s">
        <v>197</v>
      </c>
      <c r="I587" t="s">
        <v>198</v>
      </c>
      <c r="J587" s="1">
        <v>0.51736111111111105</v>
      </c>
      <c r="K587" s="1">
        <v>0.52569444444444446</v>
      </c>
      <c r="L587" t="s">
        <v>201</v>
      </c>
      <c r="M587" t="s">
        <v>202</v>
      </c>
      <c r="N587">
        <v>3.9434100000000001</v>
      </c>
      <c r="Q587" s="1">
        <f t="shared" si="9"/>
        <v>8.3333333333334147E-3</v>
      </c>
    </row>
    <row r="588" spans="1:17">
      <c r="A588" t="s">
        <v>144</v>
      </c>
      <c r="B588">
        <v>10</v>
      </c>
      <c r="C588" t="s">
        <v>184</v>
      </c>
      <c r="D588">
        <v>100890</v>
      </c>
      <c r="E588" t="s">
        <v>203</v>
      </c>
      <c r="F588" t="s">
        <v>204</v>
      </c>
      <c r="G588" t="s">
        <v>196</v>
      </c>
      <c r="H588" t="s">
        <v>201</v>
      </c>
      <c r="I588" t="s">
        <v>202</v>
      </c>
      <c r="J588" s="1">
        <v>0.53402777777777777</v>
      </c>
      <c r="K588" s="1">
        <v>0.54166666666666663</v>
      </c>
      <c r="L588" t="s">
        <v>197</v>
      </c>
      <c r="M588" t="s">
        <v>198</v>
      </c>
      <c r="N588">
        <v>3.6383299999999998</v>
      </c>
      <c r="Q588" s="1">
        <f t="shared" si="9"/>
        <v>7.6388888888888618E-3</v>
      </c>
    </row>
    <row r="589" spans="1:17">
      <c r="A589" t="s">
        <v>144</v>
      </c>
      <c r="B589">
        <v>11</v>
      </c>
      <c r="C589" t="s">
        <v>184</v>
      </c>
      <c r="D589">
        <v>100753</v>
      </c>
      <c r="E589" t="s">
        <v>205</v>
      </c>
      <c r="F589" t="s">
        <v>206</v>
      </c>
      <c r="G589" t="s">
        <v>196</v>
      </c>
      <c r="H589" t="s">
        <v>197</v>
      </c>
      <c r="I589" t="s">
        <v>198</v>
      </c>
      <c r="J589" s="1">
        <v>0.54861111111111105</v>
      </c>
      <c r="K589" s="1">
        <v>0.56736111111111109</v>
      </c>
      <c r="L589" t="s">
        <v>182</v>
      </c>
      <c r="M589" t="s">
        <v>183</v>
      </c>
      <c r="N589">
        <v>10.9535</v>
      </c>
      <c r="Q589" s="1">
        <f t="shared" si="9"/>
        <v>1.8750000000000044E-2</v>
      </c>
    </row>
    <row r="590" spans="1:17">
      <c r="A590" t="s">
        <v>144</v>
      </c>
      <c r="B590">
        <v>12</v>
      </c>
      <c r="C590" t="s">
        <v>179</v>
      </c>
      <c r="H590" t="s">
        <v>182</v>
      </c>
      <c r="I590" t="s">
        <v>183</v>
      </c>
      <c r="J590" s="1">
        <v>0.56736111111111109</v>
      </c>
      <c r="K590" s="1">
        <v>0.5756944444444444</v>
      </c>
      <c r="L590" t="s">
        <v>180</v>
      </c>
      <c r="M590" t="s">
        <v>181</v>
      </c>
      <c r="N590">
        <v>7.8</v>
      </c>
      <c r="Q590" s="1">
        <f t="shared" si="9"/>
        <v>8.3333333333333037E-3</v>
      </c>
    </row>
    <row r="591" spans="1:17">
      <c r="A591" t="s">
        <v>144</v>
      </c>
      <c r="B591">
        <v>13</v>
      </c>
      <c r="C591" t="s">
        <v>179</v>
      </c>
      <c r="H591" t="s">
        <v>180</v>
      </c>
      <c r="I591" t="s">
        <v>181</v>
      </c>
      <c r="J591" s="1">
        <v>0.63263888888888886</v>
      </c>
      <c r="K591" s="1">
        <v>0.64097222222222217</v>
      </c>
      <c r="L591" t="s">
        <v>192</v>
      </c>
      <c r="M591" t="s">
        <v>193</v>
      </c>
      <c r="N591">
        <v>7.5</v>
      </c>
      <c r="Q591" s="1">
        <f t="shared" si="9"/>
        <v>8.3333333333333037E-3</v>
      </c>
    </row>
    <row r="592" spans="1:17">
      <c r="A592" t="s">
        <v>144</v>
      </c>
      <c r="B592">
        <v>14</v>
      </c>
      <c r="C592" t="s">
        <v>184</v>
      </c>
      <c r="D592">
        <v>220256</v>
      </c>
      <c r="E592" t="s">
        <v>229</v>
      </c>
      <c r="F592" t="s">
        <v>230</v>
      </c>
      <c r="G592" t="s">
        <v>222</v>
      </c>
      <c r="H592" t="s">
        <v>192</v>
      </c>
      <c r="I592" t="s">
        <v>193</v>
      </c>
      <c r="J592" s="1">
        <v>0.64097222222222217</v>
      </c>
      <c r="K592" s="1">
        <v>0.66805555555555562</v>
      </c>
      <c r="L592" t="s">
        <v>218</v>
      </c>
      <c r="M592" t="s">
        <v>219</v>
      </c>
      <c r="N592">
        <v>15.4627</v>
      </c>
      <c r="Q592" s="1">
        <f t="shared" si="9"/>
        <v>2.7083333333333459E-2</v>
      </c>
    </row>
    <row r="593" spans="1:17">
      <c r="A593" t="s">
        <v>144</v>
      </c>
      <c r="B593">
        <v>15</v>
      </c>
      <c r="C593" t="s">
        <v>184</v>
      </c>
      <c r="D593">
        <v>220116</v>
      </c>
      <c r="E593" t="s">
        <v>220</v>
      </c>
      <c r="F593" t="s">
        <v>221</v>
      </c>
      <c r="G593" t="s">
        <v>222</v>
      </c>
      <c r="H593" t="s">
        <v>218</v>
      </c>
      <c r="I593" t="s">
        <v>219</v>
      </c>
      <c r="J593" s="1">
        <v>0.67361111111111116</v>
      </c>
      <c r="K593" s="1">
        <v>0.70763888888888893</v>
      </c>
      <c r="L593" t="s">
        <v>223</v>
      </c>
      <c r="M593" t="s">
        <v>224</v>
      </c>
      <c r="N593">
        <v>19.882999999999999</v>
      </c>
      <c r="Q593" s="1">
        <f t="shared" si="9"/>
        <v>3.4027777777777768E-2</v>
      </c>
    </row>
    <row r="594" spans="1:17">
      <c r="A594" t="s">
        <v>144</v>
      </c>
      <c r="B594">
        <v>16</v>
      </c>
      <c r="C594" t="s">
        <v>184</v>
      </c>
      <c r="D594">
        <v>220273</v>
      </c>
      <c r="E594" t="s">
        <v>225</v>
      </c>
      <c r="F594" t="s">
        <v>226</v>
      </c>
      <c r="G594" t="s">
        <v>222</v>
      </c>
      <c r="H594" t="s">
        <v>223</v>
      </c>
      <c r="I594" t="s">
        <v>224</v>
      </c>
      <c r="J594" s="1">
        <v>0.72569444444444453</v>
      </c>
      <c r="K594" s="1">
        <v>0.76180555555555562</v>
      </c>
      <c r="L594" t="s">
        <v>218</v>
      </c>
      <c r="M594" t="s">
        <v>219</v>
      </c>
      <c r="N594">
        <v>20.921500000000002</v>
      </c>
      <c r="Q594" s="1">
        <f t="shared" si="9"/>
        <v>3.6111111111111094E-2</v>
      </c>
    </row>
    <row r="595" spans="1:17">
      <c r="A595" t="s">
        <v>144</v>
      </c>
      <c r="B595">
        <v>17</v>
      </c>
      <c r="C595" t="s">
        <v>184</v>
      </c>
      <c r="D595">
        <v>220135</v>
      </c>
      <c r="E595" t="s">
        <v>227</v>
      </c>
      <c r="F595" t="s">
        <v>228</v>
      </c>
      <c r="G595" t="s">
        <v>222</v>
      </c>
      <c r="H595" t="s">
        <v>218</v>
      </c>
      <c r="I595" t="s">
        <v>219</v>
      </c>
      <c r="J595" s="1">
        <v>0.76736111111111116</v>
      </c>
      <c r="K595" s="1">
        <v>0.79583333333333339</v>
      </c>
      <c r="L595" t="s">
        <v>192</v>
      </c>
      <c r="M595" t="s">
        <v>193</v>
      </c>
      <c r="N595">
        <v>16.2334</v>
      </c>
      <c r="Q595" s="1">
        <f t="shared" si="9"/>
        <v>2.8472222222222232E-2</v>
      </c>
    </row>
    <row r="596" spans="1:17">
      <c r="A596" t="s">
        <v>144</v>
      </c>
      <c r="B596">
        <v>18</v>
      </c>
      <c r="C596" t="s">
        <v>184</v>
      </c>
      <c r="D596">
        <v>100951</v>
      </c>
      <c r="E596" t="s">
        <v>194</v>
      </c>
      <c r="F596" t="s">
        <v>195</v>
      </c>
      <c r="G596" t="s">
        <v>196</v>
      </c>
      <c r="H596" t="s">
        <v>192</v>
      </c>
      <c r="I596" t="s">
        <v>193</v>
      </c>
      <c r="J596" s="1">
        <v>0.81944444444444453</v>
      </c>
      <c r="K596" s="1">
        <v>0.84236111111111101</v>
      </c>
      <c r="L596" t="s">
        <v>197</v>
      </c>
      <c r="M596" t="s">
        <v>198</v>
      </c>
      <c r="N596">
        <v>13.524900000000001</v>
      </c>
      <c r="Q596" s="1">
        <f t="shared" si="9"/>
        <v>2.2916666666666474E-2</v>
      </c>
    </row>
    <row r="597" spans="1:17">
      <c r="A597" t="s">
        <v>144</v>
      </c>
      <c r="B597">
        <v>19</v>
      </c>
      <c r="C597" t="s">
        <v>184</v>
      </c>
      <c r="D597">
        <v>100819</v>
      </c>
      <c r="E597" t="s">
        <v>199</v>
      </c>
      <c r="F597" t="s">
        <v>200</v>
      </c>
      <c r="G597" t="s">
        <v>196</v>
      </c>
      <c r="H597" t="s">
        <v>197</v>
      </c>
      <c r="I597" t="s">
        <v>198</v>
      </c>
      <c r="J597" s="1">
        <v>0.85069444444444453</v>
      </c>
      <c r="K597" s="1">
        <v>0.85902777777777783</v>
      </c>
      <c r="L597" t="s">
        <v>201</v>
      </c>
      <c r="M597" t="s">
        <v>202</v>
      </c>
      <c r="N597">
        <v>3.9434100000000001</v>
      </c>
      <c r="Q597" s="1">
        <f t="shared" si="9"/>
        <v>8.3333333333333037E-3</v>
      </c>
    </row>
    <row r="598" spans="1:17">
      <c r="A598" t="s">
        <v>144</v>
      </c>
      <c r="B598">
        <v>20</v>
      </c>
      <c r="C598" t="s">
        <v>184</v>
      </c>
      <c r="D598">
        <v>100960</v>
      </c>
      <c r="E598" t="s">
        <v>203</v>
      </c>
      <c r="F598" t="s">
        <v>204</v>
      </c>
      <c r="G598" t="s">
        <v>196</v>
      </c>
      <c r="H598" t="s">
        <v>201</v>
      </c>
      <c r="I598" t="s">
        <v>202</v>
      </c>
      <c r="J598" s="1">
        <v>0.87152777777777779</v>
      </c>
      <c r="K598" s="1">
        <v>0.87916666666666676</v>
      </c>
      <c r="L598" t="s">
        <v>197</v>
      </c>
      <c r="M598" t="s">
        <v>198</v>
      </c>
      <c r="N598">
        <v>3.6383299999999998</v>
      </c>
      <c r="Q598" s="1">
        <f t="shared" si="9"/>
        <v>7.6388888888889728E-3</v>
      </c>
    </row>
    <row r="599" spans="1:17">
      <c r="A599" t="s">
        <v>144</v>
      </c>
      <c r="B599">
        <v>21</v>
      </c>
      <c r="C599" t="s">
        <v>184</v>
      </c>
      <c r="D599">
        <v>100826</v>
      </c>
      <c r="E599" t="s">
        <v>199</v>
      </c>
      <c r="F599" t="s">
        <v>200</v>
      </c>
      <c r="G599" t="s">
        <v>196</v>
      </c>
      <c r="H599" t="s">
        <v>197</v>
      </c>
      <c r="I599" t="s">
        <v>198</v>
      </c>
      <c r="J599" s="1">
        <v>0.88888888888888884</v>
      </c>
      <c r="K599" s="1">
        <v>0.89722222222222225</v>
      </c>
      <c r="L599" t="s">
        <v>201</v>
      </c>
      <c r="M599" t="s">
        <v>202</v>
      </c>
      <c r="N599">
        <v>3.9434100000000001</v>
      </c>
      <c r="Q599" s="1">
        <f t="shared" si="9"/>
        <v>8.3333333333334147E-3</v>
      </c>
    </row>
    <row r="600" spans="1:17">
      <c r="A600" t="s">
        <v>144</v>
      </c>
      <c r="B600">
        <v>22</v>
      </c>
      <c r="C600" t="s">
        <v>179</v>
      </c>
      <c r="H600" t="s">
        <v>201</v>
      </c>
      <c r="I600" t="s">
        <v>202</v>
      </c>
      <c r="J600" s="1">
        <v>0.89722222222222225</v>
      </c>
      <c r="K600" s="1">
        <v>0.90763888888888899</v>
      </c>
      <c r="L600" t="s">
        <v>180</v>
      </c>
      <c r="M600" t="s">
        <v>181</v>
      </c>
      <c r="N600">
        <v>7.5</v>
      </c>
      <c r="Q600" s="1">
        <f t="shared" si="9"/>
        <v>1.0416666666666741E-2</v>
      </c>
    </row>
    <row r="601" spans="1:17">
      <c r="A601" t="s">
        <v>144</v>
      </c>
      <c r="M601" t="s">
        <v>277</v>
      </c>
      <c r="N601">
        <f>SUM(N579:N600)</f>
        <v>235.77513000000005</v>
      </c>
      <c r="P601" t="s">
        <v>274</v>
      </c>
      <c r="Q601" s="1">
        <f>SUM(Q579:Q600)</f>
        <v>0.39375000000000027</v>
      </c>
    </row>
    <row r="602" spans="1:17">
      <c r="Q602" s="1"/>
    </row>
    <row r="603" spans="1:17">
      <c r="A603" t="s">
        <v>142</v>
      </c>
      <c r="Q603" s="1"/>
    </row>
    <row r="604" spans="1:17">
      <c r="A604" t="s">
        <v>142</v>
      </c>
      <c r="B604">
        <v>1</v>
      </c>
      <c r="C604" t="s">
        <v>179</v>
      </c>
      <c r="H604" t="s">
        <v>180</v>
      </c>
      <c r="I604" t="s">
        <v>181</v>
      </c>
      <c r="J604" s="1">
        <v>0.49444444444444446</v>
      </c>
      <c r="K604" s="1">
        <v>0.50694444444444442</v>
      </c>
      <c r="L604" t="s">
        <v>231</v>
      </c>
      <c r="M604" t="s">
        <v>232</v>
      </c>
      <c r="N604">
        <v>9.6999999999999993</v>
      </c>
      <c r="Q604" s="1">
        <f t="shared" si="9"/>
        <v>1.2499999999999956E-2</v>
      </c>
    </row>
    <row r="605" spans="1:17">
      <c r="A605" t="s">
        <v>142</v>
      </c>
      <c r="B605">
        <v>2</v>
      </c>
      <c r="C605" t="s">
        <v>184</v>
      </c>
      <c r="D605">
        <v>230818</v>
      </c>
      <c r="E605" t="s">
        <v>233</v>
      </c>
      <c r="F605" t="s">
        <v>234</v>
      </c>
      <c r="G605" t="s">
        <v>235</v>
      </c>
      <c r="H605" t="s">
        <v>231</v>
      </c>
      <c r="I605" t="s">
        <v>232</v>
      </c>
      <c r="J605" s="1">
        <v>0.50694444444444442</v>
      </c>
      <c r="K605" s="1">
        <v>0.52708333333333335</v>
      </c>
      <c r="L605" t="s">
        <v>236</v>
      </c>
      <c r="M605" t="s">
        <v>237</v>
      </c>
      <c r="N605">
        <v>14.0327</v>
      </c>
      <c r="Q605" s="1">
        <f t="shared" si="9"/>
        <v>2.0138888888888928E-2</v>
      </c>
    </row>
    <row r="606" spans="1:17">
      <c r="A606" t="s">
        <v>142</v>
      </c>
      <c r="B606">
        <v>3</v>
      </c>
      <c r="C606" t="s">
        <v>184</v>
      </c>
      <c r="D606">
        <v>230876</v>
      </c>
      <c r="E606" t="s">
        <v>238</v>
      </c>
      <c r="F606" t="s">
        <v>239</v>
      </c>
      <c r="G606" t="s">
        <v>235</v>
      </c>
      <c r="H606" t="s">
        <v>236</v>
      </c>
      <c r="I606" t="s">
        <v>237</v>
      </c>
      <c r="J606" s="1">
        <v>0.53125</v>
      </c>
      <c r="K606" s="1">
        <v>0.54861111111111105</v>
      </c>
      <c r="L606" t="s">
        <v>231</v>
      </c>
      <c r="M606" t="s">
        <v>232</v>
      </c>
      <c r="N606">
        <v>13.1371</v>
      </c>
      <c r="Q606" s="1">
        <f t="shared" si="9"/>
        <v>1.7361111111111049E-2</v>
      </c>
    </row>
    <row r="607" spans="1:17">
      <c r="A607" t="s">
        <v>142</v>
      </c>
      <c r="B607">
        <v>4</v>
      </c>
      <c r="C607" t="s">
        <v>184</v>
      </c>
      <c r="D607">
        <v>230832</v>
      </c>
      <c r="E607" t="s">
        <v>233</v>
      </c>
      <c r="F607" t="s">
        <v>234</v>
      </c>
      <c r="G607" t="s">
        <v>235</v>
      </c>
      <c r="H607" t="s">
        <v>231</v>
      </c>
      <c r="I607" t="s">
        <v>232</v>
      </c>
      <c r="J607" s="1">
        <v>0.55555555555555558</v>
      </c>
      <c r="K607" s="1">
        <v>0.5756944444444444</v>
      </c>
      <c r="L607" t="s">
        <v>236</v>
      </c>
      <c r="M607" t="s">
        <v>237</v>
      </c>
      <c r="N607">
        <v>14.0327</v>
      </c>
      <c r="Q607" s="1">
        <f t="shared" si="9"/>
        <v>2.0138888888888817E-2</v>
      </c>
    </row>
    <row r="608" spans="1:17">
      <c r="A608" t="s">
        <v>142</v>
      </c>
      <c r="B608">
        <v>5</v>
      </c>
      <c r="C608" t="s">
        <v>184</v>
      </c>
      <c r="D608">
        <v>230828</v>
      </c>
      <c r="E608" t="s">
        <v>238</v>
      </c>
      <c r="F608" t="s">
        <v>239</v>
      </c>
      <c r="G608" t="s">
        <v>235</v>
      </c>
      <c r="H608" t="s">
        <v>236</v>
      </c>
      <c r="I608" t="s">
        <v>237</v>
      </c>
      <c r="J608" s="1">
        <v>0.57986111111111105</v>
      </c>
      <c r="K608" s="1">
        <v>0.59722222222222221</v>
      </c>
      <c r="L608" t="s">
        <v>231</v>
      </c>
      <c r="M608" t="s">
        <v>232</v>
      </c>
      <c r="N608">
        <v>13.1371</v>
      </c>
      <c r="Q608" s="1">
        <f t="shared" si="9"/>
        <v>1.736111111111116E-2</v>
      </c>
    </row>
    <row r="609" spans="1:17">
      <c r="A609" t="s">
        <v>142</v>
      </c>
      <c r="B609">
        <v>6</v>
      </c>
      <c r="C609" t="s">
        <v>184</v>
      </c>
      <c r="D609">
        <v>230888</v>
      </c>
      <c r="E609" t="s">
        <v>233</v>
      </c>
      <c r="F609" t="s">
        <v>234</v>
      </c>
      <c r="G609" t="s">
        <v>235</v>
      </c>
      <c r="H609" t="s">
        <v>231</v>
      </c>
      <c r="I609" t="s">
        <v>232</v>
      </c>
      <c r="J609" s="1">
        <v>0.60416666666666663</v>
      </c>
      <c r="K609" s="1">
        <v>0.62430555555555556</v>
      </c>
      <c r="L609" t="s">
        <v>236</v>
      </c>
      <c r="M609" t="s">
        <v>237</v>
      </c>
      <c r="N609">
        <v>14.0327</v>
      </c>
      <c r="Q609" s="1">
        <f t="shared" si="9"/>
        <v>2.0138888888888928E-2</v>
      </c>
    </row>
    <row r="610" spans="1:17">
      <c r="A610" t="s">
        <v>142</v>
      </c>
      <c r="B610">
        <v>7</v>
      </c>
      <c r="C610" t="s">
        <v>184</v>
      </c>
      <c r="D610">
        <v>230808</v>
      </c>
      <c r="E610" t="s">
        <v>238</v>
      </c>
      <c r="F610" t="s">
        <v>239</v>
      </c>
      <c r="G610" t="s">
        <v>235</v>
      </c>
      <c r="H610" t="s">
        <v>236</v>
      </c>
      <c r="I610" t="s">
        <v>237</v>
      </c>
      <c r="J610" s="1">
        <v>0.62847222222222221</v>
      </c>
      <c r="K610" s="1">
        <v>0.64583333333333337</v>
      </c>
      <c r="L610" t="s">
        <v>231</v>
      </c>
      <c r="M610" t="s">
        <v>232</v>
      </c>
      <c r="N610">
        <v>13.1371</v>
      </c>
      <c r="Q610" s="1">
        <f t="shared" si="9"/>
        <v>1.736111111111116E-2</v>
      </c>
    </row>
    <row r="611" spans="1:17">
      <c r="A611" t="s">
        <v>142</v>
      </c>
      <c r="B611">
        <v>8</v>
      </c>
      <c r="C611" t="s">
        <v>184</v>
      </c>
      <c r="D611">
        <v>230875</v>
      </c>
      <c r="E611" t="s">
        <v>233</v>
      </c>
      <c r="F611" t="s">
        <v>234</v>
      </c>
      <c r="G611" t="s">
        <v>235</v>
      </c>
      <c r="H611" t="s">
        <v>231</v>
      </c>
      <c r="I611" t="s">
        <v>232</v>
      </c>
      <c r="J611" s="1">
        <v>0.67708333333333337</v>
      </c>
      <c r="K611" s="1">
        <v>0.6972222222222223</v>
      </c>
      <c r="L611" t="s">
        <v>236</v>
      </c>
      <c r="M611" t="s">
        <v>237</v>
      </c>
      <c r="N611">
        <v>14.0327</v>
      </c>
      <c r="Q611" s="1">
        <f t="shared" si="9"/>
        <v>2.0138888888888928E-2</v>
      </c>
    </row>
    <row r="612" spans="1:17">
      <c r="A612" t="s">
        <v>142</v>
      </c>
      <c r="B612">
        <v>9</v>
      </c>
      <c r="C612" t="s">
        <v>184</v>
      </c>
      <c r="D612">
        <v>230756</v>
      </c>
      <c r="E612" t="s">
        <v>238</v>
      </c>
      <c r="F612" t="s">
        <v>239</v>
      </c>
      <c r="G612" t="s">
        <v>235</v>
      </c>
      <c r="H612" t="s">
        <v>236</v>
      </c>
      <c r="I612" t="s">
        <v>237</v>
      </c>
      <c r="J612" s="1">
        <v>0.70138888888888884</v>
      </c>
      <c r="K612" s="1">
        <v>0.71875</v>
      </c>
      <c r="L612" t="s">
        <v>231</v>
      </c>
      <c r="M612" t="s">
        <v>232</v>
      </c>
      <c r="N612">
        <v>13.1371</v>
      </c>
      <c r="Q612" s="1">
        <f t="shared" si="9"/>
        <v>1.736111111111116E-2</v>
      </c>
    </row>
    <row r="613" spans="1:17">
      <c r="A613" t="s">
        <v>142</v>
      </c>
      <c r="B613">
        <v>10</v>
      </c>
      <c r="C613" t="s">
        <v>184</v>
      </c>
      <c r="D613">
        <v>230796</v>
      </c>
      <c r="E613" t="s">
        <v>233</v>
      </c>
      <c r="F613" t="s">
        <v>234</v>
      </c>
      <c r="G613" t="s">
        <v>235</v>
      </c>
      <c r="H613" t="s">
        <v>231</v>
      </c>
      <c r="I613" t="s">
        <v>232</v>
      </c>
      <c r="J613" s="1">
        <v>0.73263888888888884</v>
      </c>
      <c r="K613" s="1">
        <v>0.75347222222222221</v>
      </c>
      <c r="L613" t="s">
        <v>236</v>
      </c>
      <c r="M613" t="s">
        <v>237</v>
      </c>
      <c r="N613">
        <v>14.0327</v>
      </c>
      <c r="Q613" s="1">
        <f t="shared" si="9"/>
        <v>2.083333333333337E-2</v>
      </c>
    </row>
    <row r="614" spans="1:17">
      <c r="A614" t="s">
        <v>142</v>
      </c>
      <c r="B614">
        <v>11</v>
      </c>
      <c r="C614" t="s">
        <v>184</v>
      </c>
      <c r="D614">
        <v>230867</v>
      </c>
      <c r="E614" t="s">
        <v>238</v>
      </c>
      <c r="F614" t="s">
        <v>239</v>
      </c>
      <c r="G614" t="s">
        <v>235</v>
      </c>
      <c r="H614" t="s">
        <v>236</v>
      </c>
      <c r="I614" t="s">
        <v>237</v>
      </c>
      <c r="J614" s="1">
        <v>0.75694444444444453</v>
      </c>
      <c r="K614" s="1">
        <v>0.77638888888888891</v>
      </c>
      <c r="L614" t="s">
        <v>231</v>
      </c>
      <c r="M614" t="s">
        <v>232</v>
      </c>
      <c r="N614">
        <v>13.1371</v>
      </c>
      <c r="Q614" s="1">
        <f t="shared" si="9"/>
        <v>1.9444444444444375E-2</v>
      </c>
    </row>
    <row r="615" spans="1:17">
      <c r="A615" t="s">
        <v>142</v>
      </c>
      <c r="B615">
        <v>12</v>
      </c>
      <c r="C615" t="s">
        <v>179</v>
      </c>
      <c r="H615" t="s">
        <v>231</v>
      </c>
      <c r="I615" t="s">
        <v>232</v>
      </c>
      <c r="J615" s="1">
        <v>0.77638888888888891</v>
      </c>
      <c r="K615" s="1">
        <v>0.78888888888888886</v>
      </c>
      <c r="L615" t="s">
        <v>180</v>
      </c>
      <c r="M615" t="s">
        <v>181</v>
      </c>
      <c r="N615">
        <v>9.8000000000000007</v>
      </c>
      <c r="Q615" s="1">
        <f t="shared" si="9"/>
        <v>1.2499999999999956E-2</v>
      </c>
    </row>
    <row r="616" spans="1:17">
      <c r="A616" t="s">
        <v>142</v>
      </c>
      <c r="M616" t="s">
        <v>277</v>
      </c>
      <c r="N616">
        <f>SUM(N604:N615)</f>
        <v>155.34900000000002</v>
      </c>
      <c r="P616" t="s">
        <v>274</v>
      </c>
      <c r="Q616" s="1">
        <f>SUM(Q604:Q615)</f>
        <v>0.21527777777777779</v>
      </c>
    </row>
    <row r="617" spans="1:17">
      <c r="Q617" s="1"/>
    </row>
    <row r="618" spans="1:17">
      <c r="A618" t="s">
        <v>139</v>
      </c>
      <c r="Q618" s="1"/>
    </row>
    <row r="619" spans="1:17">
      <c r="A619" t="s">
        <v>139</v>
      </c>
      <c r="B619">
        <v>1</v>
      </c>
      <c r="C619" t="s">
        <v>179</v>
      </c>
      <c r="H619" t="s">
        <v>180</v>
      </c>
      <c r="I619" t="s">
        <v>181</v>
      </c>
      <c r="J619" s="1">
        <v>0.24444444444444446</v>
      </c>
      <c r="K619" s="1">
        <v>0.25347222222222221</v>
      </c>
      <c r="L619" t="s">
        <v>207</v>
      </c>
      <c r="M619" t="s">
        <v>208</v>
      </c>
      <c r="N619">
        <v>5.3</v>
      </c>
      <c r="Q619" s="1">
        <f t="shared" si="9"/>
        <v>9.0277777777777457E-3</v>
      </c>
    </row>
    <row r="620" spans="1:17">
      <c r="A620" t="s">
        <v>139</v>
      </c>
      <c r="B620">
        <v>2</v>
      </c>
      <c r="C620" t="s">
        <v>184</v>
      </c>
      <c r="D620">
        <v>201612</v>
      </c>
      <c r="E620" t="s">
        <v>209</v>
      </c>
      <c r="F620" t="s">
        <v>210</v>
      </c>
      <c r="G620" t="s">
        <v>211</v>
      </c>
      <c r="H620" t="s">
        <v>207</v>
      </c>
      <c r="I620" t="s">
        <v>208</v>
      </c>
      <c r="J620" s="1">
        <v>0.25347222222222221</v>
      </c>
      <c r="K620" s="1">
        <v>0.26666666666666666</v>
      </c>
      <c r="L620" t="s">
        <v>212</v>
      </c>
      <c r="M620" t="s">
        <v>213</v>
      </c>
      <c r="N620">
        <v>6.6947799999999997</v>
      </c>
      <c r="Q620" s="1">
        <f t="shared" si="9"/>
        <v>1.3194444444444453E-2</v>
      </c>
    </row>
    <row r="621" spans="1:17">
      <c r="A621" t="s">
        <v>139</v>
      </c>
      <c r="B621">
        <v>3</v>
      </c>
      <c r="C621" t="s">
        <v>184</v>
      </c>
      <c r="D621">
        <v>201473</v>
      </c>
      <c r="E621" t="s">
        <v>214</v>
      </c>
      <c r="F621" t="s">
        <v>215</v>
      </c>
      <c r="G621" t="s">
        <v>211</v>
      </c>
      <c r="H621" t="s">
        <v>212</v>
      </c>
      <c r="I621" t="s">
        <v>213</v>
      </c>
      <c r="J621" s="1">
        <v>0.27430555555555552</v>
      </c>
      <c r="K621" s="1">
        <v>0.28958333333333336</v>
      </c>
      <c r="L621" t="s">
        <v>207</v>
      </c>
      <c r="M621" t="s">
        <v>208</v>
      </c>
      <c r="N621">
        <v>7.8006000000000002</v>
      </c>
      <c r="Q621" s="1">
        <f t="shared" si="9"/>
        <v>1.5277777777777835E-2</v>
      </c>
    </row>
    <row r="622" spans="1:17">
      <c r="A622" t="s">
        <v>139</v>
      </c>
      <c r="B622">
        <v>4</v>
      </c>
      <c r="C622" t="s">
        <v>179</v>
      </c>
      <c r="H622" t="s">
        <v>207</v>
      </c>
      <c r="I622" t="s">
        <v>208</v>
      </c>
      <c r="J622" s="1">
        <v>0.28958333333333336</v>
      </c>
      <c r="K622" s="1">
        <v>0.29583333333333334</v>
      </c>
      <c r="L622" t="s">
        <v>231</v>
      </c>
      <c r="M622" t="s">
        <v>232</v>
      </c>
      <c r="N622">
        <v>6.9548800000000002</v>
      </c>
      <c r="Q622" s="1">
        <f t="shared" si="9"/>
        <v>6.2499999999999778E-3</v>
      </c>
    </row>
    <row r="623" spans="1:17">
      <c r="A623" t="s">
        <v>139</v>
      </c>
      <c r="B623">
        <v>5</v>
      </c>
      <c r="C623" t="s">
        <v>184</v>
      </c>
      <c r="D623">
        <v>230836</v>
      </c>
      <c r="E623" t="s">
        <v>233</v>
      </c>
      <c r="F623" t="s">
        <v>234</v>
      </c>
      <c r="G623" t="s">
        <v>235</v>
      </c>
      <c r="H623" t="s">
        <v>231</v>
      </c>
      <c r="I623" t="s">
        <v>232</v>
      </c>
      <c r="J623" s="1">
        <v>0.2986111111111111</v>
      </c>
      <c r="K623" s="1">
        <v>0.32222222222222224</v>
      </c>
      <c r="L623" t="s">
        <v>236</v>
      </c>
      <c r="M623" t="s">
        <v>237</v>
      </c>
      <c r="N623">
        <v>14.0327</v>
      </c>
      <c r="Q623" s="1">
        <f t="shared" si="9"/>
        <v>2.3611111111111138E-2</v>
      </c>
    </row>
    <row r="624" spans="1:17">
      <c r="A624" t="s">
        <v>139</v>
      </c>
      <c r="B624">
        <v>6</v>
      </c>
      <c r="C624" t="s">
        <v>184</v>
      </c>
      <c r="D624">
        <v>230772</v>
      </c>
      <c r="E624" t="s">
        <v>238</v>
      </c>
      <c r="F624" t="s">
        <v>239</v>
      </c>
      <c r="G624" t="s">
        <v>235</v>
      </c>
      <c r="H624" t="s">
        <v>236</v>
      </c>
      <c r="I624" t="s">
        <v>237</v>
      </c>
      <c r="J624" s="1">
        <v>0.3263888888888889</v>
      </c>
      <c r="K624" s="1">
        <v>0.34583333333333338</v>
      </c>
      <c r="L624" t="s">
        <v>231</v>
      </c>
      <c r="M624" t="s">
        <v>232</v>
      </c>
      <c r="N624">
        <v>13.1371</v>
      </c>
      <c r="Q624" s="1">
        <f t="shared" si="9"/>
        <v>1.9444444444444486E-2</v>
      </c>
    </row>
    <row r="625" spans="1:17">
      <c r="A625" t="s">
        <v>139</v>
      </c>
      <c r="B625">
        <v>7</v>
      </c>
      <c r="C625" t="s">
        <v>184</v>
      </c>
      <c r="D625">
        <v>230837</v>
      </c>
      <c r="E625" t="s">
        <v>233</v>
      </c>
      <c r="F625" t="s">
        <v>234</v>
      </c>
      <c r="G625" t="s">
        <v>235</v>
      </c>
      <c r="H625" t="s">
        <v>231</v>
      </c>
      <c r="I625" t="s">
        <v>232</v>
      </c>
      <c r="J625" s="1">
        <v>0.35416666666666669</v>
      </c>
      <c r="K625" s="1">
        <v>0.37777777777777777</v>
      </c>
      <c r="L625" t="s">
        <v>236</v>
      </c>
      <c r="M625" t="s">
        <v>237</v>
      </c>
      <c r="N625">
        <v>14.0327</v>
      </c>
      <c r="Q625" s="1">
        <f t="shared" si="9"/>
        <v>2.3611111111111083E-2</v>
      </c>
    </row>
    <row r="626" spans="1:17">
      <c r="A626" t="s">
        <v>139</v>
      </c>
      <c r="B626">
        <v>8</v>
      </c>
      <c r="C626" t="s">
        <v>184</v>
      </c>
      <c r="D626">
        <v>230830</v>
      </c>
      <c r="E626" t="s">
        <v>238</v>
      </c>
      <c r="F626" t="s">
        <v>239</v>
      </c>
      <c r="G626" t="s">
        <v>235</v>
      </c>
      <c r="H626" t="s">
        <v>236</v>
      </c>
      <c r="I626" t="s">
        <v>237</v>
      </c>
      <c r="J626" s="1">
        <v>0.38194444444444442</v>
      </c>
      <c r="K626" s="1">
        <v>0.39930555555555558</v>
      </c>
      <c r="L626" t="s">
        <v>231</v>
      </c>
      <c r="M626" t="s">
        <v>232</v>
      </c>
      <c r="N626">
        <v>13.1371</v>
      </c>
      <c r="Q626" s="1">
        <f t="shared" si="9"/>
        <v>1.736111111111116E-2</v>
      </c>
    </row>
    <row r="627" spans="1:17">
      <c r="A627" t="s">
        <v>139</v>
      </c>
      <c r="B627">
        <v>9</v>
      </c>
      <c r="C627" t="s">
        <v>184</v>
      </c>
      <c r="D627">
        <v>230799</v>
      </c>
      <c r="E627" t="s">
        <v>233</v>
      </c>
      <c r="F627" t="s">
        <v>234</v>
      </c>
      <c r="G627" t="s">
        <v>235</v>
      </c>
      <c r="H627" t="s">
        <v>231</v>
      </c>
      <c r="I627" t="s">
        <v>232</v>
      </c>
      <c r="J627" s="1">
        <v>0.43402777777777773</v>
      </c>
      <c r="K627" s="1">
        <v>0.45416666666666666</v>
      </c>
      <c r="L627" t="s">
        <v>236</v>
      </c>
      <c r="M627" t="s">
        <v>237</v>
      </c>
      <c r="N627">
        <v>14.0327</v>
      </c>
      <c r="Q627" s="1">
        <f t="shared" si="9"/>
        <v>2.0138888888888928E-2</v>
      </c>
    </row>
    <row r="628" spans="1:17">
      <c r="A628" t="s">
        <v>139</v>
      </c>
      <c r="B628">
        <v>10</v>
      </c>
      <c r="C628" t="s">
        <v>184</v>
      </c>
      <c r="D628">
        <v>230781</v>
      </c>
      <c r="E628" t="s">
        <v>238</v>
      </c>
      <c r="F628" t="s">
        <v>239</v>
      </c>
      <c r="G628" t="s">
        <v>235</v>
      </c>
      <c r="H628" t="s">
        <v>236</v>
      </c>
      <c r="I628" t="s">
        <v>237</v>
      </c>
      <c r="J628" s="1">
        <v>0.45833333333333331</v>
      </c>
      <c r="K628" s="1">
        <v>0.47569444444444442</v>
      </c>
      <c r="L628" t="s">
        <v>231</v>
      </c>
      <c r="M628" t="s">
        <v>232</v>
      </c>
      <c r="N628">
        <v>13.1371</v>
      </c>
      <c r="Q628" s="1">
        <f t="shared" si="9"/>
        <v>1.7361111111111105E-2</v>
      </c>
    </row>
    <row r="629" spans="1:17">
      <c r="A629" t="s">
        <v>139</v>
      </c>
      <c r="B629">
        <v>11</v>
      </c>
      <c r="C629" t="s">
        <v>184</v>
      </c>
      <c r="D629">
        <v>230804</v>
      </c>
      <c r="E629" t="s">
        <v>233</v>
      </c>
      <c r="F629" t="s">
        <v>234</v>
      </c>
      <c r="G629" t="s">
        <v>235</v>
      </c>
      <c r="H629" t="s">
        <v>231</v>
      </c>
      <c r="I629" t="s">
        <v>232</v>
      </c>
      <c r="J629" s="1">
        <v>0.4826388888888889</v>
      </c>
      <c r="K629" s="1">
        <v>0.50277777777777777</v>
      </c>
      <c r="L629" t="s">
        <v>236</v>
      </c>
      <c r="M629" t="s">
        <v>237</v>
      </c>
      <c r="N629">
        <v>14.0327</v>
      </c>
      <c r="Q629" s="1">
        <f t="shared" si="9"/>
        <v>2.0138888888888873E-2</v>
      </c>
    </row>
    <row r="630" spans="1:17">
      <c r="A630" t="s">
        <v>139</v>
      </c>
      <c r="B630">
        <v>12</v>
      </c>
      <c r="C630" t="s">
        <v>184</v>
      </c>
      <c r="D630">
        <v>230761</v>
      </c>
      <c r="E630" t="s">
        <v>238</v>
      </c>
      <c r="F630" t="s">
        <v>239</v>
      </c>
      <c r="G630" t="s">
        <v>235</v>
      </c>
      <c r="H630" t="s">
        <v>236</v>
      </c>
      <c r="I630" t="s">
        <v>237</v>
      </c>
      <c r="J630" s="1">
        <v>0.50694444444444442</v>
      </c>
      <c r="K630" s="1">
        <v>0.52430555555555558</v>
      </c>
      <c r="L630" t="s">
        <v>231</v>
      </c>
      <c r="M630" t="s">
        <v>232</v>
      </c>
      <c r="N630">
        <v>13.1371</v>
      </c>
      <c r="Q630" s="1">
        <f t="shared" si="9"/>
        <v>1.736111111111116E-2</v>
      </c>
    </row>
    <row r="631" spans="1:17">
      <c r="A631" t="s">
        <v>139</v>
      </c>
      <c r="B631">
        <v>13</v>
      </c>
      <c r="C631" t="s">
        <v>184</v>
      </c>
      <c r="D631">
        <v>230762</v>
      </c>
      <c r="E631" t="s">
        <v>233</v>
      </c>
      <c r="F631" t="s">
        <v>234</v>
      </c>
      <c r="G631" t="s">
        <v>235</v>
      </c>
      <c r="H631" t="s">
        <v>231</v>
      </c>
      <c r="I631" t="s">
        <v>232</v>
      </c>
      <c r="J631" s="1">
        <v>0.53125</v>
      </c>
      <c r="K631" s="1">
        <v>0.55138888888888882</v>
      </c>
      <c r="L631" t="s">
        <v>236</v>
      </c>
      <c r="M631" t="s">
        <v>237</v>
      </c>
      <c r="N631">
        <v>14.0327</v>
      </c>
      <c r="Q631" s="1">
        <f t="shared" si="9"/>
        <v>2.0138888888888817E-2</v>
      </c>
    </row>
    <row r="632" spans="1:17">
      <c r="A632" t="s">
        <v>139</v>
      </c>
      <c r="B632">
        <v>14</v>
      </c>
      <c r="C632" t="s">
        <v>184</v>
      </c>
      <c r="D632">
        <v>230753</v>
      </c>
      <c r="E632" t="s">
        <v>238</v>
      </c>
      <c r="F632" t="s">
        <v>239</v>
      </c>
      <c r="G632" t="s">
        <v>235</v>
      </c>
      <c r="H632" t="s">
        <v>236</v>
      </c>
      <c r="I632" t="s">
        <v>237</v>
      </c>
      <c r="J632" s="1">
        <v>0.55555555555555558</v>
      </c>
      <c r="K632" s="1">
        <v>0.57291666666666663</v>
      </c>
      <c r="L632" t="s">
        <v>231</v>
      </c>
      <c r="M632" t="s">
        <v>232</v>
      </c>
      <c r="N632">
        <v>13.1371</v>
      </c>
      <c r="Q632" s="1">
        <f t="shared" si="9"/>
        <v>1.7361111111111049E-2</v>
      </c>
    </row>
    <row r="633" spans="1:17">
      <c r="A633" t="s">
        <v>139</v>
      </c>
      <c r="B633">
        <v>15</v>
      </c>
      <c r="C633" t="s">
        <v>179</v>
      </c>
      <c r="H633" t="s">
        <v>231</v>
      </c>
      <c r="I633" t="s">
        <v>232</v>
      </c>
      <c r="J633" s="1">
        <v>0.57291666666666663</v>
      </c>
      <c r="K633" s="1">
        <v>0.5854166666666667</v>
      </c>
      <c r="L633" t="s">
        <v>180</v>
      </c>
      <c r="M633" t="s">
        <v>181</v>
      </c>
      <c r="N633">
        <v>9.8000000000000007</v>
      </c>
      <c r="Q633" s="1">
        <f t="shared" si="9"/>
        <v>1.2500000000000067E-2</v>
      </c>
    </row>
    <row r="634" spans="1:17">
      <c r="A634" t="s">
        <v>139</v>
      </c>
      <c r="B634">
        <v>16</v>
      </c>
      <c r="C634" t="s">
        <v>179</v>
      </c>
      <c r="H634" t="s">
        <v>180</v>
      </c>
      <c r="I634" t="s">
        <v>181</v>
      </c>
      <c r="J634" s="1">
        <v>0.62361111111111112</v>
      </c>
      <c r="K634" s="1">
        <v>0.63194444444444442</v>
      </c>
      <c r="L634" t="s">
        <v>218</v>
      </c>
      <c r="M634" t="s">
        <v>219</v>
      </c>
      <c r="N634">
        <v>5.3</v>
      </c>
      <c r="Q634" s="1">
        <f t="shared" si="9"/>
        <v>8.3333333333333037E-3</v>
      </c>
    </row>
    <row r="635" spans="1:17">
      <c r="A635" t="s">
        <v>139</v>
      </c>
      <c r="B635">
        <v>17</v>
      </c>
      <c r="C635" t="s">
        <v>184</v>
      </c>
      <c r="D635">
        <v>220108</v>
      </c>
      <c r="E635" t="s">
        <v>220</v>
      </c>
      <c r="F635" t="s">
        <v>221</v>
      </c>
      <c r="G635" t="s">
        <v>222</v>
      </c>
      <c r="H635" t="s">
        <v>218</v>
      </c>
      <c r="I635" t="s">
        <v>219</v>
      </c>
      <c r="J635" s="1">
        <v>0.63194444444444442</v>
      </c>
      <c r="K635" s="1">
        <v>0.66597222222222219</v>
      </c>
      <c r="L635" t="s">
        <v>223</v>
      </c>
      <c r="M635" t="s">
        <v>224</v>
      </c>
      <c r="N635">
        <v>19.882999999999999</v>
      </c>
      <c r="Q635" s="1">
        <f t="shared" si="9"/>
        <v>3.4027777777777768E-2</v>
      </c>
    </row>
    <row r="636" spans="1:17">
      <c r="A636" t="s">
        <v>139</v>
      </c>
      <c r="B636">
        <v>18</v>
      </c>
      <c r="C636" t="s">
        <v>184</v>
      </c>
      <c r="D636">
        <v>220265</v>
      </c>
      <c r="E636" t="s">
        <v>225</v>
      </c>
      <c r="F636" t="s">
        <v>226</v>
      </c>
      <c r="G636" t="s">
        <v>222</v>
      </c>
      <c r="H636" t="s">
        <v>223</v>
      </c>
      <c r="I636" t="s">
        <v>224</v>
      </c>
      <c r="J636" s="1">
        <v>0.68402777777777779</v>
      </c>
      <c r="K636" s="1">
        <v>0.72013888888888899</v>
      </c>
      <c r="L636" t="s">
        <v>218</v>
      </c>
      <c r="M636" t="s">
        <v>219</v>
      </c>
      <c r="N636">
        <v>20.921500000000002</v>
      </c>
      <c r="Q636" s="1">
        <f t="shared" si="9"/>
        <v>3.6111111111111205E-2</v>
      </c>
    </row>
    <row r="637" spans="1:17">
      <c r="A637" t="s">
        <v>139</v>
      </c>
      <c r="B637">
        <v>19</v>
      </c>
      <c r="C637" t="s">
        <v>184</v>
      </c>
      <c r="D637">
        <v>220127</v>
      </c>
      <c r="E637" t="s">
        <v>227</v>
      </c>
      <c r="F637" t="s">
        <v>228</v>
      </c>
      <c r="G637" t="s">
        <v>222</v>
      </c>
      <c r="H637" t="s">
        <v>218</v>
      </c>
      <c r="I637" t="s">
        <v>219</v>
      </c>
      <c r="J637" s="1">
        <v>0.72569444444444453</v>
      </c>
      <c r="K637" s="1">
        <v>0.75416666666666676</v>
      </c>
      <c r="L637" t="s">
        <v>192</v>
      </c>
      <c r="M637" t="s">
        <v>193</v>
      </c>
      <c r="N637">
        <v>16.2334</v>
      </c>
      <c r="Q637" s="1">
        <f t="shared" si="9"/>
        <v>2.8472222222222232E-2</v>
      </c>
    </row>
    <row r="638" spans="1:17">
      <c r="A638" t="s">
        <v>139</v>
      </c>
      <c r="B638">
        <v>20</v>
      </c>
      <c r="C638" t="s">
        <v>184</v>
      </c>
      <c r="D638">
        <v>100942</v>
      </c>
      <c r="E638" t="s">
        <v>194</v>
      </c>
      <c r="F638" t="s">
        <v>195</v>
      </c>
      <c r="G638" t="s">
        <v>196</v>
      </c>
      <c r="H638" t="s">
        <v>192</v>
      </c>
      <c r="I638" t="s">
        <v>193</v>
      </c>
      <c r="J638" s="1">
        <v>0.77777777777777779</v>
      </c>
      <c r="K638" s="1">
        <v>0.80069444444444438</v>
      </c>
      <c r="L638" t="s">
        <v>197</v>
      </c>
      <c r="M638" t="s">
        <v>198</v>
      </c>
      <c r="N638">
        <v>13.524900000000001</v>
      </c>
      <c r="Q638" s="1">
        <f t="shared" si="9"/>
        <v>2.2916666666666585E-2</v>
      </c>
    </row>
    <row r="639" spans="1:17">
      <c r="A639" t="s">
        <v>139</v>
      </c>
      <c r="B639">
        <v>21</v>
      </c>
      <c r="C639" t="s">
        <v>184</v>
      </c>
      <c r="D639">
        <v>100809</v>
      </c>
      <c r="E639" t="s">
        <v>199</v>
      </c>
      <c r="F639" t="s">
        <v>200</v>
      </c>
      <c r="G639" t="s">
        <v>196</v>
      </c>
      <c r="H639" t="s">
        <v>197</v>
      </c>
      <c r="I639" t="s">
        <v>198</v>
      </c>
      <c r="J639" s="1">
        <v>0.80902777777777779</v>
      </c>
      <c r="K639" s="1">
        <v>0.81736111111111109</v>
      </c>
      <c r="L639" t="s">
        <v>201</v>
      </c>
      <c r="M639" t="s">
        <v>202</v>
      </c>
      <c r="N639">
        <v>3.9434100000000001</v>
      </c>
      <c r="Q639" s="1">
        <f t="shared" si="9"/>
        <v>8.3333333333333037E-3</v>
      </c>
    </row>
    <row r="640" spans="1:17">
      <c r="A640" t="s">
        <v>139</v>
      </c>
      <c r="B640">
        <v>22</v>
      </c>
      <c r="C640" t="s">
        <v>184</v>
      </c>
      <c r="D640">
        <v>100952</v>
      </c>
      <c r="E640" t="s">
        <v>203</v>
      </c>
      <c r="F640" t="s">
        <v>204</v>
      </c>
      <c r="G640" t="s">
        <v>196</v>
      </c>
      <c r="H640" t="s">
        <v>201</v>
      </c>
      <c r="I640" t="s">
        <v>202</v>
      </c>
      <c r="J640" s="1">
        <v>0.82638888888888884</v>
      </c>
      <c r="K640" s="1">
        <v>0.8340277777777777</v>
      </c>
      <c r="L640" t="s">
        <v>197</v>
      </c>
      <c r="M640" t="s">
        <v>198</v>
      </c>
      <c r="N640">
        <v>3.6383299999999998</v>
      </c>
      <c r="Q640" s="1">
        <f t="shared" si="9"/>
        <v>7.6388888888888618E-3</v>
      </c>
    </row>
    <row r="641" spans="1:17">
      <c r="A641" t="s">
        <v>139</v>
      </c>
      <c r="B641">
        <v>23</v>
      </c>
      <c r="C641" t="s">
        <v>184</v>
      </c>
      <c r="D641">
        <v>100816</v>
      </c>
      <c r="E641" t="s">
        <v>205</v>
      </c>
      <c r="F641" t="s">
        <v>206</v>
      </c>
      <c r="G641" t="s">
        <v>196</v>
      </c>
      <c r="H641" t="s">
        <v>197</v>
      </c>
      <c r="I641" t="s">
        <v>198</v>
      </c>
      <c r="J641" s="1">
        <v>0.84027777777777779</v>
      </c>
      <c r="K641" s="1">
        <v>0.85902777777777783</v>
      </c>
      <c r="L641" t="s">
        <v>182</v>
      </c>
      <c r="M641" t="s">
        <v>183</v>
      </c>
      <c r="N641">
        <v>10.9535</v>
      </c>
      <c r="Q641" s="1">
        <f t="shared" si="9"/>
        <v>1.8750000000000044E-2</v>
      </c>
    </row>
    <row r="642" spans="1:17">
      <c r="A642" t="s">
        <v>139</v>
      </c>
      <c r="B642">
        <v>24</v>
      </c>
      <c r="C642" t="s">
        <v>184</v>
      </c>
      <c r="D642">
        <v>535249</v>
      </c>
      <c r="E642" t="s">
        <v>185</v>
      </c>
      <c r="F642" t="s">
        <v>186</v>
      </c>
      <c r="G642" t="s">
        <v>187</v>
      </c>
      <c r="H642" t="s">
        <v>182</v>
      </c>
      <c r="I642" t="s">
        <v>183</v>
      </c>
      <c r="J642" s="1">
        <v>0.86111111111111116</v>
      </c>
      <c r="K642" s="1">
        <v>0.88055555555555554</v>
      </c>
      <c r="L642" t="s">
        <v>188</v>
      </c>
      <c r="M642" t="s">
        <v>189</v>
      </c>
      <c r="N642">
        <v>12.118</v>
      </c>
      <c r="Q642" s="1">
        <f t="shared" si="9"/>
        <v>1.9444444444444375E-2</v>
      </c>
    </row>
    <row r="643" spans="1:17">
      <c r="A643" t="s">
        <v>139</v>
      </c>
      <c r="B643">
        <v>25</v>
      </c>
      <c r="C643" t="s">
        <v>184</v>
      </c>
      <c r="D643">
        <v>535102</v>
      </c>
      <c r="E643" t="s">
        <v>190</v>
      </c>
      <c r="F643" t="s">
        <v>191</v>
      </c>
      <c r="G643" t="s">
        <v>187</v>
      </c>
      <c r="H643" t="s">
        <v>188</v>
      </c>
      <c r="I643" t="s">
        <v>189</v>
      </c>
      <c r="J643" s="1">
        <v>0.88541666666666663</v>
      </c>
      <c r="K643" s="1">
        <v>0.90347222222222223</v>
      </c>
      <c r="L643" t="s">
        <v>182</v>
      </c>
      <c r="M643" t="s">
        <v>183</v>
      </c>
      <c r="N643">
        <v>12.781700000000001</v>
      </c>
      <c r="Q643" s="1">
        <f t="shared" si="9"/>
        <v>1.8055555555555602E-2</v>
      </c>
    </row>
    <row r="644" spans="1:17">
      <c r="A644" t="s">
        <v>139</v>
      </c>
      <c r="B644">
        <v>26</v>
      </c>
      <c r="C644" t="s">
        <v>179</v>
      </c>
      <c r="H644" t="s">
        <v>182</v>
      </c>
      <c r="I644" t="s">
        <v>183</v>
      </c>
      <c r="J644" s="1">
        <v>0.90347222222222223</v>
      </c>
      <c r="K644" s="1">
        <v>0.91180555555555554</v>
      </c>
      <c r="L644" t="s">
        <v>180</v>
      </c>
      <c r="M644" t="s">
        <v>181</v>
      </c>
      <c r="N644">
        <v>7.8</v>
      </c>
      <c r="Q644" s="1">
        <f t="shared" si="9"/>
        <v>8.3333333333333037E-3</v>
      </c>
    </row>
    <row r="645" spans="1:17">
      <c r="A645" t="s">
        <v>139</v>
      </c>
      <c r="M645" t="s">
        <v>277</v>
      </c>
      <c r="N645">
        <f>SUM(N619:N644)</f>
        <v>299.49700000000007</v>
      </c>
      <c r="P645" t="s">
        <v>274</v>
      </c>
      <c r="Q645" s="1">
        <f>SUM(Q619:Q644)</f>
        <v>0.46319444444444446</v>
      </c>
    </row>
    <row r="646" spans="1:17">
      <c r="Q646" s="1"/>
    </row>
    <row r="647" spans="1:17">
      <c r="A647" t="s">
        <v>130</v>
      </c>
      <c r="Q647" s="1"/>
    </row>
    <row r="648" spans="1:17">
      <c r="A648" t="s">
        <v>130</v>
      </c>
      <c r="B648">
        <v>1</v>
      </c>
      <c r="C648" t="s">
        <v>179</v>
      </c>
      <c r="H648" t="s">
        <v>180</v>
      </c>
      <c r="I648" t="s">
        <v>181</v>
      </c>
      <c r="J648" s="1">
        <v>0.25</v>
      </c>
      <c r="K648" s="1">
        <v>0.26041666666666669</v>
      </c>
      <c r="L648" t="s">
        <v>201</v>
      </c>
      <c r="M648" t="s">
        <v>202</v>
      </c>
      <c r="N648">
        <v>7.5</v>
      </c>
      <c r="Q648" s="1">
        <f t="shared" ref="Q648:Q708" si="10">K648-J648</f>
        <v>1.0416666666666685E-2</v>
      </c>
    </row>
    <row r="649" spans="1:17">
      <c r="A649" t="s">
        <v>130</v>
      </c>
      <c r="B649">
        <v>2</v>
      </c>
      <c r="C649" t="s">
        <v>184</v>
      </c>
      <c r="D649">
        <v>100830</v>
      </c>
      <c r="E649" t="s">
        <v>203</v>
      </c>
      <c r="F649" t="s">
        <v>204</v>
      </c>
      <c r="G649" t="s">
        <v>196</v>
      </c>
      <c r="H649" t="s">
        <v>201</v>
      </c>
      <c r="I649" t="s">
        <v>202</v>
      </c>
      <c r="J649" s="1">
        <v>0.26041666666666669</v>
      </c>
      <c r="K649" s="1">
        <v>0.26805555555555555</v>
      </c>
      <c r="L649" t="s">
        <v>197</v>
      </c>
      <c r="M649" t="s">
        <v>198</v>
      </c>
      <c r="N649">
        <v>3.6383299999999998</v>
      </c>
      <c r="Q649" s="1">
        <f t="shared" si="10"/>
        <v>7.6388888888888618E-3</v>
      </c>
    </row>
    <row r="650" spans="1:17">
      <c r="A650" t="s">
        <v>130</v>
      </c>
      <c r="B650">
        <v>3</v>
      </c>
      <c r="C650" t="s">
        <v>184</v>
      </c>
      <c r="D650">
        <v>100640</v>
      </c>
      <c r="E650" t="s">
        <v>199</v>
      </c>
      <c r="F650" t="s">
        <v>200</v>
      </c>
      <c r="G650" t="s">
        <v>196</v>
      </c>
      <c r="H650" t="s">
        <v>197</v>
      </c>
      <c r="I650" t="s">
        <v>198</v>
      </c>
      <c r="J650" s="1">
        <v>0.27430555555555552</v>
      </c>
      <c r="K650" s="1">
        <v>0.28263888888888888</v>
      </c>
      <c r="L650" t="s">
        <v>201</v>
      </c>
      <c r="M650" t="s">
        <v>202</v>
      </c>
      <c r="N650">
        <v>3.9434100000000001</v>
      </c>
      <c r="Q650" s="1">
        <f t="shared" si="10"/>
        <v>8.3333333333333592E-3</v>
      </c>
    </row>
    <row r="651" spans="1:17">
      <c r="A651" t="s">
        <v>130</v>
      </c>
      <c r="B651">
        <v>4</v>
      </c>
      <c r="C651" t="s">
        <v>184</v>
      </c>
      <c r="D651">
        <v>100836</v>
      </c>
      <c r="E651" t="s">
        <v>203</v>
      </c>
      <c r="F651" t="s">
        <v>204</v>
      </c>
      <c r="G651" t="s">
        <v>196</v>
      </c>
      <c r="H651" t="s">
        <v>201</v>
      </c>
      <c r="I651" t="s">
        <v>202</v>
      </c>
      <c r="J651" s="1">
        <v>0.28472222222222221</v>
      </c>
      <c r="K651" s="1">
        <v>0.29236111111111113</v>
      </c>
      <c r="L651" t="s">
        <v>197</v>
      </c>
      <c r="M651" t="s">
        <v>198</v>
      </c>
      <c r="N651">
        <v>3.6383299999999998</v>
      </c>
      <c r="Q651" s="1">
        <f t="shared" si="10"/>
        <v>7.6388888888889173E-3</v>
      </c>
    </row>
    <row r="652" spans="1:17">
      <c r="A652" t="s">
        <v>130</v>
      </c>
      <c r="B652">
        <v>5</v>
      </c>
      <c r="C652" t="s">
        <v>184</v>
      </c>
      <c r="D652">
        <v>100700</v>
      </c>
      <c r="E652" t="s">
        <v>244</v>
      </c>
      <c r="F652" t="s">
        <v>245</v>
      </c>
      <c r="G652" t="s">
        <v>196</v>
      </c>
      <c r="H652" t="s">
        <v>197</v>
      </c>
      <c r="I652" t="s">
        <v>198</v>
      </c>
      <c r="J652" s="1">
        <v>0.2986111111111111</v>
      </c>
      <c r="K652" s="1">
        <v>0.32222222222222224</v>
      </c>
      <c r="L652" t="s">
        <v>192</v>
      </c>
      <c r="M652" t="s">
        <v>193</v>
      </c>
      <c r="N652">
        <v>13.881600000000001</v>
      </c>
      <c r="Q652" s="1">
        <f t="shared" si="10"/>
        <v>2.3611111111111138E-2</v>
      </c>
    </row>
    <row r="653" spans="1:17">
      <c r="A653" t="s">
        <v>130</v>
      </c>
      <c r="B653">
        <v>6</v>
      </c>
      <c r="C653" t="s">
        <v>184</v>
      </c>
      <c r="D653">
        <v>220192</v>
      </c>
      <c r="E653" t="s">
        <v>229</v>
      </c>
      <c r="F653" t="s">
        <v>230</v>
      </c>
      <c r="G653" t="s">
        <v>222</v>
      </c>
      <c r="H653" t="s">
        <v>192</v>
      </c>
      <c r="I653" t="s">
        <v>193</v>
      </c>
      <c r="J653" s="1">
        <v>0.32847222222222222</v>
      </c>
      <c r="K653" s="1">
        <v>0.35555555555555557</v>
      </c>
      <c r="L653" t="s">
        <v>218</v>
      </c>
      <c r="M653" t="s">
        <v>219</v>
      </c>
      <c r="N653">
        <v>15.4627</v>
      </c>
      <c r="Q653" s="1">
        <f t="shared" si="10"/>
        <v>2.7083333333333348E-2</v>
      </c>
    </row>
    <row r="654" spans="1:17">
      <c r="A654" t="s">
        <v>130</v>
      </c>
      <c r="B654">
        <v>7</v>
      </c>
      <c r="C654" t="s">
        <v>184</v>
      </c>
      <c r="D654">
        <v>220056</v>
      </c>
      <c r="E654" t="s">
        <v>220</v>
      </c>
      <c r="F654" t="s">
        <v>221</v>
      </c>
      <c r="G654" t="s">
        <v>222</v>
      </c>
      <c r="H654" t="s">
        <v>218</v>
      </c>
      <c r="I654" t="s">
        <v>219</v>
      </c>
      <c r="J654" s="1">
        <v>0.3611111111111111</v>
      </c>
      <c r="K654" s="1">
        <v>0.39513888888888887</v>
      </c>
      <c r="L654" t="s">
        <v>223</v>
      </c>
      <c r="M654" t="s">
        <v>224</v>
      </c>
      <c r="N654">
        <v>19.882999999999999</v>
      </c>
      <c r="Q654" s="1">
        <f t="shared" si="10"/>
        <v>3.4027777777777768E-2</v>
      </c>
    </row>
    <row r="655" spans="1:17">
      <c r="A655" t="s">
        <v>130</v>
      </c>
      <c r="B655">
        <v>8</v>
      </c>
      <c r="C655" t="s">
        <v>184</v>
      </c>
      <c r="D655">
        <v>220217</v>
      </c>
      <c r="E655" t="s">
        <v>225</v>
      </c>
      <c r="F655" t="s">
        <v>226</v>
      </c>
      <c r="G655" t="s">
        <v>222</v>
      </c>
      <c r="H655" t="s">
        <v>223</v>
      </c>
      <c r="I655" t="s">
        <v>224</v>
      </c>
      <c r="J655" s="1">
        <v>0.43402777777777773</v>
      </c>
      <c r="K655" s="1">
        <v>0.47013888888888888</v>
      </c>
      <c r="L655" t="s">
        <v>218</v>
      </c>
      <c r="M655" t="s">
        <v>219</v>
      </c>
      <c r="N655">
        <v>20.921500000000002</v>
      </c>
      <c r="Q655" s="1">
        <f t="shared" si="10"/>
        <v>3.6111111111111149E-2</v>
      </c>
    </row>
    <row r="656" spans="1:17">
      <c r="A656" t="s">
        <v>130</v>
      </c>
      <c r="B656">
        <v>9</v>
      </c>
      <c r="C656" t="s">
        <v>184</v>
      </c>
      <c r="D656">
        <v>220079</v>
      </c>
      <c r="E656" t="s">
        <v>227</v>
      </c>
      <c r="F656" t="s">
        <v>228</v>
      </c>
      <c r="G656" t="s">
        <v>222</v>
      </c>
      <c r="H656" t="s">
        <v>218</v>
      </c>
      <c r="I656" t="s">
        <v>219</v>
      </c>
      <c r="J656" s="1">
        <v>0.47569444444444442</v>
      </c>
      <c r="K656" s="1">
        <v>0.50416666666666665</v>
      </c>
      <c r="L656" t="s">
        <v>192</v>
      </c>
      <c r="M656" t="s">
        <v>193</v>
      </c>
      <c r="N656">
        <v>16.2334</v>
      </c>
      <c r="Q656" s="1">
        <f t="shared" si="10"/>
        <v>2.8472222222222232E-2</v>
      </c>
    </row>
    <row r="657" spans="1:17">
      <c r="A657" t="s">
        <v>130</v>
      </c>
      <c r="B657">
        <v>10</v>
      </c>
      <c r="C657" t="s">
        <v>184</v>
      </c>
      <c r="D657">
        <v>220232</v>
      </c>
      <c r="E657" t="s">
        <v>229</v>
      </c>
      <c r="F657" t="s">
        <v>230</v>
      </c>
      <c r="G657" t="s">
        <v>222</v>
      </c>
      <c r="H657" t="s">
        <v>192</v>
      </c>
      <c r="I657" t="s">
        <v>193</v>
      </c>
      <c r="J657" s="1">
        <v>0.51597222222222217</v>
      </c>
      <c r="K657" s="1">
        <v>0.54305555555555551</v>
      </c>
      <c r="L657" t="s">
        <v>218</v>
      </c>
      <c r="M657" t="s">
        <v>219</v>
      </c>
      <c r="N657">
        <v>15.4627</v>
      </c>
      <c r="Q657" s="1">
        <f t="shared" si="10"/>
        <v>2.7083333333333348E-2</v>
      </c>
    </row>
    <row r="658" spans="1:17">
      <c r="A658" t="s">
        <v>130</v>
      </c>
      <c r="B658">
        <v>11</v>
      </c>
      <c r="C658" t="s">
        <v>179</v>
      </c>
      <c r="H658" t="s">
        <v>218</v>
      </c>
      <c r="I658" t="s">
        <v>219</v>
      </c>
      <c r="J658" s="1">
        <v>0.54305555555555551</v>
      </c>
      <c r="K658" s="1">
        <v>0.55138888888888882</v>
      </c>
      <c r="L658" t="s">
        <v>180</v>
      </c>
      <c r="M658" t="s">
        <v>181</v>
      </c>
      <c r="N658">
        <v>5.3</v>
      </c>
      <c r="Q658" s="1">
        <f t="shared" si="10"/>
        <v>8.3333333333333037E-3</v>
      </c>
    </row>
    <row r="659" spans="1:17">
      <c r="A659" t="s">
        <v>130</v>
      </c>
      <c r="B659">
        <v>12</v>
      </c>
      <c r="C659" t="s">
        <v>179</v>
      </c>
      <c r="H659" t="s">
        <v>180</v>
      </c>
      <c r="I659" t="s">
        <v>181</v>
      </c>
      <c r="J659" s="1">
        <v>0.58472222222222225</v>
      </c>
      <c r="K659" s="1">
        <v>0.59305555555555556</v>
      </c>
      <c r="L659" t="s">
        <v>182</v>
      </c>
      <c r="M659" t="s">
        <v>183</v>
      </c>
      <c r="N659">
        <v>7.6</v>
      </c>
      <c r="Q659" s="1">
        <f t="shared" si="10"/>
        <v>8.3333333333333037E-3</v>
      </c>
    </row>
    <row r="660" spans="1:17">
      <c r="A660" t="s">
        <v>130</v>
      </c>
      <c r="B660">
        <v>13</v>
      </c>
      <c r="C660" t="s">
        <v>184</v>
      </c>
      <c r="D660">
        <v>100901</v>
      </c>
      <c r="E660" t="s">
        <v>216</v>
      </c>
      <c r="F660" t="s">
        <v>217</v>
      </c>
      <c r="G660" t="s">
        <v>196</v>
      </c>
      <c r="H660" t="s">
        <v>182</v>
      </c>
      <c r="I660" t="s">
        <v>183</v>
      </c>
      <c r="J660" s="1">
        <v>0.59305555555555556</v>
      </c>
      <c r="K660" s="1">
        <v>0.61249999999999993</v>
      </c>
      <c r="L660" t="s">
        <v>197</v>
      </c>
      <c r="M660" t="s">
        <v>198</v>
      </c>
      <c r="N660">
        <v>11.3742</v>
      </c>
      <c r="Q660" s="1">
        <f t="shared" si="10"/>
        <v>1.9444444444444375E-2</v>
      </c>
    </row>
    <row r="661" spans="1:17">
      <c r="A661" t="s">
        <v>130</v>
      </c>
      <c r="B661">
        <v>14</v>
      </c>
      <c r="C661" t="s">
        <v>184</v>
      </c>
      <c r="D661">
        <v>100769</v>
      </c>
      <c r="E661" t="s">
        <v>199</v>
      </c>
      <c r="F661" t="s">
        <v>200</v>
      </c>
      <c r="G661" t="s">
        <v>196</v>
      </c>
      <c r="H661" t="s">
        <v>197</v>
      </c>
      <c r="I661" t="s">
        <v>198</v>
      </c>
      <c r="J661" s="1">
        <v>0.62152777777777779</v>
      </c>
      <c r="K661" s="1">
        <v>0.62986111111111109</v>
      </c>
      <c r="L661" t="s">
        <v>201</v>
      </c>
      <c r="M661" t="s">
        <v>202</v>
      </c>
      <c r="N661">
        <v>3.9434100000000001</v>
      </c>
      <c r="Q661" s="1">
        <f t="shared" si="10"/>
        <v>8.3333333333333037E-3</v>
      </c>
    </row>
    <row r="662" spans="1:17">
      <c r="A662" t="s">
        <v>130</v>
      </c>
      <c r="B662">
        <v>15</v>
      </c>
      <c r="C662" t="s">
        <v>184</v>
      </c>
      <c r="D662">
        <v>100911</v>
      </c>
      <c r="E662" t="s">
        <v>203</v>
      </c>
      <c r="F662" t="s">
        <v>204</v>
      </c>
      <c r="G662" t="s">
        <v>196</v>
      </c>
      <c r="H662" t="s">
        <v>201</v>
      </c>
      <c r="I662" t="s">
        <v>202</v>
      </c>
      <c r="J662" s="1">
        <v>0.6381944444444444</v>
      </c>
      <c r="K662" s="1">
        <v>0.64583333333333337</v>
      </c>
      <c r="L662" t="s">
        <v>197</v>
      </c>
      <c r="M662" t="s">
        <v>198</v>
      </c>
      <c r="N662">
        <v>3.6383299999999998</v>
      </c>
      <c r="Q662" s="1">
        <f t="shared" si="10"/>
        <v>7.6388888888889728E-3</v>
      </c>
    </row>
    <row r="663" spans="1:17">
      <c r="A663" t="s">
        <v>130</v>
      </c>
      <c r="B663">
        <v>16</v>
      </c>
      <c r="C663" t="s">
        <v>184</v>
      </c>
      <c r="D663">
        <v>100775</v>
      </c>
      <c r="E663" t="s">
        <v>205</v>
      </c>
      <c r="F663" t="s">
        <v>206</v>
      </c>
      <c r="G663" t="s">
        <v>196</v>
      </c>
      <c r="H663" t="s">
        <v>197</v>
      </c>
      <c r="I663" t="s">
        <v>198</v>
      </c>
      <c r="J663" s="1">
        <v>0.65277777777777779</v>
      </c>
      <c r="K663" s="1">
        <v>0.67152777777777783</v>
      </c>
      <c r="L663" t="s">
        <v>182</v>
      </c>
      <c r="M663" t="s">
        <v>183</v>
      </c>
      <c r="N663">
        <v>10.9535</v>
      </c>
      <c r="Q663" s="1">
        <f t="shared" si="10"/>
        <v>1.8750000000000044E-2</v>
      </c>
    </row>
    <row r="664" spans="1:17">
      <c r="A664" t="s">
        <v>130</v>
      </c>
      <c r="B664">
        <v>17</v>
      </c>
      <c r="C664" t="s">
        <v>184</v>
      </c>
      <c r="D664">
        <v>100919</v>
      </c>
      <c r="E664" t="s">
        <v>216</v>
      </c>
      <c r="F664" t="s">
        <v>217</v>
      </c>
      <c r="G664" t="s">
        <v>196</v>
      </c>
      <c r="H664" t="s">
        <v>182</v>
      </c>
      <c r="I664" t="s">
        <v>183</v>
      </c>
      <c r="J664" s="1">
        <v>0.67638888888888893</v>
      </c>
      <c r="K664" s="1">
        <v>0.6958333333333333</v>
      </c>
      <c r="L664" t="s">
        <v>197</v>
      </c>
      <c r="M664" t="s">
        <v>198</v>
      </c>
      <c r="N664">
        <v>11.3742</v>
      </c>
      <c r="Q664" s="1">
        <f t="shared" si="10"/>
        <v>1.9444444444444375E-2</v>
      </c>
    </row>
    <row r="665" spans="1:17">
      <c r="A665" t="s">
        <v>130</v>
      </c>
      <c r="B665">
        <v>18</v>
      </c>
      <c r="C665" t="s">
        <v>184</v>
      </c>
      <c r="D665">
        <v>100787</v>
      </c>
      <c r="E665" t="s">
        <v>199</v>
      </c>
      <c r="F665" t="s">
        <v>200</v>
      </c>
      <c r="G665" t="s">
        <v>196</v>
      </c>
      <c r="H665" t="s">
        <v>197</v>
      </c>
      <c r="I665" t="s">
        <v>198</v>
      </c>
      <c r="J665" s="1">
        <v>0.70486111111111116</v>
      </c>
      <c r="K665" s="1">
        <v>0.71319444444444446</v>
      </c>
      <c r="L665" t="s">
        <v>201</v>
      </c>
      <c r="M665" t="s">
        <v>202</v>
      </c>
      <c r="N665">
        <v>3.9434100000000001</v>
      </c>
      <c r="Q665" s="1">
        <f t="shared" si="10"/>
        <v>8.3333333333333037E-3</v>
      </c>
    </row>
    <row r="666" spans="1:17">
      <c r="A666" t="s">
        <v>130</v>
      </c>
      <c r="B666">
        <v>19</v>
      </c>
      <c r="C666" t="s">
        <v>184</v>
      </c>
      <c r="D666">
        <v>100929</v>
      </c>
      <c r="E666" t="s">
        <v>203</v>
      </c>
      <c r="F666" t="s">
        <v>204</v>
      </c>
      <c r="G666" t="s">
        <v>196</v>
      </c>
      <c r="H666" t="s">
        <v>201</v>
      </c>
      <c r="I666" t="s">
        <v>202</v>
      </c>
      <c r="J666" s="1">
        <v>0.72222222222222221</v>
      </c>
      <c r="K666" s="1">
        <v>0.72986111111111107</v>
      </c>
      <c r="L666" t="s">
        <v>197</v>
      </c>
      <c r="M666" t="s">
        <v>198</v>
      </c>
      <c r="N666">
        <v>3.6383299999999998</v>
      </c>
      <c r="Q666" s="1">
        <f t="shared" si="10"/>
        <v>7.6388888888888618E-3</v>
      </c>
    </row>
    <row r="667" spans="1:17">
      <c r="A667" t="s">
        <v>130</v>
      </c>
      <c r="B667">
        <v>20</v>
      </c>
      <c r="C667" t="s">
        <v>184</v>
      </c>
      <c r="D667">
        <v>100793</v>
      </c>
      <c r="E667" t="s">
        <v>244</v>
      </c>
      <c r="F667" t="s">
        <v>245</v>
      </c>
      <c r="G667" t="s">
        <v>196</v>
      </c>
      <c r="H667" t="s">
        <v>197</v>
      </c>
      <c r="I667" t="s">
        <v>198</v>
      </c>
      <c r="J667" s="1">
        <v>0.73611111111111116</v>
      </c>
      <c r="K667" s="1">
        <v>0.7597222222222223</v>
      </c>
      <c r="L667" t="s">
        <v>192</v>
      </c>
      <c r="M667" t="s">
        <v>193</v>
      </c>
      <c r="N667">
        <v>13.881600000000001</v>
      </c>
      <c r="Q667" s="1">
        <f t="shared" si="10"/>
        <v>2.3611111111111138E-2</v>
      </c>
    </row>
    <row r="668" spans="1:17">
      <c r="A668" t="s">
        <v>130</v>
      </c>
      <c r="B668">
        <v>21</v>
      </c>
      <c r="C668" t="s">
        <v>184</v>
      </c>
      <c r="D668">
        <v>220282</v>
      </c>
      <c r="E668" t="s">
        <v>229</v>
      </c>
      <c r="F668" t="s">
        <v>230</v>
      </c>
      <c r="G668" t="s">
        <v>222</v>
      </c>
      <c r="H668" t="s">
        <v>192</v>
      </c>
      <c r="I668" t="s">
        <v>193</v>
      </c>
      <c r="J668" s="1">
        <v>0.78680555555555554</v>
      </c>
      <c r="K668" s="1">
        <v>0.81388888888888899</v>
      </c>
      <c r="L668" t="s">
        <v>218</v>
      </c>
      <c r="M668" t="s">
        <v>219</v>
      </c>
      <c r="N668">
        <v>15.4627</v>
      </c>
      <c r="Q668" s="1">
        <f t="shared" si="10"/>
        <v>2.7083333333333459E-2</v>
      </c>
    </row>
    <row r="669" spans="1:17">
      <c r="A669" t="s">
        <v>130</v>
      </c>
      <c r="B669">
        <v>22</v>
      </c>
      <c r="C669" t="s">
        <v>184</v>
      </c>
      <c r="D669">
        <v>220144</v>
      </c>
      <c r="E669" t="s">
        <v>220</v>
      </c>
      <c r="F669" t="s">
        <v>221</v>
      </c>
      <c r="G669" t="s">
        <v>222</v>
      </c>
      <c r="H669" t="s">
        <v>218</v>
      </c>
      <c r="I669" t="s">
        <v>219</v>
      </c>
      <c r="J669" s="1">
        <v>0.81944444444444453</v>
      </c>
      <c r="K669" s="1">
        <v>0.8534722222222223</v>
      </c>
      <c r="L669" t="s">
        <v>223</v>
      </c>
      <c r="M669" t="s">
        <v>224</v>
      </c>
      <c r="N669">
        <v>19.882999999999999</v>
      </c>
      <c r="Q669" s="1">
        <f t="shared" si="10"/>
        <v>3.4027777777777768E-2</v>
      </c>
    </row>
    <row r="670" spans="1:17">
      <c r="A670" t="s">
        <v>130</v>
      </c>
      <c r="B670">
        <v>23</v>
      </c>
      <c r="C670" t="s">
        <v>179</v>
      </c>
      <c r="H670" t="s">
        <v>223</v>
      </c>
      <c r="I670" t="s">
        <v>224</v>
      </c>
      <c r="J670" s="1">
        <v>0.8534722222222223</v>
      </c>
      <c r="K670" s="1">
        <v>0.86736111111111114</v>
      </c>
      <c r="L670" t="s">
        <v>180</v>
      </c>
      <c r="M670" t="s">
        <v>181</v>
      </c>
      <c r="N670">
        <v>13.7</v>
      </c>
      <c r="Q670" s="1">
        <f t="shared" si="10"/>
        <v>1.388888888888884E-2</v>
      </c>
    </row>
    <row r="671" spans="1:17">
      <c r="A671" t="s">
        <v>130</v>
      </c>
      <c r="M671" t="s">
        <v>277</v>
      </c>
      <c r="N671">
        <f>SUM(N648:N670)</f>
        <v>245.25764999999998</v>
      </c>
      <c r="P671" t="s">
        <v>274</v>
      </c>
      <c r="Q671" s="1">
        <f>SUM(Q648:Q670)</f>
        <v>0.41527777777777786</v>
      </c>
    </row>
    <row r="672" spans="1:17">
      <c r="Q672" s="1"/>
    </row>
    <row r="673" spans="1:17">
      <c r="A673" t="s">
        <v>149</v>
      </c>
      <c r="Q673" s="1"/>
    </row>
    <row r="674" spans="1:17">
      <c r="A674" t="s">
        <v>149</v>
      </c>
      <c r="B674">
        <v>1</v>
      </c>
      <c r="C674" t="s">
        <v>179</v>
      </c>
      <c r="H674" t="s">
        <v>180</v>
      </c>
      <c r="I674" t="s">
        <v>181</v>
      </c>
      <c r="J674" s="1">
        <v>0.54027777777777775</v>
      </c>
      <c r="K674" s="1">
        <v>0.54861111111111105</v>
      </c>
      <c r="L674" t="s">
        <v>218</v>
      </c>
      <c r="M674" t="s">
        <v>219</v>
      </c>
      <c r="N674">
        <v>5.3</v>
      </c>
      <c r="Q674" s="1">
        <f t="shared" si="10"/>
        <v>8.3333333333333037E-3</v>
      </c>
    </row>
    <row r="675" spans="1:17">
      <c r="A675" t="s">
        <v>149</v>
      </c>
      <c r="B675">
        <v>2</v>
      </c>
      <c r="C675" t="s">
        <v>184</v>
      </c>
      <c r="D675">
        <v>220092</v>
      </c>
      <c r="E675" t="s">
        <v>220</v>
      </c>
      <c r="F675" t="s">
        <v>221</v>
      </c>
      <c r="G675" t="s">
        <v>222</v>
      </c>
      <c r="H675" t="s">
        <v>218</v>
      </c>
      <c r="I675" t="s">
        <v>219</v>
      </c>
      <c r="J675" s="1">
        <v>0.54861111111111105</v>
      </c>
      <c r="K675" s="1">
        <v>0.58263888888888882</v>
      </c>
      <c r="L675" t="s">
        <v>223</v>
      </c>
      <c r="M675" t="s">
        <v>224</v>
      </c>
      <c r="N675">
        <v>19.882999999999999</v>
      </c>
      <c r="Q675" s="1">
        <f t="shared" si="10"/>
        <v>3.4027777777777768E-2</v>
      </c>
    </row>
    <row r="676" spans="1:17">
      <c r="A676" t="s">
        <v>149</v>
      </c>
      <c r="B676">
        <v>3</v>
      </c>
      <c r="C676" t="s">
        <v>184</v>
      </c>
      <c r="D676">
        <v>220249</v>
      </c>
      <c r="E676" t="s">
        <v>225</v>
      </c>
      <c r="F676" t="s">
        <v>226</v>
      </c>
      <c r="G676" t="s">
        <v>222</v>
      </c>
      <c r="H676" t="s">
        <v>223</v>
      </c>
      <c r="I676" t="s">
        <v>224</v>
      </c>
      <c r="J676" s="1">
        <v>0.60069444444444442</v>
      </c>
      <c r="K676" s="1">
        <v>0.63680555555555551</v>
      </c>
      <c r="L676" t="s">
        <v>218</v>
      </c>
      <c r="M676" t="s">
        <v>219</v>
      </c>
      <c r="N676">
        <v>20.921500000000002</v>
      </c>
      <c r="Q676" s="1">
        <f t="shared" si="10"/>
        <v>3.6111111111111094E-2</v>
      </c>
    </row>
    <row r="677" spans="1:17">
      <c r="A677" t="s">
        <v>149</v>
      </c>
      <c r="B677">
        <v>4</v>
      </c>
      <c r="C677" t="s">
        <v>184</v>
      </c>
      <c r="D677">
        <v>220111</v>
      </c>
      <c r="E677" t="s">
        <v>227</v>
      </c>
      <c r="F677" t="s">
        <v>228</v>
      </c>
      <c r="G677" t="s">
        <v>222</v>
      </c>
      <c r="H677" t="s">
        <v>218</v>
      </c>
      <c r="I677" t="s">
        <v>219</v>
      </c>
      <c r="J677" s="1">
        <v>0.64236111111111105</v>
      </c>
      <c r="K677" s="1">
        <v>0.67083333333333339</v>
      </c>
      <c r="L677" t="s">
        <v>192</v>
      </c>
      <c r="M677" t="s">
        <v>193</v>
      </c>
      <c r="N677">
        <v>16.2334</v>
      </c>
      <c r="Q677" s="1">
        <f t="shared" si="10"/>
        <v>2.8472222222222343E-2</v>
      </c>
    </row>
    <row r="678" spans="1:17">
      <c r="A678" t="s">
        <v>149</v>
      </c>
      <c r="B678">
        <v>5</v>
      </c>
      <c r="C678" t="s">
        <v>179</v>
      </c>
      <c r="H678" t="s">
        <v>192</v>
      </c>
      <c r="I678" t="s">
        <v>193</v>
      </c>
      <c r="J678" s="1">
        <v>0.67083333333333339</v>
      </c>
      <c r="K678" s="1">
        <v>0.67638888888888893</v>
      </c>
      <c r="L678" t="s">
        <v>231</v>
      </c>
      <c r="M678" t="s">
        <v>232</v>
      </c>
      <c r="N678">
        <v>3.7085699999999999</v>
      </c>
      <c r="Q678" s="1">
        <f t="shared" si="10"/>
        <v>5.5555555555555358E-3</v>
      </c>
    </row>
    <row r="679" spans="1:17">
      <c r="A679" t="s">
        <v>149</v>
      </c>
      <c r="B679">
        <v>6</v>
      </c>
      <c r="C679" t="s">
        <v>184</v>
      </c>
      <c r="D679">
        <v>230841</v>
      </c>
      <c r="E679" t="s">
        <v>233</v>
      </c>
      <c r="F679" t="s">
        <v>234</v>
      </c>
      <c r="G679" t="s">
        <v>235</v>
      </c>
      <c r="H679" t="s">
        <v>231</v>
      </c>
      <c r="I679" t="s">
        <v>232</v>
      </c>
      <c r="J679" s="1">
        <v>0.69791666666666663</v>
      </c>
      <c r="K679" s="1">
        <v>0.71805555555555556</v>
      </c>
      <c r="L679" t="s">
        <v>236</v>
      </c>
      <c r="M679" t="s">
        <v>237</v>
      </c>
      <c r="N679">
        <v>14.0327</v>
      </c>
      <c r="Q679" s="1">
        <f t="shared" si="10"/>
        <v>2.0138888888888928E-2</v>
      </c>
    </row>
    <row r="680" spans="1:17">
      <c r="A680" t="s">
        <v>149</v>
      </c>
      <c r="B680">
        <v>7</v>
      </c>
      <c r="C680" t="s">
        <v>184</v>
      </c>
      <c r="D680">
        <v>230780</v>
      </c>
      <c r="E680" t="s">
        <v>238</v>
      </c>
      <c r="F680" t="s">
        <v>239</v>
      </c>
      <c r="G680" t="s">
        <v>235</v>
      </c>
      <c r="H680" t="s">
        <v>236</v>
      </c>
      <c r="I680" t="s">
        <v>237</v>
      </c>
      <c r="J680" s="1">
        <v>0.72222222222222221</v>
      </c>
      <c r="K680" s="1">
        <v>0.7416666666666667</v>
      </c>
      <c r="L680" t="s">
        <v>231</v>
      </c>
      <c r="M680" t="s">
        <v>232</v>
      </c>
      <c r="N680">
        <v>13.1371</v>
      </c>
      <c r="Q680" s="1">
        <f t="shared" si="10"/>
        <v>1.9444444444444486E-2</v>
      </c>
    </row>
    <row r="681" spans="1:17">
      <c r="A681" t="s">
        <v>149</v>
      </c>
      <c r="B681">
        <v>8</v>
      </c>
      <c r="C681" t="s">
        <v>184</v>
      </c>
      <c r="D681">
        <v>230850</v>
      </c>
      <c r="E681" t="s">
        <v>233</v>
      </c>
      <c r="F681" t="s">
        <v>234</v>
      </c>
      <c r="G681" t="s">
        <v>235</v>
      </c>
      <c r="H681" t="s">
        <v>231</v>
      </c>
      <c r="I681" t="s">
        <v>232</v>
      </c>
      <c r="J681" s="1">
        <v>0.75</v>
      </c>
      <c r="K681" s="1">
        <v>0.77083333333333337</v>
      </c>
      <c r="L681" t="s">
        <v>236</v>
      </c>
      <c r="M681" t="s">
        <v>237</v>
      </c>
      <c r="N681">
        <v>14.0327</v>
      </c>
      <c r="Q681" s="1">
        <f t="shared" si="10"/>
        <v>2.083333333333337E-2</v>
      </c>
    </row>
    <row r="682" spans="1:17">
      <c r="A682" t="s">
        <v>149</v>
      </c>
      <c r="B682">
        <v>9</v>
      </c>
      <c r="C682" t="s">
        <v>184</v>
      </c>
      <c r="D682">
        <v>230773</v>
      </c>
      <c r="E682" t="s">
        <v>238</v>
      </c>
      <c r="F682" t="s">
        <v>239</v>
      </c>
      <c r="G682" t="s">
        <v>235</v>
      </c>
      <c r="H682" t="s">
        <v>236</v>
      </c>
      <c r="I682" t="s">
        <v>237</v>
      </c>
      <c r="J682" s="1">
        <v>0.77430555555555547</v>
      </c>
      <c r="K682" s="1">
        <v>0.79375000000000007</v>
      </c>
      <c r="L682" t="s">
        <v>231</v>
      </c>
      <c r="M682" t="s">
        <v>232</v>
      </c>
      <c r="N682">
        <v>13.1371</v>
      </c>
      <c r="Q682" s="1">
        <f t="shared" si="10"/>
        <v>1.9444444444444597E-2</v>
      </c>
    </row>
    <row r="683" spans="1:17">
      <c r="A683" t="s">
        <v>149</v>
      </c>
      <c r="B683">
        <v>10</v>
      </c>
      <c r="C683" t="s">
        <v>184</v>
      </c>
      <c r="D683">
        <v>230891</v>
      </c>
      <c r="E683" t="s">
        <v>233</v>
      </c>
      <c r="F683" t="s">
        <v>234</v>
      </c>
      <c r="G683" t="s">
        <v>235</v>
      </c>
      <c r="H683" t="s">
        <v>231</v>
      </c>
      <c r="I683" t="s">
        <v>232</v>
      </c>
      <c r="J683" s="1">
        <v>0.80555555555555547</v>
      </c>
      <c r="K683" s="1">
        <v>0.8256944444444444</v>
      </c>
      <c r="L683" t="s">
        <v>236</v>
      </c>
      <c r="M683" t="s">
        <v>237</v>
      </c>
      <c r="N683">
        <v>14.0327</v>
      </c>
      <c r="Q683" s="1">
        <f t="shared" si="10"/>
        <v>2.0138888888888928E-2</v>
      </c>
    </row>
    <row r="684" spans="1:17">
      <c r="A684" t="s">
        <v>149</v>
      </c>
      <c r="B684">
        <v>11</v>
      </c>
      <c r="C684" t="s">
        <v>184</v>
      </c>
      <c r="D684">
        <v>230775</v>
      </c>
      <c r="E684" t="s">
        <v>238</v>
      </c>
      <c r="F684" t="s">
        <v>239</v>
      </c>
      <c r="G684" t="s">
        <v>235</v>
      </c>
      <c r="H684" t="s">
        <v>236</v>
      </c>
      <c r="I684" t="s">
        <v>237</v>
      </c>
      <c r="J684" s="1">
        <v>0.83333333333333337</v>
      </c>
      <c r="K684" s="1">
        <v>0.85069444444444453</v>
      </c>
      <c r="L684" t="s">
        <v>231</v>
      </c>
      <c r="M684" t="s">
        <v>232</v>
      </c>
      <c r="N684">
        <v>13.1371</v>
      </c>
      <c r="Q684" s="1">
        <f t="shared" si="10"/>
        <v>1.736111111111116E-2</v>
      </c>
    </row>
    <row r="685" spans="1:17">
      <c r="A685" t="s">
        <v>149</v>
      </c>
      <c r="B685">
        <v>12</v>
      </c>
      <c r="C685" t="s">
        <v>179</v>
      </c>
      <c r="H685" t="s">
        <v>231</v>
      </c>
      <c r="I685" t="s">
        <v>232</v>
      </c>
      <c r="J685" s="1">
        <v>0.85069444444444453</v>
      </c>
      <c r="K685" s="1">
        <v>0.86319444444444438</v>
      </c>
      <c r="L685" t="s">
        <v>180</v>
      </c>
      <c r="M685" t="s">
        <v>181</v>
      </c>
      <c r="N685">
        <v>9.8000000000000007</v>
      </c>
      <c r="Q685" s="1">
        <f t="shared" si="10"/>
        <v>1.2499999999999845E-2</v>
      </c>
    </row>
    <row r="686" spans="1:17">
      <c r="A686" t="s">
        <v>149</v>
      </c>
      <c r="M686" t="s">
        <v>277</v>
      </c>
      <c r="N686">
        <f>SUM(N674:N685)</f>
        <v>157.35587000000004</v>
      </c>
      <c r="P686" t="s">
        <v>274</v>
      </c>
      <c r="Q686" s="1">
        <f>SUM(Q674:Q685)</f>
        <v>0.24236111111111136</v>
      </c>
    </row>
    <row r="687" spans="1:17">
      <c r="Q687" s="1"/>
    </row>
    <row r="688" spans="1:17">
      <c r="A688" t="s">
        <v>128</v>
      </c>
      <c r="Q688" s="1"/>
    </row>
    <row r="689" spans="1:17">
      <c r="A689" t="s">
        <v>128</v>
      </c>
      <c r="B689">
        <v>1</v>
      </c>
      <c r="C689" t="s">
        <v>179</v>
      </c>
      <c r="H689" t="s">
        <v>180</v>
      </c>
      <c r="I689" t="s">
        <v>181</v>
      </c>
      <c r="J689" s="1">
        <v>0.22083333333333333</v>
      </c>
      <c r="K689" s="1">
        <v>0.22916666666666666</v>
      </c>
      <c r="L689" t="s">
        <v>182</v>
      </c>
      <c r="M689" t="s">
        <v>183</v>
      </c>
      <c r="N689">
        <v>7.6</v>
      </c>
      <c r="Q689" s="1">
        <f t="shared" si="10"/>
        <v>8.3333333333333315E-3</v>
      </c>
    </row>
    <row r="690" spans="1:17">
      <c r="A690" t="s">
        <v>128</v>
      </c>
      <c r="B690">
        <v>2</v>
      </c>
      <c r="C690" t="s">
        <v>184</v>
      </c>
      <c r="D690">
        <v>535121</v>
      </c>
      <c r="E690" t="s">
        <v>185</v>
      </c>
      <c r="F690" t="s">
        <v>186</v>
      </c>
      <c r="G690" t="s">
        <v>187</v>
      </c>
      <c r="H690" t="s">
        <v>182</v>
      </c>
      <c r="I690" t="s">
        <v>183</v>
      </c>
      <c r="J690" s="1">
        <v>0.22916666666666666</v>
      </c>
      <c r="K690" s="1">
        <v>0.24791666666666667</v>
      </c>
      <c r="L690" t="s">
        <v>188</v>
      </c>
      <c r="M690" t="s">
        <v>189</v>
      </c>
      <c r="N690">
        <v>12.118</v>
      </c>
      <c r="Q690" s="1">
        <f t="shared" si="10"/>
        <v>1.8750000000000017E-2</v>
      </c>
    </row>
    <row r="691" spans="1:17">
      <c r="A691" t="s">
        <v>128</v>
      </c>
      <c r="B691">
        <v>3</v>
      </c>
      <c r="C691" t="s">
        <v>184</v>
      </c>
      <c r="D691">
        <v>534975</v>
      </c>
      <c r="E691" t="s">
        <v>261</v>
      </c>
      <c r="F691" t="s">
        <v>262</v>
      </c>
      <c r="G691" t="s">
        <v>187</v>
      </c>
      <c r="H691" t="s">
        <v>188</v>
      </c>
      <c r="I691" t="s">
        <v>189</v>
      </c>
      <c r="J691" s="1">
        <v>0.25138888888888888</v>
      </c>
      <c r="K691" s="1">
        <v>0.26805555555555555</v>
      </c>
      <c r="L691" t="s">
        <v>182</v>
      </c>
      <c r="M691" t="s">
        <v>183</v>
      </c>
      <c r="N691">
        <v>11.843</v>
      </c>
      <c r="Q691" s="1">
        <f t="shared" si="10"/>
        <v>1.6666666666666663E-2</v>
      </c>
    </row>
    <row r="692" spans="1:17">
      <c r="A692" t="s">
        <v>128</v>
      </c>
      <c r="B692">
        <v>4</v>
      </c>
      <c r="C692" t="s">
        <v>184</v>
      </c>
      <c r="D692">
        <v>535130</v>
      </c>
      <c r="E692" t="s">
        <v>185</v>
      </c>
      <c r="F692" t="s">
        <v>186</v>
      </c>
      <c r="G692" t="s">
        <v>187</v>
      </c>
      <c r="H692" t="s">
        <v>182</v>
      </c>
      <c r="I692" t="s">
        <v>183</v>
      </c>
      <c r="J692" s="1">
        <v>0.27569444444444446</v>
      </c>
      <c r="K692" s="1">
        <v>0.29444444444444445</v>
      </c>
      <c r="L692" t="s">
        <v>188</v>
      </c>
      <c r="M692" t="s">
        <v>189</v>
      </c>
      <c r="N692">
        <v>12.118</v>
      </c>
      <c r="Q692" s="1">
        <f t="shared" si="10"/>
        <v>1.8749999999999989E-2</v>
      </c>
    </row>
    <row r="693" spans="1:17">
      <c r="A693" t="s">
        <v>128</v>
      </c>
      <c r="B693">
        <v>5</v>
      </c>
      <c r="C693" t="s">
        <v>184</v>
      </c>
      <c r="D693">
        <v>534984</v>
      </c>
      <c r="E693" t="s">
        <v>190</v>
      </c>
      <c r="F693" t="s">
        <v>191</v>
      </c>
      <c r="G693" t="s">
        <v>187</v>
      </c>
      <c r="H693" t="s">
        <v>188</v>
      </c>
      <c r="I693" t="s">
        <v>189</v>
      </c>
      <c r="J693" s="1">
        <v>0.29930555555555555</v>
      </c>
      <c r="K693" s="1">
        <v>0.31875000000000003</v>
      </c>
      <c r="L693" t="s">
        <v>182</v>
      </c>
      <c r="M693" t="s">
        <v>183</v>
      </c>
      <c r="N693">
        <v>12.781700000000001</v>
      </c>
      <c r="Q693" s="1">
        <f t="shared" si="10"/>
        <v>1.9444444444444486E-2</v>
      </c>
    </row>
    <row r="694" spans="1:17">
      <c r="A694" t="s">
        <v>128</v>
      </c>
      <c r="B694">
        <v>6</v>
      </c>
      <c r="C694" t="s">
        <v>184</v>
      </c>
      <c r="D694">
        <v>535145</v>
      </c>
      <c r="E694" t="s">
        <v>185</v>
      </c>
      <c r="F694" t="s">
        <v>186</v>
      </c>
      <c r="G694" t="s">
        <v>187</v>
      </c>
      <c r="H694" t="s">
        <v>182</v>
      </c>
      <c r="I694" t="s">
        <v>183</v>
      </c>
      <c r="J694" s="1">
        <v>0.34236111111111112</v>
      </c>
      <c r="K694" s="1">
        <v>0.36458333333333331</v>
      </c>
      <c r="L694" t="s">
        <v>188</v>
      </c>
      <c r="M694" t="s">
        <v>189</v>
      </c>
      <c r="N694">
        <v>12.118</v>
      </c>
      <c r="Q694" s="1">
        <f t="shared" si="10"/>
        <v>2.2222222222222199E-2</v>
      </c>
    </row>
    <row r="695" spans="1:17">
      <c r="A695" t="s">
        <v>128</v>
      </c>
      <c r="B695">
        <v>7</v>
      </c>
      <c r="C695" t="s">
        <v>184</v>
      </c>
      <c r="D695">
        <v>534999</v>
      </c>
      <c r="E695" t="s">
        <v>190</v>
      </c>
      <c r="F695" t="s">
        <v>191</v>
      </c>
      <c r="G695" t="s">
        <v>187</v>
      </c>
      <c r="H695" t="s">
        <v>188</v>
      </c>
      <c r="I695" t="s">
        <v>189</v>
      </c>
      <c r="J695" s="1">
        <v>0.36944444444444446</v>
      </c>
      <c r="K695" s="1">
        <v>0.38958333333333334</v>
      </c>
      <c r="L695" t="s">
        <v>182</v>
      </c>
      <c r="M695" t="s">
        <v>183</v>
      </c>
      <c r="N695">
        <v>12.781700000000001</v>
      </c>
      <c r="Q695" s="1">
        <f t="shared" si="10"/>
        <v>2.0138888888888873E-2</v>
      </c>
    </row>
    <row r="696" spans="1:17">
      <c r="A696" t="s">
        <v>128</v>
      </c>
      <c r="B696">
        <v>8</v>
      </c>
      <c r="C696" t="s">
        <v>184</v>
      </c>
      <c r="D696">
        <v>535157</v>
      </c>
      <c r="E696" t="s">
        <v>185</v>
      </c>
      <c r="F696" t="s">
        <v>186</v>
      </c>
      <c r="G696" t="s">
        <v>187</v>
      </c>
      <c r="H696" t="s">
        <v>182</v>
      </c>
      <c r="I696" t="s">
        <v>183</v>
      </c>
      <c r="J696" s="1">
        <v>0.3979166666666667</v>
      </c>
      <c r="K696" s="1">
        <v>0.42083333333333334</v>
      </c>
      <c r="L696" t="s">
        <v>188</v>
      </c>
      <c r="M696" t="s">
        <v>189</v>
      </c>
      <c r="N696">
        <v>12.118</v>
      </c>
      <c r="Q696" s="1">
        <f t="shared" si="10"/>
        <v>2.2916666666666641E-2</v>
      </c>
    </row>
    <row r="697" spans="1:17">
      <c r="A697" t="s">
        <v>128</v>
      </c>
      <c r="B697">
        <v>9</v>
      </c>
      <c r="C697" t="s">
        <v>184</v>
      </c>
      <c r="D697">
        <v>535011</v>
      </c>
      <c r="E697" t="s">
        <v>190</v>
      </c>
      <c r="F697" t="s">
        <v>191</v>
      </c>
      <c r="G697" t="s">
        <v>187</v>
      </c>
      <c r="H697" t="s">
        <v>188</v>
      </c>
      <c r="I697" t="s">
        <v>189</v>
      </c>
      <c r="J697" s="1">
        <v>0.42499999999999999</v>
      </c>
      <c r="K697" s="1">
        <v>0.4458333333333333</v>
      </c>
      <c r="L697" t="s">
        <v>182</v>
      </c>
      <c r="M697" t="s">
        <v>183</v>
      </c>
      <c r="N697">
        <v>12.781700000000001</v>
      </c>
      <c r="Q697" s="1">
        <f t="shared" si="10"/>
        <v>2.0833333333333315E-2</v>
      </c>
    </row>
    <row r="698" spans="1:17">
      <c r="A698" t="s">
        <v>128</v>
      </c>
      <c r="B698">
        <v>10</v>
      </c>
      <c r="C698" t="s">
        <v>184</v>
      </c>
      <c r="D698">
        <v>535167</v>
      </c>
      <c r="E698" t="s">
        <v>185</v>
      </c>
      <c r="F698" t="s">
        <v>186</v>
      </c>
      <c r="G698" t="s">
        <v>187</v>
      </c>
      <c r="H698" t="s">
        <v>182</v>
      </c>
      <c r="I698" t="s">
        <v>183</v>
      </c>
      <c r="J698" s="1">
        <v>0.4513888888888889</v>
      </c>
      <c r="K698" s="1">
        <v>0.47430555555555554</v>
      </c>
      <c r="L698" t="s">
        <v>188</v>
      </c>
      <c r="M698" t="s">
        <v>189</v>
      </c>
      <c r="N698">
        <v>12.118</v>
      </c>
      <c r="Q698" s="1">
        <f t="shared" si="10"/>
        <v>2.2916666666666641E-2</v>
      </c>
    </row>
    <row r="699" spans="1:17">
      <c r="A699" t="s">
        <v>128</v>
      </c>
      <c r="B699">
        <v>11</v>
      </c>
      <c r="C699" t="s">
        <v>184</v>
      </c>
      <c r="D699">
        <v>535020</v>
      </c>
      <c r="E699" t="s">
        <v>190</v>
      </c>
      <c r="F699" t="s">
        <v>191</v>
      </c>
      <c r="G699" t="s">
        <v>187</v>
      </c>
      <c r="H699" t="s">
        <v>188</v>
      </c>
      <c r="I699" t="s">
        <v>189</v>
      </c>
      <c r="J699" s="1">
        <v>0.47916666666666669</v>
      </c>
      <c r="K699" s="1">
        <v>0.5</v>
      </c>
      <c r="L699" t="s">
        <v>182</v>
      </c>
      <c r="M699" t="s">
        <v>183</v>
      </c>
      <c r="N699">
        <v>12.781700000000001</v>
      </c>
      <c r="Q699" s="1">
        <f t="shared" si="10"/>
        <v>2.0833333333333315E-2</v>
      </c>
    </row>
    <row r="700" spans="1:17">
      <c r="A700" t="s">
        <v>128</v>
      </c>
      <c r="B700">
        <v>12</v>
      </c>
      <c r="C700" t="s">
        <v>179</v>
      </c>
      <c r="H700" t="s">
        <v>182</v>
      </c>
      <c r="I700" t="s">
        <v>183</v>
      </c>
      <c r="J700" s="1">
        <v>0.5</v>
      </c>
      <c r="K700" s="1">
        <v>0.5083333333333333</v>
      </c>
      <c r="L700" t="s">
        <v>180</v>
      </c>
      <c r="M700" t="s">
        <v>181</v>
      </c>
      <c r="N700">
        <v>7.8</v>
      </c>
      <c r="Q700" s="1">
        <f t="shared" si="10"/>
        <v>8.3333333333333037E-3</v>
      </c>
    </row>
    <row r="701" spans="1:17">
      <c r="A701" t="s">
        <v>128</v>
      </c>
      <c r="B701">
        <v>13</v>
      </c>
      <c r="C701" t="s">
        <v>179</v>
      </c>
      <c r="H701" t="s">
        <v>180</v>
      </c>
      <c r="I701" t="s">
        <v>181</v>
      </c>
      <c r="J701" s="1">
        <v>0.69097222222222221</v>
      </c>
      <c r="K701" s="1">
        <v>0.69930555555555562</v>
      </c>
      <c r="L701" t="s">
        <v>182</v>
      </c>
      <c r="M701" t="s">
        <v>183</v>
      </c>
      <c r="N701">
        <v>7.6</v>
      </c>
      <c r="Q701" s="1">
        <f t="shared" si="10"/>
        <v>8.3333333333334147E-3</v>
      </c>
    </row>
    <row r="702" spans="1:17">
      <c r="A702" t="s">
        <v>128</v>
      </c>
      <c r="B702">
        <v>14</v>
      </c>
      <c r="C702" t="s">
        <v>184</v>
      </c>
      <c r="D702">
        <v>535213</v>
      </c>
      <c r="E702" t="s">
        <v>185</v>
      </c>
      <c r="F702" t="s">
        <v>186</v>
      </c>
      <c r="G702" t="s">
        <v>187</v>
      </c>
      <c r="H702" t="s">
        <v>182</v>
      </c>
      <c r="I702" t="s">
        <v>183</v>
      </c>
      <c r="J702" s="1">
        <v>0.69930555555555562</v>
      </c>
      <c r="K702" s="1">
        <v>0.72222222222222221</v>
      </c>
      <c r="L702" t="s">
        <v>188</v>
      </c>
      <c r="M702" t="s">
        <v>189</v>
      </c>
      <c r="N702">
        <v>12.118</v>
      </c>
      <c r="Q702" s="1">
        <f t="shared" si="10"/>
        <v>2.2916666666666585E-2</v>
      </c>
    </row>
    <row r="703" spans="1:17">
      <c r="A703" t="s">
        <v>128</v>
      </c>
      <c r="B703">
        <v>15</v>
      </c>
      <c r="C703" t="s">
        <v>184</v>
      </c>
      <c r="D703">
        <v>535067</v>
      </c>
      <c r="E703" t="s">
        <v>190</v>
      </c>
      <c r="F703" t="s">
        <v>191</v>
      </c>
      <c r="G703" t="s">
        <v>187</v>
      </c>
      <c r="H703" t="s">
        <v>188</v>
      </c>
      <c r="I703" t="s">
        <v>189</v>
      </c>
      <c r="J703" s="1">
        <v>0.72638888888888886</v>
      </c>
      <c r="K703" s="1">
        <v>0.74722222222222223</v>
      </c>
      <c r="L703" t="s">
        <v>182</v>
      </c>
      <c r="M703" t="s">
        <v>183</v>
      </c>
      <c r="N703">
        <v>12.781700000000001</v>
      </c>
      <c r="Q703" s="1">
        <f t="shared" si="10"/>
        <v>2.083333333333337E-2</v>
      </c>
    </row>
    <row r="704" spans="1:17">
      <c r="A704" t="s">
        <v>128</v>
      </c>
      <c r="B704">
        <v>16</v>
      </c>
      <c r="C704" t="s">
        <v>179</v>
      </c>
      <c r="H704" t="s">
        <v>182</v>
      </c>
      <c r="I704" t="s">
        <v>183</v>
      </c>
      <c r="J704" s="1">
        <v>0.74722222222222223</v>
      </c>
      <c r="K704" s="1">
        <v>0.75555555555555554</v>
      </c>
      <c r="L704" t="s">
        <v>180</v>
      </c>
      <c r="M704" t="s">
        <v>181</v>
      </c>
      <c r="N704">
        <v>7.8</v>
      </c>
      <c r="Q704" s="1">
        <f t="shared" si="10"/>
        <v>8.3333333333333037E-3</v>
      </c>
    </row>
    <row r="705" spans="1:17">
      <c r="A705" t="s">
        <v>128</v>
      </c>
      <c r="B705">
        <v>17</v>
      </c>
      <c r="C705" t="s">
        <v>179</v>
      </c>
      <c r="H705" t="s">
        <v>180</v>
      </c>
      <c r="I705" t="s">
        <v>181</v>
      </c>
      <c r="J705" s="1">
        <v>0.77986111111111101</v>
      </c>
      <c r="K705" s="1">
        <v>0.78819444444444453</v>
      </c>
      <c r="L705" t="s">
        <v>218</v>
      </c>
      <c r="M705" t="s">
        <v>219</v>
      </c>
      <c r="N705">
        <v>5.3</v>
      </c>
      <c r="Q705" s="1">
        <f t="shared" si="10"/>
        <v>8.3333333333335258E-3</v>
      </c>
    </row>
    <row r="706" spans="1:17">
      <c r="A706" t="s">
        <v>128</v>
      </c>
      <c r="B706">
        <v>18</v>
      </c>
      <c r="C706" t="s">
        <v>184</v>
      </c>
      <c r="D706">
        <v>220139</v>
      </c>
      <c r="E706" t="s">
        <v>227</v>
      </c>
      <c r="F706" t="s">
        <v>228</v>
      </c>
      <c r="G706" t="s">
        <v>222</v>
      </c>
      <c r="H706" t="s">
        <v>218</v>
      </c>
      <c r="I706" t="s">
        <v>219</v>
      </c>
      <c r="J706" s="1">
        <v>0.78819444444444453</v>
      </c>
      <c r="K706" s="1">
        <v>0.81666666666666676</v>
      </c>
      <c r="L706" t="s">
        <v>192</v>
      </c>
      <c r="M706" t="s">
        <v>193</v>
      </c>
      <c r="N706">
        <v>16.2334</v>
      </c>
      <c r="Q706" s="1">
        <f t="shared" si="10"/>
        <v>2.8472222222222232E-2</v>
      </c>
    </row>
    <row r="707" spans="1:17">
      <c r="A707" t="s">
        <v>128</v>
      </c>
      <c r="B707">
        <v>19</v>
      </c>
      <c r="C707" t="s">
        <v>184</v>
      </c>
      <c r="D707">
        <v>220290</v>
      </c>
      <c r="E707" t="s">
        <v>229</v>
      </c>
      <c r="F707" t="s">
        <v>230</v>
      </c>
      <c r="G707" t="s">
        <v>222</v>
      </c>
      <c r="H707" t="s">
        <v>192</v>
      </c>
      <c r="I707" t="s">
        <v>193</v>
      </c>
      <c r="J707" s="1">
        <v>0.82847222222222217</v>
      </c>
      <c r="K707" s="1">
        <v>0.85555555555555562</v>
      </c>
      <c r="L707" t="s">
        <v>218</v>
      </c>
      <c r="M707" t="s">
        <v>219</v>
      </c>
      <c r="N707">
        <v>15.4627</v>
      </c>
      <c r="Q707" s="1">
        <f t="shared" si="10"/>
        <v>2.7083333333333459E-2</v>
      </c>
    </row>
    <row r="708" spans="1:17">
      <c r="A708" t="s">
        <v>128</v>
      </c>
      <c r="B708">
        <v>20</v>
      </c>
      <c r="C708" t="s">
        <v>184</v>
      </c>
      <c r="D708">
        <v>220152</v>
      </c>
      <c r="E708" t="s">
        <v>227</v>
      </c>
      <c r="F708" t="s">
        <v>228</v>
      </c>
      <c r="G708" t="s">
        <v>222</v>
      </c>
      <c r="H708" t="s">
        <v>218</v>
      </c>
      <c r="I708" t="s">
        <v>219</v>
      </c>
      <c r="J708" s="1">
        <v>0.86111111111111116</v>
      </c>
      <c r="K708" s="1">
        <v>0.88958333333333339</v>
      </c>
      <c r="L708" t="s">
        <v>192</v>
      </c>
      <c r="M708" t="s">
        <v>193</v>
      </c>
      <c r="N708">
        <v>16.2334</v>
      </c>
      <c r="Q708" s="1">
        <f t="shared" si="10"/>
        <v>2.8472222222222232E-2</v>
      </c>
    </row>
    <row r="709" spans="1:17">
      <c r="A709" t="s">
        <v>128</v>
      </c>
      <c r="B709">
        <v>21</v>
      </c>
      <c r="C709" t="s">
        <v>179</v>
      </c>
      <c r="H709" t="s">
        <v>192</v>
      </c>
      <c r="I709" t="s">
        <v>193</v>
      </c>
      <c r="J709" s="1">
        <v>0.88958333333333339</v>
      </c>
      <c r="K709" s="1">
        <v>0.8979166666666667</v>
      </c>
      <c r="L709" t="s">
        <v>180</v>
      </c>
      <c r="M709" t="s">
        <v>181</v>
      </c>
      <c r="N709">
        <v>7.5</v>
      </c>
      <c r="Q709" s="1">
        <f t="shared" ref="Q709:Q772" si="11">K709-J709</f>
        <v>8.3333333333333037E-3</v>
      </c>
    </row>
    <row r="710" spans="1:17">
      <c r="A710" t="s">
        <v>128</v>
      </c>
      <c r="M710" t="s">
        <v>277</v>
      </c>
      <c r="N710">
        <f>SUM(N689:N709)</f>
        <v>239.989</v>
      </c>
      <c r="P710" t="s">
        <v>274</v>
      </c>
      <c r="Q710" s="1">
        <f>SUM(Q689:Q709)</f>
        <v>0.3812500000000002</v>
      </c>
    </row>
    <row r="711" spans="1:17">
      <c r="Q711" s="1"/>
    </row>
    <row r="712" spans="1:17">
      <c r="A712" t="s">
        <v>162</v>
      </c>
      <c r="Q712" s="1"/>
    </row>
    <row r="713" spans="1:17">
      <c r="A713" t="s">
        <v>162</v>
      </c>
      <c r="B713">
        <v>1</v>
      </c>
      <c r="C713" t="s">
        <v>179</v>
      </c>
      <c r="H713" t="s">
        <v>180</v>
      </c>
      <c r="I713" t="s">
        <v>181</v>
      </c>
      <c r="J713" s="1">
        <v>0.35416666666666669</v>
      </c>
      <c r="K713" s="1">
        <v>0.37152777777777773</v>
      </c>
      <c r="L713" t="s">
        <v>223</v>
      </c>
      <c r="M713" t="s">
        <v>224</v>
      </c>
      <c r="N713">
        <v>16.3</v>
      </c>
      <c r="Q713" s="1">
        <f t="shared" si="11"/>
        <v>1.7361111111111049E-2</v>
      </c>
    </row>
    <row r="714" spans="1:17">
      <c r="A714" t="s">
        <v>162</v>
      </c>
      <c r="B714">
        <v>2</v>
      </c>
      <c r="C714" t="s">
        <v>184</v>
      </c>
      <c r="D714">
        <v>220202</v>
      </c>
      <c r="E714" t="s">
        <v>225</v>
      </c>
      <c r="F714" t="s">
        <v>226</v>
      </c>
      <c r="G714" t="s">
        <v>222</v>
      </c>
      <c r="H714" t="s">
        <v>223</v>
      </c>
      <c r="I714" t="s">
        <v>224</v>
      </c>
      <c r="J714" s="1">
        <v>0.37152777777777773</v>
      </c>
      <c r="K714" s="1">
        <v>0.40763888888888888</v>
      </c>
      <c r="L714" t="s">
        <v>218</v>
      </c>
      <c r="M714" t="s">
        <v>219</v>
      </c>
      <c r="N714">
        <v>20.921500000000002</v>
      </c>
      <c r="Q714" s="1">
        <f t="shared" si="11"/>
        <v>3.6111111111111149E-2</v>
      </c>
    </row>
    <row r="715" spans="1:17">
      <c r="A715" t="s">
        <v>162</v>
      </c>
      <c r="B715">
        <v>3</v>
      </c>
      <c r="C715" t="s">
        <v>184</v>
      </c>
      <c r="D715">
        <v>220067</v>
      </c>
      <c r="E715" t="s">
        <v>227</v>
      </c>
      <c r="F715" t="s">
        <v>228</v>
      </c>
      <c r="G715" t="s">
        <v>222</v>
      </c>
      <c r="H715" t="s">
        <v>218</v>
      </c>
      <c r="I715" t="s">
        <v>219</v>
      </c>
      <c r="J715" s="1">
        <v>0.41319444444444442</v>
      </c>
      <c r="K715" s="1">
        <v>0.44166666666666665</v>
      </c>
      <c r="L715" t="s">
        <v>192</v>
      </c>
      <c r="M715" t="s">
        <v>193</v>
      </c>
      <c r="N715">
        <v>16.2334</v>
      </c>
      <c r="Q715" s="1">
        <f t="shared" si="11"/>
        <v>2.8472222222222232E-2</v>
      </c>
    </row>
    <row r="716" spans="1:17">
      <c r="A716" t="s">
        <v>162</v>
      </c>
      <c r="B716">
        <v>4</v>
      </c>
      <c r="C716" t="s">
        <v>184</v>
      </c>
      <c r="D716">
        <v>220218</v>
      </c>
      <c r="E716" t="s">
        <v>229</v>
      </c>
      <c r="F716" t="s">
        <v>230</v>
      </c>
      <c r="G716" t="s">
        <v>222</v>
      </c>
      <c r="H716" t="s">
        <v>192</v>
      </c>
      <c r="I716" t="s">
        <v>193</v>
      </c>
      <c r="J716" s="1">
        <v>0.45347222222222222</v>
      </c>
      <c r="K716" s="1">
        <v>0.48055555555555557</v>
      </c>
      <c r="L716" t="s">
        <v>218</v>
      </c>
      <c r="M716" t="s">
        <v>219</v>
      </c>
      <c r="N716">
        <v>15.4627</v>
      </c>
      <c r="Q716" s="1">
        <f t="shared" si="11"/>
        <v>2.7083333333333348E-2</v>
      </c>
    </row>
    <row r="717" spans="1:17">
      <c r="A717" t="s">
        <v>162</v>
      </c>
      <c r="B717">
        <v>5</v>
      </c>
      <c r="C717" t="s">
        <v>179</v>
      </c>
      <c r="H717" t="s">
        <v>218</v>
      </c>
      <c r="I717" t="s">
        <v>219</v>
      </c>
      <c r="J717" s="1">
        <v>0.48055555555555557</v>
      </c>
      <c r="K717" s="1">
        <v>0.48888888888888887</v>
      </c>
      <c r="L717" t="s">
        <v>180</v>
      </c>
      <c r="M717" t="s">
        <v>181</v>
      </c>
      <c r="N717">
        <v>5.3</v>
      </c>
      <c r="Q717" s="1">
        <f t="shared" si="11"/>
        <v>8.3333333333333037E-3</v>
      </c>
    </row>
    <row r="718" spans="1:17">
      <c r="A718" t="s">
        <v>162</v>
      </c>
      <c r="B718">
        <v>6</v>
      </c>
      <c r="C718" t="s">
        <v>179</v>
      </c>
      <c r="H718" t="s">
        <v>180</v>
      </c>
      <c r="I718" t="s">
        <v>181</v>
      </c>
      <c r="J718" s="1">
        <v>0.55069444444444449</v>
      </c>
      <c r="K718" s="1">
        <v>0.55902777777777779</v>
      </c>
      <c r="L718" t="s">
        <v>218</v>
      </c>
      <c r="M718" t="s">
        <v>219</v>
      </c>
      <c r="N718">
        <v>5.3</v>
      </c>
      <c r="Q718" s="1">
        <f t="shared" si="11"/>
        <v>8.3333333333333037E-3</v>
      </c>
    </row>
    <row r="719" spans="1:17">
      <c r="A719" t="s">
        <v>162</v>
      </c>
      <c r="B719">
        <v>7</v>
      </c>
      <c r="C719" t="s">
        <v>184</v>
      </c>
      <c r="D719">
        <v>220095</v>
      </c>
      <c r="E719" t="s">
        <v>227</v>
      </c>
      <c r="F719" t="s">
        <v>228</v>
      </c>
      <c r="G719" t="s">
        <v>222</v>
      </c>
      <c r="H719" t="s">
        <v>218</v>
      </c>
      <c r="I719" t="s">
        <v>219</v>
      </c>
      <c r="J719" s="1">
        <v>0.55902777777777779</v>
      </c>
      <c r="K719" s="1">
        <v>0.58750000000000002</v>
      </c>
      <c r="L719" t="s">
        <v>192</v>
      </c>
      <c r="M719" t="s">
        <v>193</v>
      </c>
      <c r="N719">
        <v>16.2334</v>
      </c>
      <c r="Q719" s="1">
        <f t="shared" si="11"/>
        <v>2.8472222222222232E-2</v>
      </c>
    </row>
    <row r="720" spans="1:17">
      <c r="A720" t="s">
        <v>162</v>
      </c>
      <c r="B720">
        <v>8</v>
      </c>
      <c r="C720" t="s">
        <v>184</v>
      </c>
      <c r="D720">
        <v>220248</v>
      </c>
      <c r="E720" t="s">
        <v>229</v>
      </c>
      <c r="F720" t="s">
        <v>230</v>
      </c>
      <c r="G720" t="s">
        <v>222</v>
      </c>
      <c r="H720" t="s">
        <v>192</v>
      </c>
      <c r="I720" t="s">
        <v>193</v>
      </c>
      <c r="J720" s="1">
        <v>0.59930555555555554</v>
      </c>
      <c r="K720" s="1">
        <v>0.62638888888888888</v>
      </c>
      <c r="L720" t="s">
        <v>218</v>
      </c>
      <c r="M720" t="s">
        <v>219</v>
      </c>
      <c r="N720">
        <v>15.4627</v>
      </c>
      <c r="Q720" s="1">
        <f t="shared" si="11"/>
        <v>2.7083333333333348E-2</v>
      </c>
    </row>
    <row r="721" spans="1:17">
      <c r="A721" t="s">
        <v>162</v>
      </c>
      <c r="B721">
        <v>9</v>
      </c>
      <c r="C721" t="s">
        <v>179</v>
      </c>
      <c r="H721" t="s">
        <v>218</v>
      </c>
      <c r="I721" t="s">
        <v>219</v>
      </c>
      <c r="J721" s="1">
        <v>0.62638888888888888</v>
      </c>
      <c r="K721" s="1">
        <v>0.62986111111111109</v>
      </c>
      <c r="L721" t="s">
        <v>231</v>
      </c>
      <c r="M721" t="s">
        <v>232</v>
      </c>
      <c r="N721">
        <v>4.9268599999999996</v>
      </c>
      <c r="Q721" s="1">
        <f t="shared" si="11"/>
        <v>3.4722222222222099E-3</v>
      </c>
    </row>
    <row r="722" spans="1:17">
      <c r="A722" t="s">
        <v>162</v>
      </c>
      <c r="B722">
        <v>10</v>
      </c>
      <c r="C722" t="s">
        <v>184</v>
      </c>
      <c r="D722">
        <v>230873</v>
      </c>
      <c r="E722" t="s">
        <v>233</v>
      </c>
      <c r="F722" t="s">
        <v>234</v>
      </c>
      <c r="G722" t="s">
        <v>235</v>
      </c>
      <c r="H722" t="s">
        <v>231</v>
      </c>
      <c r="I722" t="s">
        <v>232</v>
      </c>
      <c r="J722" s="1">
        <v>0.65277777777777779</v>
      </c>
      <c r="K722" s="1">
        <v>0.67291666666666661</v>
      </c>
      <c r="L722" t="s">
        <v>236</v>
      </c>
      <c r="M722" t="s">
        <v>237</v>
      </c>
      <c r="N722">
        <v>14.0327</v>
      </c>
      <c r="Q722" s="1">
        <f t="shared" si="11"/>
        <v>2.0138888888888817E-2</v>
      </c>
    </row>
    <row r="723" spans="1:17">
      <c r="A723" t="s">
        <v>162</v>
      </c>
      <c r="B723">
        <v>11</v>
      </c>
      <c r="C723" t="s">
        <v>184</v>
      </c>
      <c r="D723">
        <v>230755</v>
      </c>
      <c r="E723" t="s">
        <v>238</v>
      </c>
      <c r="F723" t="s">
        <v>239</v>
      </c>
      <c r="G723" t="s">
        <v>235</v>
      </c>
      <c r="H723" t="s">
        <v>236</v>
      </c>
      <c r="I723" t="s">
        <v>237</v>
      </c>
      <c r="J723" s="1">
        <v>0.67708333333333337</v>
      </c>
      <c r="K723" s="1">
        <v>0.69444444444444453</v>
      </c>
      <c r="L723" t="s">
        <v>231</v>
      </c>
      <c r="M723" t="s">
        <v>232</v>
      </c>
      <c r="N723">
        <v>13.1371</v>
      </c>
      <c r="Q723" s="1">
        <f t="shared" si="11"/>
        <v>1.736111111111116E-2</v>
      </c>
    </row>
    <row r="724" spans="1:17">
      <c r="A724" t="s">
        <v>162</v>
      </c>
      <c r="B724">
        <v>12</v>
      </c>
      <c r="C724" t="s">
        <v>184</v>
      </c>
      <c r="D724">
        <v>230856</v>
      </c>
      <c r="E724" t="s">
        <v>233</v>
      </c>
      <c r="F724" t="s">
        <v>234</v>
      </c>
      <c r="G724" t="s">
        <v>235</v>
      </c>
      <c r="H724" t="s">
        <v>231</v>
      </c>
      <c r="I724" t="s">
        <v>232</v>
      </c>
      <c r="J724" s="1">
        <v>0.71527777777777779</v>
      </c>
      <c r="K724" s="1">
        <v>0.73611111111111116</v>
      </c>
      <c r="L724" t="s">
        <v>236</v>
      </c>
      <c r="M724" t="s">
        <v>237</v>
      </c>
      <c r="N724">
        <v>14.0327</v>
      </c>
      <c r="Q724" s="1">
        <f t="shared" si="11"/>
        <v>2.083333333333337E-2</v>
      </c>
    </row>
    <row r="725" spans="1:17">
      <c r="A725" t="s">
        <v>162</v>
      </c>
      <c r="B725">
        <v>13</v>
      </c>
      <c r="C725" t="s">
        <v>184</v>
      </c>
      <c r="D725">
        <v>230859</v>
      </c>
      <c r="E725" t="s">
        <v>238</v>
      </c>
      <c r="F725" t="s">
        <v>239</v>
      </c>
      <c r="G725" t="s">
        <v>235</v>
      </c>
      <c r="H725" t="s">
        <v>236</v>
      </c>
      <c r="I725" t="s">
        <v>237</v>
      </c>
      <c r="J725" s="1">
        <v>0.73958333333333337</v>
      </c>
      <c r="K725" s="1">
        <v>0.75902777777777775</v>
      </c>
      <c r="L725" t="s">
        <v>231</v>
      </c>
      <c r="M725" t="s">
        <v>232</v>
      </c>
      <c r="N725">
        <v>13.1371</v>
      </c>
      <c r="Q725" s="1">
        <f t="shared" si="11"/>
        <v>1.9444444444444375E-2</v>
      </c>
    </row>
    <row r="726" spans="1:17">
      <c r="A726" t="s">
        <v>162</v>
      </c>
      <c r="B726">
        <v>14</v>
      </c>
      <c r="C726" t="s">
        <v>184</v>
      </c>
      <c r="D726">
        <v>230766</v>
      </c>
      <c r="E726" t="s">
        <v>233</v>
      </c>
      <c r="F726" t="s">
        <v>234</v>
      </c>
      <c r="G726" t="s">
        <v>235</v>
      </c>
      <c r="H726" t="s">
        <v>231</v>
      </c>
      <c r="I726" t="s">
        <v>232</v>
      </c>
      <c r="J726" s="1">
        <v>0.76736111111111116</v>
      </c>
      <c r="K726" s="1">
        <v>0.78819444444444453</v>
      </c>
      <c r="L726" t="s">
        <v>236</v>
      </c>
      <c r="M726" t="s">
        <v>237</v>
      </c>
      <c r="N726">
        <v>14.0327</v>
      </c>
      <c r="Q726" s="1">
        <f t="shared" si="11"/>
        <v>2.083333333333337E-2</v>
      </c>
    </row>
    <row r="727" spans="1:17">
      <c r="A727" t="s">
        <v>162</v>
      </c>
      <c r="B727">
        <v>15</v>
      </c>
      <c r="C727" t="s">
        <v>184</v>
      </c>
      <c r="D727">
        <v>230827</v>
      </c>
      <c r="E727" t="s">
        <v>238</v>
      </c>
      <c r="F727" t="s">
        <v>239</v>
      </c>
      <c r="G727" t="s">
        <v>235</v>
      </c>
      <c r="H727" t="s">
        <v>236</v>
      </c>
      <c r="I727" t="s">
        <v>237</v>
      </c>
      <c r="J727" s="1">
        <v>0.79166666666666663</v>
      </c>
      <c r="K727" s="1">
        <v>0.81111111111111101</v>
      </c>
      <c r="L727" t="s">
        <v>231</v>
      </c>
      <c r="M727" t="s">
        <v>232</v>
      </c>
      <c r="N727">
        <v>13.1371</v>
      </c>
      <c r="Q727" s="1">
        <f t="shared" si="11"/>
        <v>1.9444444444444375E-2</v>
      </c>
    </row>
    <row r="728" spans="1:17">
      <c r="A728" t="s">
        <v>162</v>
      </c>
      <c r="B728">
        <v>16</v>
      </c>
      <c r="C728" t="s">
        <v>179</v>
      </c>
      <c r="H728" t="s">
        <v>231</v>
      </c>
      <c r="I728" t="s">
        <v>232</v>
      </c>
      <c r="J728" s="1">
        <v>0.81111111111111101</v>
      </c>
      <c r="K728" s="1">
        <v>0.82361111111111107</v>
      </c>
      <c r="L728" t="s">
        <v>180</v>
      </c>
      <c r="M728" t="s">
        <v>181</v>
      </c>
      <c r="N728">
        <v>9.8000000000000007</v>
      </c>
      <c r="Q728" s="1">
        <f t="shared" si="11"/>
        <v>1.2500000000000067E-2</v>
      </c>
    </row>
    <row r="729" spans="1:17">
      <c r="A729" t="s">
        <v>162</v>
      </c>
      <c r="M729" t="s">
        <v>277</v>
      </c>
      <c r="N729">
        <f>SUM(N713:N728)</f>
        <v>207.44996000000003</v>
      </c>
      <c r="P729" t="s">
        <v>274</v>
      </c>
      <c r="Q729" s="1">
        <f>SUM(Q713:Q728)</f>
        <v>0.31527777777777771</v>
      </c>
    </row>
    <row r="730" spans="1:17">
      <c r="Q730" s="1"/>
    </row>
    <row r="731" spans="1:17">
      <c r="A731" t="s">
        <v>150</v>
      </c>
      <c r="Q731" s="1"/>
    </row>
    <row r="732" spans="1:17">
      <c r="A732" t="s">
        <v>150</v>
      </c>
      <c r="B732">
        <v>1</v>
      </c>
      <c r="C732" t="s">
        <v>179</v>
      </c>
      <c r="H732" t="s">
        <v>180</v>
      </c>
      <c r="I732" t="s">
        <v>181</v>
      </c>
      <c r="J732" s="1">
        <v>0.26944444444444443</v>
      </c>
      <c r="K732" s="1">
        <v>0.27777777777777779</v>
      </c>
      <c r="L732" t="s">
        <v>192</v>
      </c>
      <c r="M732" t="s">
        <v>193</v>
      </c>
      <c r="N732">
        <v>7.5</v>
      </c>
      <c r="Q732" s="1">
        <f t="shared" si="11"/>
        <v>8.3333333333333592E-3</v>
      </c>
    </row>
    <row r="733" spans="1:17">
      <c r="A733" t="s">
        <v>150</v>
      </c>
      <c r="B733">
        <v>2</v>
      </c>
      <c r="C733" t="s">
        <v>184</v>
      </c>
      <c r="D733">
        <v>100834</v>
      </c>
      <c r="E733" t="s">
        <v>194</v>
      </c>
      <c r="F733" t="s">
        <v>195</v>
      </c>
      <c r="G733" t="s">
        <v>196</v>
      </c>
      <c r="H733" t="s">
        <v>192</v>
      </c>
      <c r="I733" t="s">
        <v>193</v>
      </c>
      <c r="J733" s="1">
        <v>0.27777777777777779</v>
      </c>
      <c r="K733" s="1">
        <v>0.30069444444444443</v>
      </c>
      <c r="L733" t="s">
        <v>197</v>
      </c>
      <c r="M733" t="s">
        <v>198</v>
      </c>
      <c r="N733">
        <v>13.524900000000001</v>
      </c>
      <c r="Q733" s="1">
        <f t="shared" si="11"/>
        <v>2.2916666666666641E-2</v>
      </c>
    </row>
    <row r="734" spans="1:17">
      <c r="A734" t="s">
        <v>150</v>
      </c>
      <c r="B734">
        <v>3</v>
      </c>
      <c r="C734" t="s">
        <v>184</v>
      </c>
      <c r="D734">
        <v>100701</v>
      </c>
      <c r="E734" t="s">
        <v>199</v>
      </c>
      <c r="F734" t="s">
        <v>200</v>
      </c>
      <c r="G734" t="s">
        <v>196</v>
      </c>
      <c r="H734" t="s">
        <v>197</v>
      </c>
      <c r="I734" t="s">
        <v>198</v>
      </c>
      <c r="J734" s="1">
        <v>0.30902777777777779</v>
      </c>
      <c r="K734" s="1">
        <v>0.31736111111111115</v>
      </c>
      <c r="L734" t="s">
        <v>201</v>
      </c>
      <c r="M734" t="s">
        <v>202</v>
      </c>
      <c r="N734">
        <v>3.9434100000000001</v>
      </c>
      <c r="Q734" s="1">
        <f t="shared" si="11"/>
        <v>8.3333333333333592E-3</v>
      </c>
    </row>
    <row r="735" spans="1:17">
      <c r="A735" t="s">
        <v>150</v>
      </c>
      <c r="B735">
        <v>4</v>
      </c>
      <c r="C735" t="s">
        <v>184</v>
      </c>
      <c r="D735">
        <v>100845</v>
      </c>
      <c r="E735" t="s">
        <v>203</v>
      </c>
      <c r="F735" t="s">
        <v>204</v>
      </c>
      <c r="G735" t="s">
        <v>196</v>
      </c>
      <c r="H735" t="s">
        <v>201</v>
      </c>
      <c r="I735" t="s">
        <v>202</v>
      </c>
      <c r="J735" s="1">
        <v>0.3263888888888889</v>
      </c>
      <c r="K735" s="1">
        <v>0.33402777777777781</v>
      </c>
      <c r="L735" t="s">
        <v>197</v>
      </c>
      <c r="M735" t="s">
        <v>198</v>
      </c>
      <c r="N735">
        <v>3.6383299999999998</v>
      </c>
      <c r="Q735" s="1">
        <f t="shared" si="11"/>
        <v>7.6388888888889173E-3</v>
      </c>
    </row>
    <row r="736" spans="1:17">
      <c r="A736" t="s">
        <v>150</v>
      </c>
      <c r="B736">
        <v>5</v>
      </c>
      <c r="C736" t="s">
        <v>184</v>
      </c>
      <c r="D736">
        <v>100709</v>
      </c>
      <c r="E736" t="s">
        <v>244</v>
      </c>
      <c r="F736" t="s">
        <v>245</v>
      </c>
      <c r="G736" t="s">
        <v>196</v>
      </c>
      <c r="H736" t="s">
        <v>197</v>
      </c>
      <c r="I736" t="s">
        <v>198</v>
      </c>
      <c r="J736" s="1">
        <v>0.34027777777777773</v>
      </c>
      <c r="K736" s="1">
        <v>0.36388888888888887</v>
      </c>
      <c r="L736" t="s">
        <v>192</v>
      </c>
      <c r="M736" t="s">
        <v>193</v>
      </c>
      <c r="N736">
        <v>13.881600000000001</v>
      </c>
      <c r="Q736" s="1">
        <f t="shared" si="11"/>
        <v>2.3611111111111138E-2</v>
      </c>
    </row>
    <row r="737" spans="1:17">
      <c r="A737" t="s">
        <v>150</v>
      </c>
      <c r="B737">
        <v>6</v>
      </c>
      <c r="C737" t="s">
        <v>184</v>
      </c>
      <c r="D737">
        <v>220201</v>
      </c>
      <c r="E737" t="s">
        <v>229</v>
      </c>
      <c r="F737" t="s">
        <v>230</v>
      </c>
      <c r="G737" t="s">
        <v>222</v>
      </c>
      <c r="H737" t="s">
        <v>192</v>
      </c>
      <c r="I737" t="s">
        <v>193</v>
      </c>
      <c r="J737" s="1">
        <v>0.37013888888888885</v>
      </c>
      <c r="K737" s="1">
        <v>0.3972222222222222</v>
      </c>
      <c r="L737" t="s">
        <v>218</v>
      </c>
      <c r="M737" t="s">
        <v>219</v>
      </c>
      <c r="N737">
        <v>15.4627</v>
      </c>
      <c r="Q737" s="1">
        <f t="shared" si="11"/>
        <v>2.7083333333333348E-2</v>
      </c>
    </row>
    <row r="738" spans="1:17">
      <c r="A738" t="s">
        <v>150</v>
      </c>
      <c r="B738">
        <v>7</v>
      </c>
      <c r="C738" t="s">
        <v>184</v>
      </c>
      <c r="D738">
        <v>220064</v>
      </c>
      <c r="E738" t="s">
        <v>220</v>
      </c>
      <c r="F738" t="s">
        <v>221</v>
      </c>
      <c r="G738" t="s">
        <v>222</v>
      </c>
      <c r="H738" t="s">
        <v>218</v>
      </c>
      <c r="I738" t="s">
        <v>219</v>
      </c>
      <c r="J738" s="1">
        <v>0.40277777777777773</v>
      </c>
      <c r="K738" s="1">
        <v>0.4368055555555555</v>
      </c>
      <c r="L738" t="s">
        <v>223</v>
      </c>
      <c r="M738" t="s">
        <v>224</v>
      </c>
      <c r="N738">
        <v>19.882999999999999</v>
      </c>
      <c r="Q738" s="1">
        <f t="shared" si="11"/>
        <v>3.4027777777777768E-2</v>
      </c>
    </row>
    <row r="739" spans="1:17">
      <c r="A739" t="s">
        <v>150</v>
      </c>
      <c r="B739">
        <v>8</v>
      </c>
      <c r="C739" t="s">
        <v>179</v>
      </c>
      <c r="H739" t="s">
        <v>223</v>
      </c>
      <c r="I739" t="s">
        <v>224</v>
      </c>
      <c r="J739" s="1">
        <v>0.4368055555555555</v>
      </c>
      <c r="K739" s="1">
        <v>0.44305555555555554</v>
      </c>
      <c r="L739" t="s">
        <v>182</v>
      </c>
      <c r="M739" t="s">
        <v>183</v>
      </c>
      <c r="N739">
        <v>4.7119999999999997</v>
      </c>
      <c r="Q739" s="1">
        <f t="shared" si="11"/>
        <v>6.2500000000000333E-3</v>
      </c>
    </row>
    <row r="740" spans="1:17">
      <c r="A740" t="s">
        <v>150</v>
      </c>
      <c r="B740">
        <v>9</v>
      </c>
      <c r="C740" t="s">
        <v>184</v>
      </c>
      <c r="D740">
        <v>535172</v>
      </c>
      <c r="E740" t="s">
        <v>185</v>
      </c>
      <c r="F740" t="s">
        <v>186</v>
      </c>
      <c r="G740" t="s">
        <v>187</v>
      </c>
      <c r="H740" t="s">
        <v>182</v>
      </c>
      <c r="I740" t="s">
        <v>183</v>
      </c>
      <c r="J740" s="1">
        <v>0.47916666666666669</v>
      </c>
      <c r="K740" s="1">
        <v>0.50208333333333333</v>
      </c>
      <c r="L740" t="s">
        <v>188</v>
      </c>
      <c r="M740" t="s">
        <v>189</v>
      </c>
      <c r="N740">
        <v>12.118</v>
      </c>
      <c r="Q740" s="1">
        <f t="shared" si="11"/>
        <v>2.2916666666666641E-2</v>
      </c>
    </row>
    <row r="741" spans="1:17">
      <c r="A741" t="s">
        <v>150</v>
      </c>
      <c r="B741">
        <v>10</v>
      </c>
      <c r="C741" t="s">
        <v>184</v>
      </c>
      <c r="D741">
        <v>535026</v>
      </c>
      <c r="E741" t="s">
        <v>190</v>
      </c>
      <c r="F741" t="s">
        <v>191</v>
      </c>
      <c r="G741" t="s">
        <v>187</v>
      </c>
      <c r="H741" t="s">
        <v>188</v>
      </c>
      <c r="I741" t="s">
        <v>189</v>
      </c>
      <c r="J741" s="1">
        <v>0.50694444444444442</v>
      </c>
      <c r="K741" s="1">
        <v>0.52777777777777779</v>
      </c>
      <c r="L741" t="s">
        <v>182</v>
      </c>
      <c r="M741" t="s">
        <v>183</v>
      </c>
      <c r="N741">
        <v>12.781700000000001</v>
      </c>
      <c r="Q741" s="1">
        <f t="shared" si="11"/>
        <v>2.083333333333337E-2</v>
      </c>
    </row>
    <row r="742" spans="1:17">
      <c r="A742" t="s">
        <v>150</v>
      </c>
      <c r="B742">
        <v>11</v>
      </c>
      <c r="C742" t="s">
        <v>184</v>
      </c>
      <c r="D742">
        <v>100889</v>
      </c>
      <c r="E742" t="s">
        <v>216</v>
      </c>
      <c r="F742" t="s">
        <v>217</v>
      </c>
      <c r="G742" t="s">
        <v>196</v>
      </c>
      <c r="H742" t="s">
        <v>182</v>
      </c>
      <c r="I742" t="s">
        <v>183</v>
      </c>
      <c r="J742" s="1">
        <v>0.53055555555555556</v>
      </c>
      <c r="K742" s="1">
        <v>0.54999999999999993</v>
      </c>
      <c r="L742" t="s">
        <v>197</v>
      </c>
      <c r="M742" t="s">
        <v>198</v>
      </c>
      <c r="N742">
        <v>11.3742</v>
      </c>
      <c r="Q742" s="1">
        <f t="shared" si="11"/>
        <v>1.9444444444444375E-2</v>
      </c>
    </row>
    <row r="743" spans="1:17">
      <c r="A743" t="s">
        <v>150</v>
      </c>
      <c r="B743">
        <v>12</v>
      </c>
      <c r="C743" t="s">
        <v>184</v>
      </c>
      <c r="D743">
        <v>100755</v>
      </c>
      <c r="E743" t="s">
        <v>199</v>
      </c>
      <c r="F743" t="s">
        <v>200</v>
      </c>
      <c r="G743" t="s">
        <v>196</v>
      </c>
      <c r="H743" t="s">
        <v>197</v>
      </c>
      <c r="I743" t="s">
        <v>198</v>
      </c>
      <c r="J743" s="1">
        <v>0.55902777777777779</v>
      </c>
      <c r="K743" s="1">
        <v>0.56736111111111109</v>
      </c>
      <c r="L743" t="s">
        <v>201</v>
      </c>
      <c r="M743" t="s">
        <v>202</v>
      </c>
      <c r="N743">
        <v>3.9434100000000001</v>
      </c>
      <c r="Q743" s="1">
        <f t="shared" si="11"/>
        <v>8.3333333333333037E-3</v>
      </c>
    </row>
    <row r="744" spans="1:17">
      <c r="A744" t="s">
        <v>150</v>
      </c>
      <c r="B744">
        <v>13</v>
      </c>
      <c r="C744" t="s">
        <v>184</v>
      </c>
      <c r="D744">
        <v>100899</v>
      </c>
      <c r="E744" t="s">
        <v>203</v>
      </c>
      <c r="F744" t="s">
        <v>204</v>
      </c>
      <c r="G744" t="s">
        <v>196</v>
      </c>
      <c r="H744" t="s">
        <v>201</v>
      </c>
      <c r="I744" t="s">
        <v>202</v>
      </c>
      <c r="J744" s="1">
        <v>0.5756944444444444</v>
      </c>
      <c r="K744" s="1">
        <v>0.58333333333333337</v>
      </c>
      <c r="L744" t="s">
        <v>197</v>
      </c>
      <c r="M744" t="s">
        <v>198</v>
      </c>
      <c r="N744">
        <v>3.6383299999999998</v>
      </c>
      <c r="Q744" s="1">
        <f t="shared" si="11"/>
        <v>7.6388888888889728E-3</v>
      </c>
    </row>
    <row r="745" spans="1:17">
      <c r="A745" t="s">
        <v>150</v>
      </c>
      <c r="B745">
        <v>14</v>
      </c>
      <c r="C745" t="s">
        <v>184</v>
      </c>
      <c r="D745">
        <v>100763</v>
      </c>
      <c r="E745" t="s">
        <v>205</v>
      </c>
      <c r="F745" t="s">
        <v>206</v>
      </c>
      <c r="G745" t="s">
        <v>196</v>
      </c>
      <c r="H745" t="s">
        <v>197</v>
      </c>
      <c r="I745" t="s">
        <v>198</v>
      </c>
      <c r="J745" s="1">
        <v>0.59027777777777779</v>
      </c>
      <c r="K745" s="1">
        <v>0.60902777777777783</v>
      </c>
      <c r="L745" t="s">
        <v>182</v>
      </c>
      <c r="M745" t="s">
        <v>183</v>
      </c>
      <c r="N745">
        <v>10.9535</v>
      </c>
      <c r="Q745" s="1">
        <f t="shared" si="11"/>
        <v>1.8750000000000044E-2</v>
      </c>
    </row>
    <row r="746" spans="1:17">
      <c r="A746" t="s">
        <v>150</v>
      </c>
      <c r="B746">
        <v>15</v>
      </c>
      <c r="C746" t="s">
        <v>179</v>
      </c>
      <c r="H746" t="s">
        <v>182</v>
      </c>
      <c r="I746" t="s">
        <v>183</v>
      </c>
      <c r="J746" s="1">
        <v>0.60902777777777783</v>
      </c>
      <c r="K746" s="1">
        <v>0.61736111111111114</v>
      </c>
      <c r="L746" t="s">
        <v>180</v>
      </c>
      <c r="M746" t="s">
        <v>181</v>
      </c>
      <c r="N746">
        <v>7.8</v>
      </c>
      <c r="Q746" s="1">
        <f t="shared" si="11"/>
        <v>8.3333333333333037E-3</v>
      </c>
    </row>
    <row r="747" spans="1:17">
      <c r="A747" t="s">
        <v>150</v>
      </c>
      <c r="B747">
        <v>16</v>
      </c>
      <c r="C747" t="s">
        <v>179</v>
      </c>
      <c r="H747" t="s">
        <v>180</v>
      </c>
      <c r="I747" t="s">
        <v>181</v>
      </c>
      <c r="J747" s="1">
        <v>0.64722222222222225</v>
      </c>
      <c r="K747" s="1">
        <v>0.65555555555555556</v>
      </c>
      <c r="L747" t="s">
        <v>182</v>
      </c>
      <c r="M747" t="s">
        <v>183</v>
      </c>
      <c r="N747">
        <v>7.6</v>
      </c>
      <c r="Q747" s="1">
        <f t="shared" si="11"/>
        <v>8.3333333333333037E-3</v>
      </c>
    </row>
    <row r="748" spans="1:17">
      <c r="A748" t="s">
        <v>150</v>
      </c>
      <c r="B748">
        <v>17</v>
      </c>
      <c r="C748" t="s">
        <v>184</v>
      </c>
      <c r="D748">
        <v>100916</v>
      </c>
      <c r="E748" t="s">
        <v>216</v>
      </c>
      <c r="F748" t="s">
        <v>217</v>
      </c>
      <c r="G748" t="s">
        <v>196</v>
      </c>
      <c r="H748" t="s">
        <v>182</v>
      </c>
      <c r="I748" t="s">
        <v>183</v>
      </c>
      <c r="J748" s="1">
        <v>0.65555555555555556</v>
      </c>
      <c r="K748" s="1">
        <v>0.67499999999999993</v>
      </c>
      <c r="L748" t="s">
        <v>197</v>
      </c>
      <c r="M748" t="s">
        <v>198</v>
      </c>
      <c r="N748">
        <v>11.3742</v>
      </c>
      <c r="Q748" s="1">
        <f t="shared" si="11"/>
        <v>1.9444444444444375E-2</v>
      </c>
    </row>
    <row r="749" spans="1:17">
      <c r="A749" t="s">
        <v>150</v>
      </c>
      <c r="B749">
        <v>18</v>
      </c>
      <c r="C749" t="s">
        <v>184</v>
      </c>
      <c r="D749">
        <v>100782</v>
      </c>
      <c r="E749" t="s">
        <v>199</v>
      </c>
      <c r="F749" t="s">
        <v>200</v>
      </c>
      <c r="G749" t="s">
        <v>196</v>
      </c>
      <c r="H749" t="s">
        <v>197</v>
      </c>
      <c r="I749" t="s">
        <v>198</v>
      </c>
      <c r="J749" s="1">
        <v>0.68402777777777779</v>
      </c>
      <c r="K749" s="1">
        <v>0.69236111111111109</v>
      </c>
      <c r="L749" t="s">
        <v>201</v>
      </c>
      <c r="M749" t="s">
        <v>202</v>
      </c>
      <c r="N749">
        <v>3.9434100000000001</v>
      </c>
      <c r="Q749" s="1">
        <f t="shared" si="11"/>
        <v>8.3333333333333037E-3</v>
      </c>
    </row>
    <row r="750" spans="1:17">
      <c r="A750" t="s">
        <v>150</v>
      </c>
      <c r="B750">
        <v>19</v>
      </c>
      <c r="C750" t="s">
        <v>184</v>
      </c>
      <c r="D750">
        <v>100926</v>
      </c>
      <c r="E750" t="s">
        <v>203</v>
      </c>
      <c r="F750" t="s">
        <v>204</v>
      </c>
      <c r="G750" t="s">
        <v>196</v>
      </c>
      <c r="H750" t="s">
        <v>201</v>
      </c>
      <c r="I750" t="s">
        <v>202</v>
      </c>
      <c r="J750" s="1">
        <v>0.7006944444444444</v>
      </c>
      <c r="K750" s="1">
        <v>0.70833333333333337</v>
      </c>
      <c r="L750" t="s">
        <v>197</v>
      </c>
      <c r="M750" t="s">
        <v>198</v>
      </c>
      <c r="N750">
        <v>3.6383299999999998</v>
      </c>
      <c r="Q750" s="1">
        <f t="shared" si="11"/>
        <v>7.6388888888889728E-3</v>
      </c>
    </row>
    <row r="751" spans="1:17">
      <c r="A751" t="s">
        <v>150</v>
      </c>
      <c r="B751">
        <v>20</v>
      </c>
      <c r="C751" t="s">
        <v>184</v>
      </c>
      <c r="D751">
        <v>100789</v>
      </c>
      <c r="E751" t="s">
        <v>244</v>
      </c>
      <c r="F751" t="s">
        <v>245</v>
      </c>
      <c r="G751" t="s">
        <v>196</v>
      </c>
      <c r="H751" t="s">
        <v>197</v>
      </c>
      <c r="I751" t="s">
        <v>198</v>
      </c>
      <c r="J751" s="1">
        <v>0.71527777777777779</v>
      </c>
      <c r="K751" s="1">
        <v>0.73819444444444438</v>
      </c>
      <c r="L751" t="s">
        <v>192</v>
      </c>
      <c r="M751" t="s">
        <v>193</v>
      </c>
      <c r="N751">
        <v>13.881600000000001</v>
      </c>
      <c r="Q751" s="1">
        <f t="shared" si="11"/>
        <v>2.2916666666666585E-2</v>
      </c>
    </row>
    <row r="752" spans="1:17">
      <c r="A752" t="s">
        <v>150</v>
      </c>
      <c r="B752">
        <v>21</v>
      </c>
      <c r="C752" t="s">
        <v>184</v>
      </c>
      <c r="D752">
        <v>220274</v>
      </c>
      <c r="E752" t="s">
        <v>229</v>
      </c>
      <c r="F752" t="s">
        <v>230</v>
      </c>
      <c r="G752" t="s">
        <v>222</v>
      </c>
      <c r="H752" t="s">
        <v>192</v>
      </c>
      <c r="I752" t="s">
        <v>193</v>
      </c>
      <c r="J752" s="1">
        <v>0.74513888888888891</v>
      </c>
      <c r="K752" s="1">
        <v>0.77222222222222225</v>
      </c>
      <c r="L752" t="s">
        <v>218</v>
      </c>
      <c r="M752" t="s">
        <v>219</v>
      </c>
      <c r="N752">
        <v>15.4627</v>
      </c>
      <c r="Q752" s="1">
        <f t="shared" si="11"/>
        <v>2.7083333333333348E-2</v>
      </c>
    </row>
    <row r="753" spans="1:17">
      <c r="A753" t="s">
        <v>150</v>
      </c>
      <c r="B753">
        <v>22</v>
      </c>
      <c r="C753" t="s">
        <v>184</v>
      </c>
      <c r="D753">
        <v>220143</v>
      </c>
      <c r="E753" t="s">
        <v>227</v>
      </c>
      <c r="F753" t="s">
        <v>228</v>
      </c>
      <c r="G753" t="s">
        <v>222</v>
      </c>
      <c r="H753" t="s">
        <v>218</v>
      </c>
      <c r="I753" t="s">
        <v>219</v>
      </c>
      <c r="J753" s="1">
        <v>0.80902777777777779</v>
      </c>
      <c r="K753" s="1">
        <v>0.83750000000000002</v>
      </c>
      <c r="L753" t="s">
        <v>192</v>
      </c>
      <c r="M753" t="s">
        <v>193</v>
      </c>
      <c r="N753">
        <v>16.2334</v>
      </c>
      <c r="Q753" s="1">
        <f t="shared" si="11"/>
        <v>2.8472222222222232E-2</v>
      </c>
    </row>
    <row r="754" spans="1:17">
      <c r="A754" t="s">
        <v>150</v>
      </c>
      <c r="B754">
        <v>23</v>
      </c>
      <c r="C754" t="s">
        <v>184</v>
      </c>
      <c r="D754">
        <v>220296</v>
      </c>
      <c r="E754" t="s">
        <v>229</v>
      </c>
      <c r="F754" t="s">
        <v>230</v>
      </c>
      <c r="G754" t="s">
        <v>222</v>
      </c>
      <c r="H754" t="s">
        <v>192</v>
      </c>
      <c r="I754" t="s">
        <v>193</v>
      </c>
      <c r="J754" s="1">
        <v>0.84930555555555554</v>
      </c>
      <c r="K754" s="1">
        <v>0.87569444444444444</v>
      </c>
      <c r="L754" t="s">
        <v>218</v>
      </c>
      <c r="M754" t="s">
        <v>219</v>
      </c>
      <c r="N754">
        <v>15.4627</v>
      </c>
      <c r="Q754" s="1">
        <f t="shared" si="11"/>
        <v>2.6388888888888906E-2</v>
      </c>
    </row>
    <row r="755" spans="1:17">
      <c r="A755" t="s">
        <v>150</v>
      </c>
      <c r="B755">
        <v>24</v>
      </c>
      <c r="C755" t="s">
        <v>184</v>
      </c>
      <c r="D755">
        <v>220156</v>
      </c>
      <c r="E755" t="s">
        <v>227</v>
      </c>
      <c r="F755" t="s">
        <v>228</v>
      </c>
      <c r="G755" t="s">
        <v>222</v>
      </c>
      <c r="H755" t="s">
        <v>218</v>
      </c>
      <c r="I755" t="s">
        <v>219</v>
      </c>
      <c r="J755" s="1">
        <v>0.88194444444444453</v>
      </c>
      <c r="K755" s="1">
        <v>0.91041666666666676</v>
      </c>
      <c r="L755" t="s">
        <v>192</v>
      </c>
      <c r="M755" t="s">
        <v>193</v>
      </c>
      <c r="N755">
        <v>16.2334</v>
      </c>
      <c r="Q755" s="1">
        <f t="shared" si="11"/>
        <v>2.8472222222222232E-2</v>
      </c>
    </row>
    <row r="756" spans="1:17">
      <c r="A756" t="s">
        <v>150</v>
      </c>
      <c r="B756">
        <v>25</v>
      </c>
      <c r="C756" t="s">
        <v>184</v>
      </c>
      <c r="D756">
        <v>220305</v>
      </c>
      <c r="E756" t="s">
        <v>229</v>
      </c>
      <c r="F756" t="s">
        <v>230</v>
      </c>
      <c r="G756" t="s">
        <v>222</v>
      </c>
      <c r="H756" t="s">
        <v>192</v>
      </c>
      <c r="I756" t="s">
        <v>193</v>
      </c>
      <c r="J756" s="1">
        <v>0.91319444444444453</v>
      </c>
      <c r="K756" s="1">
        <v>0.93958333333333333</v>
      </c>
      <c r="L756" t="s">
        <v>218</v>
      </c>
      <c r="M756" t="s">
        <v>219</v>
      </c>
      <c r="N756">
        <v>15.4627</v>
      </c>
      <c r="Q756" s="1">
        <f t="shared" si="11"/>
        <v>2.6388888888888795E-2</v>
      </c>
    </row>
    <row r="757" spans="1:17">
      <c r="A757" t="s">
        <v>150</v>
      </c>
      <c r="B757">
        <v>26</v>
      </c>
      <c r="C757" t="s">
        <v>179</v>
      </c>
      <c r="H757" t="s">
        <v>218</v>
      </c>
      <c r="I757" t="s">
        <v>219</v>
      </c>
      <c r="J757" s="1">
        <v>0.93958333333333333</v>
      </c>
      <c r="K757" s="1">
        <v>0.94791666666666663</v>
      </c>
      <c r="L757" t="s">
        <v>180</v>
      </c>
      <c r="M757" t="s">
        <v>181</v>
      </c>
      <c r="N757">
        <v>5.3</v>
      </c>
      <c r="Q757" s="1">
        <f t="shared" si="11"/>
        <v>8.3333333333333037E-3</v>
      </c>
    </row>
    <row r="758" spans="1:17">
      <c r="A758" t="s">
        <v>150</v>
      </c>
      <c r="M758" t="s">
        <v>277</v>
      </c>
      <c r="N758">
        <f>SUM(N732:N757)</f>
        <v>269.74752000000001</v>
      </c>
      <c r="P758" t="s">
        <v>274</v>
      </c>
      <c r="Q758" s="1">
        <f>SUM(Q732:Q757)</f>
        <v>0.45624999999999993</v>
      </c>
    </row>
    <row r="759" spans="1:17">
      <c r="Q759" s="1"/>
    </row>
    <row r="760" spans="1:17">
      <c r="A760" t="s">
        <v>132</v>
      </c>
      <c r="Q760" s="1"/>
    </row>
    <row r="761" spans="1:17">
      <c r="A761" t="s">
        <v>132</v>
      </c>
      <c r="B761">
        <v>1</v>
      </c>
      <c r="C761" t="s">
        <v>179</v>
      </c>
      <c r="H761" t="s">
        <v>180</v>
      </c>
      <c r="I761" t="s">
        <v>181</v>
      </c>
      <c r="J761" s="1">
        <v>0.26319444444444445</v>
      </c>
      <c r="K761" s="1">
        <v>0.27708333333333335</v>
      </c>
      <c r="L761" t="s">
        <v>250</v>
      </c>
      <c r="M761" t="s">
        <v>251</v>
      </c>
      <c r="N761">
        <v>11.5</v>
      </c>
      <c r="Q761" s="1">
        <f t="shared" si="11"/>
        <v>1.3888888888888895E-2</v>
      </c>
    </row>
    <row r="762" spans="1:17">
      <c r="A762" t="s">
        <v>132</v>
      </c>
      <c r="B762">
        <v>2</v>
      </c>
      <c r="C762" t="s">
        <v>184</v>
      </c>
      <c r="D762">
        <v>220182</v>
      </c>
      <c r="E762" t="s">
        <v>271</v>
      </c>
      <c r="F762" t="s">
        <v>272</v>
      </c>
      <c r="G762" t="s">
        <v>222</v>
      </c>
      <c r="H762" t="s">
        <v>250</v>
      </c>
      <c r="I762" t="s">
        <v>251</v>
      </c>
      <c r="J762" s="1">
        <v>0.27708333333333335</v>
      </c>
      <c r="K762" s="1">
        <v>0.29305555555555557</v>
      </c>
      <c r="L762" t="s">
        <v>218</v>
      </c>
      <c r="M762" t="s">
        <v>219</v>
      </c>
      <c r="N762">
        <v>8.4759799999999998</v>
      </c>
      <c r="Q762" s="1">
        <f t="shared" si="11"/>
        <v>1.5972222222222221E-2</v>
      </c>
    </row>
    <row r="763" spans="1:17">
      <c r="A763" t="s">
        <v>132</v>
      </c>
      <c r="B763">
        <v>3</v>
      </c>
      <c r="C763" t="s">
        <v>184</v>
      </c>
      <c r="D763">
        <v>220043</v>
      </c>
      <c r="E763" t="s">
        <v>220</v>
      </c>
      <c r="F763" t="s">
        <v>221</v>
      </c>
      <c r="G763" t="s">
        <v>222</v>
      </c>
      <c r="H763" t="s">
        <v>218</v>
      </c>
      <c r="I763" t="s">
        <v>219</v>
      </c>
      <c r="J763" s="1">
        <v>0.2986111111111111</v>
      </c>
      <c r="K763" s="1">
        <v>0.33263888888888887</v>
      </c>
      <c r="L763" t="s">
        <v>223</v>
      </c>
      <c r="M763" t="s">
        <v>224</v>
      </c>
      <c r="N763">
        <v>19.882999999999999</v>
      </c>
      <c r="Q763" s="1">
        <f t="shared" si="11"/>
        <v>3.4027777777777768E-2</v>
      </c>
    </row>
    <row r="764" spans="1:17">
      <c r="A764" t="s">
        <v>132</v>
      </c>
      <c r="B764">
        <v>4</v>
      </c>
      <c r="C764" t="s">
        <v>184</v>
      </c>
      <c r="D764">
        <v>220200</v>
      </c>
      <c r="E764" t="s">
        <v>225</v>
      </c>
      <c r="F764" t="s">
        <v>226</v>
      </c>
      <c r="G764" t="s">
        <v>222</v>
      </c>
      <c r="H764" t="s">
        <v>223</v>
      </c>
      <c r="I764" t="s">
        <v>224</v>
      </c>
      <c r="J764" s="1">
        <v>0.35069444444444442</v>
      </c>
      <c r="K764" s="1">
        <v>0.38680555555555557</v>
      </c>
      <c r="L764" t="s">
        <v>218</v>
      </c>
      <c r="M764" t="s">
        <v>219</v>
      </c>
      <c r="N764">
        <v>20.921500000000002</v>
      </c>
      <c r="Q764" s="1">
        <f t="shared" si="11"/>
        <v>3.6111111111111149E-2</v>
      </c>
    </row>
    <row r="765" spans="1:17">
      <c r="A765" t="s">
        <v>132</v>
      </c>
      <c r="B765">
        <v>5</v>
      </c>
      <c r="C765" t="s">
        <v>184</v>
      </c>
      <c r="D765">
        <v>220063</v>
      </c>
      <c r="E765" t="s">
        <v>227</v>
      </c>
      <c r="F765" t="s">
        <v>228</v>
      </c>
      <c r="G765" t="s">
        <v>222</v>
      </c>
      <c r="H765" t="s">
        <v>218</v>
      </c>
      <c r="I765" t="s">
        <v>219</v>
      </c>
      <c r="J765" s="1">
        <v>0.3923611111111111</v>
      </c>
      <c r="K765" s="1">
        <v>0.42083333333333334</v>
      </c>
      <c r="L765" t="s">
        <v>192</v>
      </c>
      <c r="M765" t="s">
        <v>193</v>
      </c>
      <c r="N765">
        <v>16.2334</v>
      </c>
      <c r="Q765" s="1">
        <f t="shared" si="11"/>
        <v>2.8472222222222232E-2</v>
      </c>
    </row>
    <row r="766" spans="1:17">
      <c r="A766" t="s">
        <v>132</v>
      </c>
      <c r="B766">
        <v>6</v>
      </c>
      <c r="C766" t="s">
        <v>184</v>
      </c>
      <c r="D766">
        <v>220234</v>
      </c>
      <c r="E766" t="s">
        <v>229</v>
      </c>
      <c r="F766" t="s">
        <v>230</v>
      </c>
      <c r="G766" t="s">
        <v>222</v>
      </c>
      <c r="H766" t="s">
        <v>192</v>
      </c>
      <c r="I766" t="s">
        <v>193</v>
      </c>
      <c r="J766" s="1">
        <v>0.53680555555555554</v>
      </c>
      <c r="K766" s="1">
        <v>0.56388888888888888</v>
      </c>
      <c r="L766" t="s">
        <v>218</v>
      </c>
      <c r="M766" t="s">
        <v>219</v>
      </c>
      <c r="N766">
        <v>15.4627</v>
      </c>
      <c r="Q766" s="1">
        <f t="shared" si="11"/>
        <v>2.7083333333333348E-2</v>
      </c>
    </row>
    <row r="767" spans="1:17">
      <c r="A767" t="s">
        <v>132</v>
      </c>
      <c r="B767">
        <v>7</v>
      </c>
      <c r="C767" t="s">
        <v>184</v>
      </c>
      <c r="D767">
        <v>220099</v>
      </c>
      <c r="E767" t="s">
        <v>227</v>
      </c>
      <c r="F767" t="s">
        <v>228</v>
      </c>
      <c r="G767" t="s">
        <v>222</v>
      </c>
      <c r="H767" t="s">
        <v>218</v>
      </c>
      <c r="I767" t="s">
        <v>219</v>
      </c>
      <c r="J767" s="1">
        <v>0.57986111111111105</v>
      </c>
      <c r="K767" s="1">
        <v>0.60833333333333328</v>
      </c>
      <c r="L767" t="s">
        <v>192</v>
      </c>
      <c r="M767" t="s">
        <v>193</v>
      </c>
      <c r="N767">
        <v>16.2334</v>
      </c>
      <c r="Q767" s="1">
        <f t="shared" si="11"/>
        <v>2.8472222222222232E-2</v>
      </c>
    </row>
    <row r="768" spans="1:17">
      <c r="A768" t="s">
        <v>132</v>
      </c>
      <c r="B768">
        <v>8</v>
      </c>
      <c r="C768" t="s">
        <v>179</v>
      </c>
      <c r="H768" t="s">
        <v>192</v>
      </c>
      <c r="I768" t="s">
        <v>193</v>
      </c>
      <c r="J768" s="1">
        <v>0.60833333333333328</v>
      </c>
      <c r="K768" s="1">
        <v>0.6166666666666667</v>
      </c>
      <c r="L768" t="s">
        <v>180</v>
      </c>
      <c r="M768" t="s">
        <v>181</v>
      </c>
      <c r="N768">
        <v>7.5</v>
      </c>
      <c r="Q768" s="1">
        <f t="shared" si="11"/>
        <v>8.3333333333334147E-3</v>
      </c>
    </row>
    <row r="769" spans="1:17">
      <c r="A769" t="s">
        <v>132</v>
      </c>
      <c r="B769">
        <v>9</v>
      </c>
      <c r="C769" t="s">
        <v>179</v>
      </c>
      <c r="H769" t="s">
        <v>180</v>
      </c>
      <c r="I769" t="s">
        <v>181</v>
      </c>
      <c r="J769" s="1">
        <v>0.67569444444444438</v>
      </c>
      <c r="K769" s="1">
        <v>0.68402777777777779</v>
      </c>
      <c r="L769" t="s">
        <v>218</v>
      </c>
      <c r="M769" t="s">
        <v>219</v>
      </c>
      <c r="N769">
        <v>5.3</v>
      </c>
      <c r="Q769" s="1">
        <f t="shared" si="11"/>
        <v>8.3333333333334147E-3</v>
      </c>
    </row>
    <row r="770" spans="1:17">
      <c r="A770" t="s">
        <v>132</v>
      </c>
      <c r="B770">
        <v>10</v>
      </c>
      <c r="C770" t="s">
        <v>184</v>
      </c>
      <c r="D770">
        <v>220119</v>
      </c>
      <c r="E770" t="s">
        <v>227</v>
      </c>
      <c r="F770" t="s">
        <v>228</v>
      </c>
      <c r="G770" t="s">
        <v>222</v>
      </c>
      <c r="H770" t="s">
        <v>218</v>
      </c>
      <c r="I770" t="s">
        <v>219</v>
      </c>
      <c r="J770" s="1">
        <v>0.68402777777777779</v>
      </c>
      <c r="K770" s="1">
        <v>0.71250000000000002</v>
      </c>
      <c r="L770" t="s">
        <v>192</v>
      </c>
      <c r="M770" t="s">
        <v>193</v>
      </c>
      <c r="N770">
        <v>16.2334</v>
      </c>
      <c r="Q770" s="1">
        <f t="shared" si="11"/>
        <v>2.8472222222222232E-2</v>
      </c>
    </row>
    <row r="771" spans="1:17">
      <c r="A771" t="s">
        <v>132</v>
      </c>
      <c r="B771">
        <v>11</v>
      </c>
      <c r="C771" t="s">
        <v>184</v>
      </c>
      <c r="D771">
        <v>220272</v>
      </c>
      <c r="E771" t="s">
        <v>229</v>
      </c>
      <c r="F771" t="s">
        <v>230</v>
      </c>
      <c r="G771" t="s">
        <v>222</v>
      </c>
      <c r="H771" t="s">
        <v>192</v>
      </c>
      <c r="I771" t="s">
        <v>193</v>
      </c>
      <c r="J771" s="1">
        <v>0.72430555555555554</v>
      </c>
      <c r="K771" s="1">
        <v>0.75138888888888899</v>
      </c>
      <c r="L771" t="s">
        <v>218</v>
      </c>
      <c r="M771" t="s">
        <v>219</v>
      </c>
      <c r="N771">
        <v>15.4627</v>
      </c>
      <c r="Q771" s="1">
        <f t="shared" si="11"/>
        <v>2.7083333333333459E-2</v>
      </c>
    </row>
    <row r="772" spans="1:17">
      <c r="A772" t="s">
        <v>132</v>
      </c>
      <c r="B772">
        <v>12</v>
      </c>
      <c r="C772" t="s">
        <v>179</v>
      </c>
      <c r="H772" t="s">
        <v>218</v>
      </c>
      <c r="I772" t="s">
        <v>219</v>
      </c>
      <c r="J772" s="1">
        <v>0.75138888888888899</v>
      </c>
      <c r="K772" s="1">
        <v>0.75486111111111109</v>
      </c>
      <c r="L772" t="s">
        <v>231</v>
      </c>
      <c r="M772" t="s">
        <v>232</v>
      </c>
      <c r="N772">
        <v>4.9268599999999996</v>
      </c>
      <c r="Q772" s="1">
        <f t="shared" si="11"/>
        <v>3.4722222222220989E-3</v>
      </c>
    </row>
    <row r="773" spans="1:17">
      <c r="A773" t="s">
        <v>132</v>
      </c>
      <c r="B773">
        <v>13</v>
      </c>
      <c r="C773" t="s">
        <v>184</v>
      </c>
      <c r="D773">
        <v>230869</v>
      </c>
      <c r="E773" t="s">
        <v>233</v>
      </c>
      <c r="F773" t="s">
        <v>234</v>
      </c>
      <c r="G773" t="s">
        <v>235</v>
      </c>
      <c r="H773" t="s">
        <v>231</v>
      </c>
      <c r="I773" t="s">
        <v>232</v>
      </c>
      <c r="J773" s="1">
        <v>0.78472222222222221</v>
      </c>
      <c r="K773" s="1">
        <v>0.80555555555555547</v>
      </c>
      <c r="L773" t="s">
        <v>236</v>
      </c>
      <c r="M773" t="s">
        <v>237</v>
      </c>
      <c r="N773">
        <v>14.0327</v>
      </c>
      <c r="Q773" s="1">
        <f t="shared" ref="Q773:Q792" si="12">K773-J773</f>
        <v>2.0833333333333259E-2</v>
      </c>
    </row>
    <row r="774" spans="1:17">
      <c r="A774" t="s">
        <v>132</v>
      </c>
      <c r="B774">
        <v>14</v>
      </c>
      <c r="C774" t="s">
        <v>184</v>
      </c>
      <c r="D774">
        <v>230759</v>
      </c>
      <c r="E774" t="s">
        <v>238</v>
      </c>
      <c r="F774" t="s">
        <v>239</v>
      </c>
      <c r="G774" t="s">
        <v>235</v>
      </c>
      <c r="H774" t="s">
        <v>236</v>
      </c>
      <c r="I774" t="s">
        <v>237</v>
      </c>
      <c r="J774" s="1">
        <v>0.8125</v>
      </c>
      <c r="K774" s="1">
        <v>0.82986111111111116</v>
      </c>
      <c r="L774" t="s">
        <v>231</v>
      </c>
      <c r="M774" t="s">
        <v>232</v>
      </c>
      <c r="N774">
        <v>13.1371</v>
      </c>
      <c r="Q774" s="1">
        <f t="shared" si="12"/>
        <v>1.736111111111116E-2</v>
      </c>
    </row>
    <row r="775" spans="1:17">
      <c r="A775" t="s">
        <v>132</v>
      </c>
      <c r="B775">
        <v>15</v>
      </c>
      <c r="C775" t="s">
        <v>184</v>
      </c>
      <c r="D775">
        <v>230800</v>
      </c>
      <c r="E775" t="s">
        <v>233</v>
      </c>
      <c r="F775" t="s">
        <v>234</v>
      </c>
      <c r="G775" t="s">
        <v>235</v>
      </c>
      <c r="H775" t="s">
        <v>231</v>
      </c>
      <c r="I775" t="s">
        <v>232</v>
      </c>
      <c r="J775" s="1">
        <v>0.82986111111111116</v>
      </c>
      <c r="K775" s="1">
        <v>0.85</v>
      </c>
      <c r="L775" t="s">
        <v>236</v>
      </c>
      <c r="M775" t="s">
        <v>237</v>
      </c>
      <c r="N775">
        <v>14.0327</v>
      </c>
      <c r="Q775" s="1">
        <f t="shared" si="12"/>
        <v>2.0138888888888817E-2</v>
      </c>
    </row>
    <row r="776" spans="1:17">
      <c r="A776" t="s">
        <v>132</v>
      </c>
      <c r="B776">
        <v>16</v>
      </c>
      <c r="C776" t="s">
        <v>184</v>
      </c>
      <c r="D776">
        <v>230883</v>
      </c>
      <c r="E776" t="s">
        <v>238</v>
      </c>
      <c r="F776" t="s">
        <v>239</v>
      </c>
      <c r="G776" t="s">
        <v>235</v>
      </c>
      <c r="H776" t="s">
        <v>236</v>
      </c>
      <c r="I776" t="s">
        <v>237</v>
      </c>
      <c r="J776" s="1">
        <v>0.85416666666666663</v>
      </c>
      <c r="K776" s="1">
        <v>0.87083333333333324</v>
      </c>
      <c r="L776" t="s">
        <v>231</v>
      </c>
      <c r="M776" t="s">
        <v>232</v>
      </c>
      <c r="N776">
        <v>13.1371</v>
      </c>
      <c r="Q776" s="1">
        <f t="shared" si="12"/>
        <v>1.6666666666666607E-2</v>
      </c>
    </row>
    <row r="777" spans="1:17">
      <c r="A777" t="s">
        <v>132</v>
      </c>
      <c r="B777">
        <v>17</v>
      </c>
      <c r="C777" t="s">
        <v>184</v>
      </c>
      <c r="D777">
        <v>230801</v>
      </c>
      <c r="E777" t="s">
        <v>233</v>
      </c>
      <c r="F777" t="s">
        <v>234</v>
      </c>
      <c r="G777" t="s">
        <v>235</v>
      </c>
      <c r="H777" t="s">
        <v>231</v>
      </c>
      <c r="I777" t="s">
        <v>232</v>
      </c>
      <c r="J777" s="1">
        <v>0.87152777777777779</v>
      </c>
      <c r="K777" s="1">
        <v>0.89097222222222217</v>
      </c>
      <c r="L777" t="s">
        <v>236</v>
      </c>
      <c r="M777" t="s">
        <v>237</v>
      </c>
      <c r="N777">
        <v>14.0327</v>
      </c>
      <c r="Q777" s="1">
        <f t="shared" si="12"/>
        <v>1.9444444444444375E-2</v>
      </c>
    </row>
    <row r="778" spans="1:17">
      <c r="A778" t="s">
        <v>132</v>
      </c>
      <c r="B778">
        <v>18</v>
      </c>
      <c r="C778" t="s">
        <v>184</v>
      </c>
      <c r="D778">
        <v>230788</v>
      </c>
      <c r="E778" t="s">
        <v>238</v>
      </c>
      <c r="F778" t="s">
        <v>239</v>
      </c>
      <c r="G778" t="s">
        <v>235</v>
      </c>
      <c r="H778" t="s">
        <v>236</v>
      </c>
      <c r="I778" t="s">
        <v>237</v>
      </c>
      <c r="J778" s="1">
        <v>0.89236111111111116</v>
      </c>
      <c r="K778" s="1">
        <v>0.90902777777777777</v>
      </c>
      <c r="L778" t="s">
        <v>231</v>
      </c>
      <c r="M778" t="s">
        <v>232</v>
      </c>
      <c r="N778">
        <v>13.1371</v>
      </c>
      <c r="Q778" s="1">
        <f t="shared" si="12"/>
        <v>1.6666666666666607E-2</v>
      </c>
    </row>
    <row r="779" spans="1:17">
      <c r="A779" t="s">
        <v>132</v>
      </c>
      <c r="B779">
        <v>19</v>
      </c>
      <c r="C779" t="s">
        <v>184</v>
      </c>
      <c r="D779">
        <v>230892</v>
      </c>
      <c r="E779" t="s">
        <v>233</v>
      </c>
      <c r="F779" t="s">
        <v>234</v>
      </c>
      <c r="G779" t="s">
        <v>235</v>
      </c>
      <c r="H779" t="s">
        <v>231</v>
      </c>
      <c r="I779" t="s">
        <v>232</v>
      </c>
      <c r="J779" s="1">
        <v>0.91319444444444453</v>
      </c>
      <c r="K779" s="1">
        <v>0.93263888888888891</v>
      </c>
      <c r="L779" t="s">
        <v>236</v>
      </c>
      <c r="M779" t="s">
        <v>237</v>
      </c>
      <c r="N779">
        <v>14.0327</v>
      </c>
      <c r="Q779" s="1">
        <f t="shared" si="12"/>
        <v>1.9444444444444375E-2</v>
      </c>
    </row>
    <row r="780" spans="1:17">
      <c r="A780" t="s">
        <v>132</v>
      </c>
      <c r="B780">
        <v>20</v>
      </c>
      <c r="C780" t="s">
        <v>184</v>
      </c>
      <c r="D780">
        <v>230789</v>
      </c>
      <c r="E780" t="s">
        <v>238</v>
      </c>
      <c r="F780" t="s">
        <v>239</v>
      </c>
      <c r="G780" t="s">
        <v>235</v>
      </c>
      <c r="H780" t="s">
        <v>236</v>
      </c>
      <c r="I780" t="s">
        <v>237</v>
      </c>
      <c r="J780" s="1">
        <v>0.9375</v>
      </c>
      <c r="K780" s="1">
        <v>0.95416666666666661</v>
      </c>
      <c r="L780" t="s">
        <v>231</v>
      </c>
      <c r="M780" t="s">
        <v>232</v>
      </c>
      <c r="N780">
        <v>13.1371</v>
      </c>
      <c r="Q780" s="1">
        <f t="shared" si="12"/>
        <v>1.6666666666666607E-2</v>
      </c>
    </row>
    <row r="781" spans="1:17">
      <c r="A781" t="s">
        <v>132</v>
      </c>
      <c r="B781">
        <v>21</v>
      </c>
      <c r="C781" t="s">
        <v>179</v>
      </c>
      <c r="H781" t="s">
        <v>231</v>
      </c>
      <c r="I781" t="s">
        <v>232</v>
      </c>
      <c r="J781" s="1">
        <v>0.95416666666666661</v>
      </c>
      <c r="K781" s="1">
        <v>0.96666666666666667</v>
      </c>
      <c r="L781" t="s">
        <v>180</v>
      </c>
      <c r="M781" t="s">
        <v>181</v>
      </c>
      <c r="N781">
        <v>9.8000000000000007</v>
      </c>
      <c r="Q781" s="1">
        <f t="shared" si="12"/>
        <v>1.2500000000000067E-2</v>
      </c>
    </row>
    <row r="782" spans="1:17">
      <c r="A782" t="s">
        <v>132</v>
      </c>
      <c r="M782" t="s">
        <v>277</v>
      </c>
      <c r="N782">
        <f>SUM(N761:N781)</f>
        <v>276.61214000000007</v>
      </c>
      <c r="P782" t="s">
        <v>274</v>
      </c>
      <c r="Q782" s="1">
        <f>SUM(Q761:Q781)</f>
        <v>0.41944444444444434</v>
      </c>
    </row>
    <row r="783" spans="1:17">
      <c r="Q783" s="1"/>
    </row>
    <row r="784" spans="1:17">
      <c r="A784" t="s">
        <v>119</v>
      </c>
      <c r="Q784" s="1"/>
    </row>
    <row r="785" spans="1:17">
      <c r="A785" t="s">
        <v>119</v>
      </c>
      <c r="B785">
        <v>1</v>
      </c>
      <c r="C785" t="s">
        <v>179</v>
      </c>
      <c r="H785" t="s">
        <v>180</v>
      </c>
      <c r="I785" t="s">
        <v>181</v>
      </c>
      <c r="J785" s="1">
        <v>0.26944444444444443</v>
      </c>
      <c r="K785" s="1">
        <v>0.27777777777777779</v>
      </c>
      <c r="L785" t="s">
        <v>218</v>
      </c>
      <c r="M785" t="s">
        <v>219</v>
      </c>
      <c r="N785">
        <v>5.3</v>
      </c>
      <c r="Q785" s="1">
        <f t="shared" si="12"/>
        <v>8.3333333333333592E-3</v>
      </c>
    </row>
    <row r="786" spans="1:17">
      <c r="A786" t="s">
        <v>119</v>
      </c>
      <c r="B786">
        <v>2</v>
      </c>
      <c r="C786" t="s">
        <v>184</v>
      </c>
      <c r="D786">
        <v>220039</v>
      </c>
      <c r="E786" t="s">
        <v>220</v>
      </c>
      <c r="F786" t="s">
        <v>221</v>
      </c>
      <c r="G786" t="s">
        <v>222</v>
      </c>
      <c r="H786" t="s">
        <v>218</v>
      </c>
      <c r="I786" t="s">
        <v>219</v>
      </c>
      <c r="J786" s="1">
        <v>0.27777777777777779</v>
      </c>
      <c r="K786" s="1">
        <v>0.31180555555555556</v>
      </c>
      <c r="L786" t="s">
        <v>223</v>
      </c>
      <c r="M786" t="s">
        <v>224</v>
      </c>
      <c r="N786">
        <v>19.882999999999999</v>
      </c>
      <c r="Q786" s="1">
        <f t="shared" si="12"/>
        <v>3.4027777777777768E-2</v>
      </c>
    </row>
    <row r="787" spans="1:17">
      <c r="A787" t="s">
        <v>119</v>
      </c>
      <c r="B787">
        <v>3</v>
      </c>
      <c r="C787" t="s">
        <v>184</v>
      </c>
      <c r="D787">
        <v>220194</v>
      </c>
      <c r="E787" t="s">
        <v>225</v>
      </c>
      <c r="F787" t="s">
        <v>226</v>
      </c>
      <c r="G787" t="s">
        <v>222</v>
      </c>
      <c r="H787" t="s">
        <v>223</v>
      </c>
      <c r="I787" t="s">
        <v>224</v>
      </c>
      <c r="J787" s="1">
        <v>0.3298611111111111</v>
      </c>
      <c r="K787" s="1">
        <v>0.3659722222222222</v>
      </c>
      <c r="L787" t="s">
        <v>218</v>
      </c>
      <c r="M787" t="s">
        <v>219</v>
      </c>
      <c r="N787">
        <v>20.921500000000002</v>
      </c>
      <c r="Q787" s="1">
        <f t="shared" si="12"/>
        <v>3.6111111111111094E-2</v>
      </c>
    </row>
    <row r="788" spans="1:17">
      <c r="A788" t="s">
        <v>119</v>
      </c>
      <c r="B788">
        <v>4</v>
      </c>
      <c r="C788" t="s">
        <v>184</v>
      </c>
      <c r="D788">
        <v>220059</v>
      </c>
      <c r="E788" t="s">
        <v>227</v>
      </c>
      <c r="F788" t="s">
        <v>228</v>
      </c>
      <c r="G788" t="s">
        <v>222</v>
      </c>
      <c r="H788" t="s">
        <v>218</v>
      </c>
      <c r="I788" t="s">
        <v>219</v>
      </c>
      <c r="J788" s="1">
        <v>0.37152777777777773</v>
      </c>
      <c r="K788" s="1">
        <v>0.39999999999999997</v>
      </c>
      <c r="L788" t="s">
        <v>192</v>
      </c>
      <c r="M788" t="s">
        <v>193</v>
      </c>
      <c r="N788">
        <v>16.2334</v>
      </c>
      <c r="Q788" s="1">
        <f t="shared" si="12"/>
        <v>2.8472222222222232E-2</v>
      </c>
    </row>
    <row r="789" spans="1:17">
      <c r="A789" t="s">
        <v>119</v>
      </c>
      <c r="B789">
        <v>5</v>
      </c>
      <c r="C789" t="s">
        <v>184</v>
      </c>
      <c r="D789">
        <v>220216</v>
      </c>
      <c r="E789" t="s">
        <v>229</v>
      </c>
      <c r="F789" t="s">
        <v>230</v>
      </c>
      <c r="G789" t="s">
        <v>222</v>
      </c>
      <c r="H789" t="s">
        <v>192</v>
      </c>
      <c r="I789" t="s">
        <v>193</v>
      </c>
      <c r="J789" s="1">
        <v>0.43263888888888885</v>
      </c>
      <c r="K789" s="1">
        <v>0.4597222222222222</v>
      </c>
      <c r="L789" t="s">
        <v>218</v>
      </c>
      <c r="M789" t="s">
        <v>219</v>
      </c>
      <c r="N789">
        <v>15.4627</v>
      </c>
      <c r="Q789" s="1">
        <f t="shared" si="12"/>
        <v>2.7083333333333348E-2</v>
      </c>
    </row>
    <row r="790" spans="1:17">
      <c r="A790" t="s">
        <v>119</v>
      </c>
      <c r="B790">
        <v>6</v>
      </c>
      <c r="C790" t="s">
        <v>184</v>
      </c>
      <c r="D790">
        <v>220076</v>
      </c>
      <c r="E790" t="s">
        <v>220</v>
      </c>
      <c r="F790" t="s">
        <v>221</v>
      </c>
      <c r="G790" t="s">
        <v>222</v>
      </c>
      <c r="H790" t="s">
        <v>218</v>
      </c>
      <c r="I790" t="s">
        <v>219</v>
      </c>
      <c r="J790" s="1">
        <v>0.46527777777777773</v>
      </c>
      <c r="K790" s="1">
        <v>0.4993055555555555</v>
      </c>
      <c r="L790" t="s">
        <v>223</v>
      </c>
      <c r="M790" t="s">
        <v>224</v>
      </c>
      <c r="N790">
        <v>19.882999999999999</v>
      </c>
      <c r="Q790" s="1">
        <f t="shared" si="12"/>
        <v>3.4027777777777768E-2</v>
      </c>
    </row>
    <row r="791" spans="1:17">
      <c r="A791" t="s">
        <v>119</v>
      </c>
      <c r="B791">
        <v>7</v>
      </c>
      <c r="C791" t="s">
        <v>184</v>
      </c>
      <c r="D791">
        <v>220233</v>
      </c>
      <c r="E791" t="s">
        <v>225</v>
      </c>
      <c r="F791" t="s">
        <v>226</v>
      </c>
      <c r="G791" t="s">
        <v>222</v>
      </c>
      <c r="H791" t="s">
        <v>223</v>
      </c>
      <c r="I791" t="s">
        <v>224</v>
      </c>
      <c r="J791" s="1">
        <v>0.51736111111111105</v>
      </c>
      <c r="K791" s="1">
        <v>0.55347222222222225</v>
      </c>
      <c r="L791" t="s">
        <v>218</v>
      </c>
      <c r="M791" t="s">
        <v>219</v>
      </c>
      <c r="N791">
        <v>20.921500000000002</v>
      </c>
      <c r="Q791" s="1">
        <f t="shared" si="12"/>
        <v>3.6111111111111205E-2</v>
      </c>
    </row>
    <row r="792" spans="1:17">
      <c r="A792" t="s">
        <v>119</v>
      </c>
      <c r="B792">
        <v>8</v>
      </c>
      <c r="C792" t="s">
        <v>179</v>
      </c>
      <c r="H792" t="s">
        <v>218</v>
      </c>
      <c r="I792" t="s">
        <v>219</v>
      </c>
      <c r="J792" s="1">
        <v>0.55347222222222225</v>
      </c>
      <c r="K792" s="1">
        <v>0.56180555555555556</v>
      </c>
      <c r="L792" t="s">
        <v>180</v>
      </c>
      <c r="M792" t="s">
        <v>181</v>
      </c>
      <c r="N792">
        <v>5.3</v>
      </c>
      <c r="Q792" s="1">
        <f t="shared" si="12"/>
        <v>8.3333333333333037E-3</v>
      </c>
    </row>
    <row r="793" spans="1:17">
      <c r="A793" t="s">
        <v>119</v>
      </c>
      <c r="M793" t="s">
        <v>277</v>
      </c>
      <c r="N793">
        <f>SUM(N785:N792)</f>
        <v>123.90509999999999</v>
      </c>
      <c r="P793" t="s">
        <v>274</v>
      </c>
      <c r="Q793" s="1">
        <f>SUM(Q785:Q792)</f>
        <v>0.21250000000000008</v>
      </c>
    </row>
    <row r="794" spans="1:17">
      <c r="Q794" s="1"/>
    </row>
    <row r="795" spans="1:17">
      <c r="Q795" s="1"/>
    </row>
    <row r="796" spans="1:17">
      <c r="Q796" s="1"/>
    </row>
    <row r="797" spans="1:17">
      <c r="Q797" s="1"/>
    </row>
    <row r="798" spans="1:17">
      <c r="Q798" s="1"/>
    </row>
    <row r="799" spans="1:17">
      <c r="Q799" s="1"/>
    </row>
    <row r="800" spans="1:17">
      <c r="Q800" s="1"/>
    </row>
    <row r="801" spans="17:17">
      <c r="Q801" s="1"/>
    </row>
    <row r="802" spans="17:17">
      <c r="Q802" s="1"/>
    </row>
    <row r="803" spans="17:17">
      <c r="Q803" s="1"/>
    </row>
    <row r="804" spans="17:17">
      <c r="Q804" s="1"/>
    </row>
    <row r="805" spans="17:17">
      <c r="Q805" s="1"/>
    </row>
    <row r="806" spans="17:17">
      <c r="Q806" s="1"/>
    </row>
  </sheetData>
  <autoFilter ref="B1:B806" xr:uid="{00000000-0001-0000-0500-000000000000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53"/>
  <sheetViews>
    <sheetView workbookViewId="0">
      <selection sqref="A1:XFD1048576"/>
    </sheetView>
  </sheetViews>
  <sheetFormatPr defaultColWidth="8.85546875" defaultRowHeight="15"/>
  <cols>
    <col min="1" max="1" width="15.42578125" bestFit="1" customWidth="1"/>
    <col min="2" max="2" width="6.42578125" bestFit="1" customWidth="1"/>
    <col min="3" max="3" width="5.140625" bestFit="1" customWidth="1"/>
    <col min="4" max="4" width="13.42578125" bestFit="1" customWidth="1"/>
    <col min="5" max="5" width="9.85546875" bestFit="1" customWidth="1"/>
    <col min="6" max="6" width="48" bestFit="1" customWidth="1"/>
    <col min="7" max="7" width="11.85546875" bestFit="1" customWidth="1"/>
    <col min="8" max="8" width="13.42578125" bestFit="1" customWidth="1"/>
    <col min="9" max="9" width="33.85546875" bestFit="1" customWidth="1"/>
    <col min="10" max="10" width="7.85546875" bestFit="1" customWidth="1"/>
    <col min="11" max="11" width="7" bestFit="1" customWidth="1"/>
    <col min="12" max="12" width="11.140625" bestFit="1" customWidth="1"/>
    <col min="13" max="13" width="33.85546875" bestFit="1" customWidth="1"/>
    <col min="14" max="14" width="11.42578125" bestFit="1" customWidth="1"/>
  </cols>
  <sheetData>
    <row r="1" spans="1:17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s="4" t="s">
        <v>176</v>
      </c>
      <c r="O1" t="s">
        <v>177</v>
      </c>
      <c r="Q1" t="s">
        <v>178</v>
      </c>
    </row>
    <row r="3" spans="1:17">
      <c r="A3" t="s">
        <v>285</v>
      </c>
    </row>
    <row r="4" spans="1:17">
      <c r="A4" t="s">
        <v>285</v>
      </c>
      <c r="B4">
        <v>1</v>
      </c>
      <c r="C4" t="s">
        <v>179</v>
      </c>
      <c r="H4" t="s">
        <v>180</v>
      </c>
      <c r="I4" t="s">
        <v>181</v>
      </c>
      <c r="J4" s="1">
        <v>0.25</v>
      </c>
      <c r="K4" s="1">
        <v>0.2673611111111111</v>
      </c>
      <c r="L4" t="s">
        <v>223</v>
      </c>
      <c r="M4" t="s">
        <v>224</v>
      </c>
      <c r="N4">
        <v>16.3</v>
      </c>
      <c r="Q4" s="1">
        <f>K4-J4</f>
        <v>1.7361111111111105E-2</v>
      </c>
    </row>
    <row r="5" spans="1:17">
      <c r="A5" t="s">
        <v>285</v>
      </c>
      <c r="B5">
        <v>2</v>
      </c>
      <c r="C5" t="s">
        <v>184</v>
      </c>
      <c r="D5">
        <v>220180</v>
      </c>
      <c r="E5" t="s">
        <v>225</v>
      </c>
      <c r="F5" t="s">
        <v>226</v>
      </c>
      <c r="G5" t="s">
        <v>222</v>
      </c>
      <c r="H5" t="s">
        <v>223</v>
      </c>
      <c r="I5" t="s">
        <v>224</v>
      </c>
      <c r="J5" s="1">
        <v>0.2673611111111111</v>
      </c>
      <c r="K5" s="1">
        <v>0.30277777777777776</v>
      </c>
      <c r="L5" t="s">
        <v>218</v>
      </c>
      <c r="M5" t="s">
        <v>219</v>
      </c>
      <c r="N5">
        <v>20.921500000000002</v>
      </c>
      <c r="Q5" s="1">
        <f t="shared" ref="Q5:Q68" si="0">K5-J5</f>
        <v>3.5416666666666652E-2</v>
      </c>
    </row>
    <row r="6" spans="1:17">
      <c r="A6" t="s">
        <v>285</v>
      </c>
      <c r="B6">
        <v>3</v>
      </c>
      <c r="C6" t="s">
        <v>184</v>
      </c>
      <c r="D6">
        <v>220047</v>
      </c>
      <c r="E6" t="s">
        <v>227</v>
      </c>
      <c r="F6" t="s">
        <v>228</v>
      </c>
      <c r="G6" t="s">
        <v>222</v>
      </c>
      <c r="H6" t="s">
        <v>218</v>
      </c>
      <c r="I6" t="s">
        <v>219</v>
      </c>
      <c r="J6" s="1">
        <v>0.3125</v>
      </c>
      <c r="K6" s="1">
        <v>0.34097222222222223</v>
      </c>
      <c r="L6" t="s">
        <v>192</v>
      </c>
      <c r="M6" t="s">
        <v>193</v>
      </c>
      <c r="N6">
        <v>16.2334</v>
      </c>
      <c r="Q6" s="1">
        <f t="shared" si="0"/>
        <v>2.8472222222222232E-2</v>
      </c>
    </row>
    <row r="7" spans="1:17">
      <c r="A7" t="s">
        <v>285</v>
      </c>
      <c r="B7">
        <v>4</v>
      </c>
      <c r="C7" t="s">
        <v>184</v>
      </c>
      <c r="D7">
        <v>100860</v>
      </c>
      <c r="E7" t="s">
        <v>194</v>
      </c>
      <c r="F7" t="s">
        <v>195</v>
      </c>
      <c r="G7" t="s">
        <v>196</v>
      </c>
      <c r="H7" t="s">
        <v>192</v>
      </c>
      <c r="I7" t="s">
        <v>193</v>
      </c>
      <c r="J7" s="1">
        <v>0.39999999999999997</v>
      </c>
      <c r="K7" s="1">
        <v>0.42222222222222222</v>
      </c>
      <c r="L7" t="s">
        <v>197</v>
      </c>
      <c r="M7" t="s">
        <v>198</v>
      </c>
      <c r="N7">
        <v>13.524900000000001</v>
      </c>
      <c r="Q7" s="1">
        <f t="shared" si="0"/>
        <v>2.2222222222222254E-2</v>
      </c>
    </row>
    <row r="8" spans="1:17">
      <c r="A8" t="s">
        <v>285</v>
      </c>
      <c r="B8">
        <v>5</v>
      </c>
      <c r="C8" t="s">
        <v>184</v>
      </c>
      <c r="D8">
        <v>100728</v>
      </c>
      <c r="E8" t="s">
        <v>199</v>
      </c>
      <c r="F8" t="s">
        <v>200</v>
      </c>
      <c r="G8" t="s">
        <v>196</v>
      </c>
      <c r="H8" t="s">
        <v>197</v>
      </c>
      <c r="I8" t="s">
        <v>198</v>
      </c>
      <c r="J8" s="1">
        <v>0.43402777777777773</v>
      </c>
      <c r="K8" s="1">
        <v>0.44236111111111115</v>
      </c>
      <c r="L8" t="s">
        <v>201</v>
      </c>
      <c r="M8" t="s">
        <v>202</v>
      </c>
      <c r="N8">
        <v>3.9434100000000001</v>
      </c>
      <c r="Q8" s="1">
        <f t="shared" si="0"/>
        <v>8.3333333333334147E-3</v>
      </c>
    </row>
    <row r="9" spans="1:17">
      <c r="A9" t="s">
        <v>285</v>
      </c>
      <c r="B9">
        <v>6</v>
      </c>
      <c r="C9" t="s">
        <v>184</v>
      </c>
      <c r="D9">
        <v>100869</v>
      </c>
      <c r="E9" t="s">
        <v>203</v>
      </c>
      <c r="F9" t="s">
        <v>204</v>
      </c>
      <c r="G9" t="s">
        <v>196</v>
      </c>
      <c r="H9" t="s">
        <v>201</v>
      </c>
      <c r="I9" t="s">
        <v>202</v>
      </c>
      <c r="J9" s="1">
        <v>0.44444444444444442</v>
      </c>
      <c r="K9" s="1">
        <v>0.45208333333333334</v>
      </c>
      <c r="L9" t="s">
        <v>197</v>
      </c>
      <c r="M9" t="s">
        <v>198</v>
      </c>
      <c r="N9">
        <v>3.6383299999999998</v>
      </c>
      <c r="Q9" s="1">
        <f t="shared" si="0"/>
        <v>7.6388888888889173E-3</v>
      </c>
    </row>
    <row r="10" spans="1:17">
      <c r="A10" t="s">
        <v>285</v>
      </c>
      <c r="B10">
        <v>7</v>
      </c>
      <c r="C10" t="s">
        <v>184</v>
      </c>
      <c r="D10">
        <v>100734</v>
      </c>
      <c r="E10" t="s">
        <v>205</v>
      </c>
      <c r="F10" t="s">
        <v>206</v>
      </c>
      <c r="G10" t="s">
        <v>196</v>
      </c>
      <c r="H10" t="s">
        <v>197</v>
      </c>
      <c r="I10" t="s">
        <v>198</v>
      </c>
      <c r="J10" s="1">
        <v>0.46180555555555558</v>
      </c>
      <c r="K10" s="1">
        <v>0.48055555555555557</v>
      </c>
      <c r="L10" t="s">
        <v>182</v>
      </c>
      <c r="M10" t="s">
        <v>183</v>
      </c>
      <c r="N10">
        <v>10.9535</v>
      </c>
      <c r="Q10" s="1">
        <f t="shared" si="0"/>
        <v>1.8749999999999989E-2</v>
      </c>
    </row>
    <row r="11" spans="1:17">
      <c r="A11" t="s">
        <v>285</v>
      </c>
      <c r="B11">
        <v>8</v>
      </c>
      <c r="C11" t="s">
        <v>184</v>
      </c>
      <c r="D11">
        <v>100879</v>
      </c>
      <c r="E11" t="s">
        <v>216</v>
      </c>
      <c r="F11" t="s">
        <v>217</v>
      </c>
      <c r="G11" t="s">
        <v>196</v>
      </c>
      <c r="H11" t="s">
        <v>182</v>
      </c>
      <c r="I11" t="s">
        <v>183</v>
      </c>
      <c r="J11" s="1">
        <v>0.4861111111111111</v>
      </c>
      <c r="K11" s="1">
        <v>0.50555555555555554</v>
      </c>
      <c r="L11" t="s">
        <v>197</v>
      </c>
      <c r="M11" t="s">
        <v>198</v>
      </c>
      <c r="N11">
        <v>11.3742</v>
      </c>
      <c r="Q11" s="1">
        <f t="shared" si="0"/>
        <v>1.9444444444444431E-2</v>
      </c>
    </row>
    <row r="12" spans="1:17">
      <c r="A12" t="s">
        <v>285</v>
      </c>
      <c r="B12">
        <v>9</v>
      </c>
      <c r="C12" t="s">
        <v>184</v>
      </c>
      <c r="D12">
        <v>100746</v>
      </c>
      <c r="E12" t="s">
        <v>199</v>
      </c>
      <c r="F12" t="s">
        <v>200</v>
      </c>
      <c r="G12" t="s">
        <v>196</v>
      </c>
      <c r="H12" t="s">
        <v>197</v>
      </c>
      <c r="I12" t="s">
        <v>198</v>
      </c>
      <c r="J12" s="1">
        <v>0.51736111111111105</v>
      </c>
      <c r="K12" s="1">
        <v>0.52569444444444446</v>
      </c>
      <c r="L12" t="s">
        <v>201</v>
      </c>
      <c r="M12" t="s">
        <v>202</v>
      </c>
      <c r="N12">
        <v>3.9434100000000001</v>
      </c>
      <c r="Q12" s="1">
        <f t="shared" si="0"/>
        <v>8.3333333333334147E-3</v>
      </c>
    </row>
    <row r="13" spans="1:17">
      <c r="A13" t="s">
        <v>285</v>
      </c>
      <c r="B13">
        <v>10</v>
      </c>
      <c r="C13" t="s">
        <v>184</v>
      </c>
      <c r="D13">
        <v>100887</v>
      </c>
      <c r="E13" t="s">
        <v>203</v>
      </c>
      <c r="F13" t="s">
        <v>204</v>
      </c>
      <c r="G13" t="s">
        <v>196</v>
      </c>
      <c r="H13" t="s">
        <v>201</v>
      </c>
      <c r="I13" t="s">
        <v>202</v>
      </c>
      <c r="J13" s="1">
        <v>0.52777777777777779</v>
      </c>
      <c r="K13" s="1">
        <v>0.53541666666666665</v>
      </c>
      <c r="L13" t="s">
        <v>197</v>
      </c>
      <c r="M13" t="s">
        <v>198</v>
      </c>
      <c r="N13">
        <v>3.6383299999999998</v>
      </c>
      <c r="Q13" s="1">
        <f t="shared" si="0"/>
        <v>7.6388888888888618E-3</v>
      </c>
    </row>
    <row r="14" spans="1:17">
      <c r="A14" t="s">
        <v>285</v>
      </c>
      <c r="B14">
        <v>11</v>
      </c>
      <c r="C14" t="s">
        <v>184</v>
      </c>
      <c r="D14">
        <v>100752</v>
      </c>
      <c r="E14" t="s">
        <v>205</v>
      </c>
      <c r="F14" t="s">
        <v>206</v>
      </c>
      <c r="G14" t="s">
        <v>196</v>
      </c>
      <c r="H14" t="s">
        <v>197</v>
      </c>
      <c r="I14" t="s">
        <v>198</v>
      </c>
      <c r="J14" s="1">
        <v>0.54513888888888895</v>
      </c>
      <c r="K14" s="1">
        <v>0.56388888888888888</v>
      </c>
      <c r="L14" t="s">
        <v>182</v>
      </c>
      <c r="M14" t="s">
        <v>183</v>
      </c>
      <c r="N14">
        <v>10.9535</v>
      </c>
      <c r="Q14" s="1">
        <f t="shared" si="0"/>
        <v>1.8749999999999933E-2</v>
      </c>
    </row>
    <row r="15" spans="1:17">
      <c r="A15" t="s">
        <v>285</v>
      </c>
      <c r="B15">
        <v>12</v>
      </c>
      <c r="C15" t="s">
        <v>179</v>
      </c>
      <c r="H15" t="s">
        <v>182</v>
      </c>
      <c r="I15" t="s">
        <v>183</v>
      </c>
      <c r="J15" s="1">
        <v>0.56388888888888888</v>
      </c>
      <c r="K15" s="1">
        <v>0.57222222222222219</v>
      </c>
      <c r="L15" t="s">
        <v>180</v>
      </c>
      <c r="M15" t="s">
        <v>181</v>
      </c>
      <c r="N15">
        <v>7.8</v>
      </c>
      <c r="Q15" s="1">
        <f t="shared" si="0"/>
        <v>8.3333333333333037E-3</v>
      </c>
    </row>
    <row r="16" spans="1:17">
      <c r="A16" t="s">
        <v>285</v>
      </c>
      <c r="B16">
        <v>13</v>
      </c>
      <c r="C16" t="s">
        <v>179</v>
      </c>
      <c r="H16" t="s">
        <v>180</v>
      </c>
      <c r="I16" t="s">
        <v>181</v>
      </c>
      <c r="J16" s="1">
        <v>0.62708333333333333</v>
      </c>
      <c r="K16" s="1">
        <v>0.63541666666666663</v>
      </c>
      <c r="L16" t="s">
        <v>218</v>
      </c>
      <c r="M16" t="s">
        <v>219</v>
      </c>
      <c r="N16">
        <v>5.3</v>
      </c>
      <c r="Q16" s="1">
        <f t="shared" si="0"/>
        <v>8.3333333333333037E-3</v>
      </c>
    </row>
    <row r="17" spans="1:17">
      <c r="A17" t="s">
        <v>285</v>
      </c>
      <c r="B17">
        <v>14</v>
      </c>
      <c r="C17" t="s">
        <v>184</v>
      </c>
      <c r="D17">
        <v>220109</v>
      </c>
      <c r="E17" t="s">
        <v>220</v>
      </c>
      <c r="F17" t="s">
        <v>221</v>
      </c>
      <c r="G17" t="s">
        <v>222</v>
      </c>
      <c r="H17" t="s">
        <v>218</v>
      </c>
      <c r="I17" t="s">
        <v>219</v>
      </c>
      <c r="J17" s="1">
        <v>0.63541666666666663</v>
      </c>
      <c r="K17" s="1">
        <v>0.6694444444444444</v>
      </c>
      <c r="L17" t="s">
        <v>223</v>
      </c>
      <c r="M17" t="s">
        <v>224</v>
      </c>
      <c r="N17">
        <v>19.882999999999999</v>
      </c>
      <c r="Q17" s="1">
        <f t="shared" si="0"/>
        <v>3.4027777777777768E-2</v>
      </c>
    </row>
    <row r="18" spans="1:17">
      <c r="A18" t="s">
        <v>285</v>
      </c>
      <c r="B18">
        <v>15</v>
      </c>
      <c r="C18" t="s">
        <v>184</v>
      </c>
      <c r="D18">
        <v>220262</v>
      </c>
      <c r="E18" t="s">
        <v>225</v>
      </c>
      <c r="F18" t="s">
        <v>226</v>
      </c>
      <c r="G18" t="s">
        <v>222</v>
      </c>
      <c r="H18" t="s">
        <v>223</v>
      </c>
      <c r="I18" t="s">
        <v>224</v>
      </c>
      <c r="J18" s="1">
        <v>0.68055555555555547</v>
      </c>
      <c r="K18" s="1">
        <v>0.71666666666666667</v>
      </c>
      <c r="L18" t="s">
        <v>218</v>
      </c>
      <c r="M18" t="s">
        <v>219</v>
      </c>
      <c r="N18">
        <v>20.921500000000002</v>
      </c>
      <c r="Q18" s="1">
        <f t="shared" si="0"/>
        <v>3.6111111111111205E-2</v>
      </c>
    </row>
    <row r="19" spans="1:17">
      <c r="A19" t="s">
        <v>285</v>
      </c>
      <c r="B19">
        <v>16</v>
      </c>
      <c r="C19" t="s">
        <v>179</v>
      </c>
      <c r="H19" t="s">
        <v>218</v>
      </c>
      <c r="I19" t="s">
        <v>219</v>
      </c>
      <c r="J19" s="1">
        <v>0.71666666666666667</v>
      </c>
      <c r="K19" s="1">
        <v>0.72013888888888899</v>
      </c>
      <c r="L19" t="s">
        <v>231</v>
      </c>
      <c r="M19" t="s">
        <v>232</v>
      </c>
      <c r="N19">
        <v>4.9268599999999996</v>
      </c>
      <c r="Q19" s="1">
        <f t="shared" si="0"/>
        <v>3.4722222222223209E-3</v>
      </c>
    </row>
    <row r="20" spans="1:17">
      <c r="A20" t="s">
        <v>285</v>
      </c>
      <c r="B20">
        <v>17</v>
      </c>
      <c r="C20" t="s">
        <v>184</v>
      </c>
      <c r="D20">
        <v>230767</v>
      </c>
      <c r="E20" t="s">
        <v>233</v>
      </c>
      <c r="F20" t="s">
        <v>234</v>
      </c>
      <c r="G20" t="s">
        <v>235</v>
      </c>
      <c r="H20" t="s">
        <v>231</v>
      </c>
      <c r="I20" t="s">
        <v>232</v>
      </c>
      <c r="J20" s="1">
        <v>0.74305555555555547</v>
      </c>
      <c r="K20" s="1">
        <v>0.7631944444444444</v>
      </c>
      <c r="L20" t="s">
        <v>236</v>
      </c>
      <c r="M20" t="s">
        <v>237</v>
      </c>
      <c r="N20">
        <v>14.0327</v>
      </c>
      <c r="Q20" s="1">
        <f t="shared" si="0"/>
        <v>2.0138888888888928E-2</v>
      </c>
    </row>
    <row r="21" spans="1:17">
      <c r="A21" t="s">
        <v>285</v>
      </c>
      <c r="B21">
        <v>18</v>
      </c>
      <c r="C21" t="s">
        <v>184</v>
      </c>
      <c r="D21">
        <v>230790</v>
      </c>
      <c r="E21" t="s">
        <v>238</v>
      </c>
      <c r="F21" t="s">
        <v>239</v>
      </c>
      <c r="G21" t="s">
        <v>235</v>
      </c>
      <c r="H21" t="s">
        <v>236</v>
      </c>
      <c r="I21" t="s">
        <v>237</v>
      </c>
      <c r="J21" s="1">
        <v>0.77083333333333337</v>
      </c>
      <c r="K21" s="1">
        <v>0.78819444444444453</v>
      </c>
      <c r="L21" t="s">
        <v>231</v>
      </c>
      <c r="M21" t="s">
        <v>232</v>
      </c>
      <c r="N21">
        <v>13.1371</v>
      </c>
      <c r="Q21" s="1">
        <f t="shared" si="0"/>
        <v>1.736111111111116E-2</v>
      </c>
    </row>
    <row r="22" spans="1:17">
      <c r="A22" t="s">
        <v>285</v>
      </c>
      <c r="B22">
        <v>19</v>
      </c>
      <c r="C22" t="s">
        <v>184</v>
      </c>
      <c r="D22">
        <v>230835</v>
      </c>
      <c r="E22" t="s">
        <v>233</v>
      </c>
      <c r="F22" t="s">
        <v>234</v>
      </c>
      <c r="G22" t="s">
        <v>235</v>
      </c>
      <c r="H22" t="s">
        <v>231</v>
      </c>
      <c r="I22" t="s">
        <v>232</v>
      </c>
      <c r="J22" s="1">
        <v>0.79861111111111116</v>
      </c>
      <c r="K22" s="1">
        <v>0.81874999999999998</v>
      </c>
      <c r="L22" t="s">
        <v>236</v>
      </c>
      <c r="M22" t="s">
        <v>237</v>
      </c>
      <c r="N22">
        <v>14.0327</v>
      </c>
      <c r="Q22" s="1">
        <f t="shared" si="0"/>
        <v>2.0138888888888817E-2</v>
      </c>
    </row>
    <row r="23" spans="1:17">
      <c r="A23" t="s">
        <v>285</v>
      </c>
      <c r="B23">
        <v>20</v>
      </c>
      <c r="C23" t="s">
        <v>184</v>
      </c>
      <c r="D23">
        <v>230774</v>
      </c>
      <c r="E23" t="s">
        <v>238</v>
      </c>
      <c r="F23" t="s">
        <v>239</v>
      </c>
      <c r="G23" t="s">
        <v>235</v>
      </c>
      <c r="H23" t="s">
        <v>236</v>
      </c>
      <c r="I23" t="s">
        <v>237</v>
      </c>
      <c r="J23" s="1">
        <v>0.82638888888888884</v>
      </c>
      <c r="K23" s="1">
        <v>0.84375</v>
      </c>
      <c r="L23" t="s">
        <v>231</v>
      </c>
      <c r="M23" t="s">
        <v>232</v>
      </c>
      <c r="N23">
        <v>13.1371</v>
      </c>
      <c r="Q23" s="1">
        <f t="shared" si="0"/>
        <v>1.736111111111116E-2</v>
      </c>
    </row>
    <row r="24" spans="1:17">
      <c r="A24" t="s">
        <v>285</v>
      </c>
      <c r="B24">
        <v>21</v>
      </c>
      <c r="C24" t="s">
        <v>184</v>
      </c>
      <c r="D24">
        <v>230802</v>
      </c>
      <c r="E24" t="s">
        <v>233</v>
      </c>
      <c r="F24" t="s">
        <v>234</v>
      </c>
      <c r="G24" t="s">
        <v>235</v>
      </c>
      <c r="H24" t="s">
        <v>231</v>
      </c>
      <c r="I24" t="s">
        <v>232</v>
      </c>
      <c r="J24" s="1">
        <v>0.85416666666666663</v>
      </c>
      <c r="K24" s="1">
        <v>0.87361111111111101</v>
      </c>
      <c r="L24" t="s">
        <v>236</v>
      </c>
      <c r="M24" t="s">
        <v>237</v>
      </c>
      <c r="N24">
        <v>14.0327</v>
      </c>
      <c r="Q24" s="1">
        <f t="shared" si="0"/>
        <v>1.9444444444444375E-2</v>
      </c>
    </row>
    <row r="25" spans="1:17">
      <c r="A25" t="s">
        <v>285</v>
      </c>
      <c r="B25">
        <v>22</v>
      </c>
      <c r="C25" t="s">
        <v>184</v>
      </c>
      <c r="D25">
        <v>230866</v>
      </c>
      <c r="E25" t="s">
        <v>238</v>
      </c>
      <c r="F25" t="s">
        <v>239</v>
      </c>
      <c r="G25" t="s">
        <v>235</v>
      </c>
      <c r="H25" t="s">
        <v>236</v>
      </c>
      <c r="I25" t="s">
        <v>237</v>
      </c>
      <c r="J25" s="1">
        <v>0.88194444444444453</v>
      </c>
      <c r="K25" s="1">
        <v>0.8979166666666667</v>
      </c>
      <c r="L25" t="s">
        <v>231</v>
      </c>
      <c r="M25" t="s">
        <v>232</v>
      </c>
      <c r="N25">
        <v>13.1371</v>
      </c>
      <c r="Q25" s="1">
        <f t="shared" si="0"/>
        <v>1.5972222222222165E-2</v>
      </c>
    </row>
    <row r="26" spans="1:17">
      <c r="A26" t="s">
        <v>285</v>
      </c>
      <c r="B26">
        <v>23</v>
      </c>
      <c r="C26" t="s">
        <v>179</v>
      </c>
      <c r="H26" t="s">
        <v>231</v>
      </c>
      <c r="I26" t="s">
        <v>232</v>
      </c>
      <c r="J26" s="1">
        <v>0.8979166666666667</v>
      </c>
      <c r="K26" s="1">
        <v>0.91041666666666676</v>
      </c>
      <c r="L26" t="s">
        <v>180</v>
      </c>
      <c r="M26" t="s">
        <v>181</v>
      </c>
      <c r="N26">
        <v>9.8000000000000007</v>
      </c>
      <c r="Q26" s="1">
        <f t="shared" si="0"/>
        <v>1.2500000000000067E-2</v>
      </c>
    </row>
    <row r="27" spans="1:17">
      <c r="A27" t="s">
        <v>285</v>
      </c>
      <c r="M27" t="s">
        <v>277</v>
      </c>
      <c r="N27">
        <f>SUM(N4:N26)</f>
        <v>265.56524000000007</v>
      </c>
      <c r="P27" t="s">
        <v>274</v>
      </c>
      <c r="Q27" s="1">
        <f>SUM(Q4:Q26)</f>
        <v>0.40555555555555578</v>
      </c>
    </row>
    <row r="28" spans="1:17">
      <c r="Q28" s="1"/>
    </row>
    <row r="29" spans="1:17">
      <c r="A29" t="s">
        <v>120</v>
      </c>
      <c r="Q29" s="1"/>
    </row>
    <row r="30" spans="1:17">
      <c r="A30" t="s">
        <v>120</v>
      </c>
      <c r="B30">
        <v>1</v>
      </c>
      <c r="C30" t="s">
        <v>179</v>
      </c>
      <c r="H30" t="s">
        <v>180</v>
      </c>
      <c r="I30" t="s">
        <v>181</v>
      </c>
      <c r="J30" s="1">
        <v>0.25138888888888888</v>
      </c>
      <c r="K30" s="1">
        <v>0.26041666666666669</v>
      </c>
      <c r="L30" t="s">
        <v>207</v>
      </c>
      <c r="M30" t="s">
        <v>208</v>
      </c>
      <c r="N30">
        <v>5.3</v>
      </c>
      <c r="Q30" s="1">
        <f t="shared" si="0"/>
        <v>9.0277777777778012E-3</v>
      </c>
    </row>
    <row r="31" spans="1:17">
      <c r="A31" t="s">
        <v>120</v>
      </c>
      <c r="B31">
        <v>2</v>
      </c>
      <c r="C31" t="s">
        <v>184</v>
      </c>
      <c r="D31">
        <v>201371</v>
      </c>
      <c r="E31" t="s">
        <v>209</v>
      </c>
      <c r="F31" t="s">
        <v>210</v>
      </c>
      <c r="G31" t="s">
        <v>211</v>
      </c>
      <c r="H31" t="s">
        <v>207</v>
      </c>
      <c r="I31" t="s">
        <v>208</v>
      </c>
      <c r="J31" s="1">
        <v>0.26041666666666669</v>
      </c>
      <c r="K31" s="1">
        <v>0.27361111111111108</v>
      </c>
      <c r="L31" t="s">
        <v>212</v>
      </c>
      <c r="M31" t="s">
        <v>213</v>
      </c>
      <c r="N31">
        <v>6.6947799999999997</v>
      </c>
      <c r="Q31" s="1">
        <f t="shared" si="0"/>
        <v>1.3194444444444398E-2</v>
      </c>
    </row>
    <row r="32" spans="1:17">
      <c r="A32" t="s">
        <v>120</v>
      </c>
      <c r="B32">
        <v>3</v>
      </c>
      <c r="C32" t="s">
        <v>184</v>
      </c>
      <c r="D32">
        <v>201475</v>
      </c>
      <c r="E32" t="s">
        <v>214</v>
      </c>
      <c r="F32" t="s">
        <v>215</v>
      </c>
      <c r="G32" t="s">
        <v>211</v>
      </c>
      <c r="H32" t="s">
        <v>212</v>
      </c>
      <c r="I32" t="s">
        <v>213</v>
      </c>
      <c r="J32" s="1">
        <v>0.28125</v>
      </c>
      <c r="K32" s="1">
        <v>0.29652777777777778</v>
      </c>
      <c r="L32" t="s">
        <v>207</v>
      </c>
      <c r="M32" t="s">
        <v>208</v>
      </c>
      <c r="N32">
        <v>7.8006000000000002</v>
      </c>
      <c r="Q32" s="1">
        <f t="shared" si="0"/>
        <v>1.5277777777777779E-2</v>
      </c>
    </row>
    <row r="33" spans="1:17">
      <c r="A33" t="s">
        <v>120</v>
      </c>
      <c r="B33">
        <v>4</v>
      </c>
      <c r="C33" t="s">
        <v>184</v>
      </c>
      <c r="D33">
        <v>201378</v>
      </c>
      <c r="E33" t="s">
        <v>209</v>
      </c>
      <c r="F33" t="s">
        <v>210</v>
      </c>
      <c r="G33" t="s">
        <v>211</v>
      </c>
      <c r="H33" t="s">
        <v>207</v>
      </c>
      <c r="I33" t="s">
        <v>208</v>
      </c>
      <c r="J33" s="1">
        <v>0.30902777777777779</v>
      </c>
      <c r="K33" s="1">
        <v>0.32222222222222224</v>
      </c>
      <c r="L33" t="s">
        <v>212</v>
      </c>
      <c r="M33" t="s">
        <v>213</v>
      </c>
      <c r="N33">
        <v>6.6947799999999997</v>
      </c>
      <c r="Q33" s="1">
        <f t="shared" si="0"/>
        <v>1.3194444444444453E-2</v>
      </c>
    </row>
    <row r="34" spans="1:17">
      <c r="A34" t="s">
        <v>120</v>
      </c>
      <c r="B34">
        <v>5</v>
      </c>
      <c r="C34" t="s">
        <v>184</v>
      </c>
      <c r="D34">
        <v>201482</v>
      </c>
      <c r="E34" t="s">
        <v>214</v>
      </c>
      <c r="F34" t="s">
        <v>215</v>
      </c>
      <c r="G34" t="s">
        <v>211</v>
      </c>
      <c r="H34" t="s">
        <v>212</v>
      </c>
      <c r="I34" t="s">
        <v>213</v>
      </c>
      <c r="J34" s="1">
        <v>0.3298611111111111</v>
      </c>
      <c r="K34" s="1">
        <v>0.34513888888888888</v>
      </c>
      <c r="L34" t="s">
        <v>207</v>
      </c>
      <c r="M34" t="s">
        <v>208</v>
      </c>
      <c r="N34">
        <v>7.8006000000000002</v>
      </c>
      <c r="Q34" s="1">
        <f t="shared" si="0"/>
        <v>1.5277777777777779E-2</v>
      </c>
    </row>
    <row r="35" spans="1:17">
      <c r="A35" t="s">
        <v>120</v>
      </c>
      <c r="B35">
        <v>6</v>
      </c>
      <c r="C35" t="s">
        <v>184</v>
      </c>
      <c r="D35">
        <v>201386</v>
      </c>
      <c r="E35" t="s">
        <v>209</v>
      </c>
      <c r="F35" t="s">
        <v>210</v>
      </c>
      <c r="G35" t="s">
        <v>211</v>
      </c>
      <c r="H35" t="s">
        <v>207</v>
      </c>
      <c r="I35" t="s">
        <v>208</v>
      </c>
      <c r="J35" s="1">
        <v>0.3576388888888889</v>
      </c>
      <c r="K35" s="1">
        <v>0.37222222222222223</v>
      </c>
      <c r="L35" t="s">
        <v>212</v>
      </c>
      <c r="M35" t="s">
        <v>213</v>
      </c>
      <c r="N35">
        <v>6.6947799999999997</v>
      </c>
      <c r="Q35" s="1">
        <f t="shared" si="0"/>
        <v>1.4583333333333337E-2</v>
      </c>
    </row>
    <row r="36" spans="1:17">
      <c r="A36" t="s">
        <v>120</v>
      </c>
      <c r="B36">
        <v>7</v>
      </c>
      <c r="C36" t="s">
        <v>184</v>
      </c>
      <c r="D36">
        <v>201490</v>
      </c>
      <c r="E36" t="s">
        <v>214</v>
      </c>
      <c r="F36" t="s">
        <v>215</v>
      </c>
      <c r="G36" t="s">
        <v>211</v>
      </c>
      <c r="H36" t="s">
        <v>212</v>
      </c>
      <c r="I36" t="s">
        <v>213</v>
      </c>
      <c r="J36" s="1">
        <v>0.37847222222222227</v>
      </c>
      <c r="K36" s="1">
        <v>0.39583333333333331</v>
      </c>
      <c r="L36" t="s">
        <v>207</v>
      </c>
      <c r="M36" t="s">
        <v>208</v>
      </c>
      <c r="N36">
        <v>7.8006000000000002</v>
      </c>
      <c r="Q36" s="1">
        <f t="shared" si="0"/>
        <v>1.7361111111111049E-2</v>
      </c>
    </row>
    <row r="37" spans="1:17">
      <c r="A37" t="s">
        <v>120</v>
      </c>
      <c r="B37">
        <v>8</v>
      </c>
      <c r="C37" t="s">
        <v>184</v>
      </c>
      <c r="D37">
        <v>201396</v>
      </c>
      <c r="E37" t="s">
        <v>209</v>
      </c>
      <c r="F37" t="s">
        <v>210</v>
      </c>
      <c r="G37" t="s">
        <v>211</v>
      </c>
      <c r="H37" t="s">
        <v>207</v>
      </c>
      <c r="I37" t="s">
        <v>208</v>
      </c>
      <c r="J37" s="1">
        <v>0.43055555555555558</v>
      </c>
      <c r="K37" s="1">
        <v>0.44513888888888892</v>
      </c>
      <c r="L37" t="s">
        <v>212</v>
      </c>
      <c r="M37" t="s">
        <v>213</v>
      </c>
      <c r="N37">
        <v>6.6947799999999997</v>
      </c>
      <c r="Q37" s="1">
        <f t="shared" si="0"/>
        <v>1.4583333333333337E-2</v>
      </c>
    </row>
    <row r="38" spans="1:17">
      <c r="A38" t="s">
        <v>120</v>
      </c>
      <c r="B38">
        <v>9</v>
      </c>
      <c r="C38" t="s">
        <v>184</v>
      </c>
      <c r="D38">
        <v>201498</v>
      </c>
      <c r="E38" t="s">
        <v>214</v>
      </c>
      <c r="F38" t="s">
        <v>215</v>
      </c>
      <c r="G38" t="s">
        <v>211</v>
      </c>
      <c r="H38" t="s">
        <v>212</v>
      </c>
      <c r="I38" t="s">
        <v>213</v>
      </c>
      <c r="J38" s="1">
        <v>0.4513888888888889</v>
      </c>
      <c r="K38" s="1">
        <v>0.46875</v>
      </c>
      <c r="L38" t="s">
        <v>207</v>
      </c>
      <c r="M38" t="s">
        <v>208</v>
      </c>
      <c r="N38">
        <v>7.8006000000000002</v>
      </c>
      <c r="Q38" s="1">
        <f t="shared" si="0"/>
        <v>1.7361111111111105E-2</v>
      </c>
    </row>
    <row r="39" spans="1:17">
      <c r="A39" t="s">
        <v>120</v>
      </c>
      <c r="B39">
        <v>10</v>
      </c>
      <c r="C39" t="s">
        <v>184</v>
      </c>
      <c r="D39">
        <v>201402</v>
      </c>
      <c r="E39" t="s">
        <v>209</v>
      </c>
      <c r="F39" t="s">
        <v>210</v>
      </c>
      <c r="G39" t="s">
        <v>211</v>
      </c>
      <c r="H39" t="s">
        <v>207</v>
      </c>
      <c r="I39" t="s">
        <v>208</v>
      </c>
      <c r="J39" s="1">
        <v>0.47916666666666669</v>
      </c>
      <c r="K39" s="1">
        <v>0.49374999999999997</v>
      </c>
      <c r="L39" t="s">
        <v>212</v>
      </c>
      <c r="M39" t="s">
        <v>213</v>
      </c>
      <c r="N39">
        <v>6.6947799999999997</v>
      </c>
      <c r="Q39" s="1">
        <f t="shared" si="0"/>
        <v>1.4583333333333282E-2</v>
      </c>
    </row>
    <row r="40" spans="1:17">
      <c r="A40" t="s">
        <v>120</v>
      </c>
      <c r="B40">
        <v>11</v>
      </c>
      <c r="C40" t="s">
        <v>184</v>
      </c>
      <c r="D40">
        <v>201505</v>
      </c>
      <c r="E40" t="s">
        <v>214</v>
      </c>
      <c r="F40" t="s">
        <v>215</v>
      </c>
      <c r="G40" t="s">
        <v>211</v>
      </c>
      <c r="H40" t="s">
        <v>212</v>
      </c>
      <c r="I40" t="s">
        <v>213</v>
      </c>
      <c r="J40" s="1">
        <v>0.5</v>
      </c>
      <c r="K40" s="1">
        <v>0.51736111111111105</v>
      </c>
      <c r="L40" t="s">
        <v>207</v>
      </c>
      <c r="M40" t="s">
        <v>208</v>
      </c>
      <c r="N40">
        <v>7.8006000000000002</v>
      </c>
      <c r="Q40" s="1">
        <f t="shared" si="0"/>
        <v>1.7361111111111049E-2</v>
      </c>
    </row>
    <row r="41" spans="1:17">
      <c r="A41" t="s">
        <v>120</v>
      </c>
      <c r="B41">
        <v>12</v>
      </c>
      <c r="C41" t="s">
        <v>179</v>
      </c>
      <c r="H41" t="s">
        <v>207</v>
      </c>
      <c r="I41" t="s">
        <v>208</v>
      </c>
      <c r="J41" s="1">
        <v>0.51736111111111105</v>
      </c>
      <c r="K41" s="1">
        <v>0.52638888888888891</v>
      </c>
      <c r="L41" t="s">
        <v>180</v>
      </c>
      <c r="M41" t="s">
        <v>181</v>
      </c>
      <c r="N41">
        <v>5.3</v>
      </c>
      <c r="Q41" s="1">
        <f t="shared" si="0"/>
        <v>9.0277777777778567E-3</v>
      </c>
    </row>
    <row r="42" spans="1:17">
      <c r="A42" t="s">
        <v>120</v>
      </c>
      <c r="B42">
        <v>13</v>
      </c>
      <c r="C42" t="s">
        <v>179</v>
      </c>
      <c r="H42" t="s">
        <v>180</v>
      </c>
      <c r="I42" t="s">
        <v>181</v>
      </c>
      <c r="J42" s="1">
        <v>0.61597222222222225</v>
      </c>
      <c r="K42" s="1">
        <v>0.625</v>
      </c>
      <c r="L42" t="s">
        <v>207</v>
      </c>
      <c r="M42" t="s">
        <v>208</v>
      </c>
      <c r="N42">
        <v>5.3</v>
      </c>
      <c r="Q42" s="1">
        <f t="shared" si="0"/>
        <v>9.0277777777777457E-3</v>
      </c>
    </row>
    <row r="43" spans="1:17">
      <c r="A43" t="s">
        <v>120</v>
      </c>
      <c r="B43">
        <v>14</v>
      </c>
      <c r="C43" t="s">
        <v>184</v>
      </c>
      <c r="D43">
        <v>201421</v>
      </c>
      <c r="E43" t="s">
        <v>209</v>
      </c>
      <c r="F43" t="s">
        <v>210</v>
      </c>
      <c r="G43" t="s">
        <v>211</v>
      </c>
      <c r="H43" t="s">
        <v>207</v>
      </c>
      <c r="I43" t="s">
        <v>208</v>
      </c>
      <c r="J43" s="1">
        <v>0.625</v>
      </c>
      <c r="K43" s="1">
        <v>0.63958333333333328</v>
      </c>
      <c r="L43" t="s">
        <v>212</v>
      </c>
      <c r="M43" t="s">
        <v>213</v>
      </c>
      <c r="N43">
        <v>6.6947799999999997</v>
      </c>
      <c r="Q43" s="1">
        <f t="shared" si="0"/>
        <v>1.4583333333333282E-2</v>
      </c>
    </row>
    <row r="44" spans="1:17">
      <c r="A44" t="s">
        <v>120</v>
      </c>
      <c r="B44">
        <v>15</v>
      </c>
      <c r="C44" t="s">
        <v>184</v>
      </c>
      <c r="D44">
        <v>201520</v>
      </c>
      <c r="E44" t="s">
        <v>214</v>
      </c>
      <c r="F44" t="s">
        <v>215</v>
      </c>
      <c r="G44" t="s">
        <v>211</v>
      </c>
      <c r="H44" t="s">
        <v>212</v>
      </c>
      <c r="I44" t="s">
        <v>213</v>
      </c>
      <c r="J44" s="1">
        <v>0.64583333333333337</v>
      </c>
      <c r="K44" s="1">
        <v>0.66319444444444442</v>
      </c>
      <c r="L44" t="s">
        <v>207</v>
      </c>
      <c r="M44" t="s">
        <v>208</v>
      </c>
      <c r="N44">
        <v>7.8006000000000002</v>
      </c>
      <c r="Q44" s="1">
        <f t="shared" si="0"/>
        <v>1.7361111111111049E-2</v>
      </c>
    </row>
    <row r="45" spans="1:17">
      <c r="A45" t="s">
        <v>120</v>
      </c>
      <c r="B45">
        <v>16</v>
      </c>
      <c r="C45" t="s">
        <v>184</v>
      </c>
      <c r="D45">
        <v>201428</v>
      </c>
      <c r="E45" t="s">
        <v>209</v>
      </c>
      <c r="F45" t="s">
        <v>210</v>
      </c>
      <c r="G45" t="s">
        <v>211</v>
      </c>
      <c r="H45" t="s">
        <v>207</v>
      </c>
      <c r="I45" t="s">
        <v>208</v>
      </c>
      <c r="J45" s="1">
        <v>0.67361111111111116</v>
      </c>
      <c r="K45" s="1">
        <v>0.68819444444444444</v>
      </c>
      <c r="L45" t="s">
        <v>212</v>
      </c>
      <c r="M45" t="s">
        <v>213</v>
      </c>
      <c r="N45">
        <v>6.6947799999999997</v>
      </c>
      <c r="Q45" s="1">
        <f t="shared" si="0"/>
        <v>1.4583333333333282E-2</v>
      </c>
    </row>
    <row r="46" spans="1:17">
      <c r="A46" t="s">
        <v>120</v>
      </c>
      <c r="B46">
        <v>17</v>
      </c>
      <c r="C46" t="s">
        <v>184</v>
      </c>
      <c r="D46">
        <v>201528</v>
      </c>
      <c r="E46" t="s">
        <v>214</v>
      </c>
      <c r="F46" t="s">
        <v>215</v>
      </c>
      <c r="G46" t="s">
        <v>211</v>
      </c>
      <c r="H46" t="s">
        <v>212</v>
      </c>
      <c r="I46" t="s">
        <v>213</v>
      </c>
      <c r="J46" s="1">
        <v>0.69444444444444453</v>
      </c>
      <c r="K46" s="1">
        <v>0.71180555555555547</v>
      </c>
      <c r="L46" t="s">
        <v>207</v>
      </c>
      <c r="M46" t="s">
        <v>208</v>
      </c>
      <c r="N46">
        <v>7.8006000000000002</v>
      </c>
      <c r="Q46" s="1">
        <f t="shared" si="0"/>
        <v>1.7361111111110938E-2</v>
      </c>
    </row>
    <row r="47" spans="1:17">
      <c r="A47" t="s">
        <v>120</v>
      </c>
      <c r="B47">
        <v>18</v>
      </c>
      <c r="C47" t="s">
        <v>184</v>
      </c>
      <c r="D47">
        <v>201436</v>
      </c>
      <c r="E47" t="s">
        <v>209</v>
      </c>
      <c r="F47" t="s">
        <v>210</v>
      </c>
      <c r="G47" t="s">
        <v>211</v>
      </c>
      <c r="H47" t="s">
        <v>207</v>
      </c>
      <c r="I47" t="s">
        <v>208</v>
      </c>
      <c r="J47" s="1">
        <v>0.72222222222222221</v>
      </c>
      <c r="K47" s="1">
        <v>0.73749999999999993</v>
      </c>
      <c r="L47" t="s">
        <v>212</v>
      </c>
      <c r="M47" t="s">
        <v>213</v>
      </c>
      <c r="N47">
        <v>6.6947799999999997</v>
      </c>
      <c r="Q47" s="1">
        <f t="shared" si="0"/>
        <v>1.5277777777777724E-2</v>
      </c>
    </row>
    <row r="48" spans="1:17">
      <c r="A48" t="s">
        <v>120</v>
      </c>
      <c r="B48">
        <v>19</v>
      </c>
      <c r="C48" t="s">
        <v>184</v>
      </c>
      <c r="D48">
        <v>201535</v>
      </c>
      <c r="E48" t="s">
        <v>214</v>
      </c>
      <c r="F48" t="s">
        <v>215</v>
      </c>
      <c r="G48" t="s">
        <v>211</v>
      </c>
      <c r="H48" t="s">
        <v>212</v>
      </c>
      <c r="I48" t="s">
        <v>213</v>
      </c>
      <c r="J48" s="1">
        <v>0.74305555555555547</v>
      </c>
      <c r="K48" s="1">
        <v>0.76041666666666663</v>
      </c>
      <c r="L48" t="s">
        <v>207</v>
      </c>
      <c r="M48" t="s">
        <v>208</v>
      </c>
      <c r="N48">
        <v>7.8006000000000002</v>
      </c>
      <c r="Q48" s="1">
        <f t="shared" si="0"/>
        <v>1.736111111111116E-2</v>
      </c>
    </row>
    <row r="49" spans="1:17">
      <c r="A49" t="s">
        <v>120</v>
      </c>
      <c r="B49">
        <v>20</v>
      </c>
      <c r="C49" t="s">
        <v>184</v>
      </c>
      <c r="D49">
        <v>201446</v>
      </c>
      <c r="E49" t="s">
        <v>209</v>
      </c>
      <c r="F49" t="s">
        <v>210</v>
      </c>
      <c r="G49" t="s">
        <v>211</v>
      </c>
      <c r="H49" t="s">
        <v>207</v>
      </c>
      <c r="I49" t="s">
        <v>208</v>
      </c>
      <c r="J49" s="1">
        <v>0.79513888888888884</v>
      </c>
      <c r="K49" s="1">
        <v>0.80972222222222223</v>
      </c>
      <c r="L49" t="s">
        <v>212</v>
      </c>
      <c r="M49" t="s">
        <v>213</v>
      </c>
      <c r="N49">
        <v>6.6947799999999997</v>
      </c>
      <c r="Q49" s="1">
        <f t="shared" si="0"/>
        <v>1.4583333333333393E-2</v>
      </c>
    </row>
    <row r="50" spans="1:17">
      <c r="A50" t="s">
        <v>120</v>
      </c>
      <c r="B50">
        <v>21</v>
      </c>
      <c r="C50" t="s">
        <v>184</v>
      </c>
      <c r="D50">
        <v>201545</v>
      </c>
      <c r="E50" t="s">
        <v>214</v>
      </c>
      <c r="F50" t="s">
        <v>215</v>
      </c>
      <c r="G50" t="s">
        <v>211</v>
      </c>
      <c r="H50" t="s">
        <v>212</v>
      </c>
      <c r="I50" t="s">
        <v>213</v>
      </c>
      <c r="J50" s="1">
        <v>0.81597222222222221</v>
      </c>
      <c r="K50" s="1">
        <v>0.83333333333333337</v>
      </c>
      <c r="L50" t="s">
        <v>207</v>
      </c>
      <c r="M50" t="s">
        <v>208</v>
      </c>
      <c r="N50">
        <v>7.8006000000000002</v>
      </c>
      <c r="Q50" s="1">
        <f t="shared" si="0"/>
        <v>1.736111111111116E-2</v>
      </c>
    </row>
    <row r="51" spans="1:17">
      <c r="A51" t="s">
        <v>120</v>
      </c>
      <c r="B51">
        <v>22</v>
      </c>
      <c r="C51" t="s">
        <v>184</v>
      </c>
      <c r="D51">
        <v>201454</v>
      </c>
      <c r="E51" t="s">
        <v>209</v>
      </c>
      <c r="F51" t="s">
        <v>210</v>
      </c>
      <c r="G51" t="s">
        <v>211</v>
      </c>
      <c r="H51" t="s">
        <v>207</v>
      </c>
      <c r="I51" t="s">
        <v>208</v>
      </c>
      <c r="J51" s="1">
        <v>0.85069444444444453</v>
      </c>
      <c r="K51" s="1">
        <v>0.86388888888888893</v>
      </c>
      <c r="L51" t="s">
        <v>212</v>
      </c>
      <c r="M51" t="s">
        <v>213</v>
      </c>
      <c r="N51">
        <v>6.6947799999999997</v>
      </c>
      <c r="Q51" s="1">
        <f t="shared" si="0"/>
        <v>1.3194444444444398E-2</v>
      </c>
    </row>
    <row r="52" spans="1:17">
      <c r="A52" t="s">
        <v>120</v>
      </c>
      <c r="B52">
        <v>23</v>
      </c>
      <c r="C52" t="s">
        <v>184</v>
      </c>
      <c r="D52">
        <v>201551</v>
      </c>
      <c r="E52" t="s">
        <v>214</v>
      </c>
      <c r="F52" t="s">
        <v>215</v>
      </c>
      <c r="G52" t="s">
        <v>211</v>
      </c>
      <c r="H52" t="s">
        <v>212</v>
      </c>
      <c r="I52" t="s">
        <v>213</v>
      </c>
      <c r="J52" s="1">
        <v>0.86805555555555547</v>
      </c>
      <c r="K52" s="1">
        <v>0.8833333333333333</v>
      </c>
      <c r="L52" t="s">
        <v>207</v>
      </c>
      <c r="M52" t="s">
        <v>208</v>
      </c>
      <c r="N52">
        <v>7.8006000000000002</v>
      </c>
      <c r="Q52" s="1">
        <f t="shared" si="0"/>
        <v>1.5277777777777835E-2</v>
      </c>
    </row>
    <row r="53" spans="1:17">
      <c r="A53" t="s">
        <v>120</v>
      </c>
      <c r="B53">
        <v>24</v>
      </c>
      <c r="C53" t="s">
        <v>179</v>
      </c>
      <c r="H53" t="s">
        <v>207</v>
      </c>
      <c r="I53" t="s">
        <v>208</v>
      </c>
      <c r="J53" s="1">
        <v>0.8833333333333333</v>
      </c>
      <c r="K53" s="1">
        <v>0.89236111111111116</v>
      </c>
      <c r="L53" t="s">
        <v>180</v>
      </c>
      <c r="M53" t="s">
        <v>181</v>
      </c>
      <c r="N53">
        <v>5.3</v>
      </c>
      <c r="Q53" s="1">
        <f t="shared" si="0"/>
        <v>9.0277777777778567E-3</v>
      </c>
    </row>
    <row r="54" spans="1:17">
      <c r="A54" t="s">
        <v>120</v>
      </c>
      <c r="M54" t="s">
        <v>277</v>
      </c>
      <c r="N54">
        <f>SUM(N30:N53)</f>
        <v>166.15380000000002</v>
      </c>
      <c r="P54" t="s">
        <v>274</v>
      </c>
      <c r="Q54" s="1">
        <f>SUM(Q30:Q53)</f>
        <v>0.34583333333333305</v>
      </c>
    </row>
    <row r="55" spans="1:17">
      <c r="Q55" s="1"/>
    </row>
    <row r="56" spans="1:17">
      <c r="A56" t="s">
        <v>140</v>
      </c>
      <c r="Q56" s="1"/>
    </row>
    <row r="57" spans="1:17">
      <c r="A57" t="s">
        <v>140</v>
      </c>
      <c r="B57">
        <v>1</v>
      </c>
      <c r="C57" t="s">
        <v>179</v>
      </c>
      <c r="H57" t="s">
        <v>180</v>
      </c>
      <c r="I57" t="s">
        <v>181</v>
      </c>
      <c r="J57" s="1">
        <v>0.24305555555555555</v>
      </c>
      <c r="K57" s="1">
        <v>0.25694444444444448</v>
      </c>
      <c r="L57" t="s">
        <v>212</v>
      </c>
      <c r="M57" t="s">
        <v>213</v>
      </c>
      <c r="N57">
        <v>9.5</v>
      </c>
      <c r="Q57" s="1">
        <f t="shared" si="0"/>
        <v>1.3888888888888923E-2</v>
      </c>
    </row>
    <row r="58" spans="1:17">
      <c r="A58" t="s">
        <v>140</v>
      </c>
      <c r="B58">
        <v>2</v>
      </c>
      <c r="C58" t="s">
        <v>184</v>
      </c>
      <c r="D58">
        <v>201471</v>
      </c>
      <c r="E58" t="s">
        <v>214</v>
      </c>
      <c r="F58" t="s">
        <v>215</v>
      </c>
      <c r="G58" t="s">
        <v>211</v>
      </c>
      <c r="H58" t="s">
        <v>212</v>
      </c>
      <c r="I58" t="s">
        <v>213</v>
      </c>
      <c r="J58" s="1">
        <v>0.25694444444444448</v>
      </c>
      <c r="K58" s="1">
        <v>0.2722222222222222</v>
      </c>
      <c r="L58" t="s">
        <v>207</v>
      </c>
      <c r="M58" t="s">
        <v>208</v>
      </c>
      <c r="N58">
        <v>7.8006000000000002</v>
      </c>
      <c r="Q58" s="1">
        <f t="shared" si="0"/>
        <v>1.5277777777777724E-2</v>
      </c>
    </row>
    <row r="59" spans="1:17">
      <c r="A59" t="s">
        <v>140</v>
      </c>
      <c r="B59">
        <v>3</v>
      </c>
      <c r="C59" t="s">
        <v>184</v>
      </c>
      <c r="D59">
        <v>201376</v>
      </c>
      <c r="E59" t="s">
        <v>209</v>
      </c>
      <c r="F59" t="s">
        <v>210</v>
      </c>
      <c r="G59" t="s">
        <v>211</v>
      </c>
      <c r="H59" t="s">
        <v>207</v>
      </c>
      <c r="I59" t="s">
        <v>208</v>
      </c>
      <c r="J59" s="1">
        <v>0.28472222222222221</v>
      </c>
      <c r="K59" s="1">
        <v>0.29791666666666666</v>
      </c>
      <c r="L59" t="s">
        <v>212</v>
      </c>
      <c r="M59" t="s">
        <v>213</v>
      </c>
      <c r="N59">
        <v>6.6947799999999997</v>
      </c>
      <c r="Q59" s="1">
        <f t="shared" si="0"/>
        <v>1.3194444444444453E-2</v>
      </c>
    </row>
    <row r="60" spans="1:17">
      <c r="A60" t="s">
        <v>140</v>
      </c>
      <c r="B60">
        <v>4</v>
      </c>
      <c r="C60" t="s">
        <v>184</v>
      </c>
      <c r="D60">
        <v>201478</v>
      </c>
      <c r="E60" t="s">
        <v>214</v>
      </c>
      <c r="F60" t="s">
        <v>215</v>
      </c>
      <c r="G60" t="s">
        <v>211</v>
      </c>
      <c r="H60" t="s">
        <v>212</v>
      </c>
      <c r="I60" t="s">
        <v>213</v>
      </c>
      <c r="J60" s="1">
        <v>0.30555555555555552</v>
      </c>
      <c r="K60" s="1">
        <v>0.32083333333333336</v>
      </c>
      <c r="L60" t="s">
        <v>207</v>
      </c>
      <c r="M60" t="s">
        <v>208</v>
      </c>
      <c r="N60">
        <v>7.8006000000000002</v>
      </c>
      <c r="Q60" s="1">
        <f t="shared" si="0"/>
        <v>1.5277777777777835E-2</v>
      </c>
    </row>
    <row r="61" spans="1:17">
      <c r="A61" t="s">
        <v>140</v>
      </c>
      <c r="B61">
        <v>5</v>
      </c>
      <c r="C61" t="s">
        <v>184</v>
      </c>
      <c r="D61">
        <v>201383</v>
      </c>
      <c r="E61" t="s">
        <v>209</v>
      </c>
      <c r="F61" t="s">
        <v>210</v>
      </c>
      <c r="G61" t="s">
        <v>211</v>
      </c>
      <c r="H61" t="s">
        <v>207</v>
      </c>
      <c r="I61" t="s">
        <v>208</v>
      </c>
      <c r="J61" s="1">
        <v>0.33333333333333331</v>
      </c>
      <c r="K61" s="1">
        <v>0.34652777777777777</v>
      </c>
      <c r="L61" t="s">
        <v>212</v>
      </c>
      <c r="M61" t="s">
        <v>213</v>
      </c>
      <c r="N61">
        <v>6.6947799999999997</v>
      </c>
      <c r="Q61" s="1">
        <f t="shared" si="0"/>
        <v>1.3194444444444453E-2</v>
      </c>
    </row>
    <row r="62" spans="1:17">
      <c r="A62" t="s">
        <v>140</v>
      </c>
      <c r="B62">
        <v>6</v>
      </c>
      <c r="C62" t="s">
        <v>184</v>
      </c>
      <c r="D62">
        <v>201486</v>
      </c>
      <c r="E62" t="s">
        <v>214</v>
      </c>
      <c r="F62" t="s">
        <v>215</v>
      </c>
      <c r="G62" t="s">
        <v>211</v>
      </c>
      <c r="H62" t="s">
        <v>212</v>
      </c>
      <c r="I62" t="s">
        <v>213</v>
      </c>
      <c r="J62" s="1">
        <v>0.35416666666666669</v>
      </c>
      <c r="K62" s="1">
        <v>0.37152777777777773</v>
      </c>
      <c r="L62" t="s">
        <v>207</v>
      </c>
      <c r="M62" t="s">
        <v>208</v>
      </c>
      <c r="N62">
        <v>7.8006000000000002</v>
      </c>
      <c r="Q62" s="1">
        <f t="shared" si="0"/>
        <v>1.7361111111111049E-2</v>
      </c>
    </row>
    <row r="63" spans="1:17">
      <c r="A63" t="s">
        <v>140</v>
      </c>
      <c r="B63">
        <v>7</v>
      </c>
      <c r="C63" t="s">
        <v>184</v>
      </c>
      <c r="D63">
        <v>201389</v>
      </c>
      <c r="E63" t="s">
        <v>209</v>
      </c>
      <c r="F63" t="s">
        <v>210</v>
      </c>
      <c r="G63" t="s">
        <v>211</v>
      </c>
      <c r="H63" t="s">
        <v>207</v>
      </c>
      <c r="I63" t="s">
        <v>208</v>
      </c>
      <c r="J63" s="1">
        <v>0.38194444444444442</v>
      </c>
      <c r="K63" s="1">
        <v>0.39652777777777781</v>
      </c>
      <c r="L63" t="s">
        <v>212</v>
      </c>
      <c r="M63" t="s">
        <v>213</v>
      </c>
      <c r="N63">
        <v>6.6947799999999997</v>
      </c>
      <c r="Q63" s="1">
        <f t="shared" si="0"/>
        <v>1.4583333333333393E-2</v>
      </c>
    </row>
    <row r="64" spans="1:17">
      <c r="A64" t="s">
        <v>140</v>
      </c>
      <c r="B64">
        <v>8</v>
      </c>
      <c r="C64" t="s">
        <v>184</v>
      </c>
      <c r="D64">
        <v>201492</v>
      </c>
      <c r="E64" t="s">
        <v>214</v>
      </c>
      <c r="F64" t="s">
        <v>215</v>
      </c>
      <c r="G64" t="s">
        <v>211</v>
      </c>
      <c r="H64" t="s">
        <v>212</v>
      </c>
      <c r="I64" t="s">
        <v>213</v>
      </c>
      <c r="J64" s="1">
        <v>0.40277777777777773</v>
      </c>
      <c r="K64" s="1">
        <v>0.4201388888888889</v>
      </c>
      <c r="L64" t="s">
        <v>207</v>
      </c>
      <c r="M64" t="s">
        <v>208</v>
      </c>
      <c r="N64">
        <v>7.8006000000000002</v>
      </c>
      <c r="Q64" s="1">
        <f t="shared" si="0"/>
        <v>1.736111111111116E-2</v>
      </c>
    </row>
    <row r="65" spans="1:17">
      <c r="A65" t="s">
        <v>140</v>
      </c>
      <c r="B65">
        <v>9</v>
      </c>
      <c r="C65" t="s">
        <v>179</v>
      </c>
      <c r="H65" t="s">
        <v>207</v>
      </c>
      <c r="I65" t="s">
        <v>208</v>
      </c>
      <c r="J65" s="1">
        <v>0.4201388888888889</v>
      </c>
      <c r="K65" s="1">
        <v>0.43055555555555558</v>
      </c>
      <c r="L65" t="s">
        <v>192</v>
      </c>
      <c r="M65" t="s">
        <v>193</v>
      </c>
      <c r="N65">
        <v>7.6420000000000003</v>
      </c>
      <c r="Q65" s="1">
        <f t="shared" si="0"/>
        <v>1.0416666666666685E-2</v>
      </c>
    </row>
    <row r="66" spans="1:17">
      <c r="A66" t="s">
        <v>140</v>
      </c>
      <c r="B66">
        <v>10</v>
      </c>
      <c r="C66" t="s">
        <v>184</v>
      </c>
      <c r="D66">
        <v>220221</v>
      </c>
      <c r="E66" t="s">
        <v>229</v>
      </c>
      <c r="F66" t="s">
        <v>230</v>
      </c>
      <c r="G66" t="s">
        <v>222</v>
      </c>
      <c r="H66" t="s">
        <v>192</v>
      </c>
      <c r="I66" t="s">
        <v>193</v>
      </c>
      <c r="J66" s="1">
        <v>0.45833333333333331</v>
      </c>
      <c r="K66" s="1">
        <v>0.48541666666666666</v>
      </c>
      <c r="L66" t="s">
        <v>218</v>
      </c>
      <c r="M66" t="s">
        <v>219</v>
      </c>
      <c r="N66">
        <v>15.4627</v>
      </c>
      <c r="Q66" s="1">
        <f t="shared" si="0"/>
        <v>2.7083333333333348E-2</v>
      </c>
    </row>
    <row r="67" spans="1:17">
      <c r="A67" t="s">
        <v>140</v>
      </c>
      <c r="B67">
        <v>11</v>
      </c>
      <c r="C67" t="s">
        <v>184</v>
      </c>
      <c r="D67">
        <v>220082</v>
      </c>
      <c r="E67" t="s">
        <v>227</v>
      </c>
      <c r="F67" t="s">
        <v>228</v>
      </c>
      <c r="G67" t="s">
        <v>222</v>
      </c>
      <c r="H67" t="s">
        <v>218</v>
      </c>
      <c r="I67" t="s">
        <v>219</v>
      </c>
      <c r="J67" s="1">
        <v>0.48958333333333331</v>
      </c>
      <c r="K67" s="1">
        <v>0.5180555555555556</v>
      </c>
      <c r="L67" t="s">
        <v>192</v>
      </c>
      <c r="M67" t="s">
        <v>193</v>
      </c>
      <c r="N67">
        <v>16.2334</v>
      </c>
      <c r="Q67" s="1">
        <f t="shared" si="0"/>
        <v>2.8472222222222288E-2</v>
      </c>
    </row>
    <row r="68" spans="1:17">
      <c r="A68" t="s">
        <v>140</v>
      </c>
      <c r="B68">
        <v>12</v>
      </c>
      <c r="C68" t="s">
        <v>179</v>
      </c>
      <c r="H68" t="s">
        <v>192</v>
      </c>
      <c r="I68" t="s">
        <v>193</v>
      </c>
      <c r="J68" s="1">
        <v>0.5180555555555556</v>
      </c>
      <c r="K68" s="1">
        <v>0.52638888888888891</v>
      </c>
      <c r="L68" t="s">
        <v>180</v>
      </c>
      <c r="M68" t="s">
        <v>181</v>
      </c>
      <c r="N68">
        <v>7.5</v>
      </c>
      <c r="Q68" s="1">
        <f t="shared" si="0"/>
        <v>8.3333333333333037E-3</v>
      </c>
    </row>
    <row r="69" spans="1:17">
      <c r="A69" t="s">
        <v>140</v>
      </c>
      <c r="B69">
        <v>13</v>
      </c>
      <c r="C69" t="s">
        <v>179</v>
      </c>
      <c r="H69" t="s">
        <v>180</v>
      </c>
      <c r="I69" t="s">
        <v>181</v>
      </c>
      <c r="J69" s="1">
        <v>0.56111111111111112</v>
      </c>
      <c r="K69" s="1">
        <v>0.56944444444444442</v>
      </c>
      <c r="L69" t="s">
        <v>182</v>
      </c>
      <c r="M69" t="s">
        <v>183</v>
      </c>
      <c r="N69">
        <v>7.6</v>
      </c>
      <c r="Q69" s="1">
        <f t="shared" ref="Q69:Q129" si="1">K69-J69</f>
        <v>8.3333333333333037E-3</v>
      </c>
    </row>
    <row r="70" spans="1:17">
      <c r="A70" t="s">
        <v>140</v>
      </c>
      <c r="B70">
        <v>14</v>
      </c>
      <c r="C70" t="s">
        <v>184</v>
      </c>
      <c r="D70">
        <v>100897</v>
      </c>
      <c r="E70" t="s">
        <v>216</v>
      </c>
      <c r="F70" t="s">
        <v>217</v>
      </c>
      <c r="G70" t="s">
        <v>196</v>
      </c>
      <c r="H70" t="s">
        <v>182</v>
      </c>
      <c r="I70" t="s">
        <v>183</v>
      </c>
      <c r="J70" s="1">
        <v>0.56944444444444442</v>
      </c>
      <c r="K70" s="1">
        <v>0.58888888888888891</v>
      </c>
      <c r="L70" t="s">
        <v>197</v>
      </c>
      <c r="M70" t="s">
        <v>198</v>
      </c>
      <c r="N70">
        <v>11.3742</v>
      </c>
      <c r="Q70" s="1">
        <f t="shared" si="1"/>
        <v>1.9444444444444486E-2</v>
      </c>
    </row>
    <row r="71" spans="1:17">
      <c r="A71" t="s">
        <v>140</v>
      </c>
      <c r="B71">
        <v>15</v>
      </c>
      <c r="C71" t="s">
        <v>184</v>
      </c>
      <c r="D71">
        <v>100764</v>
      </c>
      <c r="E71" t="s">
        <v>199</v>
      </c>
      <c r="F71" t="s">
        <v>200</v>
      </c>
      <c r="G71" t="s">
        <v>196</v>
      </c>
      <c r="H71" t="s">
        <v>197</v>
      </c>
      <c r="I71" t="s">
        <v>198</v>
      </c>
      <c r="J71" s="1">
        <v>0.60069444444444442</v>
      </c>
      <c r="K71" s="1">
        <v>0.60902777777777783</v>
      </c>
      <c r="L71" t="s">
        <v>201</v>
      </c>
      <c r="M71" t="s">
        <v>202</v>
      </c>
      <c r="N71">
        <v>3.9434100000000001</v>
      </c>
      <c r="Q71" s="1">
        <f t="shared" si="1"/>
        <v>8.3333333333334147E-3</v>
      </c>
    </row>
    <row r="72" spans="1:17">
      <c r="A72" t="s">
        <v>140</v>
      </c>
      <c r="B72">
        <v>16</v>
      </c>
      <c r="C72" t="s">
        <v>184</v>
      </c>
      <c r="D72">
        <v>100906</v>
      </c>
      <c r="E72" t="s">
        <v>203</v>
      </c>
      <c r="F72" t="s">
        <v>204</v>
      </c>
      <c r="G72" t="s">
        <v>196</v>
      </c>
      <c r="H72" t="s">
        <v>201</v>
      </c>
      <c r="I72" t="s">
        <v>202</v>
      </c>
      <c r="J72" s="1">
        <v>0.61111111111111105</v>
      </c>
      <c r="K72" s="1">
        <v>0.61875000000000002</v>
      </c>
      <c r="L72" t="s">
        <v>197</v>
      </c>
      <c r="M72" t="s">
        <v>198</v>
      </c>
      <c r="N72">
        <v>3.6383299999999998</v>
      </c>
      <c r="Q72" s="1">
        <f t="shared" si="1"/>
        <v>7.6388888888889728E-3</v>
      </c>
    </row>
    <row r="73" spans="1:17">
      <c r="A73" t="s">
        <v>140</v>
      </c>
      <c r="B73">
        <v>17</v>
      </c>
      <c r="C73" t="s">
        <v>184</v>
      </c>
      <c r="D73">
        <v>100770</v>
      </c>
      <c r="E73" t="s">
        <v>205</v>
      </c>
      <c r="F73" t="s">
        <v>206</v>
      </c>
      <c r="G73" t="s">
        <v>196</v>
      </c>
      <c r="H73" t="s">
        <v>197</v>
      </c>
      <c r="I73" t="s">
        <v>198</v>
      </c>
      <c r="J73" s="1">
        <v>0.62847222222222221</v>
      </c>
      <c r="K73" s="1">
        <v>0.64722222222222225</v>
      </c>
      <c r="L73" t="s">
        <v>182</v>
      </c>
      <c r="M73" t="s">
        <v>183</v>
      </c>
      <c r="N73">
        <v>10.9535</v>
      </c>
      <c r="Q73" s="1">
        <f t="shared" si="1"/>
        <v>1.8750000000000044E-2</v>
      </c>
    </row>
    <row r="74" spans="1:17">
      <c r="A74" t="s">
        <v>140</v>
      </c>
      <c r="B74">
        <v>18</v>
      </c>
      <c r="C74" t="s">
        <v>184</v>
      </c>
      <c r="D74">
        <v>535210</v>
      </c>
      <c r="E74" t="s">
        <v>185</v>
      </c>
      <c r="F74" t="s">
        <v>186</v>
      </c>
      <c r="G74" t="s">
        <v>187</v>
      </c>
      <c r="H74" t="s">
        <v>182</v>
      </c>
      <c r="I74" t="s">
        <v>183</v>
      </c>
      <c r="J74" s="1">
        <v>0.6875</v>
      </c>
      <c r="K74" s="1">
        <v>0.7104166666666667</v>
      </c>
      <c r="L74" t="s">
        <v>188</v>
      </c>
      <c r="M74" t="s">
        <v>189</v>
      </c>
      <c r="N74">
        <v>12.118</v>
      </c>
      <c r="Q74" s="1">
        <f t="shared" si="1"/>
        <v>2.2916666666666696E-2</v>
      </c>
    </row>
    <row r="75" spans="1:17">
      <c r="A75" t="s">
        <v>140</v>
      </c>
      <c r="B75">
        <v>19</v>
      </c>
      <c r="C75" t="s">
        <v>184</v>
      </c>
      <c r="D75">
        <v>535064</v>
      </c>
      <c r="E75" t="s">
        <v>190</v>
      </c>
      <c r="F75" t="s">
        <v>191</v>
      </c>
      <c r="G75" t="s">
        <v>187</v>
      </c>
      <c r="H75" t="s">
        <v>188</v>
      </c>
      <c r="I75" t="s">
        <v>189</v>
      </c>
      <c r="J75" s="1">
        <v>0.71527777777777779</v>
      </c>
      <c r="K75" s="1">
        <v>0.73611111111111116</v>
      </c>
      <c r="L75" t="s">
        <v>182</v>
      </c>
      <c r="M75" t="s">
        <v>183</v>
      </c>
      <c r="N75">
        <v>12.781700000000001</v>
      </c>
      <c r="Q75" s="1">
        <f t="shared" si="1"/>
        <v>2.083333333333337E-2</v>
      </c>
    </row>
    <row r="76" spans="1:17">
      <c r="A76" t="s">
        <v>140</v>
      </c>
      <c r="B76">
        <v>20</v>
      </c>
      <c r="C76" t="s">
        <v>184</v>
      </c>
      <c r="D76">
        <v>535226</v>
      </c>
      <c r="E76" t="s">
        <v>185</v>
      </c>
      <c r="F76" t="s">
        <v>186</v>
      </c>
      <c r="G76" t="s">
        <v>187</v>
      </c>
      <c r="H76" t="s">
        <v>182</v>
      </c>
      <c r="I76" t="s">
        <v>183</v>
      </c>
      <c r="J76" s="1">
        <v>0.75694444444444453</v>
      </c>
      <c r="K76" s="1">
        <v>0.77986111111111101</v>
      </c>
      <c r="L76" t="s">
        <v>188</v>
      </c>
      <c r="M76" t="s">
        <v>189</v>
      </c>
      <c r="N76">
        <v>12.118</v>
      </c>
      <c r="Q76" s="1">
        <f t="shared" si="1"/>
        <v>2.2916666666666474E-2</v>
      </c>
    </row>
    <row r="77" spans="1:17">
      <c r="A77" t="s">
        <v>140</v>
      </c>
      <c r="B77">
        <v>21</v>
      </c>
      <c r="C77" t="s">
        <v>184</v>
      </c>
      <c r="D77">
        <v>535081</v>
      </c>
      <c r="E77" t="s">
        <v>190</v>
      </c>
      <c r="F77" t="s">
        <v>191</v>
      </c>
      <c r="G77" t="s">
        <v>187</v>
      </c>
      <c r="H77" t="s">
        <v>188</v>
      </c>
      <c r="I77" t="s">
        <v>189</v>
      </c>
      <c r="J77" s="1">
        <v>0.78472222222222221</v>
      </c>
      <c r="K77" s="1">
        <v>0.80555555555555547</v>
      </c>
      <c r="L77" t="s">
        <v>182</v>
      </c>
      <c r="M77" t="s">
        <v>183</v>
      </c>
      <c r="N77">
        <v>12.781700000000001</v>
      </c>
      <c r="Q77" s="1">
        <f t="shared" si="1"/>
        <v>2.0833333333333259E-2</v>
      </c>
    </row>
    <row r="78" spans="1:17">
      <c r="A78" t="s">
        <v>140</v>
      </c>
      <c r="B78">
        <v>22</v>
      </c>
      <c r="C78" t="s">
        <v>184</v>
      </c>
      <c r="D78">
        <v>535239</v>
      </c>
      <c r="E78" t="s">
        <v>185</v>
      </c>
      <c r="F78" t="s">
        <v>186</v>
      </c>
      <c r="G78" t="s">
        <v>187</v>
      </c>
      <c r="H78" t="s">
        <v>182</v>
      </c>
      <c r="I78" t="s">
        <v>183</v>
      </c>
      <c r="J78" s="1">
        <v>0.81597222222222221</v>
      </c>
      <c r="K78" s="1">
        <v>0.83680555555555547</v>
      </c>
      <c r="L78" t="s">
        <v>188</v>
      </c>
      <c r="M78" t="s">
        <v>189</v>
      </c>
      <c r="N78">
        <v>12.118</v>
      </c>
      <c r="Q78" s="1">
        <f t="shared" si="1"/>
        <v>2.0833333333333259E-2</v>
      </c>
    </row>
    <row r="79" spans="1:17">
      <c r="A79" t="s">
        <v>140</v>
      </c>
      <c r="B79">
        <v>23</v>
      </c>
      <c r="C79" t="s">
        <v>184</v>
      </c>
      <c r="D79">
        <v>535094</v>
      </c>
      <c r="E79" t="s">
        <v>190</v>
      </c>
      <c r="F79" t="s">
        <v>191</v>
      </c>
      <c r="G79" t="s">
        <v>187</v>
      </c>
      <c r="H79" t="s">
        <v>188</v>
      </c>
      <c r="I79" t="s">
        <v>189</v>
      </c>
      <c r="J79" s="1">
        <v>0.84375</v>
      </c>
      <c r="K79" s="1">
        <v>0.86319444444444438</v>
      </c>
      <c r="L79" t="s">
        <v>182</v>
      </c>
      <c r="M79" t="s">
        <v>183</v>
      </c>
      <c r="N79">
        <v>12.781700000000001</v>
      </c>
      <c r="Q79" s="1">
        <f t="shared" si="1"/>
        <v>1.9444444444444375E-2</v>
      </c>
    </row>
    <row r="80" spans="1:17">
      <c r="A80" t="s">
        <v>140</v>
      </c>
      <c r="B80">
        <v>24</v>
      </c>
      <c r="C80" t="s">
        <v>179</v>
      </c>
      <c r="H80" t="s">
        <v>182</v>
      </c>
      <c r="I80" t="s">
        <v>183</v>
      </c>
      <c r="J80" s="1">
        <v>0.86319444444444438</v>
      </c>
      <c r="K80" s="1">
        <v>0.87152777777777779</v>
      </c>
      <c r="L80" t="s">
        <v>180</v>
      </c>
      <c r="M80" t="s">
        <v>181</v>
      </c>
      <c r="N80">
        <v>7.8</v>
      </c>
      <c r="Q80" s="1">
        <f t="shared" si="1"/>
        <v>8.3333333333334147E-3</v>
      </c>
    </row>
    <row r="81" spans="1:17">
      <c r="A81" t="s">
        <v>140</v>
      </c>
      <c r="M81" t="s">
        <v>277</v>
      </c>
      <c r="N81">
        <f>SUM(N57:N80)</f>
        <v>227.63337999999999</v>
      </c>
      <c r="P81" t="s">
        <v>274</v>
      </c>
      <c r="Q81" s="1">
        <f>SUM(Q57:Q80)</f>
        <v>0.39305555555555571</v>
      </c>
    </row>
    <row r="82" spans="1:17">
      <c r="Q82" s="1"/>
    </row>
    <row r="83" spans="1:17">
      <c r="A83" t="s">
        <v>284</v>
      </c>
      <c r="Q83" s="1"/>
    </row>
    <row r="84" spans="1:17">
      <c r="A84" t="s">
        <v>284</v>
      </c>
      <c r="B84">
        <v>1</v>
      </c>
      <c r="C84" t="s">
        <v>179</v>
      </c>
      <c r="H84" t="s">
        <v>180</v>
      </c>
      <c r="I84" t="s">
        <v>181</v>
      </c>
      <c r="J84" s="1">
        <v>0.25694444444444448</v>
      </c>
      <c r="K84" s="1">
        <v>0.27083333333333331</v>
      </c>
      <c r="L84" t="s">
        <v>197</v>
      </c>
      <c r="M84" t="s">
        <v>198</v>
      </c>
      <c r="N84">
        <v>8.5</v>
      </c>
      <c r="Q84" s="1">
        <f t="shared" si="1"/>
        <v>1.388888888888884E-2</v>
      </c>
    </row>
    <row r="85" spans="1:17">
      <c r="A85" t="s">
        <v>284</v>
      </c>
      <c r="B85">
        <v>2</v>
      </c>
      <c r="C85" t="s">
        <v>184</v>
      </c>
      <c r="D85">
        <v>100638</v>
      </c>
      <c r="E85" t="s">
        <v>199</v>
      </c>
      <c r="F85" t="s">
        <v>200</v>
      </c>
      <c r="G85" t="s">
        <v>196</v>
      </c>
      <c r="H85" t="s">
        <v>197</v>
      </c>
      <c r="I85" t="s">
        <v>198</v>
      </c>
      <c r="J85" s="1">
        <v>0.27083333333333331</v>
      </c>
      <c r="K85" s="1">
        <v>0.27916666666666667</v>
      </c>
      <c r="L85" t="s">
        <v>201</v>
      </c>
      <c r="M85" t="s">
        <v>202</v>
      </c>
      <c r="N85">
        <v>3.9434100000000001</v>
      </c>
      <c r="Q85" s="1">
        <f t="shared" si="1"/>
        <v>8.3333333333333592E-3</v>
      </c>
    </row>
    <row r="86" spans="1:17">
      <c r="A86" t="s">
        <v>284</v>
      </c>
      <c r="B86">
        <v>3</v>
      </c>
      <c r="C86" t="s">
        <v>184</v>
      </c>
      <c r="D86">
        <v>100835</v>
      </c>
      <c r="E86" t="s">
        <v>203</v>
      </c>
      <c r="F86" t="s">
        <v>204</v>
      </c>
      <c r="G86" t="s">
        <v>196</v>
      </c>
      <c r="H86" t="s">
        <v>201</v>
      </c>
      <c r="I86" t="s">
        <v>202</v>
      </c>
      <c r="J86" s="1">
        <v>0.28125</v>
      </c>
      <c r="K86" s="1">
        <v>0.28888888888888892</v>
      </c>
      <c r="L86" t="s">
        <v>197</v>
      </c>
      <c r="M86" t="s">
        <v>198</v>
      </c>
      <c r="N86">
        <v>3.6383299999999998</v>
      </c>
      <c r="Q86" s="1">
        <f t="shared" si="1"/>
        <v>7.6388888888889173E-3</v>
      </c>
    </row>
    <row r="87" spans="1:17">
      <c r="A87" t="s">
        <v>284</v>
      </c>
      <c r="B87">
        <v>4</v>
      </c>
      <c r="C87" t="s">
        <v>184</v>
      </c>
      <c r="D87">
        <v>100698</v>
      </c>
      <c r="E87" t="s">
        <v>199</v>
      </c>
      <c r="F87" t="s">
        <v>200</v>
      </c>
      <c r="G87" t="s">
        <v>196</v>
      </c>
      <c r="H87" t="s">
        <v>197</v>
      </c>
      <c r="I87" t="s">
        <v>198</v>
      </c>
      <c r="J87" s="1">
        <v>0.2951388888888889</v>
      </c>
      <c r="K87" s="1">
        <v>0.3034722222222222</v>
      </c>
      <c r="L87" t="s">
        <v>201</v>
      </c>
      <c r="M87" t="s">
        <v>202</v>
      </c>
      <c r="N87">
        <v>3.9434100000000001</v>
      </c>
      <c r="Q87" s="1">
        <f t="shared" si="1"/>
        <v>8.3333333333333037E-3</v>
      </c>
    </row>
    <row r="88" spans="1:17">
      <c r="A88" t="s">
        <v>284</v>
      </c>
      <c r="B88">
        <v>5</v>
      </c>
      <c r="C88" t="s">
        <v>184</v>
      </c>
      <c r="D88">
        <v>100839</v>
      </c>
      <c r="E88" t="s">
        <v>203</v>
      </c>
      <c r="F88" t="s">
        <v>204</v>
      </c>
      <c r="G88" t="s">
        <v>196</v>
      </c>
      <c r="H88" t="s">
        <v>201</v>
      </c>
      <c r="I88" t="s">
        <v>202</v>
      </c>
      <c r="J88" s="1">
        <v>0.30555555555555552</v>
      </c>
      <c r="K88" s="1">
        <v>0.31319444444444444</v>
      </c>
      <c r="L88" t="s">
        <v>197</v>
      </c>
      <c r="M88" t="s">
        <v>198</v>
      </c>
      <c r="N88">
        <v>3.6383299999999998</v>
      </c>
      <c r="Q88" s="1">
        <f t="shared" si="1"/>
        <v>7.6388888888889173E-3</v>
      </c>
    </row>
    <row r="89" spans="1:17">
      <c r="A89" t="s">
        <v>284</v>
      </c>
      <c r="B89">
        <v>6</v>
      </c>
      <c r="C89" t="s">
        <v>184</v>
      </c>
      <c r="D89">
        <v>100705</v>
      </c>
      <c r="E89" t="s">
        <v>244</v>
      </c>
      <c r="F89" t="s">
        <v>245</v>
      </c>
      <c r="G89" t="s">
        <v>196</v>
      </c>
      <c r="H89" t="s">
        <v>197</v>
      </c>
      <c r="I89" t="s">
        <v>198</v>
      </c>
      <c r="J89" s="1">
        <v>0.32291666666666669</v>
      </c>
      <c r="K89" s="1">
        <v>0.34652777777777777</v>
      </c>
      <c r="L89" t="s">
        <v>192</v>
      </c>
      <c r="M89" t="s">
        <v>193</v>
      </c>
      <c r="N89">
        <v>13.881600000000001</v>
      </c>
      <c r="Q89" s="1">
        <f t="shared" si="1"/>
        <v>2.3611111111111083E-2</v>
      </c>
    </row>
    <row r="90" spans="1:17">
      <c r="A90" t="s">
        <v>284</v>
      </c>
      <c r="B90">
        <v>7</v>
      </c>
      <c r="C90" t="s">
        <v>184</v>
      </c>
      <c r="D90">
        <v>100851</v>
      </c>
      <c r="E90" t="s">
        <v>194</v>
      </c>
      <c r="F90" t="s">
        <v>195</v>
      </c>
      <c r="G90" t="s">
        <v>196</v>
      </c>
      <c r="H90" t="s">
        <v>192</v>
      </c>
      <c r="I90" t="s">
        <v>193</v>
      </c>
      <c r="J90" s="1">
        <v>0.35833333333333334</v>
      </c>
      <c r="K90" s="1">
        <v>0.38125000000000003</v>
      </c>
      <c r="L90" t="s">
        <v>197</v>
      </c>
      <c r="M90" t="s">
        <v>198</v>
      </c>
      <c r="N90">
        <v>13.524900000000001</v>
      </c>
      <c r="Q90" s="1">
        <f t="shared" si="1"/>
        <v>2.2916666666666696E-2</v>
      </c>
    </row>
    <row r="91" spans="1:17">
      <c r="A91" t="s">
        <v>284</v>
      </c>
      <c r="B91">
        <v>8</v>
      </c>
      <c r="C91" t="s">
        <v>179</v>
      </c>
      <c r="H91" t="s">
        <v>197</v>
      </c>
      <c r="I91" t="s">
        <v>198</v>
      </c>
      <c r="J91" s="1">
        <v>0.38125000000000003</v>
      </c>
      <c r="K91" s="1">
        <v>0.38472222222222219</v>
      </c>
      <c r="L91" t="s">
        <v>207</v>
      </c>
      <c r="M91" t="s">
        <v>208</v>
      </c>
      <c r="N91">
        <v>2.194</v>
      </c>
      <c r="Q91" s="1">
        <f t="shared" si="1"/>
        <v>3.4722222222221544E-3</v>
      </c>
    </row>
    <row r="92" spans="1:17">
      <c r="A92" t="s">
        <v>284</v>
      </c>
      <c r="B92">
        <v>9</v>
      </c>
      <c r="C92" t="s">
        <v>184</v>
      </c>
      <c r="D92">
        <v>201393</v>
      </c>
      <c r="E92" t="s">
        <v>209</v>
      </c>
      <c r="F92" t="s">
        <v>210</v>
      </c>
      <c r="G92" t="s">
        <v>211</v>
      </c>
      <c r="H92" t="s">
        <v>207</v>
      </c>
      <c r="I92" t="s">
        <v>208</v>
      </c>
      <c r="J92" s="1">
        <v>0.40625</v>
      </c>
      <c r="K92" s="1">
        <v>0.42083333333333334</v>
      </c>
      <c r="L92" t="s">
        <v>212</v>
      </c>
      <c r="M92" t="s">
        <v>213</v>
      </c>
      <c r="N92">
        <v>6.6947799999999997</v>
      </c>
      <c r="Q92" s="1">
        <f t="shared" si="1"/>
        <v>1.4583333333333337E-2</v>
      </c>
    </row>
    <row r="93" spans="1:17">
      <c r="A93" t="s">
        <v>284</v>
      </c>
      <c r="B93">
        <v>10</v>
      </c>
      <c r="C93" t="s">
        <v>184</v>
      </c>
      <c r="D93">
        <v>201495</v>
      </c>
      <c r="E93" t="s">
        <v>214</v>
      </c>
      <c r="F93" t="s">
        <v>215</v>
      </c>
      <c r="G93" t="s">
        <v>211</v>
      </c>
      <c r="H93" t="s">
        <v>212</v>
      </c>
      <c r="I93" t="s">
        <v>213</v>
      </c>
      <c r="J93" s="1">
        <v>0.42708333333333331</v>
      </c>
      <c r="K93" s="1">
        <v>0.44444444444444442</v>
      </c>
      <c r="L93" t="s">
        <v>207</v>
      </c>
      <c r="M93" t="s">
        <v>208</v>
      </c>
      <c r="N93">
        <v>7.8006000000000002</v>
      </c>
      <c r="Q93" s="1">
        <f t="shared" si="1"/>
        <v>1.7361111111111105E-2</v>
      </c>
    </row>
    <row r="94" spans="1:17">
      <c r="A94" t="s">
        <v>284</v>
      </c>
      <c r="B94">
        <v>11</v>
      </c>
      <c r="C94" t="s">
        <v>184</v>
      </c>
      <c r="D94">
        <v>201400</v>
      </c>
      <c r="E94" t="s">
        <v>209</v>
      </c>
      <c r="F94" t="s">
        <v>210</v>
      </c>
      <c r="G94" t="s">
        <v>211</v>
      </c>
      <c r="H94" t="s">
        <v>207</v>
      </c>
      <c r="I94" t="s">
        <v>208</v>
      </c>
      <c r="J94" s="1">
        <v>0.4548611111111111</v>
      </c>
      <c r="K94" s="1">
        <v>0.4694444444444445</v>
      </c>
      <c r="L94" t="s">
        <v>212</v>
      </c>
      <c r="M94" t="s">
        <v>213</v>
      </c>
      <c r="N94">
        <v>6.6947799999999997</v>
      </c>
      <c r="Q94" s="1">
        <f t="shared" si="1"/>
        <v>1.4583333333333393E-2</v>
      </c>
    </row>
    <row r="95" spans="1:17">
      <c r="A95" t="s">
        <v>284</v>
      </c>
      <c r="B95">
        <v>12</v>
      </c>
      <c r="C95" t="s">
        <v>184</v>
      </c>
      <c r="D95">
        <v>201502</v>
      </c>
      <c r="E95" t="s">
        <v>214</v>
      </c>
      <c r="F95" t="s">
        <v>215</v>
      </c>
      <c r="G95" t="s">
        <v>211</v>
      </c>
      <c r="H95" t="s">
        <v>212</v>
      </c>
      <c r="I95" t="s">
        <v>213</v>
      </c>
      <c r="J95" s="1">
        <v>0.47569444444444442</v>
      </c>
      <c r="K95" s="1">
        <v>0.49305555555555558</v>
      </c>
      <c r="L95" t="s">
        <v>207</v>
      </c>
      <c r="M95" t="s">
        <v>208</v>
      </c>
      <c r="N95">
        <v>7.8006000000000002</v>
      </c>
      <c r="Q95" s="1">
        <f t="shared" si="1"/>
        <v>1.736111111111116E-2</v>
      </c>
    </row>
    <row r="96" spans="1:17">
      <c r="A96" t="s">
        <v>284</v>
      </c>
      <c r="B96">
        <v>13</v>
      </c>
      <c r="C96" t="s">
        <v>179</v>
      </c>
      <c r="H96" t="s">
        <v>207</v>
      </c>
      <c r="I96" t="s">
        <v>208</v>
      </c>
      <c r="J96" s="1">
        <v>0.49305555555555558</v>
      </c>
      <c r="K96" s="1">
        <v>0.50208333333333333</v>
      </c>
      <c r="L96" t="s">
        <v>180</v>
      </c>
      <c r="M96" t="s">
        <v>181</v>
      </c>
      <c r="N96">
        <v>5.3</v>
      </c>
      <c r="Q96" s="1">
        <f t="shared" si="1"/>
        <v>9.0277777777777457E-3</v>
      </c>
    </row>
    <row r="97" spans="1:17">
      <c r="A97" t="s">
        <v>284</v>
      </c>
      <c r="B97">
        <v>14</v>
      </c>
      <c r="C97" t="s">
        <v>179</v>
      </c>
      <c r="H97" t="s">
        <v>180</v>
      </c>
      <c r="I97" t="s">
        <v>181</v>
      </c>
      <c r="J97" s="1">
        <v>0.54375000000000007</v>
      </c>
      <c r="K97" s="1">
        <v>0.55208333333333337</v>
      </c>
      <c r="L97" t="s">
        <v>218</v>
      </c>
      <c r="M97" t="s">
        <v>219</v>
      </c>
      <c r="N97">
        <v>5.3</v>
      </c>
      <c r="Q97" s="1">
        <f t="shared" si="1"/>
        <v>8.3333333333333037E-3</v>
      </c>
    </row>
    <row r="98" spans="1:17">
      <c r="A98" t="s">
        <v>284</v>
      </c>
      <c r="B98">
        <v>15</v>
      </c>
      <c r="C98" t="s">
        <v>184</v>
      </c>
      <c r="D98">
        <v>220094</v>
      </c>
      <c r="E98" t="s">
        <v>220</v>
      </c>
      <c r="F98" t="s">
        <v>221</v>
      </c>
      <c r="G98" t="s">
        <v>222</v>
      </c>
      <c r="H98" t="s">
        <v>218</v>
      </c>
      <c r="I98" t="s">
        <v>219</v>
      </c>
      <c r="J98" s="1">
        <v>0.55208333333333337</v>
      </c>
      <c r="K98" s="1">
        <v>0.58611111111111114</v>
      </c>
      <c r="L98" t="s">
        <v>223</v>
      </c>
      <c r="M98" t="s">
        <v>224</v>
      </c>
      <c r="N98">
        <v>19.882999999999999</v>
      </c>
      <c r="Q98" s="1">
        <f t="shared" si="1"/>
        <v>3.4027777777777768E-2</v>
      </c>
    </row>
    <row r="99" spans="1:17">
      <c r="A99" t="s">
        <v>284</v>
      </c>
      <c r="B99">
        <v>16</v>
      </c>
      <c r="C99" t="s">
        <v>184</v>
      </c>
      <c r="D99">
        <v>220247</v>
      </c>
      <c r="E99" t="s">
        <v>225</v>
      </c>
      <c r="F99" t="s">
        <v>226</v>
      </c>
      <c r="G99" t="s">
        <v>222</v>
      </c>
      <c r="H99" t="s">
        <v>223</v>
      </c>
      <c r="I99" t="s">
        <v>224</v>
      </c>
      <c r="J99" s="1">
        <v>0.59722222222222221</v>
      </c>
      <c r="K99" s="1">
        <v>0.6333333333333333</v>
      </c>
      <c r="L99" t="s">
        <v>218</v>
      </c>
      <c r="M99" t="s">
        <v>219</v>
      </c>
      <c r="N99">
        <v>20.921500000000002</v>
      </c>
      <c r="Q99" s="1">
        <f t="shared" si="1"/>
        <v>3.6111111111111094E-2</v>
      </c>
    </row>
    <row r="100" spans="1:17">
      <c r="A100" t="s">
        <v>284</v>
      </c>
      <c r="B100">
        <v>17</v>
      </c>
      <c r="C100" t="s">
        <v>184</v>
      </c>
      <c r="D100">
        <v>220126</v>
      </c>
      <c r="E100" t="s">
        <v>220</v>
      </c>
      <c r="F100" t="s">
        <v>221</v>
      </c>
      <c r="G100" t="s">
        <v>222</v>
      </c>
      <c r="H100" t="s">
        <v>218</v>
      </c>
      <c r="I100" t="s">
        <v>219</v>
      </c>
      <c r="J100" s="1">
        <v>0.71875</v>
      </c>
      <c r="K100" s="1">
        <v>0.75277777777777777</v>
      </c>
      <c r="L100" t="s">
        <v>223</v>
      </c>
      <c r="M100" t="s">
        <v>224</v>
      </c>
      <c r="N100">
        <v>19.882999999999999</v>
      </c>
      <c r="Q100" s="1">
        <f t="shared" si="1"/>
        <v>3.4027777777777768E-2</v>
      </c>
    </row>
    <row r="101" spans="1:17">
      <c r="A101" t="s">
        <v>284</v>
      </c>
      <c r="B101">
        <v>18</v>
      </c>
      <c r="C101" t="s">
        <v>184</v>
      </c>
      <c r="D101">
        <v>220279</v>
      </c>
      <c r="E101" t="s">
        <v>225</v>
      </c>
      <c r="F101" t="s">
        <v>226</v>
      </c>
      <c r="G101" t="s">
        <v>222</v>
      </c>
      <c r="H101" t="s">
        <v>223</v>
      </c>
      <c r="I101" t="s">
        <v>224</v>
      </c>
      <c r="J101" s="1">
        <v>0.76388888888888884</v>
      </c>
      <c r="K101" s="1">
        <v>0.79999999999999993</v>
      </c>
      <c r="L101" t="s">
        <v>218</v>
      </c>
      <c r="M101" t="s">
        <v>219</v>
      </c>
      <c r="N101">
        <v>20.921500000000002</v>
      </c>
      <c r="Q101" s="1">
        <f t="shared" si="1"/>
        <v>3.6111111111111094E-2</v>
      </c>
    </row>
    <row r="102" spans="1:17">
      <c r="A102" t="s">
        <v>284</v>
      </c>
      <c r="B102">
        <v>19</v>
      </c>
      <c r="C102" t="s">
        <v>184</v>
      </c>
      <c r="D102">
        <v>220141</v>
      </c>
      <c r="E102" t="s">
        <v>220</v>
      </c>
      <c r="F102" t="s">
        <v>221</v>
      </c>
      <c r="G102" t="s">
        <v>222</v>
      </c>
      <c r="H102" t="s">
        <v>218</v>
      </c>
      <c r="I102" t="s">
        <v>219</v>
      </c>
      <c r="J102" s="1">
        <v>0.80208333333333337</v>
      </c>
      <c r="K102" s="1">
        <v>0.83611111111111114</v>
      </c>
      <c r="L102" t="s">
        <v>223</v>
      </c>
      <c r="M102" t="s">
        <v>224</v>
      </c>
      <c r="N102">
        <v>19.882999999999999</v>
      </c>
      <c r="Q102" s="1">
        <f t="shared" si="1"/>
        <v>3.4027777777777768E-2</v>
      </c>
    </row>
    <row r="103" spans="1:17">
      <c r="A103" t="s">
        <v>284</v>
      </c>
      <c r="B103">
        <v>20</v>
      </c>
      <c r="C103" t="s">
        <v>184</v>
      </c>
      <c r="D103">
        <v>220294</v>
      </c>
      <c r="E103" t="s">
        <v>225</v>
      </c>
      <c r="F103" t="s">
        <v>226</v>
      </c>
      <c r="G103" t="s">
        <v>222</v>
      </c>
      <c r="H103" t="s">
        <v>223</v>
      </c>
      <c r="I103" t="s">
        <v>224</v>
      </c>
      <c r="J103" s="1">
        <v>0.84375</v>
      </c>
      <c r="K103" s="1">
        <v>0.87916666666666676</v>
      </c>
      <c r="L103" t="s">
        <v>218</v>
      </c>
      <c r="M103" t="s">
        <v>219</v>
      </c>
      <c r="N103">
        <v>20.921500000000002</v>
      </c>
      <c r="Q103" s="1">
        <f t="shared" si="1"/>
        <v>3.5416666666666763E-2</v>
      </c>
    </row>
    <row r="104" spans="1:17">
      <c r="A104" t="s">
        <v>284</v>
      </c>
      <c r="B104">
        <v>21</v>
      </c>
      <c r="C104" t="s">
        <v>179</v>
      </c>
      <c r="H104" t="s">
        <v>218</v>
      </c>
      <c r="I104" t="s">
        <v>219</v>
      </c>
      <c r="J104" s="1">
        <v>0.87916666666666676</v>
      </c>
      <c r="K104" s="1">
        <v>0.88750000000000007</v>
      </c>
      <c r="L104" t="s">
        <v>180</v>
      </c>
      <c r="M104" t="s">
        <v>181</v>
      </c>
      <c r="N104">
        <v>5.3</v>
      </c>
      <c r="Q104" s="1">
        <f t="shared" si="1"/>
        <v>8.3333333333333037E-3</v>
      </c>
    </row>
    <row r="105" spans="1:17">
      <c r="A105" t="s">
        <v>284</v>
      </c>
      <c r="M105" t="s">
        <v>277</v>
      </c>
      <c r="N105">
        <f>SUM(N84:N104)</f>
        <v>220.56824000000003</v>
      </c>
      <c r="P105" t="s">
        <v>274</v>
      </c>
      <c r="Q105" s="1">
        <f>SUM(Q84:Q104)</f>
        <v>0.39513888888888887</v>
      </c>
    </row>
    <row r="106" spans="1:17">
      <c r="Q106" s="1"/>
    </row>
    <row r="107" spans="1:17">
      <c r="A107" t="s">
        <v>159</v>
      </c>
      <c r="Q107" s="1"/>
    </row>
    <row r="108" spans="1:17">
      <c r="A108" t="s">
        <v>159</v>
      </c>
      <c r="B108">
        <v>1</v>
      </c>
      <c r="C108" t="s">
        <v>179</v>
      </c>
      <c r="H108" t="s">
        <v>180</v>
      </c>
      <c r="I108" t="s">
        <v>181</v>
      </c>
      <c r="J108" s="1">
        <v>0.33402777777777781</v>
      </c>
      <c r="K108" s="1">
        <v>0.34236111111111112</v>
      </c>
      <c r="L108" t="s">
        <v>192</v>
      </c>
      <c r="M108" t="s">
        <v>193</v>
      </c>
      <c r="N108">
        <v>7.5</v>
      </c>
      <c r="Q108" s="1">
        <f t="shared" si="1"/>
        <v>8.3333333333333037E-3</v>
      </c>
    </row>
    <row r="109" spans="1:17">
      <c r="A109" t="s">
        <v>159</v>
      </c>
      <c r="B109">
        <v>2</v>
      </c>
      <c r="C109" t="s">
        <v>184</v>
      </c>
      <c r="D109">
        <v>220196</v>
      </c>
      <c r="E109" t="s">
        <v>229</v>
      </c>
      <c r="F109" t="s">
        <v>230</v>
      </c>
      <c r="G109" t="s">
        <v>222</v>
      </c>
      <c r="H109" t="s">
        <v>192</v>
      </c>
      <c r="I109" t="s">
        <v>193</v>
      </c>
      <c r="J109" s="1">
        <v>0.34236111111111112</v>
      </c>
      <c r="K109" s="1">
        <v>0.36944444444444446</v>
      </c>
      <c r="L109" t="s">
        <v>218</v>
      </c>
      <c r="M109" t="s">
        <v>219</v>
      </c>
      <c r="N109">
        <v>15.4627</v>
      </c>
      <c r="Q109" s="1">
        <f t="shared" si="1"/>
        <v>2.7083333333333348E-2</v>
      </c>
    </row>
    <row r="110" spans="1:17">
      <c r="A110" t="s">
        <v>159</v>
      </c>
      <c r="B110">
        <v>3</v>
      </c>
      <c r="C110" t="s">
        <v>184</v>
      </c>
      <c r="D110">
        <v>220061</v>
      </c>
      <c r="E110" t="s">
        <v>220</v>
      </c>
      <c r="F110" t="s">
        <v>221</v>
      </c>
      <c r="G110" t="s">
        <v>222</v>
      </c>
      <c r="H110" t="s">
        <v>218</v>
      </c>
      <c r="I110" t="s">
        <v>219</v>
      </c>
      <c r="J110" s="1">
        <v>0.38541666666666669</v>
      </c>
      <c r="K110" s="1">
        <v>0.41944444444444445</v>
      </c>
      <c r="L110" t="s">
        <v>223</v>
      </c>
      <c r="M110" t="s">
        <v>224</v>
      </c>
      <c r="N110">
        <v>19.882999999999999</v>
      </c>
      <c r="Q110" s="1">
        <f t="shared" si="1"/>
        <v>3.4027777777777768E-2</v>
      </c>
    </row>
    <row r="111" spans="1:17">
      <c r="A111" t="s">
        <v>159</v>
      </c>
      <c r="B111">
        <v>4</v>
      </c>
      <c r="C111" t="s">
        <v>184</v>
      </c>
      <c r="D111">
        <v>220215</v>
      </c>
      <c r="E111" t="s">
        <v>225</v>
      </c>
      <c r="F111" t="s">
        <v>226</v>
      </c>
      <c r="G111" t="s">
        <v>222</v>
      </c>
      <c r="H111" t="s">
        <v>223</v>
      </c>
      <c r="I111" t="s">
        <v>224</v>
      </c>
      <c r="J111" s="1">
        <v>0.43055555555555558</v>
      </c>
      <c r="K111" s="1">
        <v>0.46666666666666662</v>
      </c>
      <c r="L111" t="s">
        <v>218</v>
      </c>
      <c r="M111" t="s">
        <v>219</v>
      </c>
      <c r="N111">
        <v>20.921500000000002</v>
      </c>
      <c r="Q111" s="1">
        <f t="shared" si="1"/>
        <v>3.6111111111111038E-2</v>
      </c>
    </row>
    <row r="112" spans="1:17">
      <c r="A112" t="s">
        <v>159</v>
      </c>
      <c r="B112">
        <v>5</v>
      </c>
      <c r="C112" t="s">
        <v>179</v>
      </c>
      <c r="H112" t="s">
        <v>218</v>
      </c>
      <c r="I112" t="s">
        <v>219</v>
      </c>
      <c r="J112" s="1">
        <v>0.46666666666666662</v>
      </c>
      <c r="K112" s="1">
        <v>0.47013888888888888</v>
      </c>
      <c r="L112" t="s">
        <v>207</v>
      </c>
      <c r="M112" t="s">
        <v>208</v>
      </c>
      <c r="N112">
        <v>2.2559999999999998</v>
      </c>
      <c r="Q112" s="1">
        <f t="shared" si="1"/>
        <v>3.4722222222222654E-3</v>
      </c>
    </row>
    <row r="113" spans="1:17">
      <c r="A113" t="s">
        <v>159</v>
      </c>
      <c r="B113">
        <v>6</v>
      </c>
      <c r="C113" t="s">
        <v>184</v>
      </c>
      <c r="D113">
        <v>201405</v>
      </c>
      <c r="E113" t="s">
        <v>209</v>
      </c>
      <c r="F113" t="s">
        <v>210</v>
      </c>
      <c r="G113" t="s">
        <v>211</v>
      </c>
      <c r="H113" t="s">
        <v>207</v>
      </c>
      <c r="I113" t="s">
        <v>208</v>
      </c>
      <c r="J113" s="1">
        <v>0.50347222222222221</v>
      </c>
      <c r="K113" s="1">
        <v>0.5180555555555556</v>
      </c>
      <c r="L113" t="s">
        <v>212</v>
      </c>
      <c r="M113" t="s">
        <v>213</v>
      </c>
      <c r="N113">
        <v>6.6947799999999997</v>
      </c>
      <c r="Q113" s="1">
        <f t="shared" si="1"/>
        <v>1.4583333333333393E-2</v>
      </c>
    </row>
    <row r="114" spans="1:17">
      <c r="A114" t="s">
        <v>159</v>
      </c>
      <c r="B114">
        <v>7</v>
      </c>
      <c r="C114" t="s">
        <v>184</v>
      </c>
      <c r="D114">
        <v>201507</v>
      </c>
      <c r="E114" t="s">
        <v>214</v>
      </c>
      <c r="F114" t="s">
        <v>215</v>
      </c>
      <c r="G114" t="s">
        <v>211</v>
      </c>
      <c r="H114" t="s">
        <v>212</v>
      </c>
      <c r="I114" t="s">
        <v>213</v>
      </c>
      <c r="J114" s="1">
        <v>0.52430555555555558</v>
      </c>
      <c r="K114" s="1">
        <v>0.54166666666666663</v>
      </c>
      <c r="L114" t="s">
        <v>207</v>
      </c>
      <c r="M114" t="s">
        <v>208</v>
      </c>
      <c r="N114">
        <v>7.8006000000000002</v>
      </c>
      <c r="Q114" s="1">
        <f t="shared" si="1"/>
        <v>1.7361111111111049E-2</v>
      </c>
    </row>
    <row r="115" spans="1:17">
      <c r="A115" t="s">
        <v>159</v>
      </c>
      <c r="B115">
        <v>8</v>
      </c>
      <c r="C115" t="s">
        <v>184</v>
      </c>
      <c r="D115">
        <v>201412</v>
      </c>
      <c r="E115" t="s">
        <v>209</v>
      </c>
      <c r="F115" t="s">
        <v>210</v>
      </c>
      <c r="G115" t="s">
        <v>211</v>
      </c>
      <c r="H115" t="s">
        <v>207</v>
      </c>
      <c r="I115" t="s">
        <v>208</v>
      </c>
      <c r="J115" s="1">
        <v>0.55208333333333337</v>
      </c>
      <c r="K115" s="1">
        <v>0.56666666666666665</v>
      </c>
      <c r="L115" t="s">
        <v>212</v>
      </c>
      <c r="M115" t="s">
        <v>213</v>
      </c>
      <c r="N115">
        <v>6.6947799999999997</v>
      </c>
      <c r="Q115" s="1">
        <f t="shared" si="1"/>
        <v>1.4583333333333282E-2</v>
      </c>
    </row>
    <row r="116" spans="1:17">
      <c r="A116" t="s">
        <v>159</v>
      </c>
      <c r="B116">
        <v>9</v>
      </c>
      <c r="C116" t="s">
        <v>184</v>
      </c>
      <c r="D116">
        <v>201511</v>
      </c>
      <c r="E116" t="s">
        <v>214</v>
      </c>
      <c r="F116" t="s">
        <v>215</v>
      </c>
      <c r="G116" t="s">
        <v>211</v>
      </c>
      <c r="H116" t="s">
        <v>212</v>
      </c>
      <c r="I116" t="s">
        <v>213</v>
      </c>
      <c r="J116" s="1">
        <v>0.57291666666666663</v>
      </c>
      <c r="K116" s="1">
        <v>0.59027777777777779</v>
      </c>
      <c r="L116" t="s">
        <v>207</v>
      </c>
      <c r="M116" t="s">
        <v>208</v>
      </c>
      <c r="N116">
        <v>7.8006000000000002</v>
      </c>
      <c r="Q116" s="1">
        <f t="shared" si="1"/>
        <v>1.736111111111116E-2</v>
      </c>
    </row>
    <row r="117" spans="1:17">
      <c r="A117" t="s">
        <v>159</v>
      </c>
      <c r="B117">
        <v>10</v>
      </c>
      <c r="C117" t="s">
        <v>184</v>
      </c>
      <c r="D117">
        <v>201418</v>
      </c>
      <c r="E117" t="s">
        <v>209</v>
      </c>
      <c r="F117" t="s">
        <v>210</v>
      </c>
      <c r="G117" t="s">
        <v>211</v>
      </c>
      <c r="H117" t="s">
        <v>207</v>
      </c>
      <c r="I117" t="s">
        <v>208</v>
      </c>
      <c r="J117" s="1">
        <v>0.60069444444444442</v>
      </c>
      <c r="K117" s="1">
        <v>0.61527777777777781</v>
      </c>
      <c r="L117" t="s">
        <v>212</v>
      </c>
      <c r="M117" t="s">
        <v>213</v>
      </c>
      <c r="N117">
        <v>6.6947799999999997</v>
      </c>
      <c r="Q117" s="1">
        <f t="shared" si="1"/>
        <v>1.4583333333333393E-2</v>
      </c>
    </row>
    <row r="118" spans="1:17">
      <c r="A118" t="s">
        <v>159</v>
      </c>
      <c r="B118">
        <v>11</v>
      </c>
      <c r="C118" t="s">
        <v>184</v>
      </c>
      <c r="D118">
        <v>201518</v>
      </c>
      <c r="E118" t="s">
        <v>214</v>
      </c>
      <c r="F118" t="s">
        <v>215</v>
      </c>
      <c r="G118" t="s">
        <v>211</v>
      </c>
      <c r="H118" t="s">
        <v>212</v>
      </c>
      <c r="I118" t="s">
        <v>213</v>
      </c>
      <c r="J118" s="1">
        <v>0.62152777777777779</v>
      </c>
      <c r="K118" s="1">
        <v>0.63888888888888895</v>
      </c>
      <c r="L118" t="s">
        <v>207</v>
      </c>
      <c r="M118" t="s">
        <v>208</v>
      </c>
      <c r="N118">
        <v>7.8006000000000002</v>
      </c>
      <c r="Q118" s="1">
        <f t="shared" si="1"/>
        <v>1.736111111111116E-2</v>
      </c>
    </row>
    <row r="119" spans="1:17">
      <c r="A119" t="s">
        <v>159</v>
      </c>
      <c r="B119">
        <v>12</v>
      </c>
      <c r="C119" t="s">
        <v>179</v>
      </c>
      <c r="H119" t="s">
        <v>207</v>
      </c>
      <c r="I119" t="s">
        <v>208</v>
      </c>
      <c r="J119" s="1">
        <v>0.63888888888888895</v>
      </c>
      <c r="K119" s="1">
        <v>0.6479166666666667</v>
      </c>
      <c r="L119" t="s">
        <v>180</v>
      </c>
      <c r="M119" t="s">
        <v>181</v>
      </c>
      <c r="N119">
        <v>5.3</v>
      </c>
      <c r="Q119" s="1">
        <f t="shared" si="1"/>
        <v>9.0277777777777457E-3</v>
      </c>
    </row>
    <row r="120" spans="1:17">
      <c r="A120" t="s">
        <v>159</v>
      </c>
      <c r="B120">
        <v>13</v>
      </c>
      <c r="C120" t="s">
        <v>179</v>
      </c>
      <c r="H120" t="s">
        <v>180</v>
      </c>
      <c r="I120" t="s">
        <v>181</v>
      </c>
      <c r="J120" s="1">
        <v>0.68611111111111101</v>
      </c>
      <c r="K120" s="1">
        <v>0.69444444444444453</v>
      </c>
      <c r="L120" t="s">
        <v>182</v>
      </c>
      <c r="M120" t="s">
        <v>183</v>
      </c>
      <c r="N120">
        <v>7.6</v>
      </c>
      <c r="Q120" s="1">
        <f t="shared" si="1"/>
        <v>8.3333333333335258E-3</v>
      </c>
    </row>
    <row r="121" spans="1:17">
      <c r="A121" t="s">
        <v>159</v>
      </c>
      <c r="B121">
        <v>14</v>
      </c>
      <c r="C121" t="s">
        <v>184</v>
      </c>
      <c r="D121">
        <v>100923</v>
      </c>
      <c r="E121" t="s">
        <v>216</v>
      </c>
      <c r="F121" t="s">
        <v>217</v>
      </c>
      <c r="G121" t="s">
        <v>196</v>
      </c>
      <c r="H121" t="s">
        <v>182</v>
      </c>
      <c r="I121" t="s">
        <v>183</v>
      </c>
      <c r="J121" s="1">
        <v>0.69444444444444453</v>
      </c>
      <c r="K121" s="1">
        <v>0.71388888888888891</v>
      </c>
      <c r="L121" t="s">
        <v>197</v>
      </c>
      <c r="M121" t="s">
        <v>198</v>
      </c>
      <c r="N121">
        <v>11.3742</v>
      </c>
      <c r="Q121" s="1">
        <f t="shared" si="1"/>
        <v>1.9444444444444375E-2</v>
      </c>
    </row>
    <row r="122" spans="1:17">
      <c r="A122" t="s">
        <v>159</v>
      </c>
      <c r="B122">
        <v>15</v>
      </c>
      <c r="C122" t="s">
        <v>184</v>
      </c>
      <c r="D122">
        <v>100791</v>
      </c>
      <c r="E122" t="s">
        <v>199</v>
      </c>
      <c r="F122" t="s">
        <v>200</v>
      </c>
      <c r="G122" t="s">
        <v>196</v>
      </c>
      <c r="H122" t="s">
        <v>197</v>
      </c>
      <c r="I122" t="s">
        <v>198</v>
      </c>
      <c r="J122" s="1">
        <v>0.72569444444444453</v>
      </c>
      <c r="K122" s="1">
        <v>0.73402777777777783</v>
      </c>
      <c r="L122" t="s">
        <v>201</v>
      </c>
      <c r="M122" t="s">
        <v>202</v>
      </c>
      <c r="N122">
        <v>3.9434100000000001</v>
      </c>
      <c r="Q122" s="1">
        <f t="shared" si="1"/>
        <v>8.3333333333333037E-3</v>
      </c>
    </row>
    <row r="123" spans="1:17">
      <c r="A123" t="s">
        <v>159</v>
      </c>
      <c r="B123">
        <v>16</v>
      </c>
      <c r="C123" t="s">
        <v>184</v>
      </c>
      <c r="D123">
        <v>100933</v>
      </c>
      <c r="E123" t="s">
        <v>203</v>
      </c>
      <c r="F123" t="s">
        <v>204</v>
      </c>
      <c r="G123" t="s">
        <v>196</v>
      </c>
      <c r="H123" t="s">
        <v>201</v>
      </c>
      <c r="I123" t="s">
        <v>202</v>
      </c>
      <c r="J123" s="1">
        <v>0.73611111111111116</v>
      </c>
      <c r="K123" s="1">
        <v>0.74375000000000002</v>
      </c>
      <c r="L123" t="s">
        <v>197</v>
      </c>
      <c r="M123" t="s">
        <v>198</v>
      </c>
      <c r="N123">
        <v>3.6383299999999998</v>
      </c>
      <c r="Q123" s="1">
        <f t="shared" si="1"/>
        <v>7.6388888888888618E-3</v>
      </c>
    </row>
    <row r="124" spans="1:17">
      <c r="A124" t="s">
        <v>159</v>
      </c>
      <c r="B124">
        <v>17</v>
      </c>
      <c r="C124" t="s">
        <v>184</v>
      </c>
      <c r="D124">
        <v>100797</v>
      </c>
      <c r="E124" t="s">
        <v>244</v>
      </c>
      <c r="F124" t="s">
        <v>245</v>
      </c>
      <c r="G124" t="s">
        <v>196</v>
      </c>
      <c r="H124" t="s">
        <v>197</v>
      </c>
      <c r="I124" t="s">
        <v>198</v>
      </c>
      <c r="J124" s="1">
        <v>0.75347222222222221</v>
      </c>
      <c r="K124" s="1">
        <v>0.77708333333333324</v>
      </c>
      <c r="L124" t="s">
        <v>192</v>
      </c>
      <c r="M124" t="s">
        <v>193</v>
      </c>
      <c r="N124">
        <v>13.881600000000001</v>
      </c>
      <c r="Q124" s="1">
        <f t="shared" si="1"/>
        <v>2.3611111111111027E-2</v>
      </c>
    </row>
    <row r="125" spans="1:17">
      <c r="A125" t="s">
        <v>159</v>
      </c>
      <c r="B125">
        <v>18</v>
      </c>
      <c r="C125" t="s">
        <v>184</v>
      </c>
      <c r="D125">
        <v>220299</v>
      </c>
      <c r="E125" t="s">
        <v>229</v>
      </c>
      <c r="F125" t="s">
        <v>230</v>
      </c>
      <c r="G125" t="s">
        <v>222</v>
      </c>
      <c r="H125" t="s">
        <v>192</v>
      </c>
      <c r="I125" t="s">
        <v>193</v>
      </c>
      <c r="J125" s="1">
        <v>0.87152777777777779</v>
      </c>
      <c r="K125" s="1">
        <v>0.8979166666666667</v>
      </c>
      <c r="L125" t="s">
        <v>218</v>
      </c>
      <c r="M125" t="s">
        <v>219</v>
      </c>
      <c r="N125">
        <v>15.4627</v>
      </c>
      <c r="Q125" s="1">
        <f t="shared" si="1"/>
        <v>2.6388888888888906E-2</v>
      </c>
    </row>
    <row r="126" spans="1:17">
      <c r="A126" t="s">
        <v>159</v>
      </c>
      <c r="B126">
        <v>19</v>
      </c>
      <c r="C126" t="s">
        <v>184</v>
      </c>
      <c r="D126">
        <v>220159</v>
      </c>
      <c r="E126" t="s">
        <v>227</v>
      </c>
      <c r="F126" t="s">
        <v>228</v>
      </c>
      <c r="G126" t="s">
        <v>222</v>
      </c>
      <c r="H126" t="s">
        <v>218</v>
      </c>
      <c r="I126" t="s">
        <v>219</v>
      </c>
      <c r="J126" s="1">
        <v>0.90277777777777779</v>
      </c>
      <c r="K126" s="1">
        <v>0.93125000000000002</v>
      </c>
      <c r="L126" t="s">
        <v>192</v>
      </c>
      <c r="M126" t="s">
        <v>193</v>
      </c>
      <c r="N126">
        <v>16.2334</v>
      </c>
      <c r="Q126" s="1">
        <f t="shared" si="1"/>
        <v>2.8472222222222232E-2</v>
      </c>
    </row>
    <row r="127" spans="1:17">
      <c r="A127" t="s">
        <v>159</v>
      </c>
      <c r="B127">
        <v>20</v>
      </c>
      <c r="C127" t="s">
        <v>184</v>
      </c>
      <c r="D127">
        <v>220307</v>
      </c>
      <c r="E127" t="s">
        <v>229</v>
      </c>
      <c r="F127" t="s">
        <v>230</v>
      </c>
      <c r="G127" t="s">
        <v>222</v>
      </c>
      <c r="H127" t="s">
        <v>192</v>
      </c>
      <c r="I127" t="s">
        <v>193</v>
      </c>
      <c r="J127" s="1">
        <v>0.93402777777777779</v>
      </c>
      <c r="K127" s="1">
        <v>0.9604166666666667</v>
      </c>
      <c r="L127" t="s">
        <v>218</v>
      </c>
      <c r="M127" t="s">
        <v>219</v>
      </c>
      <c r="N127">
        <v>15.4627</v>
      </c>
      <c r="Q127" s="1">
        <f t="shared" si="1"/>
        <v>2.6388888888888906E-2</v>
      </c>
    </row>
    <row r="128" spans="1:17">
      <c r="A128" t="s">
        <v>159</v>
      </c>
      <c r="B128">
        <v>21</v>
      </c>
      <c r="C128" t="s">
        <v>184</v>
      </c>
      <c r="D128">
        <v>220167</v>
      </c>
      <c r="E128" t="s">
        <v>248</v>
      </c>
      <c r="F128" t="s">
        <v>249</v>
      </c>
      <c r="G128" t="s">
        <v>222</v>
      </c>
      <c r="H128" t="s">
        <v>218</v>
      </c>
      <c r="I128" t="s">
        <v>219</v>
      </c>
      <c r="J128" s="1">
        <v>0.96527777777777779</v>
      </c>
      <c r="K128" s="1">
        <v>0.98125000000000007</v>
      </c>
      <c r="L128" t="s">
        <v>250</v>
      </c>
      <c r="M128" t="s">
        <v>251</v>
      </c>
      <c r="N128">
        <v>8.1109200000000001</v>
      </c>
      <c r="Q128" s="1">
        <f t="shared" si="1"/>
        <v>1.5972222222222276E-2</v>
      </c>
    </row>
    <row r="129" spans="1:17">
      <c r="A129" t="s">
        <v>159</v>
      </c>
      <c r="B129">
        <v>22</v>
      </c>
      <c r="C129" t="s">
        <v>179</v>
      </c>
      <c r="H129" t="s">
        <v>250</v>
      </c>
      <c r="I129" t="s">
        <v>251</v>
      </c>
      <c r="J129" s="1">
        <v>0.98125000000000007</v>
      </c>
      <c r="K129" s="1">
        <v>0.99513888888888891</v>
      </c>
      <c r="L129" t="s">
        <v>180</v>
      </c>
      <c r="M129" t="s">
        <v>181</v>
      </c>
      <c r="N129">
        <v>11.5</v>
      </c>
      <c r="Q129" s="1">
        <f t="shared" si="1"/>
        <v>1.388888888888884E-2</v>
      </c>
    </row>
    <row r="130" spans="1:17">
      <c r="A130" t="s">
        <v>159</v>
      </c>
      <c r="M130" t="s">
        <v>277</v>
      </c>
      <c r="N130">
        <f>SUM(N108:N129)</f>
        <v>222.01659999999995</v>
      </c>
      <c r="P130" t="s">
        <v>274</v>
      </c>
      <c r="Q130" s="1">
        <f>SUM(Q108:Q129)</f>
        <v>0.39236111111111116</v>
      </c>
    </row>
    <row r="131" spans="1:17">
      <c r="Q131" s="1"/>
    </row>
    <row r="132" spans="1:17">
      <c r="A132" t="s">
        <v>113</v>
      </c>
      <c r="Q132" s="1"/>
    </row>
    <row r="133" spans="1:17">
      <c r="A133" t="s">
        <v>113</v>
      </c>
      <c r="B133">
        <v>1</v>
      </c>
      <c r="C133" t="s">
        <v>179</v>
      </c>
      <c r="H133" t="s">
        <v>180</v>
      </c>
      <c r="I133" t="s">
        <v>181</v>
      </c>
      <c r="J133" s="1">
        <v>0.25694444444444448</v>
      </c>
      <c r="K133" s="1">
        <v>0.2673611111111111</v>
      </c>
      <c r="L133" t="s">
        <v>201</v>
      </c>
      <c r="M133" t="s">
        <v>202</v>
      </c>
      <c r="N133">
        <v>7.5</v>
      </c>
      <c r="Q133" s="1">
        <f t="shared" ref="Q133:Q196" si="2">K133-J133</f>
        <v>1.041666666666663E-2</v>
      </c>
    </row>
    <row r="134" spans="1:17">
      <c r="A134" t="s">
        <v>113</v>
      </c>
      <c r="B134">
        <v>2</v>
      </c>
      <c r="C134" t="s">
        <v>184</v>
      </c>
      <c r="D134">
        <v>100831</v>
      </c>
      <c r="E134" t="s">
        <v>203</v>
      </c>
      <c r="F134" t="s">
        <v>204</v>
      </c>
      <c r="G134" t="s">
        <v>196</v>
      </c>
      <c r="H134" t="s">
        <v>201</v>
      </c>
      <c r="I134" t="s">
        <v>202</v>
      </c>
      <c r="J134" s="1">
        <v>0.2673611111111111</v>
      </c>
      <c r="K134" s="1">
        <v>0.27499999999999997</v>
      </c>
      <c r="L134" t="s">
        <v>197</v>
      </c>
      <c r="M134" t="s">
        <v>198</v>
      </c>
      <c r="N134">
        <v>3.6383299999999998</v>
      </c>
      <c r="Q134" s="1">
        <f t="shared" si="2"/>
        <v>7.6388888888888618E-3</v>
      </c>
    </row>
    <row r="135" spans="1:17">
      <c r="A135" t="s">
        <v>113</v>
      </c>
      <c r="B135">
        <v>3</v>
      </c>
      <c r="C135" t="s">
        <v>184</v>
      </c>
      <c r="D135">
        <v>100641</v>
      </c>
      <c r="E135" t="s">
        <v>244</v>
      </c>
      <c r="F135" t="s">
        <v>245</v>
      </c>
      <c r="G135" t="s">
        <v>196</v>
      </c>
      <c r="H135" t="s">
        <v>197</v>
      </c>
      <c r="I135" t="s">
        <v>198</v>
      </c>
      <c r="J135" s="1">
        <v>0.28125</v>
      </c>
      <c r="K135" s="1">
        <v>0.30486111111111108</v>
      </c>
      <c r="L135" t="s">
        <v>192</v>
      </c>
      <c r="M135" t="s">
        <v>193</v>
      </c>
      <c r="N135">
        <v>13.881600000000001</v>
      </c>
      <c r="Q135" s="1">
        <f t="shared" si="2"/>
        <v>2.3611111111111083E-2</v>
      </c>
    </row>
    <row r="136" spans="1:17">
      <c r="A136" t="s">
        <v>113</v>
      </c>
      <c r="B136">
        <v>4</v>
      </c>
      <c r="C136" t="s">
        <v>184</v>
      </c>
      <c r="D136">
        <v>100842</v>
      </c>
      <c r="E136" t="s">
        <v>194</v>
      </c>
      <c r="F136" t="s">
        <v>195</v>
      </c>
      <c r="G136" t="s">
        <v>196</v>
      </c>
      <c r="H136" t="s">
        <v>192</v>
      </c>
      <c r="I136" t="s">
        <v>193</v>
      </c>
      <c r="J136" s="1">
        <v>0.31666666666666665</v>
      </c>
      <c r="K136" s="1">
        <v>0.33958333333333335</v>
      </c>
      <c r="L136" t="s">
        <v>197</v>
      </c>
      <c r="M136" t="s">
        <v>198</v>
      </c>
      <c r="N136">
        <v>13.524900000000001</v>
      </c>
      <c r="Q136" s="1">
        <f t="shared" si="2"/>
        <v>2.2916666666666696E-2</v>
      </c>
    </row>
    <row r="137" spans="1:17">
      <c r="A137" t="s">
        <v>113</v>
      </c>
      <c r="B137">
        <v>5</v>
      </c>
      <c r="C137" t="s">
        <v>184</v>
      </c>
      <c r="D137">
        <v>100710</v>
      </c>
      <c r="E137" t="s">
        <v>199</v>
      </c>
      <c r="F137" t="s">
        <v>200</v>
      </c>
      <c r="G137" t="s">
        <v>196</v>
      </c>
      <c r="H137" t="s">
        <v>197</v>
      </c>
      <c r="I137" t="s">
        <v>198</v>
      </c>
      <c r="J137" s="1">
        <v>0.35069444444444442</v>
      </c>
      <c r="K137" s="1">
        <v>0.35902777777777778</v>
      </c>
      <c r="L137" t="s">
        <v>201</v>
      </c>
      <c r="M137" t="s">
        <v>202</v>
      </c>
      <c r="N137">
        <v>3.9434100000000001</v>
      </c>
      <c r="Q137" s="1">
        <f t="shared" si="2"/>
        <v>8.3333333333333592E-3</v>
      </c>
    </row>
    <row r="138" spans="1:17">
      <c r="A138" t="s">
        <v>113</v>
      </c>
      <c r="B138">
        <v>6</v>
      </c>
      <c r="C138" t="s">
        <v>184</v>
      </c>
      <c r="D138">
        <v>100853</v>
      </c>
      <c r="E138" t="s">
        <v>203</v>
      </c>
      <c r="F138" t="s">
        <v>204</v>
      </c>
      <c r="G138" t="s">
        <v>196</v>
      </c>
      <c r="H138" t="s">
        <v>201</v>
      </c>
      <c r="I138" t="s">
        <v>202</v>
      </c>
      <c r="J138" s="1">
        <v>0.3611111111111111</v>
      </c>
      <c r="K138" s="1">
        <v>0.36874999999999997</v>
      </c>
      <c r="L138" t="s">
        <v>197</v>
      </c>
      <c r="M138" t="s">
        <v>198</v>
      </c>
      <c r="N138">
        <v>3.6383299999999998</v>
      </c>
      <c r="Q138" s="1">
        <f t="shared" si="2"/>
        <v>7.6388888888888618E-3</v>
      </c>
    </row>
    <row r="139" spans="1:17">
      <c r="A139" t="s">
        <v>113</v>
      </c>
      <c r="B139">
        <v>7</v>
      </c>
      <c r="C139" t="s">
        <v>184</v>
      </c>
      <c r="D139">
        <v>100719</v>
      </c>
      <c r="E139" t="s">
        <v>199</v>
      </c>
      <c r="F139" t="s">
        <v>200</v>
      </c>
      <c r="G139" t="s">
        <v>196</v>
      </c>
      <c r="H139" t="s">
        <v>197</v>
      </c>
      <c r="I139" t="s">
        <v>198</v>
      </c>
      <c r="J139" s="1">
        <v>0.3923611111111111</v>
      </c>
      <c r="K139" s="1">
        <v>0.40069444444444446</v>
      </c>
      <c r="L139" t="s">
        <v>201</v>
      </c>
      <c r="M139" t="s">
        <v>202</v>
      </c>
      <c r="N139">
        <v>3.9434100000000001</v>
      </c>
      <c r="Q139" s="1">
        <f t="shared" si="2"/>
        <v>8.3333333333333592E-3</v>
      </c>
    </row>
    <row r="140" spans="1:17">
      <c r="A140" t="s">
        <v>113</v>
      </c>
      <c r="B140">
        <v>8</v>
      </c>
      <c r="C140" t="s">
        <v>184</v>
      </c>
      <c r="D140">
        <v>100861</v>
      </c>
      <c r="E140" t="s">
        <v>203</v>
      </c>
      <c r="F140" t="s">
        <v>204</v>
      </c>
      <c r="G140" t="s">
        <v>196</v>
      </c>
      <c r="H140" t="s">
        <v>201</v>
      </c>
      <c r="I140" t="s">
        <v>202</v>
      </c>
      <c r="J140" s="1">
        <v>0.40277777777777773</v>
      </c>
      <c r="K140" s="1">
        <v>0.41041666666666665</v>
      </c>
      <c r="L140" t="s">
        <v>197</v>
      </c>
      <c r="M140" t="s">
        <v>198</v>
      </c>
      <c r="N140">
        <v>3.6383299999999998</v>
      </c>
      <c r="Q140" s="1">
        <f t="shared" si="2"/>
        <v>7.6388888888889173E-3</v>
      </c>
    </row>
    <row r="141" spans="1:17">
      <c r="A141" t="s">
        <v>113</v>
      </c>
      <c r="B141">
        <v>9</v>
      </c>
      <c r="C141" t="s">
        <v>184</v>
      </c>
      <c r="D141">
        <v>100725</v>
      </c>
      <c r="E141" t="s">
        <v>205</v>
      </c>
      <c r="F141" t="s">
        <v>206</v>
      </c>
      <c r="G141" t="s">
        <v>196</v>
      </c>
      <c r="H141" t="s">
        <v>197</v>
      </c>
      <c r="I141" t="s">
        <v>198</v>
      </c>
      <c r="J141" s="1">
        <v>0.4201388888888889</v>
      </c>
      <c r="K141" s="1">
        <v>0.43888888888888888</v>
      </c>
      <c r="L141" t="s">
        <v>182</v>
      </c>
      <c r="M141" t="s">
        <v>183</v>
      </c>
      <c r="N141">
        <v>10.9535</v>
      </c>
      <c r="Q141" s="1">
        <f t="shared" si="2"/>
        <v>1.8749999999999989E-2</v>
      </c>
    </row>
    <row r="142" spans="1:17">
      <c r="A142" t="s">
        <v>113</v>
      </c>
      <c r="B142">
        <v>10</v>
      </c>
      <c r="C142" t="s">
        <v>184</v>
      </c>
      <c r="D142">
        <v>100870</v>
      </c>
      <c r="E142" t="s">
        <v>216</v>
      </c>
      <c r="F142" t="s">
        <v>217</v>
      </c>
      <c r="G142" t="s">
        <v>196</v>
      </c>
      <c r="H142" t="s">
        <v>182</v>
      </c>
      <c r="I142" t="s">
        <v>183</v>
      </c>
      <c r="J142" s="1">
        <v>0.44444444444444442</v>
      </c>
      <c r="K142" s="1">
        <v>0.46388888888888885</v>
      </c>
      <c r="L142" t="s">
        <v>197</v>
      </c>
      <c r="M142" t="s">
        <v>198</v>
      </c>
      <c r="N142">
        <v>11.3742</v>
      </c>
      <c r="Q142" s="1">
        <f t="shared" si="2"/>
        <v>1.9444444444444431E-2</v>
      </c>
    </row>
    <row r="143" spans="1:17">
      <c r="A143" t="s">
        <v>113</v>
      </c>
      <c r="B143">
        <v>11</v>
      </c>
      <c r="C143" t="s">
        <v>184</v>
      </c>
      <c r="D143">
        <v>100738</v>
      </c>
      <c r="E143" t="s">
        <v>199</v>
      </c>
      <c r="F143" t="s">
        <v>200</v>
      </c>
      <c r="G143" t="s">
        <v>196</v>
      </c>
      <c r="H143" t="s">
        <v>197</v>
      </c>
      <c r="I143" t="s">
        <v>198</v>
      </c>
      <c r="J143" s="1">
        <v>0.47569444444444442</v>
      </c>
      <c r="K143" s="1">
        <v>0.48402777777777778</v>
      </c>
      <c r="L143" t="s">
        <v>201</v>
      </c>
      <c r="M143" t="s">
        <v>202</v>
      </c>
      <c r="N143">
        <v>3.9434100000000001</v>
      </c>
      <c r="Q143" s="1">
        <f t="shared" si="2"/>
        <v>8.3333333333333592E-3</v>
      </c>
    </row>
    <row r="144" spans="1:17">
      <c r="A144" t="s">
        <v>113</v>
      </c>
      <c r="B144">
        <v>12</v>
      </c>
      <c r="C144" t="s">
        <v>184</v>
      </c>
      <c r="D144">
        <v>100878</v>
      </c>
      <c r="E144" t="s">
        <v>203</v>
      </c>
      <c r="F144" t="s">
        <v>204</v>
      </c>
      <c r="G144" t="s">
        <v>196</v>
      </c>
      <c r="H144" t="s">
        <v>201</v>
      </c>
      <c r="I144" t="s">
        <v>202</v>
      </c>
      <c r="J144" s="1">
        <v>0.4861111111111111</v>
      </c>
      <c r="K144" s="1">
        <v>0.49374999999999997</v>
      </c>
      <c r="L144" t="s">
        <v>197</v>
      </c>
      <c r="M144" t="s">
        <v>198</v>
      </c>
      <c r="N144">
        <v>3.6383299999999998</v>
      </c>
      <c r="Q144" s="1">
        <f t="shared" si="2"/>
        <v>7.6388888888888618E-3</v>
      </c>
    </row>
    <row r="145" spans="1:17">
      <c r="A145" t="s">
        <v>113</v>
      </c>
      <c r="B145">
        <v>13</v>
      </c>
      <c r="C145" t="s">
        <v>184</v>
      </c>
      <c r="D145">
        <v>100743</v>
      </c>
      <c r="E145" t="s">
        <v>205</v>
      </c>
      <c r="F145" t="s">
        <v>206</v>
      </c>
      <c r="G145" t="s">
        <v>196</v>
      </c>
      <c r="H145" t="s">
        <v>197</v>
      </c>
      <c r="I145" t="s">
        <v>198</v>
      </c>
      <c r="J145" s="1">
        <v>0.50347222222222221</v>
      </c>
      <c r="K145" s="1">
        <v>0.52222222222222225</v>
      </c>
      <c r="L145" t="s">
        <v>182</v>
      </c>
      <c r="M145" t="s">
        <v>183</v>
      </c>
      <c r="N145">
        <v>10.9535</v>
      </c>
      <c r="Q145" s="1">
        <f t="shared" si="2"/>
        <v>1.8750000000000044E-2</v>
      </c>
    </row>
    <row r="146" spans="1:17">
      <c r="A146" t="s">
        <v>113</v>
      </c>
      <c r="B146">
        <v>14</v>
      </c>
      <c r="C146" t="s">
        <v>179</v>
      </c>
      <c r="H146" t="s">
        <v>182</v>
      </c>
      <c r="I146" t="s">
        <v>183</v>
      </c>
      <c r="J146" s="1">
        <v>0.52222222222222225</v>
      </c>
      <c r="K146" s="1">
        <v>0.53055555555555556</v>
      </c>
      <c r="L146" t="s">
        <v>180</v>
      </c>
      <c r="M146" t="s">
        <v>181</v>
      </c>
      <c r="N146">
        <v>7.8</v>
      </c>
      <c r="Q146" s="1">
        <f t="shared" si="2"/>
        <v>8.3333333333333037E-3</v>
      </c>
    </row>
    <row r="147" spans="1:17">
      <c r="A147" t="s">
        <v>113</v>
      </c>
      <c r="B147">
        <v>15</v>
      </c>
      <c r="C147" t="s">
        <v>179</v>
      </c>
      <c r="H147" t="s">
        <v>180</v>
      </c>
      <c r="I147" t="s">
        <v>181</v>
      </c>
      <c r="J147" s="1">
        <v>0.6166666666666667</v>
      </c>
      <c r="K147" s="1">
        <v>0.625</v>
      </c>
      <c r="L147" t="s">
        <v>192</v>
      </c>
      <c r="M147" t="s">
        <v>193</v>
      </c>
      <c r="N147">
        <v>7.5</v>
      </c>
      <c r="Q147" s="1">
        <f t="shared" si="2"/>
        <v>8.3333333333333037E-3</v>
      </c>
    </row>
    <row r="148" spans="1:17">
      <c r="A148" t="s">
        <v>113</v>
      </c>
      <c r="B148">
        <v>16</v>
      </c>
      <c r="C148" t="s">
        <v>184</v>
      </c>
      <c r="D148">
        <v>220253</v>
      </c>
      <c r="E148" t="s">
        <v>229</v>
      </c>
      <c r="F148" t="s">
        <v>230</v>
      </c>
      <c r="G148" t="s">
        <v>222</v>
      </c>
      <c r="H148" t="s">
        <v>192</v>
      </c>
      <c r="I148" t="s">
        <v>193</v>
      </c>
      <c r="J148" s="1">
        <v>0.625</v>
      </c>
      <c r="K148" s="1">
        <v>0.65208333333333335</v>
      </c>
      <c r="L148" t="s">
        <v>218</v>
      </c>
      <c r="M148" t="s">
        <v>219</v>
      </c>
      <c r="N148">
        <v>15.4627</v>
      </c>
      <c r="Q148" s="1">
        <f t="shared" si="2"/>
        <v>2.7083333333333348E-2</v>
      </c>
    </row>
    <row r="149" spans="1:17">
      <c r="A149" t="s">
        <v>113</v>
      </c>
      <c r="B149">
        <v>17</v>
      </c>
      <c r="C149" t="s">
        <v>184</v>
      </c>
      <c r="D149">
        <v>220113</v>
      </c>
      <c r="E149" t="s">
        <v>227</v>
      </c>
      <c r="F149" t="s">
        <v>228</v>
      </c>
      <c r="G149" t="s">
        <v>222</v>
      </c>
      <c r="H149" t="s">
        <v>218</v>
      </c>
      <c r="I149" t="s">
        <v>219</v>
      </c>
      <c r="J149" s="1">
        <v>0.65625</v>
      </c>
      <c r="K149" s="1">
        <v>0.68472222222222223</v>
      </c>
      <c r="L149" t="s">
        <v>192</v>
      </c>
      <c r="M149" t="s">
        <v>193</v>
      </c>
      <c r="N149">
        <v>16.2334</v>
      </c>
      <c r="Q149" s="1">
        <f t="shared" si="2"/>
        <v>2.8472222222222232E-2</v>
      </c>
    </row>
    <row r="150" spans="1:17">
      <c r="A150" t="s">
        <v>113</v>
      </c>
      <c r="B150">
        <v>18</v>
      </c>
      <c r="C150" t="s">
        <v>184</v>
      </c>
      <c r="D150">
        <v>220268</v>
      </c>
      <c r="E150" t="s">
        <v>229</v>
      </c>
      <c r="F150" t="s">
        <v>230</v>
      </c>
      <c r="G150" t="s">
        <v>222</v>
      </c>
      <c r="H150" t="s">
        <v>192</v>
      </c>
      <c r="I150" t="s">
        <v>193</v>
      </c>
      <c r="J150" s="1">
        <v>0.70833333333333337</v>
      </c>
      <c r="K150" s="1">
        <v>0.73541666666666661</v>
      </c>
      <c r="L150" t="s">
        <v>218</v>
      </c>
      <c r="M150" t="s">
        <v>219</v>
      </c>
      <c r="N150">
        <v>15.4627</v>
      </c>
      <c r="Q150" s="1">
        <f t="shared" si="2"/>
        <v>2.7083333333333237E-2</v>
      </c>
    </row>
    <row r="151" spans="1:17">
      <c r="A151" t="s">
        <v>113</v>
      </c>
      <c r="B151">
        <v>19</v>
      </c>
      <c r="C151" t="s">
        <v>184</v>
      </c>
      <c r="D151">
        <v>220130</v>
      </c>
      <c r="E151" t="s">
        <v>227</v>
      </c>
      <c r="F151" t="s">
        <v>228</v>
      </c>
      <c r="G151" t="s">
        <v>222</v>
      </c>
      <c r="H151" t="s">
        <v>218</v>
      </c>
      <c r="I151" t="s">
        <v>219</v>
      </c>
      <c r="J151" s="1">
        <v>0.73958333333333337</v>
      </c>
      <c r="K151" s="1">
        <v>0.7680555555555556</v>
      </c>
      <c r="L151" t="s">
        <v>192</v>
      </c>
      <c r="M151" t="s">
        <v>193</v>
      </c>
      <c r="N151">
        <v>16.2334</v>
      </c>
      <c r="Q151" s="1">
        <f t="shared" si="2"/>
        <v>2.8472222222222232E-2</v>
      </c>
    </row>
    <row r="152" spans="1:17">
      <c r="A152" t="s">
        <v>113</v>
      </c>
      <c r="B152">
        <v>20</v>
      </c>
      <c r="C152" t="s">
        <v>184</v>
      </c>
      <c r="D152">
        <v>100944</v>
      </c>
      <c r="E152" t="s">
        <v>194</v>
      </c>
      <c r="F152" t="s">
        <v>195</v>
      </c>
      <c r="G152" t="s">
        <v>196</v>
      </c>
      <c r="H152" t="s">
        <v>192</v>
      </c>
      <c r="I152" t="s">
        <v>193</v>
      </c>
      <c r="J152" s="1">
        <v>0.78819444444444453</v>
      </c>
      <c r="K152" s="1">
        <v>0.81111111111111101</v>
      </c>
      <c r="L152" t="s">
        <v>197</v>
      </c>
      <c r="M152" t="s">
        <v>198</v>
      </c>
      <c r="N152">
        <v>13.524900000000001</v>
      </c>
      <c r="Q152" s="1">
        <f t="shared" si="2"/>
        <v>2.2916666666666474E-2</v>
      </c>
    </row>
    <row r="153" spans="1:17">
      <c r="A153" t="s">
        <v>113</v>
      </c>
      <c r="B153">
        <v>21</v>
      </c>
      <c r="C153" t="s">
        <v>184</v>
      </c>
      <c r="D153">
        <v>100813</v>
      </c>
      <c r="E153" t="s">
        <v>199</v>
      </c>
      <c r="F153" t="s">
        <v>200</v>
      </c>
      <c r="G153" t="s">
        <v>196</v>
      </c>
      <c r="H153" t="s">
        <v>197</v>
      </c>
      <c r="I153" t="s">
        <v>198</v>
      </c>
      <c r="J153" s="1">
        <v>0.82291666666666663</v>
      </c>
      <c r="K153" s="1">
        <v>0.83124999999999993</v>
      </c>
      <c r="L153" t="s">
        <v>201</v>
      </c>
      <c r="M153" t="s">
        <v>202</v>
      </c>
      <c r="N153">
        <v>3.9434100000000001</v>
      </c>
      <c r="Q153" s="1">
        <f t="shared" si="2"/>
        <v>8.3333333333333037E-3</v>
      </c>
    </row>
    <row r="154" spans="1:17">
      <c r="A154" t="s">
        <v>113</v>
      </c>
      <c r="B154">
        <v>22</v>
      </c>
      <c r="C154" t="s">
        <v>184</v>
      </c>
      <c r="D154">
        <v>100955</v>
      </c>
      <c r="E154" t="s">
        <v>203</v>
      </c>
      <c r="F154" t="s">
        <v>204</v>
      </c>
      <c r="G154" t="s">
        <v>196</v>
      </c>
      <c r="H154" t="s">
        <v>201</v>
      </c>
      <c r="I154" t="s">
        <v>202</v>
      </c>
      <c r="J154" s="1">
        <v>0.83333333333333337</v>
      </c>
      <c r="K154" s="1">
        <v>0.84097222222222223</v>
      </c>
      <c r="L154" t="s">
        <v>197</v>
      </c>
      <c r="M154" t="s">
        <v>198</v>
      </c>
      <c r="N154">
        <v>3.6383299999999998</v>
      </c>
      <c r="Q154" s="1">
        <f t="shared" si="2"/>
        <v>7.6388888888888618E-3</v>
      </c>
    </row>
    <row r="155" spans="1:17">
      <c r="A155" t="s">
        <v>113</v>
      </c>
      <c r="B155">
        <v>23</v>
      </c>
      <c r="C155" t="s">
        <v>184</v>
      </c>
      <c r="D155">
        <v>100818</v>
      </c>
      <c r="E155" t="s">
        <v>199</v>
      </c>
      <c r="F155" t="s">
        <v>200</v>
      </c>
      <c r="G155" t="s">
        <v>196</v>
      </c>
      <c r="H155" t="s">
        <v>197</v>
      </c>
      <c r="I155" t="s">
        <v>198</v>
      </c>
      <c r="J155" s="1">
        <v>0.85069444444444453</v>
      </c>
      <c r="K155" s="1">
        <v>0.85902777777777783</v>
      </c>
      <c r="L155" t="s">
        <v>201</v>
      </c>
      <c r="M155" t="s">
        <v>202</v>
      </c>
      <c r="N155">
        <v>3.9434100000000001</v>
      </c>
      <c r="Q155" s="1">
        <f t="shared" si="2"/>
        <v>8.3333333333333037E-3</v>
      </c>
    </row>
    <row r="156" spans="1:17">
      <c r="A156" t="s">
        <v>113</v>
      </c>
      <c r="B156">
        <v>24</v>
      </c>
      <c r="C156" t="s">
        <v>184</v>
      </c>
      <c r="D156">
        <v>100959</v>
      </c>
      <c r="E156" t="s">
        <v>203</v>
      </c>
      <c r="F156" t="s">
        <v>204</v>
      </c>
      <c r="G156" t="s">
        <v>196</v>
      </c>
      <c r="H156" t="s">
        <v>201</v>
      </c>
      <c r="I156" t="s">
        <v>202</v>
      </c>
      <c r="J156" s="1">
        <v>0.86458333333333337</v>
      </c>
      <c r="K156" s="1">
        <v>0.87222222222222223</v>
      </c>
      <c r="L156" t="s">
        <v>197</v>
      </c>
      <c r="M156" t="s">
        <v>198</v>
      </c>
      <c r="N156">
        <v>3.6383299999999998</v>
      </c>
      <c r="Q156" s="1">
        <f t="shared" si="2"/>
        <v>7.6388888888888618E-3</v>
      </c>
    </row>
    <row r="157" spans="1:17">
      <c r="A157" t="s">
        <v>113</v>
      </c>
      <c r="B157">
        <v>25</v>
      </c>
      <c r="C157" t="s">
        <v>184</v>
      </c>
      <c r="D157">
        <v>100824</v>
      </c>
      <c r="E157" t="s">
        <v>199</v>
      </c>
      <c r="F157" t="s">
        <v>200</v>
      </c>
      <c r="G157" t="s">
        <v>196</v>
      </c>
      <c r="H157" t="s">
        <v>197</v>
      </c>
      <c r="I157" t="s">
        <v>198</v>
      </c>
      <c r="J157" s="1">
        <v>0.87986111111111109</v>
      </c>
      <c r="K157" s="1">
        <v>0.8881944444444444</v>
      </c>
      <c r="L157" t="s">
        <v>201</v>
      </c>
      <c r="M157" t="s">
        <v>202</v>
      </c>
      <c r="N157">
        <v>3.9434100000000001</v>
      </c>
      <c r="Q157" s="1">
        <f t="shared" si="2"/>
        <v>8.3333333333333037E-3</v>
      </c>
    </row>
    <row r="158" spans="1:17">
      <c r="A158" t="s">
        <v>113</v>
      </c>
      <c r="B158">
        <v>26</v>
      </c>
      <c r="C158" t="s">
        <v>179</v>
      </c>
      <c r="H158" t="s">
        <v>201</v>
      </c>
      <c r="I158" t="s">
        <v>202</v>
      </c>
      <c r="J158" s="1">
        <v>0.8881944444444444</v>
      </c>
      <c r="K158" s="1">
        <v>0.89861111111111114</v>
      </c>
      <c r="L158" t="s">
        <v>180</v>
      </c>
      <c r="M158" t="s">
        <v>181</v>
      </c>
      <c r="N158">
        <v>7.5</v>
      </c>
      <c r="Q158" s="1">
        <f t="shared" si="2"/>
        <v>1.0416666666666741E-2</v>
      </c>
    </row>
    <row r="159" spans="1:17">
      <c r="A159" t="s">
        <v>113</v>
      </c>
      <c r="M159" t="s">
        <v>277</v>
      </c>
      <c r="N159">
        <f>SUM(N133:N158)</f>
        <v>213.39524</v>
      </c>
      <c r="P159" t="s">
        <v>274</v>
      </c>
      <c r="Q159" s="1">
        <f>SUM(Q133:Q158)</f>
        <v>0.37083333333333296</v>
      </c>
    </row>
    <row r="160" spans="1:17">
      <c r="Q160" s="1"/>
    </row>
    <row r="161" spans="1:17">
      <c r="A161" t="s">
        <v>137</v>
      </c>
      <c r="Q161" s="1"/>
    </row>
    <row r="162" spans="1:17">
      <c r="A162" t="s">
        <v>137</v>
      </c>
      <c r="B162">
        <v>1</v>
      </c>
      <c r="C162" t="s">
        <v>179</v>
      </c>
      <c r="H162" t="s">
        <v>180</v>
      </c>
      <c r="I162" t="s">
        <v>181</v>
      </c>
      <c r="J162" s="1">
        <v>0.21388888888888891</v>
      </c>
      <c r="K162" s="1">
        <v>0.22222222222222221</v>
      </c>
      <c r="L162" t="s">
        <v>218</v>
      </c>
      <c r="M162" t="s">
        <v>219</v>
      </c>
      <c r="N162">
        <v>5.3</v>
      </c>
      <c r="Q162" s="1">
        <f t="shared" si="2"/>
        <v>8.3333333333333037E-3</v>
      </c>
    </row>
    <row r="163" spans="1:17">
      <c r="A163" t="s">
        <v>137</v>
      </c>
      <c r="B163">
        <v>2</v>
      </c>
      <c r="C163" t="s">
        <v>184</v>
      </c>
      <c r="D163">
        <v>220028</v>
      </c>
      <c r="E163" t="s">
        <v>227</v>
      </c>
      <c r="F163" t="s">
        <v>228</v>
      </c>
      <c r="G163" t="s">
        <v>222</v>
      </c>
      <c r="H163" t="s">
        <v>218</v>
      </c>
      <c r="I163" t="s">
        <v>219</v>
      </c>
      <c r="J163" s="1">
        <v>0.22222222222222221</v>
      </c>
      <c r="K163" s="1">
        <v>0.25069444444444444</v>
      </c>
      <c r="L163" t="s">
        <v>192</v>
      </c>
      <c r="M163" t="s">
        <v>193</v>
      </c>
      <c r="N163">
        <v>16.2334</v>
      </c>
      <c r="Q163" s="1">
        <f t="shared" si="2"/>
        <v>2.8472222222222232E-2</v>
      </c>
    </row>
    <row r="164" spans="1:17">
      <c r="A164" t="s">
        <v>137</v>
      </c>
      <c r="B164">
        <v>3</v>
      </c>
      <c r="C164" t="s">
        <v>184</v>
      </c>
      <c r="D164">
        <v>220178</v>
      </c>
      <c r="E164" t="s">
        <v>229</v>
      </c>
      <c r="F164" t="s">
        <v>230</v>
      </c>
      <c r="G164" t="s">
        <v>222</v>
      </c>
      <c r="H164" t="s">
        <v>192</v>
      </c>
      <c r="I164" t="s">
        <v>193</v>
      </c>
      <c r="J164" s="1">
        <v>0.26041666666666669</v>
      </c>
      <c r="K164" s="1">
        <v>0.28680555555555554</v>
      </c>
      <c r="L164" t="s">
        <v>218</v>
      </c>
      <c r="M164" t="s">
        <v>219</v>
      </c>
      <c r="N164">
        <v>15.4627</v>
      </c>
      <c r="Q164" s="1">
        <f t="shared" si="2"/>
        <v>2.6388888888888851E-2</v>
      </c>
    </row>
    <row r="165" spans="1:17">
      <c r="A165" t="s">
        <v>137</v>
      </c>
      <c r="B165">
        <v>4</v>
      </c>
      <c r="C165" t="s">
        <v>184</v>
      </c>
      <c r="D165">
        <v>220044</v>
      </c>
      <c r="E165" t="s">
        <v>220</v>
      </c>
      <c r="F165" t="s">
        <v>221</v>
      </c>
      <c r="G165" t="s">
        <v>222</v>
      </c>
      <c r="H165" t="s">
        <v>218</v>
      </c>
      <c r="I165" t="s">
        <v>219</v>
      </c>
      <c r="J165" s="1">
        <v>0.2986111111111111</v>
      </c>
      <c r="K165" s="1">
        <v>0.33263888888888887</v>
      </c>
      <c r="L165" t="s">
        <v>223</v>
      </c>
      <c r="M165" t="s">
        <v>224</v>
      </c>
      <c r="N165">
        <v>19.882999999999999</v>
      </c>
      <c r="Q165" s="1">
        <f t="shared" si="2"/>
        <v>3.4027777777777768E-2</v>
      </c>
    </row>
    <row r="166" spans="1:17">
      <c r="A166" t="s">
        <v>137</v>
      </c>
      <c r="B166">
        <v>5</v>
      </c>
      <c r="C166" t="s">
        <v>184</v>
      </c>
      <c r="D166">
        <v>220198</v>
      </c>
      <c r="E166" t="s">
        <v>225</v>
      </c>
      <c r="F166" t="s">
        <v>226</v>
      </c>
      <c r="G166" t="s">
        <v>222</v>
      </c>
      <c r="H166" t="s">
        <v>223</v>
      </c>
      <c r="I166" t="s">
        <v>224</v>
      </c>
      <c r="J166" s="1">
        <v>0.34722222222222227</v>
      </c>
      <c r="K166" s="1">
        <v>0.3833333333333333</v>
      </c>
      <c r="L166" t="s">
        <v>218</v>
      </c>
      <c r="M166" t="s">
        <v>219</v>
      </c>
      <c r="N166">
        <v>20.921500000000002</v>
      </c>
      <c r="Q166" s="1">
        <f t="shared" si="2"/>
        <v>3.6111111111111038E-2</v>
      </c>
    </row>
    <row r="167" spans="1:17">
      <c r="A167" t="s">
        <v>137</v>
      </c>
      <c r="B167">
        <v>6</v>
      </c>
      <c r="C167" t="s">
        <v>179</v>
      </c>
      <c r="H167" t="s">
        <v>218</v>
      </c>
      <c r="I167" t="s">
        <v>219</v>
      </c>
      <c r="J167" s="1">
        <v>0.3833333333333333</v>
      </c>
      <c r="K167" s="1">
        <v>0.38680555555555557</v>
      </c>
      <c r="L167" t="s">
        <v>231</v>
      </c>
      <c r="M167" t="s">
        <v>232</v>
      </c>
      <c r="N167">
        <v>4.9268599999999996</v>
      </c>
      <c r="Q167" s="1">
        <f t="shared" si="2"/>
        <v>3.4722222222222654E-3</v>
      </c>
    </row>
    <row r="168" spans="1:17">
      <c r="A168" t="s">
        <v>137</v>
      </c>
      <c r="B168">
        <v>7</v>
      </c>
      <c r="C168" t="s">
        <v>184</v>
      </c>
      <c r="D168">
        <v>230872</v>
      </c>
      <c r="E168" t="s">
        <v>233</v>
      </c>
      <c r="F168" t="s">
        <v>234</v>
      </c>
      <c r="G168" t="s">
        <v>235</v>
      </c>
      <c r="H168" t="s">
        <v>231</v>
      </c>
      <c r="I168" t="s">
        <v>232</v>
      </c>
      <c r="J168" s="1">
        <v>0.40972222222222227</v>
      </c>
      <c r="K168" s="1">
        <v>0.42986111111111108</v>
      </c>
      <c r="L168" t="s">
        <v>236</v>
      </c>
      <c r="M168" t="s">
        <v>237</v>
      </c>
      <c r="N168">
        <v>14.0327</v>
      </c>
      <c r="Q168" s="1">
        <f t="shared" si="2"/>
        <v>2.0138888888888817E-2</v>
      </c>
    </row>
    <row r="169" spans="1:17">
      <c r="A169" t="s">
        <v>137</v>
      </c>
      <c r="B169">
        <v>8</v>
      </c>
      <c r="C169" t="s">
        <v>184</v>
      </c>
      <c r="D169">
        <v>230754</v>
      </c>
      <c r="E169" t="s">
        <v>238</v>
      </c>
      <c r="F169" t="s">
        <v>239</v>
      </c>
      <c r="G169" t="s">
        <v>235</v>
      </c>
      <c r="H169" t="s">
        <v>236</v>
      </c>
      <c r="I169" t="s">
        <v>237</v>
      </c>
      <c r="J169" s="1">
        <v>0.4375</v>
      </c>
      <c r="K169" s="1">
        <v>0.4548611111111111</v>
      </c>
      <c r="L169" t="s">
        <v>231</v>
      </c>
      <c r="M169" t="s">
        <v>232</v>
      </c>
      <c r="N169">
        <v>13.1371</v>
      </c>
      <c r="Q169" s="1">
        <f t="shared" si="2"/>
        <v>1.7361111111111105E-2</v>
      </c>
    </row>
    <row r="170" spans="1:17">
      <c r="A170" t="s">
        <v>137</v>
      </c>
      <c r="B170">
        <v>9</v>
      </c>
      <c r="C170" t="s">
        <v>184</v>
      </c>
      <c r="D170">
        <v>230803</v>
      </c>
      <c r="E170" t="s">
        <v>233</v>
      </c>
      <c r="F170" t="s">
        <v>234</v>
      </c>
      <c r="G170" t="s">
        <v>235</v>
      </c>
      <c r="H170" t="s">
        <v>231</v>
      </c>
      <c r="I170" t="s">
        <v>232</v>
      </c>
      <c r="J170" s="1">
        <v>0.46527777777777773</v>
      </c>
      <c r="K170" s="1">
        <v>0.48541666666666666</v>
      </c>
      <c r="L170" t="s">
        <v>236</v>
      </c>
      <c r="M170" t="s">
        <v>237</v>
      </c>
      <c r="N170">
        <v>14.0327</v>
      </c>
      <c r="Q170" s="1">
        <f t="shared" si="2"/>
        <v>2.0138888888888928E-2</v>
      </c>
    </row>
    <row r="171" spans="1:17">
      <c r="A171" t="s">
        <v>137</v>
      </c>
      <c r="B171">
        <v>10</v>
      </c>
      <c r="C171" t="s">
        <v>184</v>
      </c>
      <c r="D171">
        <v>230782</v>
      </c>
      <c r="E171" t="s">
        <v>238</v>
      </c>
      <c r="F171" t="s">
        <v>239</v>
      </c>
      <c r="G171" t="s">
        <v>235</v>
      </c>
      <c r="H171" t="s">
        <v>236</v>
      </c>
      <c r="I171" t="s">
        <v>237</v>
      </c>
      <c r="J171" s="1">
        <v>0.49305555555555558</v>
      </c>
      <c r="K171" s="1">
        <v>0.51041666666666663</v>
      </c>
      <c r="L171" t="s">
        <v>231</v>
      </c>
      <c r="M171" t="s">
        <v>232</v>
      </c>
      <c r="N171">
        <v>13.1371</v>
      </c>
      <c r="Q171" s="1">
        <f t="shared" si="2"/>
        <v>1.7361111111111049E-2</v>
      </c>
    </row>
    <row r="172" spans="1:17">
      <c r="A172" t="s">
        <v>137</v>
      </c>
      <c r="B172">
        <v>11</v>
      </c>
      <c r="C172" t="s">
        <v>179</v>
      </c>
      <c r="H172" t="s">
        <v>231</v>
      </c>
      <c r="I172" t="s">
        <v>232</v>
      </c>
      <c r="J172" s="1">
        <v>0.51041666666666663</v>
      </c>
      <c r="K172" s="1">
        <v>0.5229166666666667</v>
      </c>
      <c r="L172" t="s">
        <v>180</v>
      </c>
      <c r="M172" t="s">
        <v>181</v>
      </c>
      <c r="N172">
        <v>9.8000000000000007</v>
      </c>
      <c r="Q172" s="1">
        <f t="shared" si="2"/>
        <v>1.2500000000000067E-2</v>
      </c>
    </row>
    <row r="173" spans="1:17">
      <c r="A173" t="s">
        <v>137</v>
      </c>
      <c r="B173">
        <v>12</v>
      </c>
      <c r="C173" t="s">
        <v>179</v>
      </c>
      <c r="H173" t="s">
        <v>180</v>
      </c>
      <c r="I173" t="s">
        <v>181</v>
      </c>
      <c r="J173" s="1">
        <v>0.54513888888888895</v>
      </c>
      <c r="K173" s="1">
        <v>0.55555555555555558</v>
      </c>
      <c r="L173" t="s">
        <v>201</v>
      </c>
      <c r="M173" t="s">
        <v>202</v>
      </c>
      <c r="N173">
        <v>7.5</v>
      </c>
      <c r="Q173" s="1">
        <f t="shared" si="2"/>
        <v>1.041666666666663E-2</v>
      </c>
    </row>
    <row r="174" spans="1:17">
      <c r="A174" t="s">
        <v>137</v>
      </c>
      <c r="B174">
        <v>13</v>
      </c>
      <c r="C174" t="s">
        <v>184</v>
      </c>
      <c r="D174">
        <v>100894</v>
      </c>
      <c r="E174" t="s">
        <v>203</v>
      </c>
      <c r="F174" t="s">
        <v>204</v>
      </c>
      <c r="G174" t="s">
        <v>196</v>
      </c>
      <c r="H174" t="s">
        <v>201</v>
      </c>
      <c r="I174" t="s">
        <v>202</v>
      </c>
      <c r="J174" s="1">
        <v>0.55555555555555558</v>
      </c>
      <c r="K174" s="1">
        <v>0.56319444444444444</v>
      </c>
      <c r="L174" t="s">
        <v>197</v>
      </c>
      <c r="M174" t="s">
        <v>198</v>
      </c>
      <c r="N174">
        <v>3.6383299999999998</v>
      </c>
      <c r="Q174" s="1">
        <f t="shared" si="2"/>
        <v>7.6388888888888618E-3</v>
      </c>
    </row>
    <row r="175" spans="1:17">
      <c r="A175" t="s">
        <v>137</v>
      </c>
      <c r="B175">
        <v>14</v>
      </c>
      <c r="C175" t="s">
        <v>184</v>
      </c>
      <c r="D175">
        <v>100759</v>
      </c>
      <c r="E175" t="s">
        <v>199</v>
      </c>
      <c r="F175" t="s">
        <v>200</v>
      </c>
      <c r="G175" t="s">
        <v>196</v>
      </c>
      <c r="H175" t="s">
        <v>197</v>
      </c>
      <c r="I175" t="s">
        <v>198</v>
      </c>
      <c r="J175" s="1">
        <v>0.57291666666666663</v>
      </c>
      <c r="K175" s="1">
        <v>0.58124999999999993</v>
      </c>
      <c r="L175" t="s">
        <v>201</v>
      </c>
      <c r="M175" t="s">
        <v>202</v>
      </c>
      <c r="N175">
        <v>3.9434100000000001</v>
      </c>
      <c r="Q175" s="1">
        <f t="shared" si="2"/>
        <v>8.3333333333333037E-3</v>
      </c>
    </row>
    <row r="176" spans="1:17">
      <c r="A176" t="s">
        <v>137</v>
      </c>
      <c r="B176">
        <v>15</v>
      </c>
      <c r="C176" t="s">
        <v>184</v>
      </c>
      <c r="D176">
        <v>100903</v>
      </c>
      <c r="E176" t="s">
        <v>203</v>
      </c>
      <c r="F176" t="s">
        <v>204</v>
      </c>
      <c r="G176" t="s">
        <v>196</v>
      </c>
      <c r="H176" t="s">
        <v>201</v>
      </c>
      <c r="I176" t="s">
        <v>202</v>
      </c>
      <c r="J176" s="1">
        <v>0.59722222222222221</v>
      </c>
      <c r="K176" s="1">
        <v>0.60486111111111118</v>
      </c>
      <c r="L176" t="s">
        <v>197</v>
      </c>
      <c r="M176" t="s">
        <v>198</v>
      </c>
      <c r="N176">
        <v>3.6383299999999998</v>
      </c>
      <c r="Q176" s="1">
        <f t="shared" si="2"/>
        <v>7.6388888888889728E-3</v>
      </c>
    </row>
    <row r="177" spans="1:17">
      <c r="A177" t="s">
        <v>137</v>
      </c>
      <c r="B177">
        <v>16</v>
      </c>
      <c r="C177" t="s">
        <v>184</v>
      </c>
      <c r="D177">
        <v>100768</v>
      </c>
      <c r="E177" t="s">
        <v>199</v>
      </c>
      <c r="F177" t="s">
        <v>200</v>
      </c>
      <c r="G177" t="s">
        <v>196</v>
      </c>
      <c r="H177" t="s">
        <v>197</v>
      </c>
      <c r="I177" t="s">
        <v>198</v>
      </c>
      <c r="J177" s="1">
        <v>0.61458333333333337</v>
      </c>
      <c r="K177" s="1">
        <v>0.62291666666666667</v>
      </c>
      <c r="L177" t="s">
        <v>201</v>
      </c>
      <c r="M177" t="s">
        <v>202</v>
      </c>
      <c r="N177">
        <v>3.9434100000000001</v>
      </c>
      <c r="Q177" s="1">
        <f t="shared" si="2"/>
        <v>8.3333333333333037E-3</v>
      </c>
    </row>
    <row r="178" spans="1:17">
      <c r="A178" t="s">
        <v>137</v>
      </c>
      <c r="B178">
        <v>17</v>
      </c>
      <c r="C178" t="s">
        <v>179</v>
      </c>
      <c r="H178" t="s">
        <v>201</v>
      </c>
      <c r="I178" t="s">
        <v>202</v>
      </c>
      <c r="J178" s="1">
        <v>0.62291666666666667</v>
      </c>
      <c r="K178" s="1">
        <v>0.625</v>
      </c>
      <c r="L178" t="s">
        <v>207</v>
      </c>
      <c r="M178" t="s">
        <v>208</v>
      </c>
      <c r="N178">
        <v>1.2889999999999999</v>
      </c>
      <c r="Q178" s="1">
        <f t="shared" si="2"/>
        <v>2.0833333333333259E-3</v>
      </c>
    </row>
    <row r="179" spans="1:17">
      <c r="A179" t="s">
        <v>137</v>
      </c>
      <c r="B179">
        <v>18</v>
      </c>
      <c r="C179" t="s">
        <v>184</v>
      </c>
      <c r="D179">
        <v>201425</v>
      </c>
      <c r="E179" t="s">
        <v>209</v>
      </c>
      <c r="F179" t="s">
        <v>210</v>
      </c>
      <c r="G179" t="s">
        <v>211</v>
      </c>
      <c r="H179" t="s">
        <v>207</v>
      </c>
      <c r="I179" t="s">
        <v>208</v>
      </c>
      <c r="J179" s="1">
        <v>0.64930555555555558</v>
      </c>
      <c r="K179" s="1">
        <v>0.66388888888888886</v>
      </c>
      <c r="L179" t="s">
        <v>212</v>
      </c>
      <c r="M179" t="s">
        <v>213</v>
      </c>
      <c r="N179">
        <v>6.6947799999999997</v>
      </c>
      <c r="Q179" s="1">
        <f t="shared" si="2"/>
        <v>1.4583333333333282E-2</v>
      </c>
    </row>
    <row r="180" spans="1:17">
      <c r="A180" t="s">
        <v>137</v>
      </c>
      <c r="B180">
        <v>19</v>
      </c>
      <c r="C180" t="s">
        <v>184</v>
      </c>
      <c r="D180">
        <v>201524</v>
      </c>
      <c r="E180" t="s">
        <v>214</v>
      </c>
      <c r="F180" t="s">
        <v>215</v>
      </c>
      <c r="G180" t="s">
        <v>211</v>
      </c>
      <c r="H180" t="s">
        <v>212</v>
      </c>
      <c r="I180" t="s">
        <v>213</v>
      </c>
      <c r="J180" s="1">
        <v>0.67013888888888884</v>
      </c>
      <c r="K180" s="1">
        <v>0.6875</v>
      </c>
      <c r="L180" t="s">
        <v>207</v>
      </c>
      <c r="M180" t="s">
        <v>208</v>
      </c>
      <c r="N180">
        <v>7.8006000000000002</v>
      </c>
      <c r="Q180" s="1">
        <f t="shared" si="2"/>
        <v>1.736111111111116E-2</v>
      </c>
    </row>
    <row r="181" spans="1:17">
      <c r="A181" t="s">
        <v>137</v>
      </c>
      <c r="B181">
        <v>20</v>
      </c>
      <c r="C181" t="s">
        <v>184</v>
      </c>
      <c r="D181">
        <v>201431</v>
      </c>
      <c r="E181" t="s">
        <v>209</v>
      </c>
      <c r="F181" t="s">
        <v>210</v>
      </c>
      <c r="G181" t="s">
        <v>211</v>
      </c>
      <c r="H181" t="s">
        <v>207</v>
      </c>
      <c r="I181" t="s">
        <v>208</v>
      </c>
      <c r="J181" s="1">
        <v>0.69791666666666663</v>
      </c>
      <c r="K181" s="1">
        <v>0.71250000000000002</v>
      </c>
      <c r="L181" t="s">
        <v>212</v>
      </c>
      <c r="M181" t="s">
        <v>213</v>
      </c>
      <c r="N181">
        <v>6.6947799999999997</v>
      </c>
      <c r="Q181" s="1">
        <f t="shared" si="2"/>
        <v>1.4583333333333393E-2</v>
      </c>
    </row>
    <row r="182" spans="1:17">
      <c r="A182" t="s">
        <v>137</v>
      </c>
      <c r="B182">
        <v>21</v>
      </c>
      <c r="C182" t="s">
        <v>184</v>
      </c>
      <c r="D182">
        <v>201530</v>
      </c>
      <c r="E182" t="s">
        <v>214</v>
      </c>
      <c r="F182" t="s">
        <v>215</v>
      </c>
      <c r="G182" t="s">
        <v>211</v>
      </c>
      <c r="H182" t="s">
        <v>212</v>
      </c>
      <c r="I182" t="s">
        <v>213</v>
      </c>
      <c r="J182" s="1">
        <v>0.71875</v>
      </c>
      <c r="K182" s="1">
        <v>0.73611111111111116</v>
      </c>
      <c r="L182" t="s">
        <v>207</v>
      </c>
      <c r="M182" t="s">
        <v>208</v>
      </c>
      <c r="N182">
        <v>7.8006000000000002</v>
      </c>
      <c r="Q182" s="1">
        <f t="shared" si="2"/>
        <v>1.736111111111116E-2</v>
      </c>
    </row>
    <row r="183" spans="1:17">
      <c r="A183" t="s">
        <v>137</v>
      </c>
      <c r="B183">
        <v>22</v>
      </c>
      <c r="C183" t="s">
        <v>184</v>
      </c>
      <c r="D183">
        <v>201438</v>
      </c>
      <c r="E183" t="s">
        <v>209</v>
      </c>
      <c r="F183" t="s">
        <v>210</v>
      </c>
      <c r="G183" t="s">
        <v>211</v>
      </c>
      <c r="H183" t="s">
        <v>207</v>
      </c>
      <c r="I183" t="s">
        <v>208</v>
      </c>
      <c r="J183" s="1">
        <v>0.74652777777777779</v>
      </c>
      <c r="K183" s="1">
        <v>0.76180555555555562</v>
      </c>
      <c r="L183" t="s">
        <v>212</v>
      </c>
      <c r="M183" t="s">
        <v>213</v>
      </c>
      <c r="N183">
        <v>6.6947799999999997</v>
      </c>
      <c r="Q183" s="1">
        <f t="shared" si="2"/>
        <v>1.5277777777777835E-2</v>
      </c>
    </row>
    <row r="184" spans="1:17">
      <c r="A184" t="s">
        <v>137</v>
      </c>
      <c r="B184">
        <v>23</v>
      </c>
      <c r="C184" t="s">
        <v>184</v>
      </c>
      <c r="D184">
        <v>201538</v>
      </c>
      <c r="E184" t="s">
        <v>214</v>
      </c>
      <c r="F184" t="s">
        <v>215</v>
      </c>
      <c r="G184" t="s">
        <v>211</v>
      </c>
      <c r="H184" t="s">
        <v>212</v>
      </c>
      <c r="I184" t="s">
        <v>213</v>
      </c>
      <c r="J184" s="1">
        <v>0.76736111111111116</v>
      </c>
      <c r="K184" s="1">
        <v>0.78472222222222221</v>
      </c>
      <c r="L184" t="s">
        <v>207</v>
      </c>
      <c r="M184" t="s">
        <v>208</v>
      </c>
      <c r="N184">
        <v>7.8006000000000002</v>
      </c>
      <c r="Q184" s="1">
        <f t="shared" si="2"/>
        <v>1.7361111111111049E-2</v>
      </c>
    </row>
    <row r="185" spans="1:17">
      <c r="A185" t="s">
        <v>137</v>
      </c>
      <c r="B185">
        <v>24</v>
      </c>
      <c r="C185" t="s">
        <v>179</v>
      </c>
      <c r="H185" t="s">
        <v>207</v>
      </c>
      <c r="I185" t="s">
        <v>208</v>
      </c>
      <c r="J185" s="1">
        <v>0.78472222222222221</v>
      </c>
      <c r="K185" s="1">
        <v>0.79375000000000007</v>
      </c>
      <c r="L185" t="s">
        <v>180</v>
      </c>
      <c r="M185" t="s">
        <v>181</v>
      </c>
      <c r="N185">
        <v>5.3</v>
      </c>
      <c r="Q185" s="1">
        <f t="shared" si="2"/>
        <v>9.0277777777778567E-3</v>
      </c>
    </row>
    <row r="186" spans="1:17">
      <c r="A186" t="s">
        <v>137</v>
      </c>
      <c r="M186" t="s">
        <v>277</v>
      </c>
      <c r="N186">
        <f>SUM(N162:N185)</f>
        <v>219.60568000000006</v>
      </c>
      <c r="P186" t="s">
        <v>274</v>
      </c>
      <c r="Q186" s="1">
        <f>SUM(Q162:Q185)</f>
        <v>0.37430555555555556</v>
      </c>
    </row>
    <row r="187" spans="1:17">
      <c r="Q187" s="1"/>
    </row>
    <row r="188" spans="1:17">
      <c r="A188" t="s">
        <v>148</v>
      </c>
      <c r="Q188" s="1"/>
    </row>
    <row r="189" spans="1:17">
      <c r="A189" t="s">
        <v>148</v>
      </c>
      <c r="B189">
        <v>1</v>
      </c>
      <c r="C189" t="s">
        <v>179</v>
      </c>
      <c r="H189" t="s">
        <v>180</v>
      </c>
      <c r="I189" t="s">
        <v>181</v>
      </c>
      <c r="J189" s="1">
        <v>0.41875000000000001</v>
      </c>
      <c r="K189" s="1">
        <v>0.42708333333333331</v>
      </c>
      <c r="L189" t="s">
        <v>218</v>
      </c>
      <c r="M189" t="s">
        <v>219</v>
      </c>
      <c r="N189">
        <v>5.3</v>
      </c>
      <c r="Q189" s="1">
        <f t="shared" si="2"/>
        <v>8.3333333333333037E-3</v>
      </c>
    </row>
    <row r="190" spans="1:17">
      <c r="A190" t="s">
        <v>148</v>
      </c>
      <c r="B190">
        <v>2</v>
      </c>
      <c r="C190" t="s">
        <v>184</v>
      </c>
      <c r="D190">
        <v>220070</v>
      </c>
      <c r="E190" t="s">
        <v>220</v>
      </c>
      <c r="F190" t="s">
        <v>221</v>
      </c>
      <c r="G190" t="s">
        <v>222</v>
      </c>
      <c r="H190" t="s">
        <v>218</v>
      </c>
      <c r="I190" t="s">
        <v>219</v>
      </c>
      <c r="J190" s="1">
        <v>0.42708333333333331</v>
      </c>
      <c r="K190" s="1">
        <v>0.46111111111111108</v>
      </c>
      <c r="L190" t="s">
        <v>223</v>
      </c>
      <c r="M190" t="s">
        <v>224</v>
      </c>
      <c r="N190">
        <v>19.882999999999999</v>
      </c>
      <c r="Q190" s="1">
        <f t="shared" si="2"/>
        <v>3.4027777777777768E-2</v>
      </c>
    </row>
    <row r="191" spans="1:17">
      <c r="A191" t="s">
        <v>148</v>
      </c>
      <c r="B191">
        <v>3</v>
      </c>
      <c r="C191" t="s">
        <v>184</v>
      </c>
      <c r="D191">
        <v>220223</v>
      </c>
      <c r="E191" t="s">
        <v>225</v>
      </c>
      <c r="F191" t="s">
        <v>226</v>
      </c>
      <c r="G191" t="s">
        <v>222</v>
      </c>
      <c r="H191" t="s">
        <v>223</v>
      </c>
      <c r="I191" t="s">
        <v>224</v>
      </c>
      <c r="J191" s="1">
        <v>0.47222222222222227</v>
      </c>
      <c r="K191" s="1">
        <v>0.5083333333333333</v>
      </c>
      <c r="L191" t="s">
        <v>218</v>
      </c>
      <c r="M191" t="s">
        <v>219</v>
      </c>
      <c r="N191">
        <v>20.921500000000002</v>
      </c>
      <c r="Q191" s="1">
        <f t="shared" si="2"/>
        <v>3.6111111111111038E-2</v>
      </c>
    </row>
    <row r="192" spans="1:17">
      <c r="A192" t="s">
        <v>148</v>
      </c>
      <c r="B192">
        <v>4</v>
      </c>
      <c r="C192" t="s">
        <v>179</v>
      </c>
      <c r="H192" t="s">
        <v>218</v>
      </c>
      <c r="I192" t="s">
        <v>219</v>
      </c>
      <c r="J192" s="1">
        <v>0.5083333333333333</v>
      </c>
      <c r="K192" s="1">
        <v>0.51180555555555551</v>
      </c>
      <c r="L192" t="s">
        <v>231</v>
      </c>
      <c r="M192" t="s">
        <v>232</v>
      </c>
      <c r="N192">
        <v>4.9268599999999996</v>
      </c>
      <c r="Q192" s="1">
        <f t="shared" si="2"/>
        <v>3.4722222222222099E-3</v>
      </c>
    </row>
    <row r="193" spans="1:17">
      <c r="A193" t="s">
        <v>148</v>
      </c>
      <c r="B193">
        <v>5</v>
      </c>
      <c r="C193" t="s">
        <v>184</v>
      </c>
      <c r="D193">
        <v>230813</v>
      </c>
      <c r="E193" t="s">
        <v>233</v>
      </c>
      <c r="F193" t="s">
        <v>234</v>
      </c>
      <c r="G193" t="s">
        <v>235</v>
      </c>
      <c r="H193" t="s">
        <v>231</v>
      </c>
      <c r="I193" t="s">
        <v>232</v>
      </c>
      <c r="J193" s="1">
        <v>0.54861111111111105</v>
      </c>
      <c r="K193" s="1">
        <v>0.56874999999999998</v>
      </c>
      <c r="L193" t="s">
        <v>236</v>
      </c>
      <c r="M193" t="s">
        <v>237</v>
      </c>
      <c r="N193">
        <v>14.0327</v>
      </c>
      <c r="Q193" s="1">
        <f t="shared" si="2"/>
        <v>2.0138888888888928E-2</v>
      </c>
    </row>
    <row r="194" spans="1:17">
      <c r="A194" t="s">
        <v>148</v>
      </c>
      <c r="B194">
        <v>6</v>
      </c>
      <c r="C194" t="s">
        <v>184</v>
      </c>
      <c r="D194">
        <v>230810</v>
      </c>
      <c r="E194" t="s">
        <v>238</v>
      </c>
      <c r="F194" t="s">
        <v>239</v>
      </c>
      <c r="G194" t="s">
        <v>235</v>
      </c>
      <c r="H194" t="s">
        <v>236</v>
      </c>
      <c r="I194" t="s">
        <v>237</v>
      </c>
      <c r="J194" s="1">
        <v>0.57638888888888895</v>
      </c>
      <c r="K194" s="1">
        <v>0.59375</v>
      </c>
      <c r="L194" t="s">
        <v>231</v>
      </c>
      <c r="M194" t="s">
        <v>232</v>
      </c>
      <c r="N194">
        <v>13.1371</v>
      </c>
      <c r="Q194" s="1">
        <f t="shared" si="2"/>
        <v>1.7361111111111049E-2</v>
      </c>
    </row>
    <row r="195" spans="1:17">
      <c r="A195" t="s">
        <v>148</v>
      </c>
      <c r="B195">
        <v>7</v>
      </c>
      <c r="C195" t="s">
        <v>184</v>
      </c>
      <c r="D195">
        <v>230851</v>
      </c>
      <c r="E195" t="s">
        <v>233</v>
      </c>
      <c r="F195" t="s">
        <v>234</v>
      </c>
      <c r="G195" t="s">
        <v>235</v>
      </c>
      <c r="H195" t="s">
        <v>231</v>
      </c>
      <c r="I195" t="s">
        <v>232</v>
      </c>
      <c r="J195" s="1">
        <v>0.60416666666666663</v>
      </c>
      <c r="K195" s="1">
        <v>0.62430555555555556</v>
      </c>
      <c r="L195" t="s">
        <v>236</v>
      </c>
      <c r="M195" t="s">
        <v>237</v>
      </c>
      <c r="N195">
        <v>14.0327</v>
      </c>
      <c r="Q195" s="1">
        <f t="shared" si="2"/>
        <v>2.0138888888888928E-2</v>
      </c>
    </row>
    <row r="196" spans="1:17">
      <c r="A196" t="s">
        <v>148</v>
      </c>
      <c r="B196">
        <v>8</v>
      </c>
      <c r="C196" t="s">
        <v>184</v>
      </c>
      <c r="D196">
        <v>230863</v>
      </c>
      <c r="E196" t="s">
        <v>238</v>
      </c>
      <c r="F196" t="s">
        <v>239</v>
      </c>
      <c r="G196" t="s">
        <v>235</v>
      </c>
      <c r="H196" t="s">
        <v>236</v>
      </c>
      <c r="I196" t="s">
        <v>237</v>
      </c>
      <c r="J196" s="1">
        <v>0.63194444444444442</v>
      </c>
      <c r="K196" s="1">
        <v>0.64930555555555558</v>
      </c>
      <c r="L196" t="s">
        <v>231</v>
      </c>
      <c r="M196" t="s">
        <v>232</v>
      </c>
      <c r="N196">
        <v>13.1371</v>
      </c>
      <c r="Q196" s="1">
        <f t="shared" si="2"/>
        <v>1.736111111111116E-2</v>
      </c>
    </row>
    <row r="197" spans="1:17">
      <c r="A197" t="s">
        <v>148</v>
      </c>
      <c r="B197">
        <v>9</v>
      </c>
      <c r="C197" t="s">
        <v>184</v>
      </c>
      <c r="D197">
        <v>230890</v>
      </c>
      <c r="E197" t="s">
        <v>233</v>
      </c>
      <c r="F197" t="s">
        <v>234</v>
      </c>
      <c r="G197" t="s">
        <v>235</v>
      </c>
      <c r="H197" t="s">
        <v>231</v>
      </c>
      <c r="I197" t="s">
        <v>232</v>
      </c>
      <c r="J197" s="1">
        <v>0.65972222222222221</v>
      </c>
      <c r="K197" s="1">
        <v>0.67986111111111114</v>
      </c>
      <c r="L197" t="s">
        <v>236</v>
      </c>
      <c r="M197" t="s">
        <v>237</v>
      </c>
      <c r="N197">
        <v>14.0327</v>
      </c>
      <c r="Q197" s="1">
        <f t="shared" ref="Q197:Q260" si="3">K197-J197</f>
        <v>2.0138888888888928E-2</v>
      </c>
    </row>
    <row r="198" spans="1:17">
      <c r="A198" t="s">
        <v>148</v>
      </c>
      <c r="B198">
        <v>10</v>
      </c>
      <c r="C198" t="s">
        <v>184</v>
      </c>
      <c r="D198">
        <v>230807</v>
      </c>
      <c r="E198" t="s">
        <v>238</v>
      </c>
      <c r="F198" t="s">
        <v>239</v>
      </c>
      <c r="G198" t="s">
        <v>235</v>
      </c>
      <c r="H198" t="s">
        <v>236</v>
      </c>
      <c r="I198" t="s">
        <v>237</v>
      </c>
      <c r="J198" s="1">
        <v>0.6875</v>
      </c>
      <c r="K198" s="1">
        <v>0.70486111111111116</v>
      </c>
      <c r="L198" t="s">
        <v>231</v>
      </c>
      <c r="M198" t="s">
        <v>232</v>
      </c>
      <c r="N198">
        <v>13.1371</v>
      </c>
      <c r="Q198" s="1">
        <f t="shared" si="3"/>
        <v>1.736111111111116E-2</v>
      </c>
    </row>
    <row r="199" spans="1:17">
      <c r="A199" t="s">
        <v>148</v>
      </c>
      <c r="B199">
        <v>11</v>
      </c>
      <c r="C199" t="s">
        <v>179</v>
      </c>
      <c r="H199" t="s">
        <v>231</v>
      </c>
      <c r="I199" t="s">
        <v>232</v>
      </c>
      <c r="J199" s="1">
        <v>0.70486111111111116</v>
      </c>
      <c r="K199" s="1">
        <v>0.71736111111111101</v>
      </c>
      <c r="L199" t="s">
        <v>180</v>
      </c>
      <c r="M199" t="s">
        <v>181</v>
      </c>
      <c r="N199">
        <v>9.8000000000000007</v>
      </c>
      <c r="Q199" s="1">
        <f t="shared" si="3"/>
        <v>1.2499999999999845E-2</v>
      </c>
    </row>
    <row r="200" spans="1:17">
      <c r="A200" t="s">
        <v>148</v>
      </c>
      <c r="B200">
        <v>12</v>
      </c>
      <c r="C200" t="s">
        <v>179</v>
      </c>
      <c r="H200" t="s">
        <v>180</v>
      </c>
      <c r="I200" t="s">
        <v>181</v>
      </c>
      <c r="J200" s="1">
        <v>0.78333333333333333</v>
      </c>
      <c r="K200" s="1">
        <v>0.79166666666666663</v>
      </c>
      <c r="L200" t="s">
        <v>192</v>
      </c>
      <c r="M200" t="s">
        <v>193</v>
      </c>
      <c r="N200">
        <v>7.5</v>
      </c>
      <c r="Q200" s="1">
        <f t="shared" si="3"/>
        <v>8.3333333333333037E-3</v>
      </c>
    </row>
    <row r="201" spans="1:17">
      <c r="A201" t="s">
        <v>148</v>
      </c>
      <c r="B201">
        <v>13</v>
      </c>
      <c r="C201" t="s">
        <v>184</v>
      </c>
      <c r="D201">
        <v>220284</v>
      </c>
      <c r="E201" t="s">
        <v>229</v>
      </c>
      <c r="F201" t="s">
        <v>230</v>
      </c>
      <c r="G201" t="s">
        <v>222</v>
      </c>
      <c r="H201" t="s">
        <v>192</v>
      </c>
      <c r="I201" t="s">
        <v>193</v>
      </c>
      <c r="J201" s="1">
        <v>0.79166666666666663</v>
      </c>
      <c r="K201" s="1">
        <v>0.81874999999999998</v>
      </c>
      <c r="L201" t="s">
        <v>218</v>
      </c>
      <c r="M201" t="s">
        <v>219</v>
      </c>
      <c r="N201">
        <v>15.4627</v>
      </c>
      <c r="Q201" s="1">
        <f t="shared" si="3"/>
        <v>2.7083333333333348E-2</v>
      </c>
    </row>
    <row r="202" spans="1:17">
      <c r="A202" t="s">
        <v>148</v>
      </c>
      <c r="B202">
        <v>14</v>
      </c>
      <c r="C202" t="s">
        <v>184</v>
      </c>
      <c r="D202">
        <v>220145</v>
      </c>
      <c r="E202" t="s">
        <v>227</v>
      </c>
      <c r="F202" t="s">
        <v>228</v>
      </c>
      <c r="G202" t="s">
        <v>222</v>
      </c>
      <c r="H202" t="s">
        <v>218</v>
      </c>
      <c r="I202" t="s">
        <v>219</v>
      </c>
      <c r="J202" s="1">
        <v>0.82291666666666663</v>
      </c>
      <c r="K202" s="1">
        <v>0.85138888888888886</v>
      </c>
      <c r="L202" t="s">
        <v>192</v>
      </c>
      <c r="M202" t="s">
        <v>193</v>
      </c>
      <c r="N202">
        <v>16.2334</v>
      </c>
      <c r="Q202" s="1">
        <f t="shared" si="3"/>
        <v>2.8472222222222232E-2</v>
      </c>
    </row>
    <row r="203" spans="1:17">
      <c r="A203" t="s">
        <v>148</v>
      </c>
      <c r="B203">
        <v>15</v>
      </c>
      <c r="C203" t="s">
        <v>179</v>
      </c>
      <c r="H203" t="s">
        <v>192</v>
      </c>
      <c r="I203" t="s">
        <v>193</v>
      </c>
      <c r="J203" s="1">
        <v>0.85138888888888886</v>
      </c>
      <c r="K203" s="1">
        <v>0.85972222222222217</v>
      </c>
      <c r="L203" t="s">
        <v>180</v>
      </c>
      <c r="M203" t="s">
        <v>181</v>
      </c>
      <c r="N203">
        <v>7.5</v>
      </c>
      <c r="Q203" s="1">
        <f t="shared" si="3"/>
        <v>8.3333333333333037E-3</v>
      </c>
    </row>
    <row r="204" spans="1:17">
      <c r="A204" t="s">
        <v>148</v>
      </c>
      <c r="M204" t="s">
        <v>277</v>
      </c>
      <c r="N204">
        <f>SUM(N189:N203)</f>
        <v>189.03686000000002</v>
      </c>
      <c r="P204" t="s">
        <v>274</v>
      </c>
      <c r="Q204" s="1">
        <f>SUM(Q189:Q203)</f>
        <v>0.27916666666666651</v>
      </c>
    </row>
    <row r="205" spans="1:17">
      <c r="Q205" s="1"/>
    </row>
    <row r="206" spans="1:17">
      <c r="A206" t="s">
        <v>160</v>
      </c>
      <c r="Q206" s="1"/>
    </row>
    <row r="207" spans="1:17">
      <c r="A207" t="s">
        <v>160</v>
      </c>
      <c r="B207">
        <v>1</v>
      </c>
      <c r="C207" t="s">
        <v>179</v>
      </c>
      <c r="H207" t="s">
        <v>180</v>
      </c>
      <c r="I207" t="s">
        <v>181</v>
      </c>
      <c r="J207" s="1">
        <v>0.25833333333333336</v>
      </c>
      <c r="K207" s="1">
        <v>0.27083333333333331</v>
      </c>
      <c r="L207" t="s">
        <v>231</v>
      </c>
      <c r="M207" t="s">
        <v>232</v>
      </c>
      <c r="N207">
        <v>9.6999999999999993</v>
      </c>
      <c r="Q207" s="1">
        <f t="shared" si="3"/>
        <v>1.2499999999999956E-2</v>
      </c>
    </row>
    <row r="208" spans="1:17">
      <c r="A208" t="s">
        <v>160</v>
      </c>
      <c r="B208">
        <v>2</v>
      </c>
      <c r="C208" t="s">
        <v>184</v>
      </c>
      <c r="D208">
        <v>230768</v>
      </c>
      <c r="E208" t="s">
        <v>233</v>
      </c>
      <c r="F208" t="s">
        <v>234</v>
      </c>
      <c r="G208" t="s">
        <v>235</v>
      </c>
      <c r="H208" t="s">
        <v>231</v>
      </c>
      <c r="I208" t="s">
        <v>232</v>
      </c>
      <c r="J208" s="1">
        <v>0.27083333333333331</v>
      </c>
      <c r="K208" s="1">
        <v>0.2902777777777778</v>
      </c>
      <c r="L208" t="s">
        <v>236</v>
      </c>
      <c r="M208" t="s">
        <v>237</v>
      </c>
      <c r="N208">
        <v>14.0327</v>
      </c>
      <c r="Q208" s="1">
        <f t="shared" si="3"/>
        <v>1.9444444444444486E-2</v>
      </c>
    </row>
    <row r="209" spans="1:17">
      <c r="A209" t="s">
        <v>160</v>
      </c>
      <c r="B209">
        <v>3</v>
      </c>
      <c r="C209" t="s">
        <v>184</v>
      </c>
      <c r="D209">
        <v>230757</v>
      </c>
      <c r="E209" t="s">
        <v>238</v>
      </c>
      <c r="F209" t="s">
        <v>239</v>
      </c>
      <c r="G209" t="s">
        <v>235</v>
      </c>
      <c r="H209" t="s">
        <v>236</v>
      </c>
      <c r="I209" t="s">
        <v>237</v>
      </c>
      <c r="J209" s="1">
        <v>0.2986111111111111</v>
      </c>
      <c r="K209" s="1">
        <v>0.31597222222222221</v>
      </c>
      <c r="L209" t="s">
        <v>231</v>
      </c>
      <c r="M209" t="s">
        <v>232</v>
      </c>
      <c r="N209">
        <v>13.1371</v>
      </c>
      <c r="Q209" s="1">
        <f t="shared" si="3"/>
        <v>1.7361111111111105E-2</v>
      </c>
    </row>
    <row r="210" spans="1:17">
      <c r="A210" t="s">
        <v>160</v>
      </c>
      <c r="B210">
        <v>4</v>
      </c>
      <c r="C210" t="s">
        <v>179</v>
      </c>
      <c r="H210" t="s">
        <v>231</v>
      </c>
      <c r="I210" t="s">
        <v>232</v>
      </c>
      <c r="J210" s="1">
        <v>0.31597222222222221</v>
      </c>
      <c r="K210" s="1">
        <v>0.32847222222222222</v>
      </c>
      <c r="L210" t="s">
        <v>180</v>
      </c>
      <c r="M210" t="s">
        <v>181</v>
      </c>
      <c r="N210">
        <v>9.8000000000000007</v>
      </c>
      <c r="Q210" s="1">
        <f t="shared" si="3"/>
        <v>1.2500000000000011E-2</v>
      </c>
    </row>
    <row r="211" spans="1:17">
      <c r="A211" t="s">
        <v>160</v>
      </c>
      <c r="B211">
        <v>5</v>
      </c>
      <c r="C211" t="s">
        <v>179</v>
      </c>
      <c r="H211" t="s">
        <v>180</v>
      </c>
      <c r="I211" t="s">
        <v>181</v>
      </c>
      <c r="J211" s="1">
        <v>0.45694444444444443</v>
      </c>
      <c r="K211" s="1">
        <v>0.46527777777777773</v>
      </c>
      <c r="L211" t="s">
        <v>182</v>
      </c>
      <c r="M211" t="s">
        <v>183</v>
      </c>
      <c r="N211">
        <v>7.6</v>
      </c>
      <c r="Q211" s="1">
        <f t="shared" si="3"/>
        <v>8.3333333333333037E-3</v>
      </c>
    </row>
    <row r="212" spans="1:17">
      <c r="A212" t="s">
        <v>160</v>
      </c>
      <c r="B212">
        <v>6</v>
      </c>
      <c r="C212" t="s">
        <v>184</v>
      </c>
      <c r="D212">
        <v>535169</v>
      </c>
      <c r="E212" t="s">
        <v>185</v>
      </c>
      <c r="F212" t="s">
        <v>186</v>
      </c>
      <c r="G212" t="s">
        <v>187</v>
      </c>
      <c r="H212" t="s">
        <v>182</v>
      </c>
      <c r="I212" t="s">
        <v>183</v>
      </c>
      <c r="J212" s="1">
        <v>0.46527777777777773</v>
      </c>
      <c r="K212" s="1">
        <v>0.48819444444444443</v>
      </c>
      <c r="L212" t="s">
        <v>188</v>
      </c>
      <c r="M212" t="s">
        <v>189</v>
      </c>
      <c r="N212">
        <v>12.118</v>
      </c>
      <c r="Q212" s="1">
        <f t="shared" si="3"/>
        <v>2.2916666666666696E-2</v>
      </c>
    </row>
    <row r="213" spans="1:17">
      <c r="A213" t="s">
        <v>160</v>
      </c>
      <c r="B213">
        <v>7</v>
      </c>
      <c r="C213" t="s">
        <v>184</v>
      </c>
      <c r="D213">
        <v>535023</v>
      </c>
      <c r="E213" t="s">
        <v>190</v>
      </c>
      <c r="F213" t="s">
        <v>191</v>
      </c>
      <c r="G213" t="s">
        <v>187</v>
      </c>
      <c r="H213" t="s">
        <v>188</v>
      </c>
      <c r="I213" t="s">
        <v>189</v>
      </c>
      <c r="J213" s="1">
        <v>0.49305555555555558</v>
      </c>
      <c r="K213" s="1">
        <v>0.51388888888888895</v>
      </c>
      <c r="L213" t="s">
        <v>182</v>
      </c>
      <c r="M213" t="s">
        <v>183</v>
      </c>
      <c r="N213">
        <v>12.781700000000001</v>
      </c>
      <c r="Q213" s="1">
        <f t="shared" si="3"/>
        <v>2.083333333333337E-2</v>
      </c>
    </row>
    <row r="214" spans="1:17">
      <c r="A214" t="s">
        <v>160</v>
      </c>
      <c r="B214">
        <v>8</v>
      </c>
      <c r="C214" t="s">
        <v>184</v>
      </c>
      <c r="D214">
        <v>535182</v>
      </c>
      <c r="E214" t="s">
        <v>185</v>
      </c>
      <c r="F214" t="s">
        <v>186</v>
      </c>
      <c r="G214" t="s">
        <v>187</v>
      </c>
      <c r="H214" t="s">
        <v>182</v>
      </c>
      <c r="I214" t="s">
        <v>183</v>
      </c>
      <c r="J214" s="1">
        <v>0.53472222222222221</v>
      </c>
      <c r="K214" s="1">
        <v>0.55763888888888891</v>
      </c>
      <c r="L214" t="s">
        <v>188</v>
      </c>
      <c r="M214" t="s">
        <v>189</v>
      </c>
      <c r="N214">
        <v>12.118</v>
      </c>
      <c r="Q214" s="1">
        <f t="shared" si="3"/>
        <v>2.2916666666666696E-2</v>
      </c>
    </row>
    <row r="215" spans="1:17">
      <c r="A215" t="s">
        <v>160</v>
      </c>
      <c r="B215">
        <v>9</v>
      </c>
      <c r="C215" t="s">
        <v>184</v>
      </c>
      <c r="D215">
        <v>535036</v>
      </c>
      <c r="E215" t="s">
        <v>190</v>
      </c>
      <c r="F215" t="s">
        <v>191</v>
      </c>
      <c r="G215" t="s">
        <v>187</v>
      </c>
      <c r="H215" t="s">
        <v>188</v>
      </c>
      <c r="I215" t="s">
        <v>189</v>
      </c>
      <c r="J215" s="1">
        <v>0.5625</v>
      </c>
      <c r="K215" s="1">
        <v>0.58333333333333337</v>
      </c>
      <c r="L215" t="s">
        <v>182</v>
      </c>
      <c r="M215" t="s">
        <v>183</v>
      </c>
      <c r="N215">
        <v>12.781700000000001</v>
      </c>
      <c r="Q215" s="1">
        <f t="shared" si="3"/>
        <v>2.083333333333337E-2</v>
      </c>
    </row>
    <row r="216" spans="1:17">
      <c r="A216" t="s">
        <v>160</v>
      </c>
      <c r="B216">
        <v>10</v>
      </c>
      <c r="C216" t="s">
        <v>184</v>
      </c>
      <c r="D216">
        <v>535191</v>
      </c>
      <c r="E216" t="s">
        <v>185</v>
      </c>
      <c r="F216" t="s">
        <v>186</v>
      </c>
      <c r="G216" t="s">
        <v>187</v>
      </c>
      <c r="H216" t="s">
        <v>182</v>
      </c>
      <c r="I216" t="s">
        <v>183</v>
      </c>
      <c r="J216" s="1">
        <v>0.59027777777777779</v>
      </c>
      <c r="K216" s="1">
        <v>0.61319444444444449</v>
      </c>
      <c r="L216" t="s">
        <v>188</v>
      </c>
      <c r="M216" t="s">
        <v>189</v>
      </c>
      <c r="N216">
        <v>12.118</v>
      </c>
      <c r="Q216" s="1">
        <f t="shared" si="3"/>
        <v>2.2916666666666696E-2</v>
      </c>
    </row>
    <row r="217" spans="1:17">
      <c r="A217" t="s">
        <v>160</v>
      </c>
      <c r="B217">
        <v>11</v>
      </c>
      <c r="C217" t="s">
        <v>184</v>
      </c>
      <c r="D217">
        <v>535046</v>
      </c>
      <c r="E217" t="s">
        <v>190</v>
      </c>
      <c r="F217" t="s">
        <v>191</v>
      </c>
      <c r="G217" t="s">
        <v>187</v>
      </c>
      <c r="H217" t="s">
        <v>188</v>
      </c>
      <c r="I217" t="s">
        <v>189</v>
      </c>
      <c r="J217" s="1">
        <v>0.61805555555555558</v>
      </c>
      <c r="K217" s="1">
        <v>0.63888888888888895</v>
      </c>
      <c r="L217" t="s">
        <v>182</v>
      </c>
      <c r="M217" t="s">
        <v>183</v>
      </c>
      <c r="N217">
        <v>12.781700000000001</v>
      </c>
      <c r="Q217" s="1">
        <f t="shared" si="3"/>
        <v>2.083333333333337E-2</v>
      </c>
    </row>
    <row r="218" spans="1:17">
      <c r="A218" t="s">
        <v>160</v>
      </c>
      <c r="B218">
        <v>12</v>
      </c>
      <c r="C218" t="s">
        <v>179</v>
      </c>
      <c r="H218" t="s">
        <v>182</v>
      </c>
      <c r="I218" t="s">
        <v>183</v>
      </c>
      <c r="J218" s="1">
        <v>0.63888888888888895</v>
      </c>
      <c r="K218" s="1">
        <v>0.64722222222222225</v>
      </c>
      <c r="L218" t="s">
        <v>180</v>
      </c>
      <c r="M218" t="s">
        <v>181</v>
      </c>
      <c r="N218">
        <v>7.8</v>
      </c>
      <c r="Q218" s="1">
        <f t="shared" si="3"/>
        <v>8.3333333333333037E-3</v>
      </c>
    </row>
    <row r="219" spans="1:17">
      <c r="A219" t="s">
        <v>160</v>
      </c>
      <c r="B219">
        <v>13</v>
      </c>
      <c r="C219" t="s">
        <v>179</v>
      </c>
      <c r="H219" t="s">
        <v>180</v>
      </c>
      <c r="I219" t="s">
        <v>181</v>
      </c>
      <c r="J219" s="1">
        <v>0.87013888888888891</v>
      </c>
      <c r="K219" s="1">
        <v>0.87847222222222221</v>
      </c>
      <c r="L219" t="s">
        <v>182</v>
      </c>
      <c r="M219" t="s">
        <v>183</v>
      </c>
      <c r="N219">
        <v>7.6</v>
      </c>
      <c r="Q219" s="1">
        <f t="shared" si="3"/>
        <v>8.3333333333333037E-3</v>
      </c>
    </row>
    <row r="220" spans="1:17">
      <c r="A220" t="s">
        <v>160</v>
      </c>
      <c r="B220">
        <v>14</v>
      </c>
      <c r="C220" t="s">
        <v>184</v>
      </c>
      <c r="D220">
        <v>535250</v>
      </c>
      <c r="E220" t="s">
        <v>185</v>
      </c>
      <c r="F220" t="s">
        <v>186</v>
      </c>
      <c r="G220" t="s">
        <v>187</v>
      </c>
      <c r="H220" t="s">
        <v>182</v>
      </c>
      <c r="I220" t="s">
        <v>183</v>
      </c>
      <c r="J220" s="1">
        <v>0.87847222222222221</v>
      </c>
      <c r="K220" s="1">
        <v>0.89722222222222225</v>
      </c>
      <c r="L220" t="s">
        <v>188</v>
      </c>
      <c r="M220" t="s">
        <v>189</v>
      </c>
      <c r="N220">
        <v>12.118</v>
      </c>
      <c r="Q220" s="1">
        <f t="shared" si="3"/>
        <v>1.8750000000000044E-2</v>
      </c>
    </row>
    <row r="221" spans="1:17">
      <c r="A221" t="s">
        <v>160</v>
      </c>
      <c r="B221">
        <v>15</v>
      </c>
      <c r="C221" t="s">
        <v>184</v>
      </c>
      <c r="D221">
        <v>535104</v>
      </c>
      <c r="E221" t="s">
        <v>190</v>
      </c>
      <c r="F221" t="s">
        <v>191</v>
      </c>
      <c r="G221" t="s">
        <v>187</v>
      </c>
      <c r="H221" t="s">
        <v>188</v>
      </c>
      <c r="I221" t="s">
        <v>189</v>
      </c>
      <c r="J221" s="1">
        <v>0.90277777777777779</v>
      </c>
      <c r="K221" s="1">
        <v>0.92083333333333339</v>
      </c>
      <c r="L221" t="s">
        <v>182</v>
      </c>
      <c r="M221" t="s">
        <v>183</v>
      </c>
      <c r="N221">
        <v>12.781700000000001</v>
      </c>
      <c r="Q221" s="1">
        <f t="shared" si="3"/>
        <v>1.8055555555555602E-2</v>
      </c>
    </row>
    <row r="222" spans="1:17">
      <c r="A222" t="s">
        <v>160</v>
      </c>
      <c r="B222">
        <v>16</v>
      </c>
      <c r="C222" t="s">
        <v>184</v>
      </c>
      <c r="D222">
        <v>535255</v>
      </c>
      <c r="E222" t="s">
        <v>185</v>
      </c>
      <c r="F222" t="s">
        <v>186</v>
      </c>
      <c r="G222" t="s">
        <v>187</v>
      </c>
      <c r="H222" t="s">
        <v>182</v>
      </c>
      <c r="I222" t="s">
        <v>183</v>
      </c>
      <c r="J222" s="1">
        <v>0.92569444444444438</v>
      </c>
      <c r="K222" s="1">
        <v>0.94444444444444453</v>
      </c>
      <c r="L222" t="s">
        <v>188</v>
      </c>
      <c r="M222" t="s">
        <v>189</v>
      </c>
      <c r="N222">
        <v>12.118</v>
      </c>
      <c r="Q222" s="1">
        <f t="shared" si="3"/>
        <v>1.8750000000000155E-2</v>
      </c>
    </row>
    <row r="223" spans="1:17">
      <c r="A223" t="s">
        <v>160</v>
      </c>
      <c r="B223">
        <v>17</v>
      </c>
      <c r="C223" t="s">
        <v>184</v>
      </c>
      <c r="D223">
        <v>535109</v>
      </c>
      <c r="E223" t="s">
        <v>261</v>
      </c>
      <c r="F223" t="s">
        <v>262</v>
      </c>
      <c r="G223" t="s">
        <v>187</v>
      </c>
      <c r="H223" t="s">
        <v>188</v>
      </c>
      <c r="I223" t="s">
        <v>189</v>
      </c>
      <c r="J223" s="1">
        <v>0.94791666666666663</v>
      </c>
      <c r="K223" s="1">
        <v>0.96458333333333324</v>
      </c>
      <c r="L223" t="s">
        <v>182</v>
      </c>
      <c r="M223" t="s">
        <v>183</v>
      </c>
      <c r="N223">
        <v>11.843</v>
      </c>
      <c r="Q223" s="1">
        <f t="shared" si="3"/>
        <v>1.6666666666666607E-2</v>
      </c>
    </row>
    <row r="224" spans="1:17">
      <c r="A224" t="s">
        <v>160</v>
      </c>
      <c r="B224">
        <v>18</v>
      </c>
      <c r="C224" t="s">
        <v>184</v>
      </c>
      <c r="D224">
        <v>535259</v>
      </c>
      <c r="E224" t="s">
        <v>185</v>
      </c>
      <c r="F224" t="s">
        <v>186</v>
      </c>
      <c r="G224" t="s">
        <v>187</v>
      </c>
      <c r="H224" t="s">
        <v>182</v>
      </c>
      <c r="I224" t="s">
        <v>183</v>
      </c>
      <c r="J224" s="1">
        <v>0.97083333333333333</v>
      </c>
      <c r="K224" s="1">
        <v>0.98958333333333337</v>
      </c>
      <c r="L224" t="s">
        <v>188</v>
      </c>
      <c r="M224" t="s">
        <v>189</v>
      </c>
      <c r="N224">
        <v>12.118</v>
      </c>
      <c r="Q224" s="1">
        <f t="shared" si="3"/>
        <v>1.8750000000000044E-2</v>
      </c>
    </row>
    <row r="225" spans="1:17">
      <c r="A225" t="s">
        <v>160</v>
      </c>
      <c r="B225">
        <v>19</v>
      </c>
      <c r="C225" t="s">
        <v>184</v>
      </c>
      <c r="D225">
        <v>535113</v>
      </c>
      <c r="E225" t="s">
        <v>261</v>
      </c>
      <c r="F225" t="s">
        <v>262</v>
      </c>
      <c r="G225" t="s">
        <v>187</v>
      </c>
      <c r="H225" t="s">
        <v>188</v>
      </c>
      <c r="I225" t="s">
        <v>189</v>
      </c>
      <c r="J225" s="1">
        <v>0.99305555555555547</v>
      </c>
      <c r="K225" s="1">
        <v>9.7222222222222224E-3</v>
      </c>
      <c r="L225" t="s">
        <v>182</v>
      </c>
      <c r="M225" t="s">
        <v>183</v>
      </c>
      <c r="N225">
        <v>11.843</v>
      </c>
      <c r="Q225" s="1">
        <v>1.6666666666666666E-2</v>
      </c>
    </row>
    <row r="226" spans="1:17">
      <c r="A226" t="s">
        <v>160</v>
      </c>
      <c r="B226">
        <v>20</v>
      </c>
      <c r="C226" t="s">
        <v>184</v>
      </c>
      <c r="D226">
        <v>535262</v>
      </c>
      <c r="E226" t="s">
        <v>185</v>
      </c>
      <c r="F226" t="s">
        <v>186</v>
      </c>
      <c r="G226" t="s">
        <v>187</v>
      </c>
      <c r="H226" t="s">
        <v>182</v>
      </c>
      <c r="I226" t="s">
        <v>183</v>
      </c>
      <c r="J226" s="1">
        <v>1.5972222222222224E-2</v>
      </c>
      <c r="K226" s="1">
        <v>3.4722222222222224E-2</v>
      </c>
      <c r="L226" t="s">
        <v>188</v>
      </c>
      <c r="M226" t="s">
        <v>189</v>
      </c>
      <c r="N226">
        <v>12.118</v>
      </c>
      <c r="Q226" s="1">
        <f t="shared" si="3"/>
        <v>1.8749999999999999E-2</v>
      </c>
    </row>
    <row r="227" spans="1:17">
      <c r="A227" t="s">
        <v>160</v>
      </c>
      <c r="B227">
        <v>21</v>
      </c>
      <c r="C227" t="s">
        <v>184</v>
      </c>
      <c r="D227">
        <v>535115</v>
      </c>
      <c r="E227" t="s">
        <v>261</v>
      </c>
      <c r="F227" t="s">
        <v>262</v>
      </c>
      <c r="G227" t="s">
        <v>187</v>
      </c>
      <c r="H227" t="s">
        <v>188</v>
      </c>
      <c r="I227" t="s">
        <v>189</v>
      </c>
      <c r="J227" s="1">
        <v>3.8194444444444441E-2</v>
      </c>
      <c r="K227" s="1">
        <v>5.486111111111111E-2</v>
      </c>
      <c r="L227" t="s">
        <v>182</v>
      </c>
      <c r="M227" t="s">
        <v>183</v>
      </c>
      <c r="N227">
        <v>11.843</v>
      </c>
      <c r="Q227" s="1">
        <f t="shared" si="3"/>
        <v>1.666666666666667E-2</v>
      </c>
    </row>
    <row r="228" spans="1:17">
      <c r="A228" t="s">
        <v>160</v>
      </c>
      <c r="B228">
        <v>22</v>
      </c>
      <c r="C228" t="s">
        <v>179</v>
      </c>
      <c r="H228" t="s">
        <v>182</v>
      </c>
      <c r="I228" t="s">
        <v>183</v>
      </c>
      <c r="J228" s="1">
        <v>5.486111111111111E-2</v>
      </c>
      <c r="K228" s="1">
        <v>6.3194444444444442E-2</v>
      </c>
      <c r="L228" t="s">
        <v>180</v>
      </c>
      <c r="M228" t="s">
        <v>181</v>
      </c>
      <c r="N228">
        <v>7.8</v>
      </c>
      <c r="Q228" s="1">
        <f t="shared" si="3"/>
        <v>8.3333333333333315E-3</v>
      </c>
    </row>
    <row r="229" spans="1:17">
      <c r="A229" t="s">
        <v>160</v>
      </c>
      <c r="M229" t="s">
        <v>277</v>
      </c>
      <c r="N229">
        <f>SUM(N207:N228)</f>
        <v>248.95159999999996</v>
      </c>
      <c r="P229" t="s">
        <v>274</v>
      </c>
      <c r="Q229" s="1">
        <f>SUM(Q207:Q228)</f>
        <v>0.3694444444444448</v>
      </c>
    </row>
    <row r="230" spans="1:17">
      <c r="Q230" s="1"/>
    </row>
    <row r="231" spans="1:17">
      <c r="A231" t="s">
        <v>143</v>
      </c>
      <c r="Q231" s="1"/>
    </row>
    <row r="232" spans="1:17">
      <c r="A232" t="s">
        <v>143</v>
      </c>
      <c r="B232">
        <v>1</v>
      </c>
      <c r="C232" t="s">
        <v>179</v>
      </c>
      <c r="H232" t="s">
        <v>180</v>
      </c>
      <c r="I232" t="s">
        <v>181</v>
      </c>
      <c r="J232" s="1">
        <v>0.24861111111111112</v>
      </c>
      <c r="K232" s="1">
        <v>0.25694444444444448</v>
      </c>
      <c r="L232" t="s">
        <v>218</v>
      </c>
      <c r="M232" t="s">
        <v>219</v>
      </c>
      <c r="N232">
        <v>5.3</v>
      </c>
      <c r="Q232" s="1">
        <f t="shared" si="3"/>
        <v>8.3333333333333592E-3</v>
      </c>
    </row>
    <row r="233" spans="1:17">
      <c r="A233" t="s">
        <v>143</v>
      </c>
      <c r="B233">
        <v>2</v>
      </c>
      <c r="C233" t="s">
        <v>184</v>
      </c>
      <c r="D233">
        <v>220034</v>
      </c>
      <c r="E233" t="s">
        <v>220</v>
      </c>
      <c r="F233" t="s">
        <v>221</v>
      </c>
      <c r="G233" t="s">
        <v>222</v>
      </c>
      <c r="H233" t="s">
        <v>218</v>
      </c>
      <c r="I233" t="s">
        <v>219</v>
      </c>
      <c r="J233" s="1">
        <v>0.25694444444444448</v>
      </c>
      <c r="K233" s="1">
        <v>0.29097222222222224</v>
      </c>
      <c r="L233" t="s">
        <v>223</v>
      </c>
      <c r="M233" t="s">
        <v>224</v>
      </c>
      <c r="N233">
        <v>19.882999999999999</v>
      </c>
      <c r="Q233" s="1">
        <f t="shared" si="3"/>
        <v>3.4027777777777768E-2</v>
      </c>
    </row>
    <row r="234" spans="1:17">
      <c r="A234" t="s">
        <v>143</v>
      </c>
      <c r="B234">
        <v>3</v>
      </c>
      <c r="C234" t="s">
        <v>184</v>
      </c>
      <c r="D234">
        <v>220191</v>
      </c>
      <c r="E234" t="s">
        <v>225</v>
      </c>
      <c r="F234" t="s">
        <v>226</v>
      </c>
      <c r="G234" t="s">
        <v>222</v>
      </c>
      <c r="H234" t="s">
        <v>223</v>
      </c>
      <c r="I234" t="s">
        <v>224</v>
      </c>
      <c r="J234" s="1">
        <v>0.30902777777777779</v>
      </c>
      <c r="K234" s="1">
        <v>0.34513888888888888</v>
      </c>
      <c r="L234" t="s">
        <v>218</v>
      </c>
      <c r="M234" t="s">
        <v>219</v>
      </c>
      <c r="N234">
        <v>20.921500000000002</v>
      </c>
      <c r="Q234" s="1">
        <f t="shared" si="3"/>
        <v>3.6111111111111094E-2</v>
      </c>
    </row>
    <row r="235" spans="1:17">
      <c r="A235" t="s">
        <v>143</v>
      </c>
      <c r="B235">
        <v>4</v>
      </c>
      <c r="C235" t="s">
        <v>179</v>
      </c>
      <c r="H235" t="s">
        <v>218</v>
      </c>
      <c r="I235" t="s">
        <v>219</v>
      </c>
      <c r="J235" s="1">
        <v>0.34513888888888888</v>
      </c>
      <c r="K235" s="1">
        <v>0.35069444444444442</v>
      </c>
      <c r="L235" t="s">
        <v>197</v>
      </c>
      <c r="M235" t="s">
        <v>198</v>
      </c>
      <c r="N235">
        <v>3.9390000000000001</v>
      </c>
      <c r="Q235" s="1">
        <f t="shared" si="3"/>
        <v>5.5555555555555358E-3</v>
      </c>
    </row>
    <row r="236" spans="1:17">
      <c r="A236" t="s">
        <v>143</v>
      </c>
      <c r="B236">
        <v>5</v>
      </c>
      <c r="C236" t="s">
        <v>184</v>
      </c>
      <c r="D236">
        <v>100716</v>
      </c>
      <c r="E236" t="s">
        <v>199</v>
      </c>
      <c r="F236" t="s">
        <v>200</v>
      </c>
      <c r="G236" t="s">
        <v>196</v>
      </c>
      <c r="H236" t="s">
        <v>197</v>
      </c>
      <c r="I236" t="s">
        <v>198</v>
      </c>
      <c r="J236" s="1">
        <v>0.37847222222222227</v>
      </c>
      <c r="K236" s="1">
        <v>0.38680555555555557</v>
      </c>
      <c r="L236" t="s">
        <v>201</v>
      </c>
      <c r="M236" t="s">
        <v>202</v>
      </c>
      <c r="N236">
        <v>3.9434100000000001</v>
      </c>
      <c r="Q236" s="1">
        <f t="shared" si="3"/>
        <v>8.3333333333333037E-3</v>
      </c>
    </row>
    <row r="237" spans="1:17">
      <c r="A237" t="s">
        <v>143</v>
      </c>
      <c r="B237">
        <v>6</v>
      </c>
      <c r="C237" t="s">
        <v>184</v>
      </c>
      <c r="D237">
        <v>100858</v>
      </c>
      <c r="E237" t="s">
        <v>203</v>
      </c>
      <c r="F237" t="s">
        <v>204</v>
      </c>
      <c r="G237" t="s">
        <v>196</v>
      </c>
      <c r="H237" t="s">
        <v>201</v>
      </c>
      <c r="I237" t="s">
        <v>202</v>
      </c>
      <c r="J237" s="1">
        <v>0.3888888888888889</v>
      </c>
      <c r="K237" s="1">
        <v>0.39652777777777781</v>
      </c>
      <c r="L237" t="s">
        <v>197</v>
      </c>
      <c r="M237" t="s">
        <v>198</v>
      </c>
      <c r="N237">
        <v>3.6383299999999998</v>
      </c>
      <c r="Q237" s="1">
        <f t="shared" si="3"/>
        <v>7.6388888888889173E-3</v>
      </c>
    </row>
    <row r="238" spans="1:17">
      <c r="A238" t="s">
        <v>143</v>
      </c>
      <c r="B238">
        <v>7</v>
      </c>
      <c r="C238" t="s">
        <v>184</v>
      </c>
      <c r="D238">
        <v>100723</v>
      </c>
      <c r="E238" t="s">
        <v>199</v>
      </c>
      <c r="F238" t="s">
        <v>200</v>
      </c>
      <c r="G238" t="s">
        <v>196</v>
      </c>
      <c r="H238" t="s">
        <v>197</v>
      </c>
      <c r="I238" t="s">
        <v>198</v>
      </c>
      <c r="J238" s="1">
        <v>0.40625</v>
      </c>
      <c r="K238" s="1">
        <v>0.4145833333333333</v>
      </c>
      <c r="L238" t="s">
        <v>201</v>
      </c>
      <c r="M238" t="s">
        <v>202</v>
      </c>
      <c r="N238">
        <v>3.9434100000000001</v>
      </c>
      <c r="Q238" s="1">
        <f t="shared" si="3"/>
        <v>8.3333333333333037E-3</v>
      </c>
    </row>
    <row r="239" spans="1:17">
      <c r="A239" t="s">
        <v>143</v>
      </c>
      <c r="B239">
        <v>8</v>
      </c>
      <c r="C239" t="s">
        <v>184</v>
      </c>
      <c r="D239">
        <v>100867</v>
      </c>
      <c r="E239" t="s">
        <v>203</v>
      </c>
      <c r="F239" t="s">
        <v>204</v>
      </c>
      <c r="G239" t="s">
        <v>196</v>
      </c>
      <c r="H239" t="s">
        <v>201</v>
      </c>
      <c r="I239" t="s">
        <v>202</v>
      </c>
      <c r="J239" s="1">
        <v>0.43055555555555558</v>
      </c>
      <c r="K239" s="1">
        <v>0.4381944444444445</v>
      </c>
      <c r="L239" t="s">
        <v>197</v>
      </c>
      <c r="M239" t="s">
        <v>198</v>
      </c>
      <c r="N239">
        <v>3.6383299999999998</v>
      </c>
      <c r="Q239" s="1">
        <f t="shared" si="3"/>
        <v>7.6388888888889173E-3</v>
      </c>
    </row>
    <row r="240" spans="1:17">
      <c r="A240" t="s">
        <v>143</v>
      </c>
      <c r="B240">
        <v>9</v>
      </c>
      <c r="C240" t="s">
        <v>184</v>
      </c>
      <c r="D240">
        <v>100732</v>
      </c>
      <c r="E240" t="s">
        <v>199</v>
      </c>
      <c r="F240" t="s">
        <v>200</v>
      </c>
      <c r="G240" t="s">
        <v>196</v>
      </c>
      <c r="H240" t="s">
        <v>197</v>
      </c>
      <c r="I240" t="s">
        <v>198</v>
      </c>
      <c r="J240" s="1">
        <v>0.44791666666666669</v>
      </c>
      <c r="K240" s="1">
        <v>0.45624999999999999</v>
      </c>
      <c r="L240" t="s">
        <v>201</v>
      </c>
      <c r="M240" t="s">
        <v>202</v>
      </c>
      <c r="N240">
        <v>3.9434100000000001</v>
      </c>
      <c r="Q240" s="1">
        <f t="shared" si="3"/>
        <v>8.3333333333333037E-3</v>
      </c>
    </row>
    <row r="241" spans="1:17">
      <c r="A241" t="s">
        <v>143</v>
      </c>
      <c r="B241">
        <v>10</v>
      </c>
      <c r="C241" t="s">
        <v>184</v>
      </c>
      <c r="D241">
        <v>100876</v>
      </c>
      <c r="E241" t="s">
        <v>203</v>
      </c>
      <c r="F241" t="s">
        <v>204</v>
      </c>
      <c r="G241" t="s">
        <v>196</v>
      </c>
      <c r="H241" t="s">
        <v>201</v>
      </c>
      <c r="I241" t="s">
        <v>202</v>
      </c>
      <c r="J241" s="1">
        <v>0.47222222222222227</v>
      </c>
      <c r="K241" s="1">
        <v>0.47986111111111113</v>
      </c>
      <c r="L241" t="s">
        <v>197</v>
      </c>
      <c r="M241" t="s">
        <v>198</v>
      </c>
      <c r="N241">
        <v>3.6383299999999998</v>
      </c>
      <c r="Q241" s="1">
        <f t="shared" si="3"/>
        <v>7.6388888888888618E-3</v>
      </c>
    </row>
    <row r="242" spans="1:17">
      <c r="A242" t="s">
        <v>143</v>
      </c>
      <c r="B242">
        <v>11</v>
      </c>
      <c r="C242" t="s">
        <v>184</v>
      </c>
      <c r="D242">
        <v>100741</v>
      </c>
      <c r="E242" t="s">
        <v>199</v>
      </c>
      <c r="F242" t="s">
        <v>200</v>
      </c>
      <c r="G242" t="s">
        <v>196</v>
      </c>
      <c r="H242" t="s">
        <v>197</v>
      </c>
      <c r="I242" t="s">
        <v>198</v>
      </c>
      <c r="J242" s="1">
        <v>0.48958333333333331</v>
      </c>
      <c r="K242" s="1">
        <v>0.49791666666666662</v>
      </c>
      <c r="L242" t="s">
        <v>201</v>
      </c>
      <c r="M242" t="s">
        <v>202</v>
      </c>
      <c r="N242">
        <v>3.9434100000000001</v>
      </c>
      <c r="Q242" s="1">
        <f t="shared" si="3"/>
        <v>8.3333333333333037E-3</v>
      </c>
    </row>
    <row r="243" spans="1:17">
      <c r="A243" t="s">
        <v>143</v>
      </c>
      <c r="B243">
        <v>12</v>
      </c>
      <c r="C243" t="s">
        <v>184</v>
      </c>
      <c r="D243">
        <v>100885</v>
      </c>
      <c r="E243" t="s">
        <v>203</v>
      </c>
      <c r="F243" t="s">
        <v>204</v>
      </c>
      <c r="G243" t="s">
        <v>196</v>
      </c>
      <c r="H243" t="s">
        <v>201</v>
      </c>
      <c r="I243" t="s">
        <v>202</v>
      </c>
      <c r="J243" s="1">
        <v>0.51388888888888895</v>
      </c>
      <c r="K243" s="1">
        <v>0.52152777777777781</v>
      </c>
      <c r="L243" t="s">
        <v>197</v>
      </c>
      <c r="M243" t="s">
        <v>198</v>
      </c>
      <c r="N243">
        <v>3.6383299999999998</v>
      </c>
      <c r="Q243" s="1">
        <f t="shared" si="3"/>
        <v>7.6388888888888618E-3</v>
      </c>
    </row>
    <row r="244" spans="1:17">
      <c r="A244" t="s">
        <v>143</v>
      </c>
      <c r="B244">
        <v>13</v>
      </c>
      <c r="C244" t="s">
        <v>184</v>
      </c>
      <c r="D244">
        <v>100750</v>
      </c>
      <c r="E244" t="s">
        <v>199</v>
      </c>
      <c r="F244" t="s">
        <v>200</v>
      </c>
      <c r="G244" t="s">
        <v>196</v>
      </c>
      <c r="H244" t="s">
        <v>197</v>
      </c>
      <c r="I244" t="s">
        <v>198</v>
      </c>
      <c r="J244" s="1">
        <v>0.53125</v>
      </c>
      <c r="K244" s="1">
        <v>0.5395833333333333</v>
      </c>
      <c r="L244" t="s">
        <v>201</v>
      </c>
      <c r="M244" t="s">
        <v>202</v>
      </c>
      <c r="N244">
        <v>3.9434100000000001</v>
      </c>
      <c r="Q244" s="1">
        <f t="shared" si="3"/>
        <v>8.3333333333333037E-3</v>
      </c>
    </row>
    <row r="245" spans="1:17">
      <c r="A245" t="s">
        <v>143</v>
      </c>
      <c r="B245">
        <v>14</v>
      </c>
      <c r="C245" t="s">
        <v>179</v>
      </c>
      <c r="H245" t="s">
        <v>201</v>
      </c>
      <c r="I245" t="s">
        <v>202</v>
      </c>
      <c r="J245" s="1">
        <v>0.5395833333333333</v>
      </c>
      <c r="K245" s="1">
        <v>0.54999999999999993</v>
      </c>
      <c r="L245" t="s">
        <v>180</v>
      </c>
      <c r="M245" t="s">
        <v>181</v>
      </c>
      <c r="N245">
        <v>7.5</v>
      </c>
      <c r="Q245" s="1">
        <f t="shared" si="3"/>
        <v>1.041666666666663E-2</v>
      </c>
    </row>
    <row r="246" spans="1:17">
      <c r="A246" t="s">
        <v>143</v>
      </c>
      <c r="B246">
        <v>15</v>
      </c>
      <c r="C246" t="s">
        <v>179</v>
      </c>
      <c r="H246" t="s">
        <v>180</v>
      </c>
      <c r="I246" t="s">
        <v>181</v>
      </c>
      <c r="J246" s="1">
        <v>0.60972222222222217</v>
      </c>
      <c r="K246" s="1">
        <v>0.61805555555555558</v>
      </c>
      <c r="L246" t="s">
        <v>182</v>
      </c>
      <c r="M246" t="s">
        <v>183</v>
      </c>
      <c r="N246">
        <v>7.6</v>
      </c>
      <c r="Q246" s="1">
        <f t="shared" si="3"/>
        <v>8.3333333333334147E-3</v>
      </c>
    </row>
    <row r="247" spans="1:17">
      <c r="A247" t="s">
        <v>143</v>
      </c>
      <c r="B247">
        <v>16</v>
      </c>
      <c r="C247" t="s">
        <v>184</v>
      </c>
      <c r="D247">
        <v>535197</v>
      </c>
      <c r="E247" t="s">
        <v>185</v>
      </c>
      <c r="F247" t="s">
        <v>186</v>
      </c>
      <c r="G247" t="s">
        <v>187</v>
      </c>
      <c r="H247" t="s">
        <v>182</v>
      </c>
      <c r="I247" t="s">
        <v>183</v>
      </c>
      <c r="J247" s="1">
        <v>0.61805555555555558</v>
      </c>
      <c r="K247" s="1">
        <v>0.64097222222222217</v>
      </c>
      <c r="L247" t="s">
        <v>188</v>
      </c>
      <c r="M247" t="s">
        <v>189</v>
      </c>
      <c r="N247">
        <v>12.118</v>
      </c>
      <c r="Q247" s="1">
        <f t="shared" si="3"/>
        <v>2.2916666666666585E-2</v>
      </c>
    </row>
    <row r="248" spans="1:17">
      <c r="A248" t="s">
        <v>143</v>
      </c>
      <c r="B248">
        <v>17</v>
      </c>
      <c r="C248" t="s">
        <v>184</v>
      </c>
      <c r="D248">
        <v>535051</v>
      </c>
      <c r="E248" t="s">
        <v>190</v>
      </c>
      <c r="F248" t="s">
        <v>191</v>
      </c>
      <c r="G248" t="s">
        <v>187</v>
      </c>
      <c r="H248" t="s">
        <v>188</v>
      </c>
      <c r="I248" t="s">
        <v>189</v>
      </c>
      <c r="J248" s="1">
        <v>0.64583333333333337</v>
      </c>
      <c r="K248" s="1">
        <v>0.66666666666666663</v>
      </c>
      <c r="L248" t="s">
        <v>182</v>
      </c>
      <c r="M248" t="s">
        <v>183</v>
      </c>
      <c r="N248">
        <v>12.781700000000001</v>
      </c>
      <c r="Q248" s="1">
        <f t="shared" si="3"/>
        <v>2.0833333333333259E-2</v>
      </c>
    </row>
    <row r="249" spans="1:17">
      <c r="A249" t="s">
        <v>143</v>
      </c>
      <c r="B249">
        <v>18</v>
      </c>
      <c r="C249" t="s">
        <v>184</v>
      </c>
      <c r="D249">
        <v>535208</v>
      </c>
      <c r="E249" t="s">
        <v>185</v>
      </c>
      <c r="F249" t="s">
        <v>186</v>
      </c>
      <c r="G249" t="s">
        <v>187</v>
      </c>
      <c r="H249" t="s">
        <v>182</v>
      </c>
      <c r="I249" t="s">
        <v>183</v>
      </c>
      <c r="J249" s="1">
        <v>0.67361111111111116</v>
      </c>
      <c r="K249" s="1">
        <v>0.69652777777777775</v>
      </c>
      <c r="L249" t="s">
        <v>188</v>
      </c>
      <c r="M249" t="s">
        <v>189</v>
      </c>
      <c r="N249">
        <v>12.118</v>
      </c>
      <c r="Q249" s="1">
        <f t="shared" si="3"/>
        <v>2.2916666666666585E-2</v>
      </c>
    </row>
    <row r="250" spans="1:17">
      <c r="A250" t="s">
        <v>143</v>
      </c>
      <c r="B250">
        <v>19</v>
      </c>
      <c r="C250" t="s">
        <v>184</v>
      </c>
      <c r="D250">
        <v>535062</v>
      </c>
      <c r="E250" t="s">
        <v>190</v>
      </c>
      <c r="F250" t="s">
        <v>191</v>
      </c>
      <c r="G250" t="s">
        <v>187</v>
      </c>
      <c r="H250" t="s">
        <v>188</v>
      </c>
      <c r="I250" t="s">
        <v>189</v>
      </c>
      <c r="J250" s="1">
        <v>0.70138888888888884</v>
      </c>
      <c r="K250" s="1">
        <v>0.72222222222222221</v>
      </c>
      <c r="L250" t="s">
        <v>182</v>
      </c>
      <c r="M250" t="s">
        <v>183</v>
      </c>
      <c r="N250">
        <v>12.781700000000001</v>
      </c>
      <c r="Q250" s="1">
        <f t="shared" si="3"/>
        <v>2.083333333333337E-2</v>
      </c>
    </row>
    <row r="251" spans="1:17">
      <c r="A251" t="s">
        <v>143</v>
      </c>
      <c r="B251">
        <v>20</v>
      </c>
      <c r="C251" t="s">
        <v>184</v>
      </c>
      <c r="D251">
        <v>535220</v>
      </c>
      <c r="E251" t="s">
        <v>185</v>
      </c>
      <c r="F251" t="s">
        <v>186</v>
      </c>
      <c r="G251" t="s">
        <v>187</v>
      </c>
      <c r="H251" t="s">
        <v>182</v>
      </c>
      <c r="I251" t="s">
        <v>183</v>
      </c>
      <c r="J251" s="1">
        <v>0.72916666666666663</v>
      </c>
      <c r="K251" s="1">
        <v>0.75208333333333333</v>
      </c>
      <c r="L251" t="s">
        <v>188</v>
      </c>
      <c r="M251" t="s">
        <v>189</v>
      </c>
      <c r="N251">
        <v>12.118</v>
      </c>
      <c r="Q251" s="1">
        <f t="shared" si="3"/>
        <v>2.2916666666666696E-2</v>
      </c>
    </row>
    <row r="252" spans="1:17">
      <c r="A252" t="s">
        <v>143</v>
      </c>
      <c r="B252">
        <v>21</v>
      </c>
      <c r="C252" t="s">
        <v>184</v>
      </c>
      <c r="D252">
        <v>535074</v>
      </c>
      <c r="E252" t="s">
        <v>190</v>
      </c>
      <c r="F252" t="s">
        <v>191</v>
      </c>
      <c r="G252" t="s">
        <v>187</v>
      </c>
      <c r="H252" t="s">
        <v>188</v>
      </c>
      <c r="I252" t="s">
        <v>189</v>
      </c>
      <c r="J252" s="1">
        <v>0.75694444444444453</v>
      </c>
      <c r="K252" s="1">
        <v>0.77777777777777779</v>
      </c>
      <c r="L252" t="s">
        <v>182</v>
      </c>
      <c r="M252" t="s">
        <v>183</v>
      </c>
      <c r="N252">
        <v>12.781700000000001</v>
      </c>
      <c r="Q252" s="1">
        <f t="shared" si="3"/>
        <v>2.0833333333333259E-2</v>
      </c>
    </row>
    <row r="253" spans="1:17">
      <c r="A253" t="s">
        <v>143</v>
      </c>
      <c r="B253">
        <v>22</v>
      </c>
      <c r="C253" t="s">
        <v>179</v>
      </c>
      <c r="H253" t="s">
        <v>182</v>
      </c>
      <c r="I253" t="s">
        <v>183</v>
      </c>
      <c r="J253" s="1">
        <v>0.77777777777777779</v>
      </c>
      <c r="K253" s="1">
        <v>0.78402777777777777</v>
      </c>
      <c r="L253" t="s">
        <v>223</v>
      </c>
      <c r="M253" t="s">
        <v>224</v>
      </c>
      <c r="N253">
        <v>4.7119999999999997</v>
      </c>
      <c r="Q253" s="1">
        <f t="shared" si="3"/>
        <v>6.2499999999999778E-3</v>
      </c>
    </row>
    <row r="254" spans="1:17">
      <c r="A254" t="s">
        <v>143</v>
      </c>
      <c r="B254">
        <v>23</v>
      </c>
      <c r="C254" t="s">
        <v>184</v>
      </c>
      <c r="D254">
        <v>220286</v>
      </c>
      <c r="E254" t="s">
        <v>225</v>
      </c>
      <c r="F254" t="s">
        <v>226</v>
      </c>
      <c r="G254" t="s">
        <v>222</v>
      </c>
      <c r="H254" t="s">
        <v>223</v>
      </c>
      <c r="I254" t="s">
        <v>224</v>
      </c>
      <c r="J254" s="1">
        <v>0.80555555555555547</v>
      </c>
      <c r="K254" s="1">
        <v>0.84166666666666667</v>
      </c>
      <c r="L254" t="s">
        <v>218</v>
      </c>
      <c r="M254" t="s">
        <v>219</v>
      </c>
      <c r="N254">
        <v>20.921500000000002</v>
      </c>
      <c r="Q254" s="1">
        <f t="shared" si="3"/>
        <v>3.6111111111111205E-2</v>
      </c>
    </row>
    <row r="255" spans="1:17">
      <c r="A255" t="s">
        <v>143</v>
      </c>
      <c r="B255">
        <v>24</v>
      </c>
      <c r="C255" t="s">
        <v>184</v>
      </c>
      <c r="D255">
        <v>220149</v>
      </c>
      <c r="E255" t="s">
        <v>220</v>
      </c>
      <c r="F255" t="s">
        <v>221</v>
      </c>
      <c r="G255" t="s">
        <v>222</v>
      </c>
      <c r="H255" t="s">
        <v>218</v>
      </c>
      <c r="I255" t="s">
        <v>219</v>
      </c>
      <c r="J255" s="1">
        <v>0.84375</v>
      </c>
      <c r="K255" s="1">
        <v>0.87777777777777777</v>
      </c>
      <c r="L255" t="s">
        <v>223</v>
      </c>
      <c r="M255" t="s">
        <v>224</v>
      </c>
      <c r="N255">
        <v>19.882999999999999</v>
      </c>
      <c r="Q255" s="1">
        <f t="shared" si="3"/>
        <v>3.4027777777777768E-2</v>
      </c>
    </row>
    <row r="256" spans="1:17">
      <c r="A256" t="s">
        <v>143</v>
      </c>
      <c r="B256">
        <v>25</v>
      </c>
      <c r="C256" t="s">
        <v>179</v>
      </c>
      <c r="H256" t="s">
        <v>223</v>
      </c>
      <c r="I256" t="s">
        <v>224</v>
      </c>
      <c r="J256" s="1">
        <v>0.87777777777777777</v>
      </c>
      <c r="K256" s="1">
        <v>0.89166666666666661</v>
      </c>
      <c r="L256" t="s">
        <v>180</v>
      </c>
      <c r="M256" t="s">
        <v>181</v>
      </c>
      <c r="N256">
        <v>13.7</v>
      </c>
      <c r="Q256" s="1">
        <f t="shared" si="3"/>
        <v>1.388888888888884E-2</v>
      </c>
    </row>
    <row r="257" spans="1:17">
      <c r="A257" t="s">
        <v>143</v>
      </c>
      <c r="M257" t="s">
        <v>277</v>
      </c>
      <c r="N257">
        <f>SUM(N232:N256)</f>
        <v>233.32946999999999</v>
      </c>
      <c r="P257" t="s">
        <v>274</v>
      </c>
      <c r="Q257" s="1">
        <f>SUM(Q232:Q256)</f>
        <v>0.39652777777777742</v>
      </c>
    </row>
    <row r="258" spans="1:17">
      <c r="Q258" s="1"/>
    </row>
    <row r="259" spans="1:17">
      <c r="A259" t="s">
        <v>136</v>
      </c>
      <c r="Q259" s="1"/>
    </row>
    <row r="260" spans="1:17">
      <c r="A260" t="s">
        <v>136</v>
      </c>
      <c r="B260">
        <v>1</v>
      </c>
      <c r="C260" t="s">
        <v>179</v>
      </c>
      <c r="H260" t="s">
        <v>180</v>
      </c>
      <c r="I260" t="s">
        <v>181</v>
      </c>
      <c r="J260" s="1">
        <v>0.34583333333333338</v>
      </c>
      <c r="K260" s="1">
        <v>0.35416666666666669</v>
      </c>
      <c r="L260" t="s">
        <v>182</v>
      </c>
      <c r="M260" t="s">
        <v>183</v>
      </c>
      <c r="N260">
        <v>7.6</v>
      </c>
      <c r="Q260" s="1">
        <f t="shared" si="3"/>
        <v>8.3333333333333037E-3</v>
      </c>
    </row>
    <row r="261" spans="1:17">
      <c r="A261" t="s">
        <v>136</v>
      </c>
      <c r="B261">
        <v>2</v>
      </c>
      <c r="C261" t="s">
        <v>184</v>
      </c>
      <c r="D261">
        <v>535148</v>
      </c>
      <c r="E261" t="s">
        <v>185</v>
      </c>
      <c r="F261" t="s">
        <v>186</v>
      </c>
      <c r="G261" t="s">
        <v>187</v>
      </c>
      <c r="H261" t="s">
        <v>182</v>
      </c>
      <c r="I261" t="s">
        <v>183</v>
      </c>
      <c r="J261" s="1">
        <v>0.35416666666666669</v>
      </c>
      <c r="K261" s="1">
        <v>0.37638888888888888</v>
      </c>
      <c r="L261" t="s">
        <v>188</v>
      </c>
      <c r="M261" t="s">
        <v>189</v>
      </c>
      <c r="N261">
        <v>12.118</v>
      </c>
      <c r="Q261" s="1">
        <f t="shared" ref="Q261:Q324" si="4">K261-J261</f>
        <v>2.2222222222222199E-2</v>
      </c>
    </row>
    <row r="262" spans="1:17">
      <c r="A262" t="s">
        <v>136</v>
      </c>
      <c r="B262">
        <v>3</v>
      </c>
      <c r="C262" t="s">
        <v>184</v>
      </c>
      <c r="D262">
        <v>535002</v>
      </c>
      <c r="E262" t="s">
        <v>190</v>
      </c>
      <c r="F262" t="s">
        <v>191</v>
      </c>
      <c r="G262" t="s">
        <v>187</v>
      </c>
      <c r="H262" t="s">
        <v>188</v>
      </c>
      <c r="I262" t="s">
        <v>189</v>
      </c>
      <c r="J262" s="1">
        <v>0.38194444444444442</v>
      </c>
      <c r="K262" s="1">
        <v>0.40277777777777773</v>
      </c>
      <c r="L262" t="s">
        <v>182</v>
      </c>
      <c r="M262" t="s">
        <v>183</v>
      </c>
      <c r="N262">
        <v>12.781700000000001</v>
      </c>
      <c r="Q262" s="1">
        <f t="shared" si="4"/>
        <v>2.0833333333333315E-2</v>
      </c>
    </row>
    <row r="263" spans="1:17">
      <c r="A263" t="s">
        <v>136</v>
      </c>
      <c r="B263">
        <v>4</v>
      </c>
      <c r="C263" t="s">
        <v>184</v>
      </c>
      <c r="D263">
        <v>535160</v>
      </c>
      <c r="E263" t="s">
        <v>185</v>
      </c>
      <c r="F263" t="s">
        <v>186</v>
      </c>
      <c r="G263" t="s">
        <v>187</v>
      </c>
      <c r="H263" t="s">
        <v>182</v>
      </c>
      <c r="I263" t="s">
        <v>183</v>
      </c>
      <c r="J263" s="1">
        <v>0.40972222222222227</v>
      </c>
      <c r="K263" s="1">
        <v>0.43263888888888885</v>
      </c>
      <c r="L263" t="s">
        <v>188</v>
      </c>
      <c r="M263" t="s">
        <v>189</v>
      </c>
      <c r="N263">
        <v>12.118</v>
      </c>
      <c r="Q263" s="1">
        <f t="shared" si="4"/>
        <v>2.2916666666666585E-2</v>
      </c>
    </row>
    <row r="264" spans="1:17">
      <c r="A264" t="s">
        <v>136</v>
      </c>
      <c r="B264">
        <v>5</v>
      </c>
      <c r="C264" t="s">
        <v>184</v>
      </c>
      <c r="D264">
        <v>535013</v>
      </c>
      <c r="E264" t="s">
        <v>190</v>
      </c>
      <c r="F264" t="s">
        <v>191</v>
      </c>
      <c r="G264" t="s">
        <v>187</v>
      </c>
      <c r="H264" t="s">
        <v>188</v>
      </c>
      <c r="I264" t="s">
        <v>189</v>
      </c>
      <c r="J264" s="1">
        <v>0.4375</v>
      </c>
      <c r="K264" s="1">
        <v>0.45833333333333331</v>
      </c>
      <c r="L264" t="s">
        <v>182</v>
      </c>
      <c r="M264" t="s">
        <v>183</v>
      </c>
      <c r="N264">
        <v>12.781700000000001</v>
      </c>
      <c r="Q264" s="1">
        <f t="shared" si="4"/>
        <v>2.0833333333333315E-2</v>
      </c>
    </row>
    <row r="265" spans="1:17">
      <c r="A265" t="s">
        <v>136</v>
      </c>
      <c r="B265">
        <v>6</v>
      </c>
      <c r="C265" t="s">
        <v>179</v>
      </c>
      <c r="H265" t="s">
        <v>182</v>
      </c>
      <c r="I265" t="s">
        <v>183</v>
      </c>
      <c r="J265" s="1">
        <v>0.45833333333333331</v>
      </c>
      <c r="K265" s="1">
        <v>0.46666666666666662</v>
      </c>
      <c r="L265" t="s">
        <v>180</v>
      </c>
      <c r="M265" t="s">
        <v>181</v>
      </c>
      <c r="N265">
        <v>7.8</v>
      </c>
      <c r="Q265" s="1">
        <f t="shared" si="4"/>
        <v>8.3333333333333037E-3</v>
      </c>
    </row>
    <row r="266" spans="1:17">
      <c r="A266" t="s">
        <v>136</v>
      </c>
      <c r="B266">
        <v>7</v>
      </c>
      <c r="C266" t="s">
        <v>179</v>
      </c>
      <c r="H266" t="s">
        <v>180</v>
      </c>
      <c r="I266" t="s">
        <v>181</v>
      </c>
      <c r="J266" s="1">
        <v>0.51250000000000007</v>
      </c>
      <c r="K266" s="1">
        <v>0.52083333333333337</v>
      </c>
      <c r="L266" t="s">
        <v>182</v>
      </c>
      <c r="M266" t="s">
        <v>183</v>
      </c>
      <c r="N266">
        <v>7.6</v>
      </c>
      <c r="Q266" s="1">
        <f t="shared" si="4"/>
        <v>8.3333333333333037E-3</v>
      </c>
    </row>
    <row r="267" spans="1:17">
      <c r="A267" t="s">
        <v>136</v>
      </c>
      <c r="B267">
        <v>8</v>
      </c>
      <c r="C267" t="s">
        <v>184</v>
      </c>
      <c r="D267">
        <v>535179</v>
      </c>
      <c r="E267" t="s">
        <v>185</v>
      </c>
      <c r="F267" t="s">
        <v>186</v>
      </c>
      <c r="G267" t="s">
        <v>187</v>
      </c>
      <c r="H267" t="s">
        <v>182</v>
      </c>
      <c r="I267" t="s">
        <v>183</v>
      </c>
      <c r="J267" s="1">
        <v>0.52083333333333337</v>
      </c>
      <c r="K267" s="1">
        <v>0.54375000000000007</v>
      </c>
      <c r="L267" t="s">
        <v>188</v>
      </c>
      <c r="M267" t="s">
        <v>189</v>
      </c>
      <c r="N267">
        <v>12.118</v>
      </c>
      <c r="Q267" s="1">
        <f t="shared" si="4"/>
        <v>2.2916666666666696E-2</v>
      </c>
    </row>
    <row r="268" spans="1:17">
      <c r="A268" t="s">
        <v>136</v>
      </c>
      <c r="B268">
        <v>9</v>
      </c>
      <c r="C268" t="s">
        <v>184</v>
      </c>
      <c r="D268">
        <v>535032</v>
      </c>
      <c r="E268" t="s">
        <v>190</v>
      </c>
      <c r="F268" t="s">
        <v>191</v>
      </c>
      <c r="G268" t="s">
        <v>187</v>
      </c>
      <c r="H268" t="s">
        <v>188</v>
      </c>
      <c r="I268" t="s">
        <v>189</v>
      </c>
      <c r="J268" s="1">
        <v>0.54861111111111105</v>
      </c>
      <c r="K268" s="1">
        <v>0.56944444444444442</v>
      </c>
      <c r="L268" t="s">
        <v>182</v>
      </c>
      <c r="M268" t="s">
        <v>183</v>
      </c>
      <c r="N268">
        <v>12.781700000000001</v>
      </c>
      <c r="Q268" s="1">
        <f t="shared" si="4"/>
        <v>2.083333333333337E-2</v>
      </c>
    </row>
    <row r="269" spans="1:17">
      <c r="A269" t="s">
        <v>136</v>
      </c>
      <c r="B269">
        <v>10</v>
      </c>
      <c r="C269" t="s">
        <v>184</v>
      </c>
      <c r="D269">
        <v>535189</v>
      </c>
      <c r="E269" t="s">
        <v>185</v>
      </c>
      <c r="F269" t="s">
        <v>186</v>
      </c>
      <c r="G269" t="s">
        <v>187</v>
      </c>
      <c r="H269" t="s">
        <v>182</v>
      </c>
      <c r="I269" t="s">
        <v>183</v>
      </c>
      <c r="J269" s="1">
        <v>0.57638888888888895</v>
      </c>
      <c r="K269" s="1">
        <v>0.59930555555555554</v>
      </c>
      <c r="L269" t="s">
        <v>188</v>
      </c>
      <c r="M269" t="s">
        <v>189</v>
      </c>
      <c r="N269">
        <v>12.118</v>
      </c>
      <c r="Q269" s="1">
        <f t="shared" si="4"/>
        <v>2.2916666666666585E-2</v>
      </c>
    </row>
    <row r="270" spans="1:17">
      <c r="A270" t="s">
        <v>136</v>
      </c>
      <c r="B270">
        <v>11</v>
      </c>
      <c r="C270" t="s">
        <v>184</v>
      </c>
      <c r="D270">
        <v>535043</v>
      </c>
      <c r="E270" t="s">
        <v>190</v>
      </c>
      <c r="F270" t="s">
        <v>191</v>
      </c>
      <c r="G270" t="s">
        <v>187</v>
      </c>
      <c r="H270" t="s">
        <v>188</v>
      </c>
      <c r="I270" t="s">
        <v>189</v>
      </c>
      <c r="J270" s="1">
        <v>0.60416666666666663</v>
      </c>
      <c r="K270" s="1">
        <v>0.625</v>
      </c>
      <c r="L270" t="s">
        <v>182</v>
      </c>
      <c r="M270" t="s">
        <v>183</v>
      </c>
      <c r="N270">
        <v>12.781700000000001</v>
      </c>
      <c r="Q270" s="1">
        <f t="shared" si="4"/>
        <v>2.083333333333337E-2</v>
      </c>
    </row>
    <row r="271" spans="1:17">
      <c r="A271" t="s">
        <v>136</v>
      </c>
      <c r="B271">
        <v>12</v>
      </c>
      <c r="C271" t="s">
        <v>184</v>
      </c>
      <c r="D271">
        <v>535198</v>
      </c>
      <c r="E271" t="s">
        <v>185</v>
      </c>
      <c r="F271" t="s">
        <v>186</v>
      </c>
      <c r="G271" t="s">
        <v>187</v>
      </c>
      <c r="H271" t="s">
        <v>182</v>
      </c>
      <c r="I271" t="s">
        <v>183</v>
      </c>
      <c r="J271" s="1">
        <v>0.63194444444444442</v>
      </c>
      <c r="K271" s="1">
        <v>0.65486111111111112</v>
      </c>
      <c r="L271" t="s">
        <v>188</v>
      </c>
      <c r="M271" t="s">
        <v>189</v>
      </c>
      <c r="N271">
        <v>12.118</v>
      </c>
      <c r="Q271" s="1">
        <f t="shared" si="4"/>
        <v>2.2916666666666696E-2</v>
      </c>
    </row>
    <row r="272" spans="1:17">
      <c r="A272" t="s">
        <v>136</v>
      </c>
      <c r="B272">
        <v>13</v>
      </c>
      <c r="C272" t="s">
        <v>184</v>
      </c>
      <c r="D272">
        <v>535052</v>
      </c>
      <c r="E272" t="s">
        <v>190</v>
      </c>
      <c r="F272" t="s">
        <v>191</v>
      </c>
      <c r="G272" t="s">
        <v>187</v>
      </c>
      <c r="H272" t="s">
        <v>188</v>
      </c>
      <c r="I272" t="s">
        <v>189</v>
      </c>
      <c r="J272" s="1">
        <v>0.65972222222222221</v>
      </c>
      <c r="K272" s="1">
        <v>0.68055555555555547</v>
      </c>
      <c r="L272" t="s">
        <v>182</v>
      </c>
      <c r="M272" t="s">
        <v>183</v>
      </c>
      <c r="N272">
        <v>12.781700000000001</v>
      </c>
      <c r="Q272" s="1">
        <f t="shared" si="4"/>
        <v>2.0833333333333259E-2</v>
      </c>
    </row>
    <row r="273" spans="1:17">
      <c r="A273" t="s">
        <v>136</v>
      </c>
      <c r="B273">
        <v>14</v>
      </c>
      <c r="C273" t="s">
        <v>179</v>
      </c>
      <c r="H273" t="s">
        <v>182</v>
      </c>
      <c r="I273" t="s">
        <v>183</v>
      </c>
      <c r="J273" s="1">
        <v>0.68055555555555547</v>
      </c>
      <c r="K273" s="1">
        <v>0.68888888888888899</v>
      </c>
      <c r="L273" t="s">
        <v>180</v>
      </c>
      <c r="M273" t="s">
        <v>181</v>
      </c>
      <c r="N273">
        <v>7.8</v>
      </c>
      <c r="Q273" s="1">
        <f t="shared" si="4"/>
        <v>8.3333333333335258E-3</v>
      </c>
    </row>
    <row r="274" spans="1:17">
      <c r="A274" t="s">
        <v>136</v>
      </c>
      <c r="M274" t="s">
        <v>277</v>
      </c>
      <c r="N274">
        <f>SUM(N260:N273)</f>
        <v>155.29850000000002</v>
      </c>
      <c r="P274" t="s">
        <v>274</v>
      </c>
      <c r="Q274" s="1">
        <f>SUM(Q260:Q273)</f>
        <v>0.25138888888888883</v>
      </c>
    </row>
    <row r="275" spans="1:17">
      <c r="Q275" s="1"/>
    </row>
    <row r="276" spans="1:17">
      <c r="A276" t="s">
        <v>127</v>
      </c>
      <c r="Q276" s="1"/>
    </row>
    <row r="277" spans="1:17">
      <c r="A277" t="s">
        <v>127</v>
      </c>
      <c r="B277">
        <v>1</v>
      </c>
      <c r="C277" t="s">
        <v>179</v>
      </c>
      <c r="H277" t="s">
        <v>180</v>
      </c>
      <c r="I277" t="s">
        <v>181</v>
      </c>
      <c r="J277" s="1">
        <v>0.27638888888888885</v>
      </c>
      <c r="K277" s="1">
        <v>0.28472222222222221</v>
      </c>
      <c r="L277" t="s">
        <v>182</v>
      </c>
      <c r="M277" t="s">
        <v>183</v>
      </c>
      <c r="N277">
        <v>7.6</v>
      </c>
      <c r="Q277" s="1">
        <f t="shared" si="4"/>
        <v>8.3333333333333592E-3</v>
      </c>
    </row>
    <row r="278" spans="1:17">
      <c r="A278" t="s">
        <v>127</v>
      </c>
      <c r="B278">
        <v>2</v>
      </c>
      <c r="C278" t="s">
        <v>184</v>
      </c>
      <c r="D278">
        <v>535133</v>
      </c>
      <c r="E278" t="s">
        <v>185</v>
      </c>
      <c r="F278" t="s">
        <v>186</v>
      </c>
      <c r="G278" t="s">
        <v>187</v>
      </c>
      <c r="H278" t="s">
        <v>182</v>
      </c>
      <c r="I278" t="s">
        <v>183</v>
      </c>
      <c r="J278" s="1">
        <v>0.28472222222222221</v>
      </c>
      <c r="K278" s="1">
        <v>0.3034722222222222</v>
      </c>
      <c r="L278" t="s">
        <v>188</v>
      </c>
      <c r="M278" t="s">
        <v>189</v>
      </c>
      <c r="N278">
        <v>12.118</v>
      </c>
      <c r="Q278" s="1">
        <f t="shared" si="4"/>
        <v>1.8749999999999989E-2</v>
      </c>
    </row>
    <row r="279" spans="1:17">
      <c r="A279" t="s">
        <v>127</v>
      </c>
      <c r="B279">
        <v>3</v>
      </c>
      <c r="C279" t="s">
        <v>184</v>
      </c>
      <c r="D279">
        <v>534986</v>
      </c>
      <c r="E279" t="s">
        <v>190</v>
      </c>
      <c r="F279" t="s">
        <v>191</v>
      </c>
      <c r="G279" t="s">
        <v>187</v>
      </c>
      <c r="H279" t="s">
        <v>188</v>
      </c>
      <c r="I279" t="s">
        <v>189</v>
      </c>
      <c r="J279" s="1">
        <v>0.3125</v>
      </c>
      <c r="K279" s="1">
        <v>0.33194444444444443</v>
      </c>
      <c r="L279" t="s">
        <v>182</v>
      </c>
      <c r="M279" t="s">
        <v>183</v>
      </c>
      <c r="N279">
        <v>12.781700000000001</v>
      </c>
      <c r="Q279" s="1">
        <f t="shared" si="4"/>
        <v>1.9444444444444431E-2</v>
      </c>
    </row>
    <row r="280" spans="1:17">
      <c r="A280" t="s">
        <v>127</v>
      </c>
      <c r="B280">
        <v>4</v>
      </c>
      <c r="C280" t="s">
        <v>184</v>
      </c>
      <c r="D280">
        <v>535144</v>
      </c>
      <c r="E280" t="s">
        <v>185</v>
      </c>
      <c r="F280" t="s">
        <v>186</v>
      </c>
      <c r="G280" t="s">
        <v>187</v>
      </c>
      <c r="H280" t="s">
        <v>182</v>
      </c>
      <c r="I280" t="s">
        <v>183</v>
      </c>
      <c r="J280" s="1">
        <v>0.34027777777777773</v>
      </c>
      <c r="K280" s="1">
        <v>0.36249999999999999</v>
      </c>
      <c r="L280" t="s">
        <v>188</v>
      </c>
      <c r="M280" t="s">
        <v>189</v>
      </c>
      <c r="N280">
        <v>12.118</v>
      </c>
      <c r="Q280" s="1">
        <f t="shared" si="4"/>
        <v>2.2222222222222254E-2</v>
      </c>
    </row>
    <row r="281" spans="1:17">
      <c r="A281" t="s">
        <v>127</v>
      </c>
      <c r="B281">
        <v>5</v>
      </c>
      <c r="C281" t="s">
        <v>184</v>
      </c>
      <c r="D281">
        <v>534998</v>
      </c>
      <c r="E281" t="s">
        <v>190</v>
      </c>
      <c r="F281" t="s">
        <v>191</v>
      </c>
      <c r="G281" t="s">
        <v>187</v>
      </c>
      <c r="H281" t="s">
        <v>188</v>
      </c>
      <c r="I281" t="s">
        <v>189</v>
      </c>
      <c r="J281" s="1">
        <v>0.36805555555555558</v>
      </c>
      <c r="K281" s="1">
        <v>0.38819444444444445</v>
      </c>
      <c r="L281" t="s">
        <v>182</v>
      </c>
      <c r="M281" t="s">
        <v>183</v>
      </c>
      <c r="N281">
        <v>12.781700000000001</v>
      </c>
      <c r="Q281" s="1">
        <f t="shared" si="4"/>
        <v>2.0138888888888873E-2</v>
      </c>
    </row>
    <row r="282" spans="1:17">
      <c r="A282" t="s">
        <v>127</v>
      </c>
      <c r="B282">
        <v>6</v>
      </c>
      <c r="C282" t="s">
        <v>184</v>
      </c>
      <c r="D282">
        <v>535177</v>
      </c>
      <c r="E282" t="s">
        <v>185</v>
      </c>
      <c r="F282" t="s">
        <v>186</v>
      </c>
      <c r="G282" t="s">
        <v>187</v>
      </c>
      <c r="H282" t="s">
        <v>182</v>
      </c>
      <c r="I282" t="s">
        <v>183</v>
      </c>
      <c r="J282" s="1">
        <v>0.50694444444444442</v>
      </c>
      <c r="K282" s="1">
        <v>0.52986111111111112</v>
      </c>
      <c r="L282" t="s">
        <v>188</v>
      </c>
      <c r="M282" t="s">
        <v>189</v>
      </c>
      <c r="N282">
        <v>12.118</v>
      </c>
      <c r="Q282" s="1">
        <f t="shared" si="4"/>
        <v>2.2916666666666696E-2</v>
      </c>
    </row>
    <row r="283" spans="1:17">
      <c r="A283" t="s">
        <v>127</v>
      </c>
      <c r="B283">
        <v>7</v>
      </c>
      <c r="C283" t="s">
        <v>184</v>
      </c>
      <c r="D283">
        <v>535031</v>
      </c>
      <c r="E283" t="s">
        <v>190</v>
      </c>
      <c r="F283" t="s">
        <v>191</v>
      </c>
      <c r="G283" t="s">
        <v>187</v>
      </c>
      <c r="H283" t="s">
        <v>188</v>
      </c>
      <c r="I283" t="s">
        <v>189</v>
      </c>
      <c r="J283" s="1">
        <v>0.53472222222222221</v>
      </c>
      <c r="K283" s="1">
        <v>0.55555555555555558</v>
      </c>
      <c r="L283" t="s">
        <v>182</v>
      </c>
      <c r="M283" t="s">
        <v>183</v>
      </c>
      <c r="N283">
        <v>12.781700000000001</v>
      </c>
      <c r="Q283" s="1">
        <f t="shared" si="4"/>
        <v>2.083333333333337E-2</v>
      </c>
    </row>
    <row r="284" spans="1:17">
      <c r="A284" t="s">
        <v>127</v>
      </c>
      <c r="B284">
        <v>8</v>
      </c>
      <c r="C284" t="s">
        <v>184</v>
      </c>
      <c r="D284">
        <v>535187</v>
      </c>
      <c r="E284" t="s">
        <v>185</v>
      </c>
      <c r="F284" t="s">
        <v>186</v>
      </c>
      <c r="G284" t="s">
        <v>187</v>
      </c>
      <c r="H284" t="s">
        <v>182</v>
      </c>
      <c r="I284" t="s">
        <v>183</v>
      </c>
      <c r="J284" s="1">
        <v>0.5625</v>
      </c>
      <c r="K284" s="1">
        <v>0.5854166666666667</v>
      </c>
      <c r="L284" t="s">
        <v>188</v>
      </c>
      <c r="M284" t="s">
        <v>189</v>
      </c>
      <c r="N284">
        <v>12.118</v>
      </c>
      <c r="Q284" s="1">
        <f t="shared" si="4"/>
        <v>2.2916666666666696E-2</v>
      </c>
    </row>
    <row r="285" spans="1:17">
      <c r="A285" t="s">
        <v>127</v>
      </c>
      <c r="B285">
        <v>9</v>
      </c>
      <c r="C285" t="s">
        <v>184</v>
      </c>
      <c r="D285">
        <v>535039</v>
      </c>
      <c r="E285" t="s">
        <v>190</v>
      </c>
      <c r="F285" t="s">
        <v>191</v>
      </c>
      <c r="G285" t="s">
        <v>187</v>
      </c>
      <c r="H285" t="s">
        <v>188</v>
      </c>
      <c r="I285" t="s">
        <v>189</v>
      </c>
      <c r="J285" s="1">
        <v>0.59027777777777779</v>
      </c>
      <c r="K285" s="1">
        <v>0.61111111111111105</v>
      </c>
      <c r="L285" t="s">
        <v>182</v>
      </c>
      <c r="M285" t="s">
        <v>183</v>
      </c>
      <c r="N285">
        <v>12.781700000000001</v>
      </c>
      <c r="Q285" s="1">
        <f t="shared" si="4"/>
        <v>2.0833333333333259E-2</v>
      </c>
    </row>
    <row r="286" spans="1:17">
      <c r="A286" t="s">
        <v>127</v>
      </c>
      <c r="B286">
        <v>10</v>
      </c>
      <c r="C286" t="s">
        <v>179</v>
      </c>
      <c r="H286" t="s">
        <v>182</v>
      </c>
      <c r="I286" t="s">
        <v>183</v>
      </c>
      <c r="J286" s="1">
        <v>0.61111111111111105</v>
      </c>
      <c r="K286" s="1">
        <v>0.61944444444444446</v>
      </c>
      <c r="L286" t="s">
        <v>180</v>
      </c>
      <c r="M286" t="s">
        <v>181</v>
      </c>
      <c r="N286">
        <v>7.8</v>
      </c>
      <c r="Q286" s="1">
        <f t="shared" si="4"/>
        <v>8.3333333333334147E-3</v>
      </c>
    </row>
    <row r="287" spans="1:17">
      <c r="A287" t="s">
        <v>127</v>
      </c>
      <c r="M287" t="s">
        <v>277</v>
      </c>
      <c r="N287">
        <f>SUM(N277:N286)</f>
        <v>114.9988</v>
      </c>
      <c r="P287" t="s">
        <v>274</v>
      </c>
      <c r="Q287" s="1">
        <f>SUM(Q277:Q286)</f>
        <v>0.18472222222222234</v>
      </c>
    </row>
    <row r="288" spans="1:17">
      <c r="Q288" s="1"/>
    </row>
    <row r="289" spans="1:17">
      <c r="A289" t="s">
        <v>133</v>
      </c>
      <c r="Q289" s="1"/>
    </row>
    <row r="290" spans="1:17">
      <c r="A290" t="s">
        <v>133</v>
      </c>
      <c r="B290">
        <v>1</v>
      </c>
      <c r="C290" t="s">
        <v>179</v>
      </c>
      <c r="H290" t="s">
        <v>180</v>
      </c>
      <c r="I290" t="s">
        <v>181</v>
      </c>
      <c r="J290" s="1">
        <v>0.4604166666666667</v>
      </c>
      <c r="K290" s="1">
        <v>0.46875</v>
      </c>
      <c r="L290" t="s">
        <v>218</v>
      </c>
      <c r="M290" t="s">
        <v>219</v>
      </c>
      <c r="N290">
        <v>5.3</v>
      </c>
      <c r="Q290" s="1">
        <f t="shared" si="4"/>
        <v>8.3333333333333037E-3</v>
      </c>
    </row>
    <row r="291" spans="1:17">
      <c r="A291" t="s">
        <v>133</v>
      </c>
      <c r="B291">
        <v>2</v>
      </c>
      <c r="C291" t="s">
        <v>184</v>
      </c>
      <c r="D291">
        <v>220077</v>
      </c>
      <c r="E291" t="s">
        <v>220</v>
      </c>
      <c r="F291" t="s">
        <v>221</v>
      </c>
      <c r="G291" t="s">
        <v>222</v>
      </c>
      <c r="H291" t="s">
        <v>218</v>
      </c>
      <c r="I291" t="s">
        <v>219</v>
      </c>
      <c r="J291" s="1">
        <v>0.46875</v>
      </c>
      <c r="K291" s="1">
        <v>0.50277777777777777</v>
      </c>
      <c r="L291" t="s">
        <v>223</v>
      </c>
      <c r="M291" t="s">
        <v>224</v>
      </c>
      <c r="N291">
        <v>19.882999999999999</v>
      </c>
      <c r="Q291" s="1">
        <f t="shared" si="4"/>
        <v>3.4027777777777768E-2</v>
      </c>
    </row>
    <row r="292" spans="1:17">
      <c r="A292" t="s">
        <v>133</v>
      </c>
      <c r="B292">
        <v>3</v>
      </c>
      <c r="C292" t="s">
        <v>184</v>
      </c>
      <c r="D292">
        <v>220230</v>
      </c>
      <c r="E292" t="s">
        <v>225</v>
      </c>
      <c r="F292" t="s">
        <v>226</v>
      </c>
      <c r="G292" t="s">
        <v>222</v>
      </c>
      <c r="H292" t="s">
        <v>223</v>
      </c>
      <c r="I292" t="s">
        <v>224</v>
      </c>
      <c r="J292" s="1">
        <v>0.51388888888888895</v>
      </c>
      <c r="K292" s="1">
        <v>0.54999999999999993</v>
      </c>
      <c r="L292" t="s">
        <v>218</v>
      </c>
      <c r="M292" t="s">
        <v>219</v>
      </c>
      <c r="N292">
        <v>20.921500000000002</v>
      </c>
      <c r="Q292" s="1">
        <f t="shared" si="4"/>
        <v>3.6111111111110983E-2</v>
      </c>
    </row>
    <row r="293" spans="1:17">
      <c r="A293" t="s">
        <v>133</v>
      </c>
      <c r="B293">
        <v>4</v>
      </c>
      <c r="C293" t="s">
        <v>179</v>
      </c>
      <c r="H293" t="s">
        <v>218</v>
      </c>
      <c r="I293" t="s">
        <v>219</v>
      </c>
      <c r="J293" s="1">
        <v>0.54999999999999993</v>
      </c>
      <c r="K293" s="1">
        <v>0.55347222222222225</v>
      </c>
      <c r="L293" t="s">
        <v>231</v>
      </c>
      <c r="M293" t="s">
        <v>232</v>
      </c>
      <c r="N293">
        <v>4.9268599999999996</v>
      </c>
      <c r="Q293" s="1">
        <f t="shared" si="4"/>
        <v>3.4722222222223209E-3</v>
      </c>
    </row>
    <row r="294" spans="1:17">
      <c r="A294" t="s">
        <v>133</v>
      </c>
      <c r="B294">
        <v>5</v>
      </c>
      <c r="C294" t="s">
        <v>184</v>
      </c>
      <c r="D294">
        <v>230763</v>
      </c>
      <c r="E294" t="s">
        <v>233</v>
      </c>
      <c r="F294" t="s">
        <v>234</v>
      </c>
      <c r="G294" t="s">
        <v>235</v>
      </c>
      <c r="H294" t="s">
        <v>231</v>
      </c>
      <c r="I294" t="s">
        <v>232</v>
      </c>
      <c r="J294" s="1">
        <v>0.57638888888888895</v>
      </c>
      <c r="K294" s="1">
        <v>0.59652777777777777</v>
      </c>
      <c r="L294" t="s">
        <v>236</v>
      </c>
      <c r="M294" t="s">
        <v>237</v>
      </c>
      <c r="N294">
        <v>14.0327</v>
      </c>
      <c r="Q294" s="1">
        <f t="shared" si="4"/>
        <v>2.0138888888888817E-2</v>
      </c>
    </row>
    <row r="295" spans="1:17">
      <c r="A295" t="s">
        <v>133</v>
      </c>
      <c r="B295">
        <v>6</v>
      </c>
      <c r="C295" t="s">
        <v>184</v>
      </c>
      <c r="D295">
        <v>230849</v>
      </c>
      <c r="E295" t="s">
        <v>238</v>
      </c>
      <c r="F295" t="s">
        <v>239</v>
      </c>
      <c r="G295" t="s">
        <v>235</v>
      </c>
      <c r="H295" t="s">
        <v>236</v>
      </c>
      <c r="I295" t="s">
        <v>237</v>
      </c>
      <c r="J295" s="1">
        <v>0.60416666666666663</v>
      </c>
      <c r="K295" s="1">
        <v>0.62152777777777779</v>
      </c>
      <c r="L295" t="s">
        <v>231</v>
      </c>
      <c r="M295" t="s">
        <v>232</v>
      </c>
      <c r="N295">
        <v>13.1371</v>
      </c>
      <c r="Q295" s="1">
        <f t="shared" si="4"/>
        <v>1.736111111111116E-2</v>
      </c>
    </row>
    <row r="296" spans="1:17">
      <c r="A296" t="s">
        <v>133</v>
      </c>
      <c r="B296">
        <v>7</v>
      </c>
      <c r="C296" t="s">
        <v>184</v>
      </c>
      <c r="D296">
        <v>230854</v>
      </c>
      <c r="E296" t="s">
        <v>233</v>
      </c>
      <c r="F296" t="s">
        <v>234</v>
      </c>
      <c r="G296" t="s">
        <v>235</v>
      </c>
      <c r="H296" t="s">
        <v>231</v>
      </c>
      <c r="I296" t="s">
        <v>232</v>
      </c>
      <c r="J296" s="1">
        <v>0.63194444444444442</v>
      </c>
      <c r="K296" s="1">
        <v>0.65208333333333335</v>
      </c>
      <c r="L296" t="s">
        <v>236</v>
      </c>
      <c r="M296" t="s">
        <v>237</v>
      </c>
      <c r="N296">
        <v>14.0327</v>
      </c>
      <c r="Q296" s="1">
        <f t="shared" si="4"/>
        <v>2.0138888888888928E-2</v>
      </c>
    </row>
    <row r="297" spans="1:17">
      <c r="A297" t="s">
        <v>133</v>
      </c>
      <c r="B297">
        <v>8</v>
      </c>
      <c r="C297" t="s">
        <v>184</v>
      </c>
      <c r="D297">
        <v>230878</v>
      </c>
      <c r="E297" t="s">
        <v>238</v>
      </c>
      <c r="F297" t="s">
        <v>239</v>
      </c>
      <c r="G297" t="s">
        <v>235</v>
      </c>
      <c r="H297" t="s">
        <v>236</v>
      </c>
      <c r="I297" t="s">
        <v>237</v>
      </c>
      <c r="J297" s="1">
        <v>0.65972222222222221</v>
      </c>
      <c r="K297" s="1">
        <v>0.67708333333333337</v>
      </c>
      <c r="L297" t="s">
        <v>231</v>
      </c>
      <c r="M297" t="s">
        <v>232</v>
      </c>
      <c r="N297">
        <v>13.1371</v>
      </c>
      <c r="Q297" s="1">
        <f t="shared" si="4"/>
        <v>1.736111111111116E-2</v>
      </c>
    </row>
    <row r="298" spans="1:17">
      <c r="A298" t="s">
        <v>133</v>
      </c>
      <c r="B298">
        <v>9</v>
      </c>
      <c r="C298" t="s">
        <v>184</v>
      </c>
      <c r="D298">
        <v>230874</v>
      </c>
      <c r="E298" t="s">
        <v>233</v>
      </c>
      <c r="F298" t="s">
        <v>234</v>
      </c>
      <c r="G298" t="s">
        <v>235</v>
      </c>
      <c r="H298" t="s">
        <v>231</v>
      </c>
      <c r="I298" t="s">
        <v>232</v>
      </c>
      <c r="J298" s="1">
        <v>0.6875</v>
      </c>
      <c r="K298" s="1">
        <v>0.70763888888888893</v>
      </c>
      <c r="L298" t="s">
        <v>236</v>
      </c>
      <c r="M298" t="s">
        <v>237</v>
      </c>
      <c r="N298">
        <v>14.0327</v>
      </c>
      <c r="Q298" s="1">
        <f t="shared" si="4"/>
        <v>2.0138888888888928E-2</v>
      </c>
    </row>
    <row r="299" spans="1:17">
      <c r="A299" t="s">
        <v>133</v>
      </c>
      <c r="B299">
        <v>10</v>
      </c>
      <c r="C299" t="s">
        <v>184</v>
      </c>
      <c r="D299">
        <v>230792</v>
      </c>
      <c r="E299" t="s">
        <v>238</v>
      </c>
      <c r="F299" t="s">
        <v>239</v>
      </c>
      <c r="G299" t="s">
        <v>235</v>
      </c>
      <c r="H299" t="s">
        <v>236</v>
      </c>
      <c r="I299" t="s">
        <v>237</v>
      </c>
      <c r="J299" s="1">
        <v>0.71527777777777779</v>
      </c>
      <c r="K299" s="1">
        <v>0.73263888888888884</v>
      </c>
      <c r="L299" t="s">
        <v>231</v>
      </c>
      <c r="M299" t="s">
        <v>232</v>
      </c>
      <c r="N299">
        <v>13.1371</v>
      </c>
      <c r="Q299" s="1">
        <f t="shared" si="4"/>
        <v>1.7361111111111049E-2</v>
      </c>
    </row>
    <row r="300" spans="1:17">
      <c r="A300" t="s">
        <v>133</v>
      </c>
      <c r="B300">
        <v>11</v>
      </c>
      <c r="C300" t="s">
        <v>179</v>
      </c>
      <c r="H300" t="s">
        <v>231</v>
      </c>
      <c r="I300" t="s">
        <v>232</v>
      </c>
      <c r="J300" s="1">
        <v>0.73263888888888884</v>
      </c>
      <c r="K300" s="1">
        <v>0.74513888888888891</v>
      </c>
      <c r="L300" t="s">
        <v>180</v>
      </c>
      <c r="M300" t="s">
        <v>181</v>
      </c>
      <c r="N300">
        <v>9.8000000000000007</v>
      </c>
      <c r="Q300" s="1">
        <f t="shared" si="4"/>
        <v>1.2500000000000067E-2</v>
      </c>
    </row>
    <row r="301" spans="1:17">
      <c r="A301" t="s">
        <v>133</v>
      </c>
      <c r="M301" t="s">
        <v>277</v>
      </c>
      <c r="N301">
        <f>SUM(N290:N300)</f>
        <v>142.34076000000002</v>
      </c>
      <c r="P301" t="s">
        <v>274</v>
      </c>
      <c r="Q301" s="1">
        <f>SUM(Q290:Q300)</f>
        <v>0.20694444444444449</v>
      </c>
    </row>
    <row r="302" spans="1:17">
      <c r="Q302" s="1"/>
    </row>
    <row r="303" spans="1:17">
      <c r="A303" t="s">
        <v>110</v>
      </c>
      <c r="Q303" s="1"/>
    </row>
    <row r="304" spans="1:17">
      <c r="A304" t="s">
        <v>110</v>
      </c>
      <c r="B304">
        <v>1</v>
      </c>
      <c r="C304" t="s">
        <v>179</v>
      </c>
      <c r="H304" t="s">
        <v>180</v>
      </c>
      <c r="I304" t="s">
        <v>181</v>
      </c>
      <c r="J304" s="1">
        <v>0.31388888888888888</v>
      </c>
      <c r="K304" s="1">
        <v>0.3263888888888889</v>
      </c>
      <c r="L304" t="s">
        <v>231</v>
      </c>
      <c r="M304" t="s">
        <v>232</v>
      </c>
      <c r="N304">
        <v>9.6999999999999993</v>
      </c>
      <c r="Q304" s="1">
        <f t="shared" si="4"/>
        <v>1.2500000000000011E-2</v>
      </c>
    </row>
    <row r="305" spans="1:17">
      <c r="A305" t="s">
        <v>110</v>
      </c>
      <c r="B305">
        <v>2</v>
      </c>
      <c r="C305" t="s">
        <v>184</v>
      </c>
      <c r="D305">
        <v>230816</v>
      </c>
      <c r="E305" t="s">
        <v>233</v>
      </c>
      <c r="F305" t="s">
        <v>234</v>
      </c>
      <c r="G305" t="s">
        <v>235</v>
      </c>
      <c r="H305" t="s">
        <v>231</v>
      </c>
      <c r="I305" t="s">
        <v>232</v>
      </c>
      <c r="J305" s="1">
        <v>0.3263888888888889</v>
      </c>
      <c r="K305" s="1">
        <v>0.34652777777777777</v>
      </c>
      <c r="L305" t="s">
        <v>236</v>
      </c>
      <c r="M305" t="s">
        <v>237</v>
      </c>
      <c r="N305">
        <v>14.0327</v>
      </c>
      <c r="Q305" s="1">
        <f t="shared" si="4"/>
        <v>2.0138888888888873E-2</v>
      </c>
    </row>
    <row r="306" spans="1:17">
      <c r="A306" t="s">
        <v>110</v>
      </c>
      <c r="B306">
        <v>3</v>
      </c>
      <c r="C306" t="s">
        <v>184</v>
      </c>
      <c r="D306">
        <v>230786</v>
      </c>
      <c r="E306" t="s">
        <v>238</v>
      </c>
      <c r="F306" t="s">
        <v>239</v>
      </c>
      <c r="G306" t="s">
        <v>235</v>
      </c>
      <c r="H306" t="s">
        <v>236</v>
      </c>
      <c r="I306" t="s">
        <v>237</v>
      </c>
      <c r="J306" s="1">
        <v>0.35416666666666669</v>
      </c>
      <c r="K306" s="1">
        <v>0.37152777777777773</v>
      </c>
      <c r="L306" t="s">
        <v>231</v>
      </c>
      <c r="M306" t="s">
        <v>232</v>
      </c>
      <c r="N306">
        <v>13.1371</v>
      </c>
      <c r="Q306" s="1">
        <f t="shared" si="4"/>
        <v>1.7361111111111049E-2</v>
      </c>
    </row>
    <row r="307" spans="1:17">
      <c r="A307" t="s">
        <v>110</v>
      </c>
      <c r="B307">
        <v>4</v>
      </c>
      <c r="C307" t="s">
        <v>184</v>
      </c>
      <c r="D307">
        <v>230820</v>
      </c>
      <c r="E307" t="s">
        <v>233</v>
      </c>
      <c r="F307" t="s">
        <v>234</v>
      </c>
      <c r="G307" t="s">
        <v>235</v>
      </c>
      <c r="H307" t="s">
        <v>231</v>
      </c>
      <c r="I307" t="s">
        <v>232</v>
      </c>
      <c r="J307" s="1">
        <v>0.38194444444444442</v>
      </c>
      <c r="K307" s="1">
        <v>0.40208333333333335</v>
      </c>
      <c r="L307" t="s">
        <v>236</v>
      </c>
      <c r="M307" t="s">
        <v>237</v>
      </c>
      <c r="N307">
        <v>14.0327</v>
      </c>
      <c r="Q307" s="1">
        <f t="shared" si="4"/>
        <v>2.0138888888888928E-2</v>
      </c>
    </row>
    <row r="308" spans="1:17">
      <c r="A308" t="s">
        <v>110</v>
      </c>
      <c r="B308">
        <v>5</v>
      </c>
      <c r="C308" t="s">
        <v>184</v>
      </c>
      <c r="D308">
        <v>230885</v>
      </c>
      <c r="E308" t="s">
        <v>238</v>
      </c>
      <c r="F308" t="s">
        <v>239</v>
      </c>
      <c r="G308" t="s">
        <v>235</v>
      </c>
      <c r="H308" t="s">
        <v>236</v>
      </c>
      <c r="I308" t="s">
        <v>237</v>
      </c>
      <c r="J308" s="1">
        <v>0.40972222222222227</v>
      </c>
      <c r="K308" s="1">
        <v>0.42708333333333331</v>
      </c>
      <c r="L308" t="s">
        <v>231</v>
      </c>
      <c r="M308" t="s">
        <v>232</v>
      </c>
      <c r="N308">
        <v>13.1371</v>
      </c>
      <c r="Q308" s="1">
        <f t="shared" si="4"/>
        <v>1.7361111111111049E-2</v>
      </c>
    </row>
    <row r="309" spans="1:17">
      <c r="A309" t="s">
        <v>110</v>
      </c>
      <c r="B309">
        <v>6</v>
      </c>
      <c r="C309" t="s">
        <v>184</v>
      </c>
      <c r="D309">
        <v>230894</v>
      </c>
      <c r="E309" t="s">
        <v>233</v>
      </c>
      <c r="F309" t="s">
        <v>234</v>
      </c>
      <c r="G309" t="s">
        <v>235</v>
      </c>
      <c r="H309" t="s">
        <v>231</v>
      </c>
      <c r="I309" t="s">
        <v>232</v>
      </c>
      <c r="J309" s="1">
        <v>0.52083333333333337</v>
      </c>
      <c r="K309" s="1">
        <v>0.54097222222222219</v>
      </c>
      <c r="L309" t="s">
        <v>236</v>
      </c>
      <c r="M309" t="s">
        <v>237</v>
      </c>
      <c r="N309">
        <v>14.0327</v>
      </c>
      <c r="Q309" s="1">
        <f t="shared" si="4"/>
        <v>2.0138888888888817E-2</v>
      </c>
    </row>
    <row r="310" spans="1:17">
      <c r="A310" t="s">
        <v>110</v>
      </c>
      <c r="B310">
        <v>7</v>
      </c>
      <c r="C310" t="s">
        <v>184</v>
      </c>
      <c r="D310">
        <v>230845</v>
      </c>
      <c r="E310" t="s">
        <v>238</v>
      </c>
      <c r="F310" t="s">
        <v>239</v>
      </c>
      <c r="G310" t="s">
        <v>235</v>
      </c>
      <c r="H310" t="s">
        <v>236</v>
      </c>
      <c r="I310" t="s">
        <v>237</v>
      </c>
      <c r="J310" s="1">
        <v>0.54861111111111105</v>
      </c>
      <c r="K310" s="1">
        <v>0.56597222222222221</v>
      </c>
      <c r="L310" t="s">
        <v>231</v>
      </c>
      <c r="M310" t="s">
        <v>232</v>
      </c>
      <c r="N310">
        <v>13.1371</v>
      </c>
      <c r="Q310" s="1">
        <f t="shared" si="4"/>
        <v>1.736111111111116E-2</v>
      </c>
    </row>
    <row r="311" spans="1:17">
      <c r="A311" t="s">
        <v>110</v>
      </c>
      <c r="B311">
        <v>8</v>
      </c>
      <c r="C311" t="s">
        <v>179</v>
      </c>
      <c r="H311" t="s">
        <v>231</v>
      </c>
      <c r="I311" t="s">
        <v>232</v>
      </c>
      <c r="J311" s="1">
        <v>0.56597222222222221</v>
      </c>
      <c r="K311" s="1">
        <v>0.57152777777777775</v>
      </c>
      <c r="L311" t="s">
        <v>192</v>
      </c>
      <c r="M311" t="s">
        <v>193</v>
      </c>
      <c r="N311">
        <v>3.7085699999999999</v>
      </c>
      <c r="Q311" s="1">
        <f t="shared" si="4"/>
        <v>5.5555555555555358E-3</v>
      </c>
    </row>
    <row r="312" spans="1:17">
      <c r="A312" t="s">
        <v>110</v>
      </c>
      <c r="B312">
        <v>9</v>
      </c>
      <c r="C312" t="s">
        <v>184</v>
      </c>
      <c r="D312">
        <v>220245</v>
      </c>
      <c r="E312" t="s">
        <v>229</v>
      </c>
      <c r="F312" t="s">
        <v>230</v>
      </c>
      <c r="G312" t="s">
        <v>222</v>
      </c>
      <c r="H312" t="s">
        <v>192</v>
      </c>
      <c r="I312" t="s">
        <v>193</v>
      </c>
      <c r="J312" s="1">
        <v>0.58333333333333337</v>
      </c>
      <c r="K312" s="1">
        <v>0.61041666666666672</v>
      </c>
      <c r="L312" t="s">
        <v>218</v>
      </c>
      <c r="M312" t="s">
        <v>219</v>
      </c>
      <c r="N312">
        <v>15.4627</v>
      </c>
      <c r="Q312" s="1">
        <f t="shared" si="4"/>
        <v>2.7083333333333348E-2</v>
      </c>
    </row>
    <row r="313" spans="1:17">
      <c r="A313" t="s">
        <v>110</v>
      </c>
      <c r="B313">
        <v>10</v>
      </c>
      <c r="C313" t="s">
        <v>184</v>
      </c>
      <c r="D313">
        <v>220105</v>
      </c>
      <c r="E313" t="s">
        <v>227</v>
      </c>
      <c r="F313" t="s">
        <v>228</v>
      </c>
      <c r="G313" t="s">
        <v>222</v>
      </c>
      <c r="H313" t="s">
        <v>218</v>
      </c>
      <c r="I313" t="s">
        <v>219</v>
      </c>
      <c r="J313" s="1">
        <v>0.61458333333333337</v>
      </c>
      <c r="K313" s="1">
        <v>0.6430555555555556</v>
      </c>
      <c r="L313" t="s">
        <v>192</v>
      </c>
      <c r="M313" t="s">
        <v>193</v>
      </c>
      <c r="N313">
        <v>16.2334</v>
      </c>
      <c r="Q313" s="1">
        <f t="shared" si="4"/>
        <v>2.8472222222222232E-2</v>
      </c>
    </row>
    <row r="314" spans="1:17">
      <c r="A314" t="s">
        <v>110</v>
      </c>
      <c r="B314">
        <v>11</v>
      </c>
      <c r="C314" t="s">
        <v>179</v>
      </c>
      <c r="H314" t="s">
        <v>192</v>
      </c>
      <c r="I314" t="s">
        <v>193</v>
      </c>
      <c r="J314" s="1">
        <v>0.6430555555555556</v>
      </c>
      <c r="K314" s="1">
        <v>0.65138888888888891</v>
      </c>
      <c r="L314" t="s">
        <v>180</v>
      </c>
      <c r="M314" t="s">
        <v>181</v>
      </c>
      <c r="N314">
        <v>7.5</v>
      </c>
      <c r="Q314" s="1">
        <f t="shared" si="4"/>
        <v>8.3333333333333037E-3</v>
      </c>
    </row>
    <row r="315" spans="1:17">
      <c r="A315" t="s">
        <v>110</v>
      </c>
      <c r="B315">
        <v>12</v>
      </c>
      <c r="C315" t="s">
        <v>179</v>
      </c>
      <c r="H315" t="s">
        <v>180</v>
      </c>
      <c r="I315" t="s">
        <v>181</v>
      </c>
      <c r="J315" s="1">
        <v>0.76180555555555562</v>
      </c>
      <c r="K315" s="1">
        <v>0.77083333333333337</v>
      </c>
      <c r="L315" t="s">
        <v>207</v>
      </c>
      <c r="M315" t="s">
        <v>208</v>
      </c>
      <c r="N315">
        <v>5.3</v>
      </c>
      <c r="Q315" s="1">
        <f t="shared" si="4"/>
        <v>9.0277777777777457E-3</v>
      </c>
    </row>
    <row r="316" spans="1:17">
      <c r="A316" t="s">
        <v>110</v>
      </c>
      <c r="B316">
        <v>13</v>
      </c>
      <c r="C316" t="s">
        <v>184</v>
      </c>
      <c r="D316">
        <v>201443</v>
      </c>
      <c r="E316" t="s">
        <v>209</v>
      </c>
      <c r="F316" t="s">
        <v>210</v>
      </c>
      <c r="G316" t="s">
        <v>211</v>
      </c>
      <c r="H316" t="s">
        <v>207</v>
      </c>
      <c r="I316" t="s">
        <v>208</v>
      </c>
      <c r="J316" s="1">
        <v>0.77083333333333337</v>
      </c>
      <c r="K316" s="1">
        <v>0.78611111111111109</v>
      </c>
      <c r="L316" t="s">
        <v>212</v>
      </c>
      <c r="M316" t="s">
        <v>213</v>
      </c>
      <c r="N316">
        <v>6.6947799999999997</v>
      </c>
      <c r="Q316" s="1">
        <f t="shared" si="4"/>
        <v>1.5277777777777724E-2</v>
      </c>
    </row>
    <row r="317" spans="1:17">
      <c r="A317" t="s">
        <v>110</v>
      </c>
      <c r="B317">
        <v>14</v>
      </c>
      <c r="C317" t="s">
        <v>184</v>
      </c>
      <c r="D317">
        <v>201542</v>
      </c>
      <c r="E317" t="s">
        <v>214</v>
      </c>
      <c r="F317" t="s">
        <v>215</v>
      </c>
      <c r="G317" t="s">
        <v>211</v>
      </c>
      <c r="H317" t="s">
        <v>212</v>
      </c>
      <c r="I317" t="s">
        <v>213</v>
      </c>
      <c r="J317" s="1">
        <v>0.79166666666666663</v>
      </c>
      <c r="K317" s="1">
        <v>0.80902777777777779</v>
      </c>
      <c r="L317" t="s">
        <v>207</v>
      </c>
      <c r="M317" t="s">
        <v>208</v>
      </c>
      <c r="N317">
        <v>7.8006000000000002</v>
      </c>
      <c r="Q317" s="1">
        <f t="shared" si="4"/>
        <v>1.736111111111116E-2</v>
      </c>
    </row>
    <row r="318" spans="1:17">
      <c r="A318" t="s">
        <v>110</v>
      </c>
      <c r="B318">
        <v>15</v>
      </c>
      <c r="C318" t="s">
        <v>184</v>
      </c>
      <c r="D318">
        <v>201449</v>
      </c>
      <c r="E318" t="s">
        <v>209</v>
      </c>
      <c r="F318" t="s">
        <v>210</v>
      </c>
      <c r="G318" t="s">
        <v>211</v>
      </c>
      <c r="H318" t="s">
        <v>207</v>
      </c>
      <c r="I318" t="s">
        <v>208</v>
      </c>
      <c r="J318" s="1">
        <v>0.81944444444444453</v>
      </c>
      <c r="K318" s="1">
        <v>0.83263888888888893</v>
      </c>
      <c r="L318" t="s">
        <v>212</v>
      </c>
      <c r="M318" t="s">
        <v>213</v>
      </c>
      <c r="N318">
        <v>6.6947799999999997</v>
      </c>
      <c r="Q318" s="1">
        <f t="shared" si="4"/>
        <v>1.3194444444444398E-2</v>
      </c>
    </row>
    <row r="319" spans="1:17">
      <c r="A319" t="s">
        <v>110</v>
      </c>
      <c r="B319">
        <v>16</v>
      </c>
      <c r="C319" t="s">
        <v>184</v>
      </c>
      <c r="D319">
        <v>201548</v>
      </c>
      <c r="E319" t="s">
        <v>214</v>
      </c>
      <c r="F319" t="s">
        <v>215</v>
      </c>
      <c r="G319" t="s">
        <v>211</v>
      </c>
      <c r="H319" t="s">
        <v>212</v>
      </c>
      <c r="I319" t="s">
        <v>213</v>
      </c>
      <c r="J319" s="1">
        <v>0.84027777777777779</v>
      </c>
      <c r="K319" s="1">
        <v>0.85555555555555562</v>
      </c>
      <c r="L319" t="s">
        <v>207</v>
      </c>
      <c r="M319" t="s">
        <v>208</v>
      </c>
      <c r="N319">
        <v>7.8006000000000002</v>
      </c>
      <c r="Q319" s="1">
        <f t="shared" si="4"/>
        <v>1.5277777777777835E-2</v>
      </c>
    </row>
    <row r="320" spans="1:17">
      <c r="A320" t="s">
        <v>110</v>
      </c>
      <c r="B320">
        <v>17</v>
      </c>
      <c r="C320" t="s">
        <v>184</v>
      </c>
      <c r="D320">
        <v>201458</v>
      </c>
      <c r="E320" t="s">
        <v>209</v>
      </c>
      <c r="F320" t="s">
        <v>210</v>
      </c>
      <c r="G320" t="s">
        <v>211</v>
      </c>
      <c r="H320" t="s">
        <v>207</v>
      </c>
      <c r="I320" t="s">
        <v>208</v>
      </c>
      <c r="J320" s="1">
        <v>0.89236111111111116</v>
      </c>
      <c r="K320" s="1">
        <v>0.90555555555555556</v>
      </c>
      <c r="L320" t="s">
        <v>212</v>
      </c>
      <c r="M320" t="s">
        <v>213</v>
      </c>
      <c r="N320">
        <v>6.6947799999999997</v>
      </c>
      <c r="Q320" s="1">
        <f t="shared" si="4"/>
        <v>1.3194444444444398E-2</v>
      </c>
    </row>
    <row r="321" spans="1:17">
      <c r="A321" t="s">
        <v>110</v>
      </c>
      <c r="B321">
        <v>18</v>
      </c>
      <c r="C321" t="s">
        <v>184</v>
      </c>
      <c r="D321">
        <v>201555</v>
      </c>
      <c r="E321" t="s">
        <v>214</v>
      </c>
      <c r="F321" t="s">
        <v>215</v>
      </c>
      <c r="G321" t="s">
        <v>211</v>
      </c>
      <c r="H321" t="s">
        <v>212</v>
      </c>
      <c r="I321" t="s">
        <v>213</v>
      </c>
      <c r="J321" s="1">
        <v>0.90972222222222221</v>
      </c>
      <c r="K321" s="1">
        <v>0.92499999999999993</v>
      </c>
      <c r="L321" t="s">
        <v>207</v>
      </c>
      <c r="M321" t="s">
        <v>208</v>
      </c>
      <c r="N321">
        <v>7.8006000000000002</v>
      </c>
      <c r="Q321" s="1">
        <f t="shared" si="4"/>
        <v>1.5277777777777724E-2</v>
      </c>
    </row>
    <row r="322" spans="1:17">
      <c r="A322" t="s">
        <v>110</v>
      </c>
      <c r="B322">
        <v>19</v>
      </c>
      <c r="C322" t="s">
        <v>184</v>
      </c>
      <c r="D322">
        <v>201461</v>
      </c>
      <c r="E322" t="s">
        <v>209</v>
      </c>
      <c r="F322" t="s">
        <v>210</v>
      </c>
      <c r="G322" t="s">
        <v>211</v>
      </c>
      <c r="H322" t="s">
        <v>207</v>
      </c>
      <c r="I322" t="s">
        <v>208</v>
      </c>
      <c r="J322" s="1">
        <v>0.93402777777777779</v>
      </c>
      <c r="K322" s="1">
        <v>0.9472222222222223</v>
      </c>
      <c r="L322" t="s">
        <v>212</v>
      </c>
      <c r="M322" t="s">
        <v>213</v>
      </c>
      <c r="N322">
        <v>6.6947799999999997</v>
      </c>
      <c r="Q322" s="1">
        <f t="shared" si="4"/>
        <v>1.3194444444444509E-2</v>
      </c>
    </row>
    <row r="323" spans="1:17">
      <c r="A323" t="s">
        <v>110</v>
      </c>
      <c r="B323">
        <v>20</v>
      </c>
      <c r="C323" t="s">
        <v>184</v>
      </c>
      <c r="D323">
        <v>201561</v>
      </c>
      <c r="E323" t="s">
        <v>214</v>
      </c>
      <c r="F323" t="s">
        <v>215</v>
      </c>
      <c r="G323" t="s">
        <v>211</v>
      </c>
      <c r="H323" t="s">
        <v>212</v>
      </c>
      <c r="I323" t="s">
        <v>213</v>
      </c>
      <c r="J323" s="1">
        <v>0.95138888888888884</v>
      </c>
      <c r="K323" s="1">
        <v>0.96666666666666667</v>
      </c>
      <c r="L323" t="s">
        <v>207</v>
      </c>
      <c r="M323" t="s">
        <v>208</v>
      </c>
      <c r="N323">
        <v>7.8006000000000002</v>
      </c>
      <c r="Q323" s="1">
        <f t="shared" si="4"/>
        <v>1.5277777777777835E-2</v>
      </c>
    </row>
    <row r="324" spans="1:17">
      <c r="A324" t="s">
        <v>110</v>
      </c>
      <c r="B324">
        <v>21</v>
      </c>
      <c r="C324" t="s">
        <v>184</v>
      </c>
      <c r="D324">
        <v>201464</v>
      </c>
      <c r="E324" t="s">
        <v>209</v>
      </c>
      <c r="F324" t="s">
        <v>210</v>
      </c>
      <c r="G324" t="s">
        <v>211</v>
      </c>
      <c r="H324" t="s">
        <v>207</v>
      </c>
      <c r="I324" t="s">
        <v>208</v>
      </c>
      <c r="J324" s="1">
        <v>0.97569444444444453</v>
      </c>
      <c r="K324" s="1">
        <v>0.98888888888888893</v>
      </c>
      <c r="L324" t="s">
        <v>212</v>
      </c>
      <c r="M324" t="s">
        <v>213</v>
      </c>
      <c r="N324">
        <v>6.6947799999999997</v>
      </c>
      <c r="Q324" s="1">
        <f t="shared" si="4"/>
        <v>1.3194444444444398E-2</v>
      </c>
    </row>
    <row r="325" spans="1:17">
      <c r="A325" t="s">
        <v>110</v>
      </c>
      <c r="B325">
        <v>22</v>
      </c>
      <c r="C325" t="s">
        <v>184</v>
      </c>
      <c r="D325">
        <v>201563</v>
      </c>
      <c r="E325" t="s">
        <v>214</v>
      </c>
      <c r="F325" t="s">
        <v>215</v>
      </c>
      <c r="G325" t="s">
        <v>211</v>
      </c>
      <c r="H325" t="s">
        <v>212</v>
      </c>
      <c r="I325" t="s">
        <v>213</v>
      </c>
      <c r="J325" s="1">
        <v>0.99305555555555547</v>
      </c>
      <c r="K325" s="1">
        <v>8.3333333333333332E-3</v>
      </c>
      <c r="L325" t="s">
        <v>207</v>
      </c>
      <c r="M325" t="s">
        <v>208</v>
      </c>
      <c r="N325">
        <v>7.8006000000000002</v>
      </c>
      <c r="Q325" s="1">
        <v>1.5277777777777777E-2</v>
      </c>
    </row>
    <row r="326" spans="1:17">
      <c r="A326" t="s">
        <v>110</v>
      </c>
      <c r="B326">
        <v>23</v>
      </c>
      <c r="C326" t="s">
        <v>184</v>
      </c>
      <c r="D326">
        <v>201469</v>
      </c>
      <c r="E326" t="s">
        <v>209</v>
      </c>
      <c r="F326" t="s">
        <v>210</v>
      </c>
      <c r="G326" t="s">
        <v>211</v>
      </c>
      <c r="H326" t="s">
        <v>207</v>
      </c>
      <c r="I326" t="s">
        <v>208</v>
      </c>
      <c r="J326" s="1">
        <v>1.7361111111111112E-2</v>
      </c>
      <c r="K326" s="1">
        <v>3.0555555555555555E-2</v>
      </c>
      <c r="L326" t="s">
        <v>212</v>
      </c>
      <c r="M326" t="s">
        <v>213</v>
      </c>
      <c r="N326">
        <v>6.6947799999999997</v>
      </c>
      <c r="Q326" s="1">
        <f t="shared" ref="Q326:Q386" si="5">K326-J326</f>
        <v>1.3194444444444443E-2</v>
      </c>
    </row>
    <row r="327" spans="1:17">
      <c r="A327" t="s">
        <v>110</v>
      </c>
      <c r="B327">
        <v>24</v>
      </c>
      <c r="C327" t="s">
        <v>184</v>
      </c>
      <c r="D327">
        <v>201566</v>
      </c>
      <c r="E327" t="s">
        <v>214</v>
      </c>
      <c r="F327" t="s">
        <v>215</v>
      </c>
      <c r="G327" t="s">
        <v>211</v>
      </c>
      <c r="H327" t="s">
        <v>212</v>
      </c>
      <c r="I327" t="s">
        <v>213</v>
      </c>
      <c r="J327" s="1">
        <v>3.4722222222222224E-2</v>
      </c>
      <c r="K327" s="1">
        <v>4.9999999999999996E-2</v>
      </c>
      <c r="L327" t="s">
        <v>207</v>
      </c>
      <c r="M327" t="s">
        <v>208</v>
      </c>
      <c r="N327">
        <v>7.8006000000000002</v>
      </c>
      <c r="Q327" s="1">
        <f t="shared" si="5"/>
        <v>1.5277777777777772E-2</v>
      </c>
    </row>
    <row r="328" spans="1:17">
      <c r="A328" t="s">
        <v>110</v>
      </c>
      <c r="B328">
        <v>25</v>
      </c>
      <c r="C328" t="s">
        <v>179</v>
      </c>
      <c r="H328" t="s">
        <v>207</v>
      </c>
      <c r="I328" t="s">
        <v>208</v>
      </c>
      <c r="J328" s="1">
        <v>4.9999999999999996E-2</v>
      </c>
      <c r="K328" s="1">
        <v>5.9027777777777783E-2</v>
      </c>
      <c r="L328" t="s">
        <v>180</v>
      </c>
      <c r="M328" t="s">
        <v>181</v>
      </c>
      <c r="N328">
        <v>5.3</v>
      </c>
      <c r="Q328" s="1">
        <f t="shared" si="5"/>
        <v>9.0277777777777873E-3</v>
      </c>
    </row>
    <row r="329" spans="1:17">
      <c r="A329" t="s">
        <v>110</v>
      </c>
      <c r="M329" t="s">
        <v>277</v>
      </c>
      <c r="N329">
        <f>SUM(N304:N328)</f>
        <v>231.68635000000009</v>
      </c>
      <c r="P329" t="s">
        <v>274</v>
      </c>
      <c r="Q329" s="1">
        <f>SUM(Q304:Q328)</f>
        <v>0.38749999999999984</v>
      </c>
    </row>
    <row r="330" spans="1:17">
      <c r="Q330" s="1"/>
    </row>
    <row r="331" spans="1:17">
      <c r="A331" t="s">
        <v>115</v>
      </c>
      <c r="Q331" s="1"/>
    </row>
    <row r="332" spans="1:17">
      <c r="A332" t="s">
        <v>115</v>
      </c>
      <c r="B332">
        <v>1</v>
      </c>
      <c r="C332" t="s">
        <v>179</v>
      </c>
      <c r="H332" t="s">
        <v>180</v>
      </c>
      <c r="I332" t="s">
        <v>181</v>
      </c>
      <c r="J332" s="1">
        <v>0.26250000000000001</v>
      </c>
      <c r="K332" s="1">
        <v>0.27083333333333331</v>
      </c>
      <c r="L332" t="s">
        <v>218</v>
      </c>
      <c r="M332" t="s">
        <v>219</v>
      </c>
      <c r="N332">
        <v>5.3</v>
      </c>
      <c r="Q332" s="1">
        <f t="shared" si="5"/>
        <v>8.3333333333333037E-3</v>
      </c>
    </row>
    <row r="333" spans="1:17">
      <c r="A333" t="s">
        <v>115</v>
      </c>
      <c r="B333">
        <v>2</v>
      </c>
      <c r="C333" t="s">
        <v>184</v>
      </c>
      <c r="D333">
        <v>220038</v>
      </c>
      <c r="E333" t="s">
        <v>227</v>
      </c>
      <c r="F333" t="s">
        <v>228</v>
      </c>
      <c r="G333" t="s">
        <v>222</v>
      </c>
      <c r="H333" t="s">
        <v>218</v>
      </c>
      <c r="I333" t="s">
        <v>219</v>
      </c>
      <c r="J333" s="1">
        <v>0.27083333333333331</v>
      </c>
      <c r="K333" s="1">
        <v>0.29930555555555555</v>
      </c>
      <c r="L333" t="s">
        <v>192</v>
      </c>
      <c r="M333" t="s">
        <v>193</v>
      </c>
      <c r="N333">
        <v>16.2334</v>
      </c>
      <c r="Q333" s="1">
        <f t="shared" si="5"/>
        <v>2.8472222222222232E-2</v>
      </c>
    </row>
    <row r="334" spans="1:17">
      <c r="A334" t="s">
        <v>115</v>
      </c>
      <c r="B334">
        <v>3</v>
      </c>
      <c r="C334" t="s">
        <v>184</v>
      </c>
      <c r="D334">
        <v>220187</v>
      </c>
      <c r="E334" t="s">
        <v>229</v>
      </c>
      <c r="F334" t="s">
        <v>230</v>
      </c>
      <c r="G334" t="s">
        <v>222</v>
      </c>
      <c r="H334" t="s">
        <v>192</v>
      </c>
      <c r="I334" t="s">
        <v>193</v>
      </c>
      <c r="J334" s="1">
        <v>0.3034722222222222</v>
      </c>
      <c r="K334" s="1">
        <v>0.33055555555555555</v>
      </c>
      <c r="L334" t="s">
        <v>218</v>
      </c>
      <c r="M334" t="s">
        <v>219</v>
      </c>
      <c r="N334">
        <v>15.4627</v>
      </c>
      <c r="Q334" s="1">
        <f t="shared" si="5"/>
        <v>2.7083333333333348E-2</v>
      </c>
    </row>
    <row r="335" spans="1:17">
      <c r="A335" t="s">
        <v>115</v>
      </c>
      <c r="B335">
        <v>4</v>
      </c>
      <c r="C335" t="s">
        <v>184</v>
      </c>
      <c r="D335">
        <v>220054</v>
      </c>
      <c r="E335" t="s">
        <v>220</v>
      </c>
      <c r="F335" t="s">
        <v>221</v>
      </c>
      <c r="G335" t="s">
        <v>222</v>
      </c>
      <c r="H335" t="s">
        <v>218</v>
      </c>
      <c r="I335" t="s">
        <v>219</v>
      </c>
      <c r="J335" s="1">
        <v>0.34375</v>
      </c>
      <c r="K335" s="1">
        <v>0.37777777777777777</v>
      </c>
      <c r="L335" t="s">
        <v>223</v>
      </c>
      <c r="M335" t="s">
        <v>224</v>
      </c>
      <c r="N335">
        <v>19.882999999999999</v>
      </c>
      <c r="Q335" s="1">
        <f t="shared" si="5"/>
        <v>3.4027777777777768E-2</v>
      </c>
    </row>
    <row r="336" spans="1:17">
      <c r="A336" t="s">
        <v>115</v>
      </c>
      <c r="B336">
        <v>5</v>
      </c>
      <c r="C336" t="s">
        <v>184</v>
      </c>
      <c r="D336">
        <v>220207</v>
      </c>
      <c r="E336" t="s">
        <v>225</v>
      </c>
      <c r="F336" t="s">
        <v>226</v>
      </c>
      <c r="G336" t="s">
        <v>222</v>
      </c>
      <c r="H336" t="s">
        <v>223</v>
      </c>
      <c r="I336" t="s">
        <v>224</v>
      </c>
      <c r="J336" s="1">
        <v>0.3888888888888889</v>
      </c>
      <c r="K336" s="1">
        <v>0.42499999999999999</v>
      </c>
      <c r="L336" t="s">
        <v>218</v>
      </c>
      <c r="M336" t="s">
        <v>219</v>
      </c>
      <c r="N336">
        <v>20.921500000000002</v>
      </c>
      <c r="Q336" s="1">
        <f t="shared" si="5"/>
        <v>3.6111111111111094E-2</v>
      </c>
    </row>
    <row r="337" spans="1:17">
      <c r="A337" t="s">
        <v>115</v>
      </c>
      <c r="B337">
        <v>6</v>
      </c>
      <c r="C337" t="s">
        <v>184</v>
      </c>
      <c r="D337">
        <v>220086</v>
      </c>
      <c r="E337" t="s">
        <v>220</v>
      </c>
      <c r="F337" t="s">
        <v>221</v>
      </c>
      <c r="G337" t="s">
        <v>222</v>
      </c>
      <c r="H337" t="s">
        <v>218</v>
      </c>
      <c r="I337" t="s">
        <v>219</v>
      </c>
      <c r="J337" s="1">
        <v>0.51041666666666663</v>
      </c>
      <c r="K337" s="1">
        <v>0.5444444444444444</v>
      </c>
      <c r="L337" t="s">
        <v>223</v>
      </c>
      <c r="M337" t="s">
        <v>224</v>
      </c>
      <c r="N337">
        <v>19.882999999999999</v>
      </c>
      <c r="Q337" s="1">
        <f t="shared" si="5"/>
        <v>3.4027777777777768E-2</v>
      </c>
    </row>
    <row r="338" spans="1:17">
      <c r="A338" t="s">
        <v>115</v>
      </c>
      <c r="B338">
        <v>7</v>
      </c>
      <c r="C338" t="s">
        <v>184</v>
      </c>
      <c r="D338">
        <v>220239</v>
      </c>
      <c r="E338" t="s">
        <v>225</v>
      </c>
      <c r="F338" t="s">
        <v>226</v>
      </c>
      <c r="G338" t="s">
        <v>222</v>
      </c>
      <c r="H338" t="s">
        <v>223</v>
      </c>
      <c r="I338" t="s">
        <v>224</v>
      </c>
      <c r="J338" s="1">
        <v>0.55555555555555558</v>
      </c>
      <c r="K338" s="1">
        <v>0.59166666666666667</v>
      </c>
      <c r="L338" t="s">
        <v>218</v>
      </c>
      <c r="M338" t="s">
        <v>219</v>
      </c>
      <c r="N338">
        <v>20.921500000000002</v>
      </c>
      <c r="Q338" s="1">
        <f t="shared" si="5"/>
        <v>3.6111111111111094E-2</v>
      </c>
    </row>
    <row r="339" spans="1:17">
      <c r="A339" t="s">
        <v>115</v>
      </c>
      <c r="B339">
        <v>8</v>
      </c>
      <c r="C339" t="s">
        <v>179</v>
      </c>
      <c r="H339" t="s">
        <v>218</v>
      </c>
      <c r="I339" t="s">
        <v>219</v>
      </c>
      <c r="J339" s="1">
        <v>0.59166666666666667</v>
      </c>
      <c r="K339" s="1">
        <v>0.6</v>
      </c>
      <c r="L339" t="s">
        <v>180</v>
      </c>
      <c r="M339" t="s">
        <v>181</v>
      </c>
      <c r="N339">
        <v>5.3</v>
      </c>
      <c r="Q339" s="1">
        <f t="shared" si="5"/>
        <v>8.3333333333333037E-3</v>
      </c>
    </row>
    <row r="340" spans="1:17">
      <c r="A340" t="s">
        <v>115</v>
      </c>
      <c r="B340">
        <v>9</v>
      </c>
      <c r="C340" t="s">
        <v>179</v>
      </c>
      <c r="H340" t="s">
        <v>180</v>
      </c>
      <c r="I340" t="s">
        <v>181</v>
      </c>
      <c r="J340" s="1">
        <v>0.73819444444444438</v>
      </c>
      <c r="K340" s="1">
        <v>0.74652777777777779</v>
      </c>
      <c r="L340" t="s">
        <v>192</v>
      </c>
      <c r="M340" t="s">
        <v>193</v>
      </c>
      <c r="N340">
        <v>7.5</v>
      </c>
      <c r="Q340" s="1">
        <f t="shared" si="5"/>
        <v>8.3333333333334147E-3</v>
      </c>
    </row>
    <row r="341" spans="1:17">
      <c r="A341" t="s">
        <v>115</v>
      </c>
      <c r="B341">
        <v>10</v>
      </c>
      <c r="C341" t="s">
        <v>184</v>
      </c>
      <c r="D341">
        <v>100936</v>
      </c>
      <c r="E341" t="s">
        <v>194</v>
      </c>
      <c r="F341" t="s">
        <v>195</v>
      </c>
      <c r="G341" t="s">
        <v>196</v>
      </c>
      <c r="H341" t="s">
        <v>192</v>
      </c>
      <c r="I341" t="s">
        <v>193</v>
      </c>
      <c r="J341" s="1">
        <v>0.74652777777777779</v>
      </c>
      <c r="K341" s="1">
        <v>0.76944444444444438</v>
      </c>
      <c r="L341" t="s">
        <v>197</v>
      </c>
      <c r="M341" t="s">
        <v>198</v>
      </c>
      <c r="N341">
        <v>13.524900000000001</v>
      </c>
      <c r="Q341" s="1">
        <f t="shared" si="5"/>
        <v>2.2916666666666585E-2</v>
      </c>
    </row>
    <row r="342" spans="1:17">
      <c r="A342" t="s">
        <v>115</v>
      </c>
      <c r="B342">
        <v>11</v>
      </c>
      <c r="C342" t="s">
        <v>184</v>
      </c>
      <c r="D342">
        <v>100804</v>
      </c>
      <c r="E342" t="s">
        <v>199</v>
      </c>
      <c r="F342" t="s">
        <v>200</v>
      </c>
      <c r="G342" t="s">
        <v>196</v>
      </c>
      <c r="H342" t="s">
        <v>197</v>
      </c>
      <c r="I342" t="s">
        <v>198</v>
      </c>
      <c r="J342" s="1">
        <v>0.78125</v>
      </c>
      <c r="K342" s="1">
        <v>0.7895833333333333</v>
      </c>
      <c r="L342" t="s">
        <v>201</v>
      </c>
      <c r="M342" t="s">
        <v>202</v>
      </c>
      <c r="N342">
        <v>3.9434100000000001</v>
      </c>
      <c r="Q342" s="1">
        <f t="shared" si="5"/>
        <v>8.3333333333333037E-3</v>
      </c>
    </row>
    <row r="343" spans="1:17">
      <c r="A343" t="s">
        <v>115</v>
      </c>
      <c r="B343">
        <v>12</v>
      </c>
      <c r="C343" t="s">
        <v>184</v>
      </c>
      <c r="D343">
        <v>100946</v>
      </c>
      <c r="E343" t="s">
        <v>203</v>
      </c>
      <c r="F343" t="s">
        <v>204</v>
      </c>
      <c r="G343" t="s">
        <v>196</v>
      </c>
      <c r="H343" t="s">
        <v>201</v>
      </c>
      <c r="I343" t="s">
        <v>202</v>
      </c>
      <c r="J343" s="1">
        <v>0.79236111111111107</v>
      </c>
      <c r="K343" s="1">
        <v>0.79999999999999993</v>
      </c>
      <c r="L343" t="s">
        <v>197</v>
      </c>
      <c r="M343" t="s">
        <v>198</v>
      </c>
      <c r="N343">
        <v>3.6383299999999998</v>
      </c>
      <c r="Q343" s="1">
        <f t="shared" si="5"/>
        <v>7.6388888888888618E-3</v>
      </c>
    </row>
    <row r="344" spans="1:17">
      <c r="A344" t="s">
        <v>115</v>
      </c>
      <c r="B344">
        <v>13</v>
      </c>
      <c r="C344" t="s">
        <v>184</v>
      </c>
      <c r="D344">
        <v>100810</v>
      </c>
      <c r="E344" t="s">
        <v>199</v>
      </c>
      <c r="F344" t="s">
        <v>200</v>
      </c>
      <c r="G344" t="s">
        <v>196</v>
      </c>
      <c r="H344" t="s">
        <v>197</v>
      </c>
      <c r="I344" t="s">
        <v>198</v>
      </c>
      <c r="J344" s="1">
        <v>0.80902777777777779</v>
      </c>
      <c r="K344" s="1">
        <v>0.81736111111111109</v>
      </c>
      <c r="L344" t="s">
        <v>201</v>
      </c>
      <c r="M344" t="s">
        <v>202</v>
      </c>
      <c r="N344">
        <v>3.9434100000000001</v>
      </c>
      <c r="Q344" s="1">
        <f t="shared" si="5"/>
        <v>8.3333333333333037E-3</v>
      </c>
    </row>
    <row r="345" spans="1:17">
      <c r="A345" t="s">
        <v>115</v>
      </c>
      <c r="B345">
        <v>14</v>
      </c>
      <c r="C345" t="s">
        <v>184</v>
      </c>
      <c r="D345">
        <v>100950</v>
      </c>
      <c r="E345" t="s">
        <v>203</v>
      </c>
      <c r="F345" t="s">
        <v>204</v>
      </c>
      <c r="G345" t="s">
        <v>196</v>
      </c>
      <c r="H345" t="s">
        <v>201</v>
      </c>
      <c r="I345" t="s">
        <v>202</v>
      </c>
      <c r="J345" s="1">
        <v>0.81944444444444453</v>
      </c>
      <c r="K345" s="1">
        <v>0.82708333333333339</v>
      </c>
      <c r="L345" t="s">
        <v>197</v>
      </c>
      <c r="M345" t="s">
        <v>198</v>
      </c>
      <c r="N345">
        <v>3.6383299999999998</v>
      </c>
      <c r="Q345" s="1">
        <f t="shared" si="5"/>
        <v>7.6388888888888618E-3</v>
      </c>
    </row>
    <row r="346" spans="1:17">
      <c r="A346" t="s">
        <v>115</v>
      </c>
      <c r="B346">
        <v>15</v>
      </c>
      <c r="C346" t="s">
        <v>184</v>
      </c>
      <c r="D346">
        <v>100815</v>
      </c>
      <c r="E346" t="s">
        <v>199</v>
      </c>
      <c r="F346" t="s">
        <v>200</v>
      </c>
      <c r="G346" t="s">
        <v>196</v>
      </c>
      <c r="H346" t="s">
        <v>197</v>
      </c>
      <c r="I346" t="s">
        <v>198</v>
      </c>
      <c r="J346" s="1">
        <v>0.83680555555555547</v>
      </c>
      <c r="K346" s="1">
        <v>0.84513888888888899</v>
      </c>
      <c r="L346" t="s">
        <v>201</v>
      </c>
      <c r="M346" t="s">
        <v>202</v>
      </c>
      <c r="N346">
        <v>3.9434100000000001</v>
      </c>
      <c r="Q346" s="1">
        <f t="shared" si="5"/>
        <v>8.3333333333335258E-3</v>
      </c>
    </row>
    <row r="347" spans="1:17">
      <c r="A347" t="s">
        <v>115</v>
      </c>
      <c r="B347">
        <v>16</v>
      </c>
      <c r="C347" t="s">
        <v>179</v>
      </c>
      <c r="H347" t="s">
        <v>201</v>
      </c>
      <c r="I347" t="s">
        <v>202</v>
      </c>
      <c r="J347" s="1">
        <v>0.84513888888888899</v>
      </c>
      <c r="K347" s="1">
        <v>0.84861111111111109</v>
      </c>
      <c r="L347" t="s">
        <v>218</v>
      </c>
      <c r="M347" t="s">
        <v>219</v>
      </c>
      <c r="N347">
        <v>2.3210000000000002</v>
      </c>
      <c r="Q347" s="1">
        <f t="shared" si="5"/>
        <v>3.4722222222220989E-3</v>
      </c>
    </row>
    <row r="348" spans="1:17">
      <c r="A348" t="s">
        <v>115</v>
      </c>
      <c r="B348">
        <v>17</v>
      </c>
      <c r="C348" t="s">
        <v>184</v>
      </c>
      <c r="D348">
        <v>220155</v>
      </c>
      <c r="E348" t="s">
        <v>227</v>
      </c>
      <c r="F348" t="s">
        <v>228</v>
      </c>
      <c r="G348" t="s">
        <v>222</v>
      </c>
      <c r="H348" t="s">
        <v>218</v>
      </c>
      <c r="I348" t="s">
        <v>219</v>
      </c>
      <c r="J348" s="1">
        <v>0.88194444444444453</v>
      </c>
      <c r="K348" s="1">
        <v>0.91041666666666676</v>
      </c>
      <c r="L348" t="s">
        <v>192</v>
      </c>
      <c r="M348" t="s">
        <v>193</v>
      </c>
      <c r="N348">
        <v>16.2334</v>
      </c>
      <c r="Q348" s="1">
        <f t="shared" si="5"/>
        <v>2.8472222222222232E-2</v>
      </c>
    </row>
    <row r="349" spans="1:17">
      <c r="A349" t="s">
        <v>115</v>
      </c>
      <c r="B349">
        <v>18</v>
      </c>
      <c r="C349" t="s">
        <v>184</v>
      </c>
      <c r="D349">
        <v>220304</v>
      </c>
      <c r="E349" t="s">
        <v>229</v>
      </c>
      <c r="F349" t="s">
        <v>230</v>
      </c>
      <c r="G349" t="s">
        <v>222</v>
      </c>
      <c r="H349" t="s">
        <v>192</v>
      </c>
      <c r="I349" t="s">
        <v>193</v>
      </c>
      <c r="J349" s="1">
        <v>0.91319444444444453</v>
      </c>
      <c r="K349" s="1">
        <v>0.93958333333333333</v>
      </c>
      <c r="L349" t="s">
        <v>218</v>
      </c>
      <c r="M349" t="s">
        <v>219</v>
      </c>
      <c r="N349">
        <v>15.4627</v>
      </c>
      <c r="Q349" s="1">
        <f t="shared" si="5"/>
        <v>2.6388888888888795E-2</v>
      </c>
    </row>
    <row r="350" spans="1:17">
      <c r="A350" t="s">
        <v>115</v>
      </c>
      <c r="B350">
        <v>19</v>
      </c>
      <c r="C350" t="s">
        <v>184</v>
      </c>
      <c r="D350">
        <v>220164</v>
      </c>
      <c r="E350" t="s">
        <v>227</v>
      </c>
      <c r="F350" t="s">
        <v>228</v>
      </c>
      <c r="G350" t="s">
        <v>222</v>
      </c>
      <c r="H350" t="s">
        <v>218</v>
      </c>
      <c r="I350" t="s">
        <v>219</v>
      </c>
      <c r="J350" s="1">
        <v>0.94444444444444453</v>
      </c>
      <c r="K350" s="1">
        <v>0.97291666666666676</v>
      </c>
      <c r="L350" t="s">
        <v>192</v>
      </c>
      <c r="M350" t="s">
        <v>193</v>
      </c>
      <c r="N350">
        <v>16.2334</v>
      </c>
      <c r="Q350" s="1">
        <f t="shared" si="5"/>
        <v>2.8472222222222232E-2</v>
      </c>
    </row>
    <row r="351" spans="1:17">
      <c r="A351" t="s">
        <v>115</v>
      </c>
      <c r="B351">
        <v>20</v>
      </c>
      <c r="C351" t="s">
        <v>184</v>
      </c>
      <c r="D351">
        <v>220310</v>
      </c>
      <c r="E351" t="s">
        <v>229</v>
      </c>
      <c r="F351" t="s">
        <v>230</v>
      </c>
      <c r="G351" t="s">
        <v>222</v>
      </c>
      <c r="H351" t="s">
        <v>192</v>
      </c>
      <c r="I351" t="s">
        <v>193</v>
      </c>
      <c r="J351" s="1">
        <v>0.97569444444444453</v>
      </c>
      <c r="K351" s="1">
        <v>2.0833333333333333E-3</v>
      </c>
      <c r="L351" t="s">
        <v>218</v>
      </c>
      <c r="M351" t="s">
        <v>219</v>
      </c>
      <c r="N351">
        <v>15.4627</v>
      </c>
      <c r="Q351" s="1">
        <v>1.9444444444444445E-2</v>
      </c>
    </row>
    <row r="352" spans="1:17">
      <c r="A352" t="s">
        <v>115</v>
      </c>
      <c r="B352">
        <v>21</v>
      </c>
      <c r="C352" t="s">
        <v>184</v>
      </c>
      <c r="D352">
        <v>220171</v>
      </c>
      <c r="E352" t="s">
        <v>227</v>
      </c>
      <c r="F352" t="s">
        <v>228</v>
      </c>
      <c r="G352" t="s">
        <v>222</v>
      </c>
      <c r="H352" t="s">
        <v>218</v>
      </c>
      <c r="I352" t="s">
        <v>219</v>
      </c>
      <c r="J352" s="1">
        <v>6.9444444444444441E-3</v>
      </c>
      <c r="K352" s="1">
        <v>3.5416666666666666E-2</v>
      </c>
      <c r="L352" t="s">
        <v>192</v>
      </c>
      <c r="M352" t="s">
        <v>193</v>
      </c>
      <c r="N352">
        <v>16.2334</v>
      </c>
      <c r="Q352" s="1">
        <f t="shared" si="5"/>
        <v>2.8472222222222222E-2</v>
      </c>
    </row>
    <row r="353" spans="1:17">
      <c r="A353" t="s">
        <v>115</v>
      </c>
      <c r="B353">
        <v>22</v>
      </c>
      <c r="C353" t="s">
        <v>179</v>
      </c>
      <c r="H353" t="s">
        <v>192</v>
      </c>
      <c r="I353" t="s">
        <v>193</v>
      </c>
      <c r="J353" s="1">
        <v>3.5416666666666666E-2</v>
      </c>
      <c r="K353" s="1">
        <v>4.3750000000000004E-2</v>
      </c>
      <c r="L353" t="s">
        <v>180</v>
      </c>
      <c r="M353" t="s">
        <v>181</v>
      </c>
      <c r="N353">
        <v>7.5</v>
      </c>
      <c r="Q353" s="1">
        <f t="shared" si="5"/>
        <v>8.3333333333333384E-3</v>
      </c>
    </row>
    <row r="354" spans="1:17">
      <c r="A354" t="s">
        <v>115</v>
      </c>
      <c r="M354" t="s">
        <v>277</v>
      </c>
      <c r="N354">
        <f>SUM(N332:N353)</f>
        <v>253.48348999999999</v>
      </c>
      <c r="P354" t="s">
        <v>274</v>
      </c>
      <c r="Q354" s="1">
        <f>SUM(Q332:Q353)</f>
        <v>0.42708333333333315</v>
      </c>
    </row>
    <row r="355" spans="1:17">
      <c r="Q355" s="1"/>
    </row>
    <row r="356" spans="1:17">
      <c r="A356" t="s">
        <v>134</v>
      </c>
      <c r="Q356" s="1"/>
    </row>
    <row r="357" spans="1:17">
      <c r="A357" t="s">
        <v>134</v>
      </c>
      <c r="B357">
        <v>1</v>
      </c>
      <c r="C357" t="s">
        <v>179</v>
      </c>
      <c r="H357" t="s">
        <v>180</v>
      </c>
      <c r="I357" t="s">
        <v>181</v>
      </c>
      <c r="J357" s="1">
        <v>0.19999999999999998</v>
      </c>
      <c r="K357" s="1">
        <v>0.20833333333333334</v>
      </c>
      <c r="L357" t="s">
        <v>218</v>
      </c>
      <c r="M357" t="s">
        <v>219</v>
      </c>
      <c r="N357">
        <v>5.3</v>
      </c>
      <c r="Q357" s="1">
        <f t="shared" si="5"/>
        <v>8.3333333333333592E-3</v>
      </c>
    </row>
    <row r="358" spans="1:17">
      <c r="A358" t="s">
        <v>134</v>
      </c>
      <c r="B358">
        <v>2</v>
      </c>
      <c r="C358" t="s">
        <v>184</v>
      </c>
      <c r="D358">
        <v>220025</v>
      </c>
      <c r="E358" t="s">
        <v>248</v>
      </c>
      <c r="F358" t="s">
        <v>249</v>
      </c>
      <c r="G358" t="s">
        <v>222</v>
      </c>
      <c r="H358" t="s">
        <v>218</v>
      </c>
      <c r="I358" t="s">
        <v>219</v>
      </c>
      <c r="J358" s="1">
        <v>0.20833333333333334</v>
      </c>
      <c r="K358" s="1">
        <v>0.22430555555555556</v>
      </c>
      <c r="L358" t="s">
        <v>250</v>
      </c>
      <c r="M358" t="s">
        <v>251</v>
      </c>
      <c r="N358">
        <v>8.1109200000000001</v>
      </c>
      <c r="Q358" s="1">
        <f t="shared" si="5"/>
        <v>1.5972222222222221E-2</v>
      </c>
    </row>
    <row r="359" spans="1:17">
      <c r="A359" t="s">
        <v>134</v>
      </c>
      <c r="B359">
        <v>3</v>
      </c>
      <c r="C359" t="s">
        <v>184</v>
      </c>
      <c r="D359">
        <v>220172</v>
      </c>
      <c r="E359" t="s">
        <v>271</v>
      </c>
      <c r="F359" t="s">
        <v>272</v>
      </c>
      <c r="G359" t="s">
        <v>222</v>
      </c>
      <c r="H359" t="s">
        <v>250</v>
      </c>
      <c r="I359" t="s">
        <v>251</v>
      </c>
      <c r="J359" s="1">
        <v>0.22569444444444445</v>
      </c>
      <c r="K359" s="1">
        <v>0.24166666666666667</v>
      </c>
      <c r="L359" t="s">
        <v>218</v>
      </c>
      <c r="M359" t="s">
        <v>219</v>
      </c>
      <c r="N359">
        <v>8.4759799999999998</v>
      </c>
      <c r="Q359" s="1">
        <f t="shared" si="5"/>
        <v>1.5972222222222221E-2</v>
      </c>
    </row>
    <row r="360" spans="1:17">
      <c r="A360" t="s">
        <v>134</v>
      </c>
      <c r="B360">
        <v>4</v>
      </c>
      <c r="C360" t="s">
        <v>184</v>
      </c>
      <c r="D360">
        <v>220032</v>
      </c>
      <c r="E360" t="s">
        <v>227</v>
      </c>
      <c r="F360" t="s">
        <v>228</v>
      </c>
      <c r="G360" t="s">
        <v>222</v>
      </c>
      <c r="H360" t="s">
        <v>218</v>
      </c>
      <c r="I360" t="s">
        <v>219</v>
      </c>
      <c r="J360" s="1">
        <v>0.24305555555555555</v>
      </c>
      <c r="K360" s="1">
        <v>0.27152777777777776</v>
      </c>
      <c r="L360" t="s">
        <v>192</v>
      </c>
      <c r="M360" t="s">
        <v>193</v>
      </c>
      <c r="N360">
        <v>16.2334</v>
      </c>
      <c r="Q360" s="1">
        <f t="shared" si="5"/>
        <v>2.8472222222222204E-2</v>
      </c>
    </row>
    <row r="361" spans="1:17">
      <c r="A361" t="s">
        <v>134</v>
      </c>
      <c r="B361">
        <v>5</v>
      </c>
      <c r="C361" t="s">
        <v>184</v>
      </c>
      <c r="D361">
        <v>100833</v>
      </c>
      <c r="E361" t="s">
        <v>194</v>
      </c>
      <c r="F361" t="s">
        <v>195</v>
      </c>
      <c r="G361" t="s">
        <v>196</v>
      </c>
      <c r="H361" t="s">
        <v>192</v>
      </c>
      <c r="I361" t="s">
        <v>193</v>
      </c>
      <c r="J361" s="1">
        <v>0.27499999999999997</v>
      </c>
      <c r="K361" s="1">
        <v>0.29791666666666666</v>
      </c>
      <c r="L361" t="s">
        <v>197</v>
      </c>
      <c r="M361" t="s">
        <v>198</v>
      </c>
      <c r="N361">
        <v>13.524900000000001</v>
      </c>
      <c r="Q361" s="1">
        <f t="shared" si="5"/>
        <v>2.2916666666666696E-2</v>
      </c>
    </row>
    <row r="362" spans="1:17">
      <c r="A362" t="s">
        <v>134</v>
      </c>
      <c r="B362">
        <v>6</v>
      </c>
      <c r="C362" t="s">
        <v>184</v>
      </c>
      <c r="D362">
        <v>100702</v>
      </c>
      <c r="E362" t="s">
        <v>199</v>
      </c>
      <c r="F362" t="s">
        <v>200</v>
      </c>
      <c r="G362" t="s">
        <v>196</v>
      </c>
      <c r="H362" t="s">
        <v>197</v>
      </c>
      <c r="I362" t="s">
        <v>198</v>
      </c>
      <c r="J362" s="1">
        <v>0.30902777777777779</v>
      </c>
      <c r="K362" s="1">
        <v>0.31736111111111115</v>
      </c>
      <c r="L362" t="s">
        <v>201</v>
      </c>
      <c r="M362" t="s">
        <v>202</v>
      </c>
      <c r="N362">
        <v>3.9434100000000001</v>
      </c>
      <c r="Q362" s="1">
        <f t="shared" si="5"/>
        <v>8.3333333333333592E-3</v>
      </c>
    </row>
    <row r="363" spans="1:17">
      <c r="A363" t="s">
        <v>134</v>
      </c>
      <c r="B363">
        <v>7</v>
      </c>
      <c r="C363" t="s">
        <v>184</v>
      </c>
      <c r="D363">
        <v>100843</v>
      </c>
      <c r="E363" t="s">
        <v>203</v>
      </c>
      <c r="F363" t="s">
        <v>204</v>
      </c>
      <c r="G363" t="s">
        <v>196</v>
      </c>
      <c r="H363" t="s">
        <v>201</v>
      </c>
      <c r="I363" t="s">
        <v>202</v>
      </c>
      <c r="J363" s="1">
        <v>0.31944444444444448</v>
      </c>
      <c r="K363" s="1">
        <v>0.32708333333333334</v>
      </c>
      <c r="L363" t="s">
        <v>197</v>
      </c>
      <c r="M363" t="s">
        <v>198</v>
      </c>
      <c r="N363">
        <v>3.6383299999999998</v>
      </c>
      <c r="Q363" s="1">
        <f t="shared" si="5"/>
        <v>7.6388888888888618E-3</v>
      </c>
    </row>
    <row r="364" spans="1:17">
      <c r="A364" t="s">
        <v>134</v>
      </c>
      <c r="B364">
        <v>8</v>
      </c>
      <c r="C364" t="s">
        <v>184</v>
      </c>
      <c r="D364">
        <v>100707</v>
      </c>
      <c r="E364" t="s">
        <v>199</v>
      </c>
      <c r="F364" t="s">
        <v>200</v>
      </c>
      <c r="G364" t="s">
        <v>196</v>
      </c>
      <c r="H364" t="s">
        <v>197</v>
      </c>
      <c r="I364" t="s">
        <v>198</v>
      </c>
      <c r="J364" s="1">
        <v>0.33680555555555558</v>
      </c>
      <c r="K364" s="1">
        <v>0.34513888888888888</v>
      </c>
      <c r="L364" t="s">
        <v>201</v>
      </c>
      <c r="M364" t="s">
        <v>202</v>
      </c>
      <c r="N364">
        <v>3.9434100000000001</v>
      </c>
      <c r="Q364" s="1">
        <f t="shared" si="5"/>
        <v>8.3333333333333037E-3</v>
      </c>
    </row>
    <row r="365" spans="1:17">
      <c r="A365" t="s">
        <v>134</v>
      </c>
      <c r="B365">
        <v>9</v>
      </c>
      <c r="C365" t="s">
        <v>184</v>
      </c>
      <c r="D365">
        <v>100849</v>
      </c>
      <c r="E365" t="s">
        <v>203</v>
      </c>
      <c r="F365" t="s">
        <v>204</v>
      </c>
      <c r="G365" t="s">
        <v>196</v>
      </c>
      <c r="H365" t="s">
        <v>201</v>
      </c>
      <c r="I365" t="s">
        <v>202</v>
      </c>
      <c r="J365" s="1">
        <v>0.34722222222222227</v>
      </c>
      <c r="K365" s="1">
        <v>0.35486111111111113</v>
      </c>
      <c r="L365" t="s">
        <v>197</v>
      </c>
      <c r="M365" t="s">
        <v>198</v>
      </c>
      <c r="N365">
        <v>3.6383299999999998</v>
      </c>
      <c r="Q365" s="1">
        <f t="shared" si="5"/>
        <v>7.6388888888888618E-3</v>
      </c>
    </row>
    <row r="366" spans="1:17">
      <c r="A366" t="s">
        <v>134</v>
      </c>
      <c r="B366">
        <v>10</v>
      </c>
      <c r="C366" t="s">
        <v>184</v>
      </c>
      <c r="D366">
        <v>100714</v>
      </c>
      <c r="E366" t="s">
        <v>244</v>
      </c>
      <c r="F366" t="s">
        <v>245</v>
      </c>
      <c r="G366" t="s">
        <v>196</v>
      </c>
      <c r="H366" t="s">
        <v>197</v>
      </c>
      <c r="I366" t="s">
        <v>198</v>
      </c>
      <c r="J366" s="1">
        <v>0.36458333333333331</v>
      </c>
      <c r="K366" s="1">
        <v>0.38819444444444445</v>
      </c>
      <c r="L366" t="s">
        <v>192</v>
      </c>
      <c r="M366" t="s">
        <v>193</v>
      </c>
      <c r="N366">
        <v>13.881600000000001</v>
      </c>
      <c r="Q366" s="1">
        <f t="shared" si="5"/>
        <v>2.3611111111111138E-2</v>
      </c>
    </row>
    <row r="367" spans="1:17">
      <c r="A367" t="s">
        <v>134</v>
      </c>
      <c r="B367">
        <v>11</v>
      </c>
      <c r="C367" t="s">
        <v>184</v>
      </c>
      <c r="D367">
        <v>220212</v>
      </c>
      <c r="E367" t="s">
        <v>229</v>
      </c>
      <c r="F367" t="s">
        <v>230</v>
      </c>
      <c r="G367" t="s">
        <v>222</v>
      </c>
      <c r="H367" t="s">
        <v>192</v>
      </c>
      <c r="I367" t="s">
        <v>193</v>
      </c>
      <c r="J367" s="1">
        <v>0.41666666666666669</v>
      </c>
      <c r="K367" s="1">
        <v>0.44375000000000003</v>
      </c>
      <c r="L367" t="s">
        <v>218</v>
      </c>
      <c r="M367" t="s">
        <v>219</v>
      </c>
      <c r="N367">
        <v>15.4627</v>
      </c>
      <c r="Q367" s="1">
        <f t="shared" si="5"/>
        <v>2.7083333333333348E-2</v>
      </c>
    </row>
    <row r="368" spans="1:17">
      <c r="A368" t="s">
        <v>134</v>
      </c>
      <c r="B368">
        <v>12</v>
      </c>
      <c r="C368" t="s">
        <v>184</v>
      </c>
      <c r="D368">
        <v>220073</v>
      </c>
      <c r="E368" t="s">
        <v>227</v>
      </c>
      <c r="F368" t="s">
        <v>228</v>
      </c>
      <c r="G368" t="s">
        <v>222</v>
      </c>
      <c r="H368" t="s">
        <v>218</v>
      </c>
      <c r="I368" t="s">
        <v>219</v>
      </c>
      <c r="J368" s="1">
        <v>0.44791666666666669</v>
      </c>
      <c r="K368" s="1">
        <v>0.47638888888888892</v>
      </c>
      <c r="L368" t="s">
        <v>192</v>
      </c>
      <c r="M368" t="s">
        <v>193</v>
      </c>
      <c r="N368">
        <v>16.2334</v>
      </c>
      <c r="Q368" s="1">
        <f t="shared" si="5"/>
        <v>2.8472222222222232E-2</v>
      </c>
    </row>
    <row r="369" spans="1:17">
      <c r="A369" t="s">
        <v>134</v>
      </c>
      <c r="B369">
        <v>13</v>
      </c>
      <c r="C369" t="s">
        <v>179</v>
      </c>
      <c r="H369" t="s">
        <v>192</v>
      </c>
      <c r="I369" t="s">
        <v>193</v>
      </c>
      <c r="J369" s="1">
        <v>0.47638888888888892</v>
      </c>
      <c r="K369" s="1">
        <v>0.48472222222222222</v>
      </c>
      <c r="L369" t="s">
        <v>180</v>
      </c>
      <c r="M369" t="s">
        <v>181</v>
      </c>
      <c r="N369">
        <v>7.5</v>
      </c>
      <c r="Q369" s="1">
        <f t="shared" si="5"/>
        <v>8.3333333333333037E-3</v>
      </c>
    </row>
    <row r="370" spans="1:17">
      <c r="A370" t="s">
        <v>134</v>
      </c>
      <c r="B370">
        <v>14</v>
      </c>
      <c r="C370" t="s">
        <v>179</v>
      </c>
      <c r="H370" t="s">
        <v>180</v>
      </c>
      <c r="I370" t="s">
        <v>181</v>
      </c>
      <c r="J370" s="1">
        <v>0.51874999999999993</v>
      </c>
      <c r="K370" s="1">
        <v>0.52777777777777779</v>
      </c>
      <c r="L370" t="s">
        <v>207</v>
      </c>
      <c r="M370" t="s">
        <v>208</v>
      </c>
      <c r="N370">
        <v>5.3</v>
      </c>
      <c r="Q370" s="1">
        <f t="shared" si="5"/>
        <v>9.0277777777778567E-3</v>
      </c>
    </row>
    <row r="371" spans="1:17">
      <c r="A371" t="s">
        <v>134</v>
      </c>
      <c r="B371">
        <v>15</v>
      </c>
      <c r="C371" t="s">
        <v>184</v>
      </c>
      <c r="D371">
        <v>201408</v>
      </c>
      <c r="E371" t="s">
        <v>209</v>
      </c>
      <c r="F371" t="s">
        <v>210</v>
      </c>
      <c r="G371" t="s">
        <v>211</v>
      </c>
      <c r="H371" t="s">
        <v>207</v>
      </c>
      <c r="I371" t="s">
        <v>208</v>
      </c>
      <c r="J371" s="1">
        <v>0.52777777777777779</v>
      </c>
      <c r="K371" s="1">
        <v>0.54236111111111118</v>
      </c>
      <c r="L371" t="s">
        <v>212</v>
      </c>
      <c r="M371" t="s">
        <v>213</v>
      </c>
      <c r="N371">
        <v>6.6947799999999997</v>
      </c>
      <c r="Q371" s="1">
        <f t="shared" si="5"/>
        <v>1.4583333333333393E-2</v>
      </c>
    </row>
    <row r="372" spans="1:17">
      <c r="A372" t="s">
        <v>134</v>
      </c>
      <c r="B372">
        <v>16</v>
      </c>
      <c r="C372" t="s">
        <v>184</v>
      </c>
      <c r="D372">
        <v>201615</v>
      </c>
      <c r="E372" t="s">
        <v>214</v>
      </c>
      <c r="F372" t="s">
        <v>215</v>
      </c>
      <c r="G372" t="s">
        <v>211</v>
      </c>
      <c r="H372" t="s">
        <v>212</v>
      </c>
      <c r="I372" t="s">
        <v>213</v>
      </c>
      <c r="J372" s="1">
        <v>0.54861111111111105</v>
      </c>
      <c r="K372" s="1">
        <v>0.56597222222222221</v>
      </c>
      <c r="L372" t="s">
        <v>207</v>
      </c>
      <c r="M372" t="s">
        <v>208</v>
      </c>
      <c r="N372">
        <v>7.8006000000000002</v>
      </c>
      <c r="Q372" s="1">
        <f t="shared" si="5"/>
        <v>1.736111111111116E-2</v>
      </c>
    </row>
    <row r="373" spans="1:17">
      <c r="A373" t="s">
        <v>134</v>
      </c>
      <c r="B373">
        <v>17</v>
      </c>
      <c r="C373" t="s">
        <v>184</v>
      </c>
      <c r="D373">
        <v>201415</v>
      </c>
      <c r="E373" t="s">
        <v>209</v>
      </c>
      <c r="F373" t="s">
        <v>210</v>
      </c>
      <c r="G373" t="s">
        <v>211</v>
      </c>
      <c r="H373" t="s">
        <v>207</v>
      </c>
      <c r="I373" t="s">
        <v>208</v>
      </c>
      <c r="J373" s="1">
        <v>0.57638888888888895</v>
      </c>
      <c r="K373" s="1">
        <v>0.59097222222222223</v>
      </c>
      <c r="L373" t="s">
        <v>212</v>
      </c>
      <c r="M373" t="s">
        <v>213</v>
      </c>
      <c r="N373">
        <v>6.6947799999999997</v>
      </c>
      <c r="Q373" s="1">
        <f t="shared" si="5"/>
        <v>1.4583333333333282E-2</v>
      </c>
    </row>
    <row r="374" spans="1:17">
      <c r="A374" t="s">
        <v>134</v>
      </c>
      <c r="B374">
        <v>18</v>
      </c>
      <c r="C374" t="s">
        <v>184</v>
      </c>
      <c r="D374">
        <v>201514</v>
      </c>
      <c r="E374" t="s">
        <v>214</v>
      </c>
      <c r="F374" t="s">
        <v>215</v>
      </c>
      <c r="G374" t="s">
        <v>211</v>
      </c>
      <c r="H374" t="s">
        <v>212</v>
      </c>
      <c r="I374" t="s">
        <v>213</v>
      </c>
      <c r="J374" s="1">
        <v>0.59722222222222221</v>
      </c>
      <c r="K374" s="1">
        <v>0.61458333333333337</v>
      </c>
      <c r="L374" t="s">
        <v>207</v>
      </c>
      <c r="M374" t="s">
        <v>208</v>
      </c>
      <c r="N374">
        <v>7.8006000000000002</v>
      </c>
      <c r="Q374" s="1">
        <f t="shared" si="5"/>
        <v>1.736111111111116E-2</v>
      </c>
    </row>
    <row r="375" spans="1:17">
      <c r="A375" t="s">
        <v>134</v>
      </c>
      <c r="B375">
        <v>19</v>
      </c>
      <c r="C375" t="s">
        <v>179</v>
      </c>
      <c r="H375" t="s">
        <v>207</v>
      </c>
      <c r="I375" t="s">
        <v>208</v>
      </c>
      <c r="J375" s="1">
        <v>0.61458333333333337</v>
      </c>
      <c r="K375" s="1">
        <v>0.6166666666666667</v>
      </c>
      <c r="L375" t="s">
        <v>201</v>
      </c>
      <c r="M375" t="s">
        <v>202</v>
      </c>
      <c r="N375">
        <v>1.2889999999999999</v>
      </c>
      <c r="Q375" s="1">
        <f t="shared" si="5"/>
        <v>2.0833333333333259E-3</v>
      </c>
    </row>
    <row r="376" spans="1:17">
      <c r="A376" t="s">
        <v>134</v>
      </c>
      <c r="B376">
        <v>20</v>
      </c>
      <c r="C376" t="s">
        <v>184</v>
      </c>
      <c r="D376">
        <v>100912</v>
      </c>
      <c r="E376" t="s">
        <v>203</v>
      </c>
      <c r="F376" t="s">
        <v>204</v>
      </c>
      <c r="G376" t="s">
        <v>196</v>
      </c>
      <c r="H376" t="s">
        <v>201</v>
      </c>
      <c r="I376" t="s">
        <v>202</v>
      </c>
      <c r="J376" s="1">
        <v>0.63888888888888895</v>
      </c>
      <c r="K376" s="1">
        <v>0.64652777777777781</v>
      </c>
      <c r="L376" t="s">
        <v>197</v>
      </c>
      <c r="M376" t="s">
        <v>198</v>
      </c>
      <c r="N376">
        <v>3.6383299999999998</v>
      </c>
      <c r="Q376" s="1">
        <f t="shared" si="5"/>
        <v>7.6388888888888618E-3</v>
      </c>
    </row>
    <row r="377" spans="1:17">
      <c r="A377" t="s">
        <v>134</v>
      </c>
      <c r="B377">
        <v>21</v>
      </c>
      <c r="C377" t="s">
        <v>184</v>
      </c>
      <c r="D377">
        <v>100777</v>
      </c>
      <c r="E377" t="s">
        <v>199</v>
      </c>
      <c r="F377" t="s">
        <v>200</v>
      </c>
      <c r="G377" t="s">
        <v>196</v>
      </c>
      <c r="H377" t="s">
        <v>197</v>
      </c>
      <c r="I377" t="s">
        <v>198</v>
      </c>
      <c r="J377" s="1">
        <v>0.65625</v>
      </c>
      <c r="K377" s="1">
        <v>0.6645833333333333</v>
      </c>
      <c r="L377" t="s">
        <v>201</v>
      </c>
      <c r="M377" t="s">
        <v>202</v>
      </c>
      <c r="N377">
        <v>3.9434100000000001</v>
      </c>
      <c r="Q377" s="1">
        <f t="shared" si="5"/>
        <v>8.3333333333333037E-3</v>
      </c>
    </row>
    <row r="378" spans="1:17">
      <c r="A378" t="s">
        <v>134</v>
      </c>
      <c r="B378">
        <v>22</v>
      </c>
      <c r="C378" t="s">
        <v>184</v>
      </c>
      <c r="D378">
        <v>100921</v>
      </c>
      <c r="E378" t="s">
        <v>203</v>
      </c>
      <c r="F378" t="s">
        <v>204</v>
      </c>
      <c r="G378" t="s">
        <v>196</v>
      </c>
      <c r="H378" t="s">
        <v>201</v>
      </c>
      <c r="I378" t="s">
        <v>202</v>
      </c>
      <c r="J378" s="1">
        <v>0.68055555555555547</v>
      </c>
      <c r="K378" s="1">
        <v>0.68819444444444444</v>
      </c>
      <c r="L378" t="s">
        <v>197</v>
      </c>
      <c r="M378" t="s">
        <v>198</v>
      </c>
      <c r="N378">
        <v>3.6383299999999998</v>
      </c>
      <c r="Q378" s="1">
        <f t="shared" si="5"/>
        <v>7.6388888888889728E-3</v>
      </c>
    </row>
    <row r="379" spans="1:17">
      <c r="A379" t="s">
        <v>134</v>
      </c>
      <c r="B379">
        <v>23</v>
      </c>
      <c r="C379" t="s">
        <v>184</v>
      </c>
      <c r="D379">
        <v>100786</v>
      </c>
      <c r="E379" t="s">
        <v>199</v>
      </c>
      <c r="F379" t="s">
        <v>200</v>
      </c>
      <c r="G379" t="s">
        <v>196</v>
      </c>
      <c r="H379" t="s">
        <v>197</v>
      </c>
      <c r="I379" t="s">
        <v>198</v>
      </c>
      <c r="J379" s="1">
        <v>0.69791666666666663</v>
      </c>
      <c r="K379" s="1">
        <v>0.70624999999999993</v>
      </c>
      <c r="L379" t="s">
        <v>201</v>
      </c>
      <c r="M379" t="s">
        <v>202</v>
      </c>
      <c r="N379">
        <v>3.9434100000000001</v>
      </c>
      <c r="Q379" s="1">
        <f t="shared" si="5"/>
        <v>8.3333333333333037E-3</v>
      </c>
    </row>
    <row r="380" spans="1:17">
      <c r="A380" t="s">
        <v>134</v>
      </c>
      <c r="B380">
        <v>24</v>
      </c>
      <c r="C380" t="s">
        <v>184</v>
      </c>
      <c r="D380">
        <v>100930</v>
      </c>
      <c r="E380" t="s">
        <v>203</v>
      </c>
      <c r="F380" t="s">
        <v>204</v>
      </c>
      <c r="G380" t="s">
        <v>196</v>
      </c>
      <c r="H380" t="s">
        <v>201</v>
      </c>
      <c r="I380" t="s">
        <v>202</v>
      </c>
      <c r="J380" s="1">
        <v>0.72222222222222221</v>
      </c>
      <c r="K380" s="1">
        <v>0.72986111111111107</v>
      </c>
      <c r="L380" t="s">
        <v>197</v>
      </c>
      <c r="M380" t="s">
        <v>198</v>
      </c>
      <c r="N380">
        <v>3.6383299999999998</v>
      </c>
      <c r="Q380" s="1">
        <f t="shared" si="5"/>
        <v>7.6388888888888618E-3</v>
      </c>
    </row>
    <row r="381" spans="1:17">
      <c r="A381" t="s">
        <v>134</v>
      </c>
      <c r="B381">
        <v>25</v>
      </c>
      <c r="C381" t="s">
        <v>184</v>
      </c>
      <c r="D381">
        <v>100795</v>
      </c>
      <c r="E381" t="s">
        <v>199</v>
      </c>
      <c r="F381" t="s">
        <v>200</v>
      </c>
      <c r="G381" t="s">
        <v>196</v>
      </c>
      <c r="H381" t="s">
        <v>197</v>
      </c>
      <c r="I381" t="s">
        <v>198</v>
      </c>
      <c r="J381" s="1">
        <v>0.73958333333333337</v>
      </c>
      <c r="K381" s="1">
        <v>0.74791666666666667</v>
      </c>
      <c r="L381" t="s">
        <v>201</v>
      </c>
      <c r="M381" t="s">
        <v>202</v>
      </c>
      <c r="N381">
        <v>3.9434100000000001</v>
      </c>
      <c r="Q381" s="1">
        <f t="shared" si="5"/>
        <v>8.3333333333333037E-3</v>
      </c>
    </row>
    <row r="382" spans="1:17">
      <c r="A382" t="s">
        <v>134</v>
      </c>
      <c r="B382">
        <v>26</v>
      </c>
      <c r="C382" t="s">
        <v>184</v>
      </c>
      <c r="D382">
        <v>100937</v>
      </c>
      <c r="E382" t="s">
        <v>203</v>
      </c>
      <c r="F382" t="s">
        <v>204</v>
      </c>
      <c r="G382" t="s">
        <v>196</v>
      </c>
      <c r="H382" t="s">
        <v>201</v>
      </c>
      <c r="I382" t="s">
        <v>202</v>
      </c>
      <c r="J382" s="1">
        <v>0.75069444444444444</v>
      </c>
      <c r="K382" s="1">
        <v>0.7583333333333333</v>
      </c>
      <c r="L382" t="s">
        <v>197</v>
      </c>
      <c r="M382" t="s">
        <v>198</v>
      </c>
      <c r="N382">
        <v>3.6383299999999998</v>
      </c>
      <c r="Q382" s="1">
        <f t="shared" si="5"/>
        <v>7.6388888888888618E-3</v>
      </c>
    </row>
    <row r="383" spans="1:17">
      <c r="A383" t="s">
        <v>134</v>
      </c>
      <c r="B383">
        <v>27</v>
      </c>
      <c r="C383" t="s">
        <v>184</v>
      </c>
      <c r="D383">
        <v>100801</v>
      </c>
      <c r="E383" t="s">
        <v>199</v>
      </c>
      <c r="F383" t="s">
        <v>200</v>
      </c>
      <c r="G383" t="s">
        <v>196</v>
      </c>
      <c r="H383" t="s">
        <v>197</v>
      </c>
      <c r="I383" t="s">
        <v>198</v>
      </c>
      <c r="J383" s="1">
        <v>0.76736111111111116</v>
      </c>
      <c r="K383" s="1">
        <v>0.77569444444444446</v>
      </c>
      <c r="L383" t="s">
        <v>201</v>
      </c>
      <c r="M383" t="s">
        <v>202</v>
      </c>
      <c r="N383">
        <v>3.9434100000000001</v>
      </c>
      <c r="Q383" s="1">
        <f t="shared" si="5"/>
        <v>8.3333333333333037E-3</v>
      </c>
    </row>
    <row r="384" spans="1:17">
      <c r="A384" t="s">
        <v>134</v>
      </c>
      <c r="B384">
        <v>28</v>
      </c>
      <c r="C384" t="s">
        <v>184</v>
      </c>
      <c r="D384">
        <v>100941</v>
      </c>
      <c r="E384" t="s">
        <v>203</v>
      </c>
      <c r="F384" t="s">
        <v>204</v>
      </c>
      <c r="G384" t="s">
        <v>196</v>
      </c>
      <c r="H384" t="s">
        <v>201</v>
      </c>
      <c r="I384" t="s">
        <v>202</v>
      </c>
      <c r="J384" s="1">
        <v>0.77777777777777779</v>
      </c>
      <c r="K384" s="1">
        <v>0.78541666666666676</v>
      </c>
      <c r="L384" t="s">
        <v>197</v>
      </c>
      <c r="M384" t="s">
        <v>198</v>
      </c>
      <c r="N384">
        <v>3.6383299999999998</v>
      </c>
      <c r="Q384" s="1">
        <f t="shared" si="5"/>
        <v>7.6388888888889728E-3</v>
      </c>
    </row>
    <row r="385" spans="1:17">
      <c r="A385" t="s">
        <v>134</v>
      </c>
      <c r="B385">
        <v>29</v>
      </c>
      <c r="C385" t="s">
        <v>184</v>
      </c>
      <c r="D385">
        <v>100806</v>
      </c>
      <c r="E385" t="s">
        <v>244</v>
      </c>
      <c r="F385" t="s">
        <v>245</v>
      </c>
      <c r="G385" t="s">
        <v>196</v>
      </c>
      <c r="H385" t="s">
        <v>197</v>
      </c>
      <c r="I385" t="s">
        <v>198</v>
      </c>
      <c r="J385" s="1">
        <v>0.79513888888888884</v>
      </c>
      <c r="K385" s="1">
        <v>0.81874999999999998</v>
      </c>
      <c r="L385" t="s">
        <v>192</v>
      </c>
      <c r="M385" t="s">
        <v>193</v>
      </c>
      <c r="N385">
        <v>13.881600000000001</v>
      </c>
      <c r="Q385" s="1">
        <f t="shared" si="5"/>
        <v>2.3611111111111138E-2</v>
      </c>
    </row>
    <row r="386" spans="1:17">
      <c r="A386" t="s">
        <v>134</v>
      </c>
      <c r="B386">
        <v>30</v>
      </c>
      <c r="C386" t="s">
        <v>179</v>
      </c>
      <c r="H386" t="s">
        <v>192</v>
      </c>
      <c r="I386" t="s">
        <v>193</v>
      </c>
      <c r="J386" s="1">
        <v>0.81874999999999998</v>
      </c>
      <c r="K386" s="1">
        <v>0.82708333333333339</v>
      </c>
      <c r="L386" t="s">
        <v>180</v>
      </c>
      <c r="M386" t="s">
        <v>181</v>
      </c>
      <c r="N386">
        <v>7.5</v>
      </c>
      <c r="Q386" s="1">
        <f t="shared" si="5"/>
        <v>8.3333333333334147E-3</v>
      </c>
    </row>
    <row r="387" spans="1:17">
      <c r="A387" t="s">
        <v>134</v>
      </c>
      <c r="M387" t="s">
        <v>277</v>
      </c>
      <c r="N387">
        <f>SUM(N357:N386)</f>
        <v>210.81302999999997</v>
      </c>
      <c r="P387" t="s">
        <v>274</v>
      </c>
      <c r="Q387" s="1">
        <f>SUM(Q357:Q386)</f>
        <v>0.38958333333333361</v>
      </c>
    </row>
    <row r="388" spans="1:17">
      <c r="Q388" s="1"/>
    </row>
    <row r="389" spans="1:17">
      <c r="A389" t="s">
        <v>116</v>
      </c>
      <c r="Q389" s="1"/>
    </row>
    <row r="390" spans="1:17">
      <c r="A390" t="s">
        <v>116</v>
      </c>
      <c r="B390">
        <v>1</v>
      </c>
      <c r="C390" t="s">
        <v>179</v>
      </c>
      <c r="H390" t="s">
        <v>180</v>
      </c>
      <c r="I390" t="s">
        <v>181</v>
      </c>
      <c r="J390" s="1">
        <v>0.4291666666666667</v>
      </c>
      <c r="K390" s="1">
        <v>0.4375</v>
      </c>
      <c r="L390" t="s">
        <v>182</v>
      </c>
      <c r="M390" t="s">
        <v>183</v>
      </c>
      <c r="N390">
        <v>7.6</v>
      </c>
      <c r="Q390" s="1">
        <f t="shared" ref="Q390:Q450" si="6">K390-J390</f>
        <v>8.3333333333333037E-3</v>
      </c>
    </row>
    <row r="391" spans="1:17">
      <c r="A391" t="s">
        <v>116</v>
      </c>
      <c r="B391">
        <v>2</v>
      </c>
      <c r="C391" t="s">
        <v>184</v>
      </c>
      <c r="D391">
        <v>535165</v>
      </c>
      <c r="E391" t="s">
        <v>185</v>
      </c>
      <c r="F391" t="s">
        <v>186</v>
      </c>
      <c r="G391" t="s">
        <v>187</v>
      </c>
      <c r="H391" t="s">
        <v>182</v>
      </c>
      <c r="I391" t="s">
        <v>183</v>
      </c>
      <c r="J391" s="1">
        <v>0.4375</v>
      </c>
      <c r="K391" s="1">
        <v>0.4604166666666667</v>
      </c>
      <c r="L391" t="s">
        <v>188</v>
      </c>
      <c r="M391" t="s">
        <v>189</v>
      </c>
      <c r="N391">
        <v>12.118</v>
      </c>
      <c r="Q391" s="1">
        <f t="shared" si="6"/>
        <v>2.2916666666666696E-2</v>
      </c>
    </row>
    <row r="392" spans="1:17">
      <c r="A392" t="s">
        <v>116</v>
      </c>
      <c r="B392">
        <v>3</v>
      </c>
      <c r="C392" t="s">
        <v>184</v>
      </c>
      <c r="D392">
        <v>535017</v>
      </c>
      <c r="E392" t="s">
        <v>190</v>
      </c>
      <c r="F392" t="s">
        <v>191</v>
      </c>
      <c r="G392" t="s">
        <v>187</v>
      </c>
      <c r="H392" t="s">
        <v>188</v>
      </c>
      <c r="I392" t="s">
        <v>189</v>
      </c>
      <c r="J392" s="1">
        <v>0.46527777777777773</v>
      </c>
      <c r="K392" s="1">
        <v>0.4861111111111111</v>
      </c>
      <c r="L392" t="s">
        <v>182</v>
      </c>
      <c r="M392" t="s">
        <v>183</v>
      </c>
      <c r="N392">
        <v>12.781700000000001</v>
      </c>
      <c r="Q392" s="1">
        <f t="shared" si="6"/>
        <v>2.083333333333337E-2</v>
      </c>
    </row>
    <row r="393" spans="1:17">
      <c r="A393" t="s">
        <v>116</v>
      </c>
      <c r="B393">
        <v>4</v>
      </c>
      <c r="C393" t="s">
        <v>184</v>
      </c>
      <c r="D393">
        <v>535173</v>
      </c>
      <c r="E393" t="s">
        <v>185</v>
      </c>
      <c r="F393" t="s">
        <v>186</v>
      </c>
      <c r="G393" t="s">
        <v>187</v>
      </c>
      <c r="H393" t="s">
        <v>182</v>
      </c>
      <c r="I393" t="s">
        <v>183</v>
      </c>
      <c r="J393" s="1">
        <v>0.49305555555555558</v>
      </c>
      <c r="K393" s="1">
        <v>0.51597222222222217</v>
      </c>
      <c r="L393" t="s">
        <v>188</v>
      </c>
      <c r="M393" t="s">
        <v>189</v>
      </c>
      <c r="N393">
        <v>12.118</v>
      </c>
      <c r="Q393" s="1">
        <f t="shared" si="6"/>
        <v>2.2916666666666585E-2</v>
      </c>
    </row>
    <row r="394" spans="1:17">
      <c r="A394" t="s">
        <v>116</v>
      </c>
      <c r="B394">
        <v>5</v>
      </c>
      <c r="C394" t="s">
        <v>184</v>
      </c>
      <c r="D394">
        <v>535028</v>
      </c>
      <c r="E394" t="s">
        <v>190</v>
      </c>
      <c r="F394" t="s">
        <v>191</v>
      </c>
      <c r="G394" t="s">
        <v>187</v>
      </c>
      <c r="H394" t="s">
        <v>188</v>
      </c>
      <c r="I394" t="s">
        <v>189</v>
      </c>
      <c r="J394" s="1">
        <v>0.52083333333333337</v>
      </c>
      <c r="K394" s="1">
        <v>0.54166666666666663</v>
      </c>
      <c r="L394" t="s">
        <v>182</v>
      </c>
      <c r="M394" t="s">
        <v>183</v>
      </c>
      <c r="N394">
        <v>12.781700000000001</v>
      </c>
      <c r="Q394" s="1">
        <f t="shared" si="6"/>
        <v>2.0833333333333259E-2</v>
      </c>
    </row>
    <row r="395" spans="1:17">
      <c r="A395" t="s">
        <v>116</v>
      </c>
      <c r="B395">
        <v>6</v>
      </c>
      <c r="C395" t="s">
        <v>184</v>
      </c>
      <c r="D395">
        <v>535184</v>
      </c>
      <c r="E395" t="s">
        <v>185</v>
      </c>
      <c r="F395" t="s">
        <v>186</v>
      </c>
      <c r="G395" t="s">
        <v>187</v>
      </c>
      <c r="H395" t="s">
        <v>182</v>
      </c>
      <c r="I395" t="s">
        <v>183</v>
      </c>
      <c r="J395" s="1">
        <v>0.54861111111111105</v>
      </c>
      <c r="K395" s="1">
        <v>0.57152777777777775</v>
      </c>
      <c r="L395" t="s">
        <v>188</v>
      </c>
      <c r="M395" t="s">
        <v>189</v>
      </c>
      <c r="N395">
        <v>12.118</v>
      </c>
      <c r="Q395" s="1">
        <f t="shared" si="6"/>
        <v>2.2916666666666696E-2</v>
      </c>
    </row>
    <row r="396" spans="1:17">
      <c r="A396" t="s">
        <v>116</v>
      </c>
      <c r="B396">
        <v>7</v>
      </c>
      <c r="C396" t="s">
        <v>184</v>
      </c>
      <c r="D396">
        <v>535038</v>
      </c>
      <c r="E396" t="s">
        <v>190</v>
      </c>
      <c r="F396" t="s">
        <v>191</v>
      </c>
      <c r="G396" t="s">
        <v>187</v>
      </c>
      <c r="H396" t="s">
        <v>188</v>
      </c>
      <c r="I396" t="s">
        <v>189</v>
      </c>
      <c r="J396" s="1">
        <v>0.57638888888888895</v>
      </c>
      <c r="K396" s="1">
        <v>0.59722222222222221</v>
      </c>
      <c r="L396" t="s">
        <v>182</v>
      </c>
      <c r="M396" t="s">
        <v>183</v>
      </c>
      <c r="N396">
        <v>12.781700000000001</v>
      </c>
      <c r="Q396" s="1">
        <f t="shared" si="6"/>
        <v>2.0833333333333259E-2</v>
      </c>
    </row>
    <row r="397" spans="1:17">
      <c r="A397" t="s">
        <v>116</v>
      </c>
      <c r="B397">
        <v>8</v>
      </c>
      <c r="C397" t="s">
        <v>184</v>
      </c>
      <c r="D397">
        <v>100914</v>
      </c>
      <c r="E397" t="s">
        <v>216</v>
      </c>
      <c r="F397" t="s">
        <v>217</v>
      </c>
      <c r="G397" t="s">
        <v>196</v>
      </c>
      <c r="H397" t="s">
        <v>182</v>
      </c>
      <c r="I397" t="s">
        <v>183</v>
      </c>
      <c r="J397" s="1">
        <v>0.65277777777777779</v>
      </c>
      <c r="K397" s="1">
        <v>0.67222222222222217</v>
      </c>
      <c r="L397" t="s">
        <v>197</v>
      </c>
      <c r="M397" t="s">
        <v>198</v>
      </c>
      <c r="N397">
        <v>11.3742</v>
      </c>
      <c r="Q397" s="1">
        <f t="shared" si="6"/>
        <v>1.9444444444444375E-2</v>
      </c>
    </row>
    <row r="398" spans="1:17">
      <c r="A398" t="s">
        <v>116</v>
      </c>
      <c r="B398">
        <v>9</v>
      </c>
      <c r="C398" t="s">
        <v>184</v>
      </c>
      <c r="D398">
        <v>100783</v>
      </c>
      <c r="E398" t="s">
        <v>199</v>
      </c>
      <c r="F398" t="s">
        <v>200</v>
      </c>
      <c r="G398" t="s">
        <v>196</v>
      </c>
      <c r="H398" t="s">
        <v>197</v>
      </c>
      <c r="I398" t="s">
        <v>198</v>
      </c>
      <c r="J398" s="1">
        <v>0.68402777777777779</v>
      </c>
      <c r="K398" s="1">
        <v>0.69236111111111109</v>
      </c>
      <c r="L398" t="s">
        <v>201</v>
      </c>
      <c r="M398" t="s">
        <v>202</v>
      </c>
      <c r="N398">
        <v>3.9434100000000001</v>
      </c>
      <c r="Q398" s="1">
        <f t="shared" si="6"/>
        <v>8.3333333333333037E-3</v>
      </c>
    </row>
    <row r="399" spans="1:17">
      <c r="A399" t="s">
        <v>116</v>
      </c>
      <c r="B399">
        <v>10</v>
      </c>
      <c r="C399" t="s">
        <v>184</v>
      </c>
      <c r="D399">
        <v>100924</v>
      </c>
      <c r="E399" t="s">
        <v>203</v>
      </c>
      <c r="F399" t="s">
        <v>204</v>
      </c>
      <c r="G399" t="s">
        <v>196</v>
      </c>
      <c r="H399" t="s">
        <v>201</v>
      </c>
      <c r="I399" t="s">
        <v>202</v>
      </c>
      <c r="J399" s="1">
        <v>0.69444444444444453</v>
      </c>
      <c r="K399" s="1">
        <v>0.70208333333333339</v>
      </c>
      <c r="L399" t="s">
        <v>197</v>
      </c>
      <c r="M399" t="s">
        <v>198</v>
      </c>
      <c r="N399">
        <v>3.6383299999999998</v>
      </c>
      <c r="Q399" s="1">
        <f t="shared" si="6"/>
        <v>7.6388888888888618E-3</v>
      </c>
    </row>
    <row r="400" spans="1:17">
      <c r="A400" t="s">
        <v>116</v>
      </c>
      <c r="B400">
        <v>11</v>
      </c>
      <c r="C400" t="s">
        <v>184</v>
      </c>
      <c r="D400">
        <v>100788</v>
      </c>
      <c r="E400" t="s">
        <v>244</v>
      </c>
      <c r="F400" t="s">
        <v>245</v>
      </c>
      <c r="G400" t="s">
        <v>196</v>
      </c>
      <c r="H400" t="s">
        <v>197</v>
      </c>
      <c r="I400" t="s">
        <v>198</v>
      </c>
      <c r="J400" s="1">
        <v>0.71180555555555547</v>
      </c>
      <c r="K400" s="1">
        <v>0.73472222222222217</v>
      </c>
      <c r="L400" t="s">
        <v>192</v>
      </c>
      <c r="M400" t="s">
        <v>193</v>
      </c>
      <c r="N400">
        <v>13.881600000000001</v>
      </c>
      <c r="Q400" s="1">
        <f t="shared" si="6"/>
        <v>2.2916666666666696E-2</v>
      </c>
    </row>
    <row r="401" spans="1:17">
      <c r="A401" t="s">
        <v>116</v>
      </c>
      <c r="B401">
        <v>12</v>
      </c>
      <c r="C401" t="s">
        <v>179</v>
      </c>
      <c r="H401" t="s">
        <v>192</v>
      </c>
      <c r="I401" t="s">
        <v>193</v>
      </c>
      <c r="J401" s="1">
        <v>0.73472222222222217</v>
      </c>
      <c r="K401" s="1">
        <v>0.74305555555555547</v>
      </c>
      <c r="L401" t="s">
        <v>180</v>
      </c>
      <c r="M401" t="s">
        <v>181</v>
      </c>
      <c r="N401">
        <v>7.5</v>
      </c>
      <c r="Q401" s="1">
        <f t="shared" si="6"/>
        <v>8.3333333333333037E-3</v>
      </c>
    </row>
    <row r="402" spans="1:17">
      <c r="A402" t="s">
        <v>116</v>
      </c>
      <c r="M402" t="s">
        <v>277</v>
      </c>
      <c r="N402">
        <f>SUM(N390:N401)</f>
        <v>122.63664000000001</v>
      </c>
      <c r="P402" t="s">
        <v>274</v>
      </c>
      <c r="Q402" s="1">
        <f>SUM(Q390:Q401)</f>
        <v>0.20624999999999971</v>
      </c>
    </row>
    <row r="403" spans="1:17">
      <c r="Q403" s="1"/>
    </row>
    <row r="404" spans="1:17">
      <c r="A404" t="s">
        <v>131</v>
      </c>
      <c r="Q404" s="1"/>
    </row>
    <row r="405" spans="1:17">
      <c r="A405" t="s">
        <v>131</v>
      </c>
      <c r="B405">
        <v>1</v>
      </c>
      <c r="C405" t="s">
        <v>179</v>
      </c>
      <c r="H405" t="s">
        <v>180</v>
      </c>
      <c r="I405" t="s">
        <v>181</v>
      </c>
      <c r="J405" s="1">
        <v>0.22430555555555556</v>
      </c>
      <c r="K405" s="1">
        <v>0.23263888888888887</v>
      </c>
      <c r="L405" t="s">
        <v>218</v>
      </c>
      <c r="M405" t="s">
        <v>219</v>
      </c>
      <c r="N405">
        <v>5.3</v>
      </c>
      <c r="Q405" s="1">
        <f t="shared" si="6"/>
        <v>8.3333333333333037E-3</v>
      </c>
    </row>
    <row r="406" spans="1:17">
      <c r="A406" t="s">
        <v>131</v>
      </c>
      <c r="B406">
        <v>2</v>
      </c>
      <c r="C406" t="s">
        <v>184</v>
      </c>
      <c r="D406">
        <v>220030</v>
      </c>
      <c r="E406" t="s">
        <v>248</v>
      </c>
      <c r="F406" t="s">
        <v>249</v>
      </c>
      <c r="G406" t="s">
        <v>222</v>
      </c>
      <c r="H406" t="s">
        <v>218</v>
      </c>
      <c r="I406" t="s">
        <v>219</v>
      </c>
      <c r="J406" s="1">
        <v>0.23263888888888887</v>
      </c>
      <c r="K406" s="1">
        <v>0.24861111111111112</v>
      </c>
      <c r="L406" t="s">
        <v>250</v>
      </c>
      <c r="M406" t="s">
        <v>251</v>
      </c>
      <c r="N406">
        <v>8.1109200000000001</v>
      </c>
      <c r="Q406" s="1">
        <f t="shared" si="6"/>
        <v>1.5972222222222249E-2</v>
      </c>
    </row>
    <row r="407" spans="1:17">
      <c r="A407" t="s">
        <v>131</v>
      </c>
      <c r="B407">
        <v>3</v>
      </c>
      <c r="C407" t="s">
        <v>184</v>
      </c>
      <c r="D407">
        <v>220175</v>
      </c>
      <c r="E407" t="s">
        <v>271</v>
      </c>
      <c r="F407" t="s">
        <v>272</v>
      </c>
      <c r="G407" t="s">
        <v>222</v>
      </c>
      <c r="H407" t="s">
        <v>250</v>
      </c>
      <c r="I407" t="s">
        <v>251</v>
      </c>
      <c r="J407" s="1">
        <v>0.25</v>
      </c>
      <c r="K407" s="1">
        <v>0.26597222222222222</v>
      </c>
      <c r="L407" t="s">
        <v>218</v>
      </c>
      <c r="M407" t="s">
        <v>219</v>
      </c>
      <c r="N407">
        <v>8.4759799999999998</v>
      </c>
      <c r="Q407" s="1">
        <f t="shared" si="6"/>
        <v>1.5972222222222221E-2</v>
      </c>
    </row>
    <row r="408" spans="1:17">
      <c r="A408" t="s">
        <v>131</v>
      </c>
      <c r="B408">
        <v>4</v>
      </c>
      <c r="C408" t="s">
        <v>184</v>
      </c>
      <c r="D408">
        <v>220041</v>
      </c>
      <c r="E408" t="s">
        <v>227</v>
      </c>
      <c r="F408" t="s">
        <v>228</v>
      </c>
      <c r="G408" t="s">
        <v>222</v>
      </c>
      <c r="H408" t="s">
        <v>218</v>
      </c>
      <c r="I408" t="s">
        <v>219</v>
      </c>
      <c r="J408" s="1">
        <v>0.28472222222222221</v>
      </c>
      <c r="K408" s="1">
        <v>0.31319444444444444</v>
      </c>
      <c r="L408" t="s">
        <v>192</v>
      </c>
      <c r="M408" t="s">
        <v>193</v>
      </c>
      <c r="N408">
        <v>16.2334</v>
      </c>
      <c r="Q408" s="1">
        <f t="shared" si="6"/>
        <v>2.8472222222222232E-2</v>
      </c>
    </row>
    <row r="409" spans="1:17">
      <c r="A409" t="s">
        <v>131</v>
      </c>
      <c r="B409">
        <v>5</v>
      </c>
      <c r="C409" t="s">
        <v>184</v>
      </c>
      <c r="D409">
        <v>220193</v>
      </c>
      <c r="E409" t="s">
        <v>229</v>
      </c>
      <c r="F409" t="s">
        <v>230</v>
      </c>
      <c r="G409" t="s">
        <v>222</v>
      </c>
      <c r="H409" t="s">
        <v>192</v>
      </c>
      <c r="I409" t="s">
        <v>193</v>
      </c>
      <c r="J409" s="1">
        <v>0.32847222222222222</v>
      </c>
      <c r="K409" s="1">
        <v>0.35555555555555557</v>
      </c>
      <c r="L409" t="s">
        <v>218</v>
      </c>
      <c r="M409" t="s">
        <v>219</v>
      </c>
      <c r="N409">
        <v>15.4627</v>
      </c>
      <c r="Q409" s="1">
        <f t="shared" si="6"/>
        <v>2.7083333333333348E-2</v>
      </c>
    </row>
    <row r="410" spans="1:17">
      <c r="A410" t="s">
        <v>131</v>
      </c>
      <c r="B410">
        <v>6</v>
      </c>
      <c r="C410" t="s">
        <v>184</v>
      </c>
      <c r="D410">
        <v>220058</v>
      </c>
      <c r="E410" t="s">
        <v>227</v>
      </c>
      <c r="F410" t="s">
        <v>228</v>
      </c>
      <c r="G410" t="s">
        <v>222</v>
      </c>
      <c r="H410" t="s">
        <v>218</v>
      </c>
      <c r="I410" t="s">
        <v>219</v>
      </c>
      <c r="J410" s="1">
        <v>0.36458333333333331</v>
      </c>
      <c r="K410" s="1">
        <v>0.39305555555555555</v>
      </c>
      <c r="L410" t="s">
        <v>192</v>
      </c>
      <c r="M410" t="s">
        <v>193</v>
      </c>
      <c r="N410">
        <v>16.2334</v>
      </c>
      <c r="Q410" s="1">
        <f t="shared" si="6"/>
        <v>2.8472222222222232E-2</v>
      </c>
    </row>
    <row r="411" spans="1:17">
      <c r="A411" t="s">
        <v>131</v>
      </c>
      <c r="B411">
        <v>7</v>
      </c>
      <c r="C411" t="s">
        <v>184</v>
      </c>
      <c r="D411">
        <v>220229</v>
      </c>
      <c r="E411" t="s">
        <v>229</v>
      </c>
      <c r="F411" t="s">
        <v>230</v>
      </c>
      <c r="G411" t="s">
        <v>222</v>
      </c>
      <c r="H411" t="s">
        <v>192</v>
      </c>
      <c r="I411" t="s">
        <v>193</v>
      </c>
      <c r="J411" s="1">
        <v>0.5</v>
      </c>
      <c r="K411" s="1">
        <v>0.52708333333333335</v>
      </c>
      <c r="L411" t="s">
        <v>218</v>
      </c>
      <c r="M411" t="s">
        <v>219</v>
      </c>
      <c r="N411">
        <v>15.4627</v>
      </c>
      <c r="Q411" s="1">
        <f t="shared" si="6"/>
        <v>2.7083333333333348E-2</v>
      </c>
    </row>
    <row r="412" spans="1:17">
      <c r="A412" t="s">
        <v>131</v>
      </c>
      <c r="B412">
        <v>8</v>
      </c>
      <c r="C412" t="s">
        <v>184</v>
      </c>
      <c r="D412">
        <v>220090</v>
      </c>
      <c r="E412" t="s">
        <v>227</v>
      </c>
      <c r="F412" t="s">
        <v>228</v>
      </c>
      <c r="G412" t="s">
        <v>222</v>
      </c>
      <c r="H412" t="s">
        <v>218</v>
      </c>
      <c r="I412" t="s">
        <v>219</v>
      </c>
      <c r="J412" s="1">
        <v>0.53125</v>
      </c>
      <c r="K412" s="1">
        <v>0.55972222222222223</v>
      </c>
      <c r="L412" t="s">
        <v>192</v>
      </c>
      <c r="M412" t="s">
        <v>193</v>
      </c>
      <c r="N412">
        <v>16.2334</v>
      </c>
      <c r="Q412" s="1">
        <f t="shared" si="6"/>
        <v>2.8472222222222232E-2</v>
      </c>
    </row>
    <row r="413" spans="1:17">
      <c r="A413" t="s">
        <v>131</v>
      </c>
      <c r="B413">
        <v>9</v>
      </c>
      <c r="C413" t="s">
        <v>179</v>
      </c>
      <c r="H413" t="s">
        <v>192</v>
      </c>
      <c r="I413" t="s">
        <v>193</v>
      </c>
      <c r="J413" s="1">
        <v>0.55972222222222223</v>
      </c>
      <c r="K413" s="1">
        <v>0.56805555555555554</v>
      </c>
      <c r="L413" t="s">
        <v>180</v>
      </c>
      <c r="M413" t="s">
        <v>181</v>
      </c>
      <c r="N413">
        <v>7.5</v>
      </c>
      <c r="Q413" s="1">
        <f t="shared" si="6"/>
        <v>8.3333333333333037E-3</v>
      </c>
    </row>
    <row r="414" spans="1:17">
      <c r="A414" t="s">
        <v>131</v>
      </c>
      <c r="B414">
        <v>10</v>
      </c>
      <c r="C414" t="s">
        <v>179</v>
      </c>
      <c r="H414" t="s">
        <v>180</v>
      </c>
      <c r="I414" t="s">
        <v>181</v>
      </c>
      <c r="J414" s="1">
        <v>0.59583333333333333</v>
      </c>
      <c r="K414" s="1">
        <v>0.60416666666666663</v>
      </c>
      <c r="L414" t="s">
        <v>182</v>
      </c>
      <c r="M414" t="s">
        <v>183</v>
      </c>
      <c r="N414">
        <v>7.6</v>
      </c>
      <c r="Q414" s="1">
        <f t="shared" si="6"/>
        <v>8.3333333333333037E-3</v>
      </c>
    </row>
    <row r="415" spans="1:17">
      <c r="A415" t="s">
        <v>131</v>
      </c>
      <c r="B415">
        <v>11</v>
      </c>
      <c r="C415" t="s">
        <v>184</v>
      </c>
      <c r="D415">
        <v>535194</v>
      </c>
      <c r="E415" t="s">
        <v>185</v>
      </c>
      <c r="F415" t="s">
        <v>186</v>
      </c>
      <c r="G415" t="s">
        <v>187</v>
      </c>
      <c r="H415" t="s">
        <v>182</v>
      </c>
      <c r="I415" t="s">
        <v>183</v>
      </c>
      <c r="J415" s="1">
        <v>0.60416666666666663</v>
      </c>
      <c r="K415" s="1">
        <v>0.62708333333333333</v>
      </c>
      <c r="L415" t="s">
        <v>188</v>
      </c>
      <c r="M415" t="s">
        <v>189</v>
      </c>
      <c r="N415">
        <v>12.118</v>
      </c>
      <c r="Q415" s="1">
        <f t="shared" si="6"/>
        <v>2.2916666666666696E-2</v>
      </c>
    </row>
    <row r="416" spans="1:17">
      <c r="A416" t="s">
        <v>131</v>
      </c>
      <c r="B416">
        <v>12</v>
      </c>
      <c r="C416" t="s">
        <v>184</v>
      </c>
      <c r="D416">
        <v>535048</v>
      </c>
      <c r="E416" t="s">
        <v>190</v>
      </c>
      <c r="F416" t="s">
        <v>191</v>
      </c>
      <c r="G416" t="s">
        <v>187</v>
      </c>
      <c r="H416" t="s">
        <v>188</v>
      </c>
      <c r="I416" t="s">
        <v>189</v>
      </c>
      <c r="J416" s="1">
        <v>0.63194444444444442</v>
      </c>
      <c r="K416" s="1">
        <v>0.65277777777777779</v>
      </c>
      <c r="L416" t="s">
        <v>182</v>
      </c>
      <c r="M416" t="s">
        <v>183</v>
      </c>
      <c r="N416">
        <v>12.781700000000001</v>
      </c>
      <c r="Q416" s="1">
        <f t="shared" si="6"/>
        <v>2.083333333333337E-2</v>
      </c>
    </row>
    <row r="417" spans="1:17">
      <c r="A417" t="s">
        <v>131</v>
      </c>
      <c r="B417">
        <v>13</v>
      </c>
      <c r="C417" t="s">
        <v>184</v>
      </c>
      <c r="D417">
        <v>535205</v>
      </c>
      <c r="E417" t="s">
        <v>185</v>
      </c>
      <c r="F417" t="s">
        <v>186</v>
      </c>
      <c r="G417" t="s">
        <v>187</v>
      </c>
      <c r="H417" t="s">
        <v>182</v>
      </c>
      <c r="I417" t="s">
        <v>183</v>
      </c>
      <c r="J417" s="1">
        <v>0.65972222222222221</v>
      </c>
      <c r="K417" s="1">
        <v>0.68263888888888891</v>
      </c>
      <c r="L417" t="s">
        <v>188</v>
      </c>
      <c r="M417" t="s">
        <v>189</v>
      </c>
      <c r="N417">
        <v>12.118</v>
      </c>
      <c r="Q417" s="1">
        <f t="shared" si="6"/>
        <v>2.2916666666666696E-2</v>
      </c>
    </row>
    <row r="418" spans="1:17">
      <c r="A418" t="s">
        <v>131</v>
      </c>
      <c r="B418">
        <v>14</v>
      </c>
      <c r="C418" t="s">
        <v>184</v>
      </c>
      <c r="D418">
        <v>535058</v>
      </c>
      <c r="E418" t="s">
        <v>190</v>
      </c>
      <c r="F418" t="s">
        <v>191</v>
      </c>
      <c r="G418" t="s">
        <v>187</v>
      </c>
      <c r="H418" t="s">
        <v>188</v>
      </c>
      <c r="I418" t="s">
        <v>189</v>
      </c>
      <c r="J418" s="1">
        <v>0.6875</v>
      </c>
      <c r="K418" s="1">
        <v>0.70833333333333337</v>
      </c>
      <c r="L418" t="s">
        <v>182</v>
      </c>
      <c r="M418" t="s">
        <v>183</v>
      </c>
      <c r="N418">
        <v>12.781700000000001</v>
      </c>
      <c r="Q418" s="1">
        <f t="shared" si="6"/>
        <v>2.083333333333337E-2</v>
      </c>
    </row>
    <row r="419" spans="1:17">
      <c r="A419" t="s">
        <v>131</v>
      </c>
      <c r="B419">
        <v>15</v>
      </c>
      <c r="C419" t="s">
        <v>184</v>
      </c>
      <c r="D419">
        <v>535223</v>
      </c>
      <c r="E419" t="s">
        <v>185</v>
      </c>
      <c r="F419" t="s">
        <v>186</v>
      </c>
      <c r="G419" t="s">
        <v>187</v>
      </c>
      <c r="H419" t="s">
        <v>182</v>
      </c>
      <c r="I419" t="s">
        <v>183</v>
      </c>
      <c r="J419" s="1">
        <v>0.74305555555555547</v>
      </c>
      <c r="K419" s="1">
        <v>0.76597222222222217</v>
      </c>
      <c r="L419" t="s">
        <v>188</v>
      </c>
      <c r="M419" t="s">
        <v>189</v>
      </c>
      <c r="N419">
        <v>12.118</v>
      </c>
      <c r="Q419" s="1">
        <f t="shared" si="6"/>
        <v>2.2916666666666696E-2</v>
      </c>
    </row>
    <row r="420" spans="1:17">
      <c r="A420" t="s">
        <v>131</v>
      </c>
      <c r="B420">
        <v>16</v>
      </c>
      <c r="C420" t="s">
        <v>184</v>
      </c>
      <c r="D420">
        <v>535078</v>
      </c>
      <c r="E420" t="s">
        <v>190</v>
      </c>
      <c r="F420" t="s">
        <v>191</v>
      </c>
      <c r="G420" t="s">
        <v>187</v>
      </c>
      <c r="H420" t="s">
        <v>188</v>
      </c>
      <c r="I420" t="s">
        <v>189</v>
      </c>
      <c r="J420" s="1">
        <v>0.77083333333333337</v>
      </c>
      <c r="K420" s="1">
        <v>0.79166666666666663</v>
      </c>
      <c r="L420" t="s">
        <v>182</v>
      </c>
      <c r="M420" t="s">
        <v>183</v>
      </c>
      <c r="N420">
        <v>12.781700000000001</v>
      </c>
      <c r="Q420" s="1">
        <f t="shared" si="6"/>
        <v>2.0833333333333259E-2</v>
      </c>
    </row>
    <row r="421" spans="1:17">
      <c r="A421" t="s">
        <v>131</v>
      </c>
      <c r="B421">
        <v>17</v>
      </c>
      <c r="C421" t="s">
        <v>184</v>
      </c>
      <c r="D421">
        <v>535235</v>
      </c>
      <c r="E421" t="s">
        <v>185</v>
      </c>
      <c r="F421" t="s">
        <v>186</v>
      </c>
      <c r="G421" t="s">
        <v>187</v>
      </c>
      <c r="H421" t="s">
        <v>182</v>
      </c>
      <c r="I421" t="s">
        <v>183</v>
      </c>
      <c r="J421" s="1">
        <v>0.79861111111111116</v>
      </c>
      <c r="K421" s="1">
        <v>0.82013888888888886</v>
      </c>
      <c r="L421" t="s">
        <v>188</v>
      </c>
      <c r="M421" t="s">
        <v>189</v>
      </c>
      <c r="N421">
        <v>12.118</v>
      </c>
      <c r="Q421" s="1">
        <f t="shared" si="6"/>
        <v>2.1527777777777701E-2</v>
      </c>
    </row>
    <row r="422" spans="1:17">
      <c r="A422" t="s">
        <v>131</v>
      </c>
      <c r="B422">
        <v>18</v>
      </c>
      <c r="C422" t="s">
        <v>184</v>
      </c>
      <c r="D422">
        <v>535090</v>
      </c>
      <c r="E422" t="s">
        <v>190</v>
      </c>
      <c r="F422" t="s">
        <v>191</v>
      </c>
      <c r="G422" t="s">
        <v>187</v>
      </c>
      <c r="H422" t="s">
        <v>188</v>
      </c>
      <c r="I422" t="s">
        <v>189</v>
      </c>
      <c r="J422" s="1">
        <v>0.82638888888888884</v>
      </c>
      <c r="K422" s="1">
        <v>0.84652777777777777</v>
      </c>
      <c r="L422" t="s">
        <v>182</v>
      </c>
      <c r="M422" t="s">
        <v>183</v>
      </c>
      <c r="N422">
        <v>12.781700000000001</v>
      </c>
      <c r="Q422" s="1">
        <f t="shared" si="6"/>
        <v>2.0138888888888928E-2</v>
      </c>
    </row>
    <row r="423" spans="1:17">
      <c r="A423" t="s">
        <v>131</v>
      </c>
      <c r="B423">
        <v>19</v>
      </c>
      <c r="C423" t="s">
        <v>184</v>
      </c>
      <c r="D423">
        <v>535247</v>
      </c>
      <c r="E423" t="s">
        <v>185</v>
      </c>
      <c r="F423" t="s">
        <v>186</v>
      </c>
      <c r="G423" t="s">
        <v>187</v>
      </c>
      <c r="H423" t="s">
        <v>182</v>
      </c>
      <c r="I423" t="s">
        <v>183</v>
      </c>
      <c r="J423" s="1">
        <v>0.85763888888888884</v>
      </c>
      <c r="K423" s="1">
        <v>0.87708333333333333</v>
      </c>
      <c r="L423" t="s">
        <v>188</v>
      </c>
      <c r="M423" t="s">
        <v>189</v>
      </c>
      <c r="N423">
        <v>12.118</v>
      </c>
      <c r="Q423" s="1">
        <f t="shared" si="6"/>
        <v>1.9444444444444486E-2</v>
      </c>
    </row>
    <row r="424" spans="1:17">
      <c r="A424" t="s">
        <v>131</v>
      </c>
      <c r="B424">
        <v>20</v>
      </c>
      <c r="C424" t="s">
        <v>184</v>
      </c>
      <c r="D424">
        <v>535101</v>
      </c>
      <c r="E424" t="s">
        <v>190</v>
      </c>
      <c r="F424" t="s">
        <v>191</v>
      </c>
      <c r="G424" t="s">
        <v>187</v>
      </c>
      <c r="H424" t="s">
        <v>188</v>
      </c>
      <c r="I424" t="s">
        <v>189</v>
      </c>
      <c r="J424" s="1">
        <v>0.88194444444444453</v>
      </c>
      <c r="K424" s="1">
        <v>0.9</v>
      </c>
      <c r="L424" t="s">
        <v>182</v>
      </c>
      <c r="M424" t="s">
        <v>183</v>
      </c>
      <c r="N424">
        <v>12.781700000000001</v>
      </c>
      <c r="Q424" s="1">
        <f t="shared" si="6"/>
        <v>1.8055555555555491E-2</v>
      </c>
    </row>
    <row r="425" spans="1:17">
      <c r="A425" t="s">
        <v>131</v>
      </c>
      <c r="B425">
        <v>21</v>
      </c>
      <c r="C425" t="s">
        <v>179</v>
      </c>
      <c r="H425" t="s">
        <v>182</v>
      </c>
      <c r="I425" t="s">
        <v>183</v>
      </c>
      <c r="J425" s="1">
        <v>0.9</v>
      </c>
      <c r="K425" s="1">
        <v>0.90833333333333333</v>
      </c>
      <c r="L425" t="s">
        <v>180</v>
      </c>
      <c r="M425" t="s">
        <v>181</v>
      </c>
      <c r="N425">
        <v>7.8</v>
      </c>
      <c r="Q425" s="1">
        <f t="shared" si="6"/>
        <v>8.3333333333333037E-3</v>
      </c>
    </row>
    <row r="426" spans="1:17">
      <c r="A426" t="s">
        <v>131</v>
      </c>
      <c r="M426" t="s">
        <v>277</v>
      </c>
      <c r="N426">
        <f>SUM(N405:N425)</f>
        <v>248.911</v>
      </c>
      <c r="P426" t="s">
        <v>274</v>
      </c>
      <c r="Q426" s="1">
        <f>SUM(Q405:Q425)</f>
        <v>0.41527777777777775</v>
      </c>
    </row>
    <row r="427" spans="1:17">
      <c r="Q427" s="1"/>
    </row>
    <row r="428" spans="1:17">
      <c r="A428" t="s">
        <v>146</v>
      </c>
      <c r="Q428" s="1"/>
    </row>
    <row r="429" spans="1:17">
      <c r="A429" t="s">
        <v>146</v>
      </c>
      <c r="B429">
        <v>1</v>
      </c>
      <c r="C429" t="s">
        <v>179</v>
      </c>
      <c r="H429" t="s">
        <v>180</v>
      </c>
      <c r="I429" t="s">
        <v>181</v>
      </c>
      <c r="J429" s="1">
        <v>0.24166666666666667</v>
      </c>
      <c r="K429" s="1">
        <v>0.25</v>
      </c>
      <c r="L429" t="s">
        <v>182</v>
      </c>
      <c r="M429" t="s">
        <v>183</v>
      </c>
      <c r="N429">
        <v>7.6</v>
      </c>
      <c r="Q429" s="1">
        <f t="shared" si="6"/>
        <v>8.3333333333333315E-3</v>
      </c>
    </row>
    <row r="430" spans="1:17">
      <c r="A430" t="s">
        <v>146</v>
      </c>
      <c r="B430">
        <v>2</v>
      </c>
      <c r="C430" t="s">
        <v>184</v>
      </c>
      <c r="D430">
        <v>535125</v>
      </c>
      <c r="E430" t="s">
        <v>185</v>
      </c>
      <c r="F430" t="s">
        <v>186</v>
      </c>
      <c r="G430" t="s">
        <v>187</v>
      </c>
      <c r="H430" t="s">
        <v>182</v>
      </c>
      <c r="I430" t="s">
        <v>183</v>
      </c>
      <c r="J430" s="1">
        <v>0.25</v>
      </c>
      <c r="K430" s="1">
        <v>0.26874999999999999</v>
      </c>
      <c r="L430" t="s">
        <v>188</v>
      </c>
      <c r="M430" t="s">
        <v>189</v>
      </c>
      <c r="N430">
        <v>12.118</v>
      </c>
      <c r="Q430" s="1">
        <f t="shared" si="6"/>
        <v>1.8749999999999989E-2</v>
      </c>
    </row>
    <row r="431" spans="1:17">
      <c r="A431" t="s">
        <v>146</v>
      </c>
      <c r="B431">
        <v>3</v>
      </c>
      <c r="C431" t="s">
        <v>184</v>
      </c>
      <c r="D431">
        <v>534977</v>
      </c>
      <c r="E431" t="s">
        <v>190</v>
      </c>
      <c r="F431" t="s">
        <v>191</v>
      </c>
      <c r="G431" t="s">
        <v>187</v>
      </c>
      <c r="H431" t="s">
        <v>188</v>
      </c>
      <c r="I431" t="s">
        <v>189</v>
      </c>
      <c r="J431" s="1">
        <v>0.27083333333333331</v>
      </c>
      <c r="K431" s="1">
        <v>0.28888888888888892</v>
      </c>
      <c r="L431" t="s">
        <v>182</v>
      </c>
      <c r="M431" t="s">
        <v>183</v>
      </c>
      <c r="N431">
        <v>12.781700000000001</v>
      </c>
      <c r="Q431" s="1">
        <f t="shared" si="6"/>
        <v>1.8055555555555602E-2</v>
      </c>
    </row>
    <row r="432" spans="1:17">
      <c r="A432" t="s">
        <v>146</v>
      </c>
      <c r="B432">
        <v>4</v>
      </c>
      <c r="C432" t="s">
        <v>184</v>
      </c>
      <c r="D432">
        <v>535135</v>
      </c>
      <c r="E432" t="s">
        <v>185</v>
      </c>
      <c r="F432" t="s">
        <v>186</v>
      </c>
      <c r="G432" t="s">
        <v>187</v>
      </c>
      <c r="H432" t="s">
        <v>182</v>
      </c>
      <c r="I432" t="s">
        <v>183</v>
      </c>
      <c r="J432" s="1">
        <v>0.2986111111111111</v>
      </c>
      <c r="K432" s="1">
        <v>0.31805555555555554</v>
      </c>
      <c r="L432" t="s">
        <v>188</v>
      </c>
      <c r="M432" t="s">
        <v>189</v>
      </c>
      <c r="N432">
        <v>12.118</v>
      </c>
      <c r="Q432" s="1">
        <f t="shared" si="6"/>
        <v>1.9444444444444431E-2</v>
      </c>
    </row>
    <row r="433" spans="1:17">
      <c r="A433" t="s">
        <v>146</v>
      </c>
      <c r="B433">
        <v>5</v>
      </c>
      <c r="C433" t="s">
        <v>184</v>
      </c>
      <c r="D433">
        <v>534990</v>
      </c>
      <c r="E433" t="s">
        <v>190</v>
      </c>
      <c r="F433" t="s">
        <v>191</v>
      </c>
      <c r="G433" t="s">
        <v>187</v>
      </c>
      <c r="H433" t="s">
        <v>188</v>
      </c>
      <c r="I433" t="s">
        <v>189</v>
      </c>
      <c r="J433" s="1">
        <v>0.3263888888888889</v>
      </c>
      <c r="K433" s="1">
        <v>0.34583333333333338</v>
      </c>
      <c r="L433" t="s">
        <v>182</v>
      </c>
      <c r="M433" t="s">
        <v>183</v>
      </c>
      <c r="N433">
        <v>12.781700000000001</v>
      </c>
      <c r="Q433" s="1">
        <f t="shared" si="6"/>
        <v>1.9444444444444486E-2</v>
      </c>
    </row>
    <row r="434" spans="1:17">
      <c r="A434" t="s">
        <v>146</v>
      </c>
      <c r="B434">
        <v>6</v>
      </c>
      <c r="C434" t="s">
        <v>184</v>
      </c>
      <c r="D434">
        <v>535150</v>
      </c>
      <c r="E434" t="s">
        <v>185</v>
      </c>
      <c r="F434" t="s">
        <v>186</v>
      </c>
      <c r="G434" t="s">
        <v>187</v>
      </c>
      <c r="H434" t="s">
        <v>182</v>
      </c>
      <c r="I434" t="s">
        <v>183</v>
      </c>
      <c r="J434" s="1">
        <v>0.36805555555555558</v>
      </c>
      <c r="K434" s="1">
        <v>0.39097222222222222</v>
      </c>
      <c r="L434" t="s">
        <v>188</v>
      </c>
      <c r="M434" t="s">
        <v>189</v>
      </c>
      <c r="N434">
        <v>12.118</v>
      </c>
      <c r="Q434" s="1">
        <f t="shared" si="6"/>
        <v>2.2916666666666641E-2</v>
      </c>
    </row>
    <row r="435" spans="1:17">
      <c r="A435" t="s">
        <v>146</v>
      </c>
      <c r="B435">
        <v>7</v>
      </c>
      <c r="C435" t="s">
        <v>184</v>
      </c>
      <c r="D435">
        <v>535004</v>
      </c>
      <c r="E435" t="s">
        <v>190</v>
      </c>
      <c r="F435" t="s">
        <v>191</v>
      </c>
      <c r="G435" t="s">
        <v>187</v>
      </c>
      <c r="H435" t="s">
        <v>188</v>
      </c>
      <c r="I435" t="s">
        <v>189</v>
      </c>
      <c r="J435" s="1">
        <v>0.39583333333333331</v>
      </c>
      <c r="K435" s="1">
        <v>0.41666666666666669</v>
      </c>
      <c r="L435" t="s">
        <v>182</v>
      </c>
      <c r="M435" t="s">
        <v>183</v>
      </c>
      <c r="N435">
        <v>12.781700000000001</v>
      </c>
      <c r="Q435" s="1">
        <f t="shared" si="6"/>
        <v>2.083333333333337E-2</v>
      </c>
    </row>
    <row r="436" spans="1:17">
      <c r="A436" t="s">
        <v>146</v>
      </c>
      <c r="B436">
        <v>8</v>
      </c>
      <c r="C436" t="s">
        <v>184</v>
      </c>
      <c r="D436">
        <v>535161</v>
      </c>
      <c r="E436" t="s">
        <v>185</v>
      </c>
      <c r="F436" t="s">
        <v>186</v>
      </c>
      <c r="G436" t="s">
        <v>187</v>
      </c>
      <c r="H436" t="s">
        <v>182</v>
      </c>
      <c r="I436" t="s">
        <v>183</v>
      </c>
      <c r="J436" s="1">
        <v>0.4236111111111111</v>
      </c>
      <c r="K436" s="1">
        <v>0.4465277777777778</v>
      </c>
      <c r="L436" t="s">
        <v>188</v>
      </c>
      <c r="M436" t="s">
        <v>189</v>
      </c>
      <c r="N436">
        <v>12.118</v>
      </c>
      <c r="Q436" s="1">
        <f t="shared" si="6"/>
        <v>2.2916666666666696E-2</v>
      </c>
    </row>
    <row r="437" spans="1:17">
      <c r="A437" t="s">
        <v>146</v>
      </c>
      <c r="B437">
        <v>9</v>
      </c>
      <c r="C437" t="s">
        <v>184</v>
      </c>
      <c r="D437">
        <v>535016</v>
      </c>
      <c r="E437" t="s">
        <v>190</v>
      </c>
      <c r="F437" t="s">
        <v>191</v>
      </c>
      <c r="G437" t="s">
        <v>187</v>
      </c>
      <c r="H437" t="s">
        <v>188</v>
      </c>
      <c r="I437" t="s">
        <v>189</v>
      </c>
      <c r="J437" s="1">
        <v>0.4513888888888889</v>
      </c>
      <c r="K437" s="1">
        <v>0.47222222222222227</v>
      </c>
      <c r="L437" t="s">
        <v>182</v>
      </c>
      <c r="M437" t="s">
        <v>183</v>
      </c>
      <c r="N437">
        <v>12.781700000000001</v>
      </c>
      <c r="Q437" s="1">
        <f t="shared" si="6"/>
        <v>2.083333333333337E-2</v>
      </c>
    </row>
    <row r="438" spans="1:17">
      <c r="A438" t="s">
        <v>146</v>
      </c>
      <c r="B438">
        <v>10</v>
      </c>
      <c r="C438" t="s">
        <v>184</v>
      </c>
      <c r="D438">
        <v>535171</v>
      </c>
      <c r="E438" t="s">
        <v>185</v>
      </c>
      <c r="F438" t="s">
        <v>186</v>
      </c>
      <c r="G438" t="s">
        <v>187</v>
      </c>
      <c r="H438" t="s">
        <v>182</v>
      </c>
      <c r="I438" t="s">
        <v>183</v>
      </c>
      <c r="J438" s="1">
        <v>0.47916666666666669</v>
      </c>
      <c r="K438" s="1">
        <v>0.50208333333333333</v>
      </c>
      <c r="L438" t="s">
        <v>188</v>
      </c>
      <c r="M438" t="s">
        <v>189</v>
      </c>
      <c r="N438">
        <v>12.118</v>
      </c>
      <c r="Q438" s="1">
        <f t="shared" si="6"/>
        <v>2.2916666666666641E-2</v>
      </c>
    </row>
    <row r="439" spans="1:17">
      <c r="A439" t="s">
        <v>146</v>
      </c>
      <c r="B439">
        <v>11</v>
      </c>
      <c r="C439" t="s">
        <v>184</v>
      </c>
      <c r="D439">
        <v>535025</v>
      </c>
      <c r="E439" t="s">
        <v>190</v>
      </c>
      <c r="F439" t="s">
        <v>191</v>
      </c>
      <c r="G439" t="s">
        <v>187</v>
      </c>
      <c r="H439" t="s">
        <v>188</v>
      </c>
      <c r="I439" t="s">
        <v>189</v>
      </c>
      <c r="J439" s="1">
        <v>0.50694444444444442</v>
      </c>
      <c r="K439" s="1">
        <v>0.52777777777777779</v>
      </c>
      <c r="L439" t="s">
        <v>182</v>
      </c>
      <c r="M439" t="s">
        <v>183</v>
      </c>
      <c r="N439">
        <v>12.781700000000001</v>
      </c>
      <c r="Q439" s="1">
        <f t="shared" si="6"/>
        <v>2.083333333333337E-2</v>
      </c>
    </row>
    <row r="440" spans="1:17">
      <c r="A440" t="s">
        <v>146</v>
      </c>
      <c r="B440">
        <v>12</v>
      </c>
      <c r="C440" t="s">
        <v>179</v>
      </c>
      <c r="H440" t="s">
        <v>182</v>
      </c>
      <c r="I440" t="s">
        <v>183</v>
      </c>
      <c r="J440" s="1">
        <v>0.52777777777777779</v>
      </c>
      <c r="K440" s="1">
        <v>0.53611111111111109</v>
      </c>
      <c r="L440" t="s">
        <v>180</v>
      </c>
      <c r="M440" t="s">
        <v>181</v>
      </c>
      <c r="N440">
        <v>7.8</v>
      </c>
      <c r="Q440" s="1">
        <f t="shared" si="6"/>
        <v>8.3333333333333037E-3</v>
      </c>
    </row>
    <row r="441" spans="1:17">
      <c r="A441" t="s">
        <v>146</v>
      </c>
      <c r="B441">
        <v>13</v>
      </c>
      <c r="C441" t="s">
        <v>179</v>
      </c>
      <c r="H441" t="s">
        <v>180</v>
      </c>
      <c r="I441" t="s">
        <v>181</v>
      </c>
      <c r="J441" s="1">
        <v>0.65833333333333333</v>
      </c>
      <c r="K441" s="1">
        <v>0.66666666666666663</v>
      </c>
      <c r="L441" t="s">
        <v>192</v>
      </c>
      <c r="M441" t="s">
        <v>193</v>
      </c>
      <c r="N441">
        <v>7.5</v>
      </c>
      <c r="Q441" s="1">
        <f t="shared" si="6"/>
        <v>8.3333333333333037E-3</v>
      </c>
    </row>
    <row r="442" spans="1:17">
      <c r="A442" t="s">
        <v>146</v>
      </c>
      <c r="B442">
        <v>14</v>
      </c>
      <c r="C442" t="s">
        <v>184</v>
      </c>
      <c r="D442">
        <v>220260</v>
      </c>
      <c r="E442" t="s">
        <v>229</v>
      </c>
      <c r="F442" t="s">
        <v>230</v>
      </c>
      <c r="G442" t="s">
        <v>222</v>
      </c>
      <c r="H442" t="s">
        <v>192</v>
      </c>
      <c r="I442" t="s">
        <v>193</v>
      </c>
      <c r="J442" s="1">
        <v>0.66666666666666663</v>
      </c>
      <c r="K442" s="1">
        <v>0.69374999999999998</v>
      </c>
      <c r="L442" t="s">
        <v>218</v>
      </c>
      <c r="M442" t="s">
        <v>219</v>
      </c>
      <c r="N442">
        <v>15.4627</v>
      </c>
      <c r="Q442" s="1">
        <f t="shared" si="6"/>
        <v>2.7083333333333348E-2</v>
      </c>
    </row>
    <row r="443" spans="1:17">
      <c r="A443" t="s">
        <v>146</v>
      </c>
      <c r="B443">
        <v>15</v>
      </c>
      <c r="C443" t="s">
        <v>184</v>
      </c>
      <c r="D443">
        <v>220121</v>
      </c>
      <c r="E443" t="s">
        <v>227</v>
      </c>
      <c r="F443" t="s">
        <v>228</v>
      </c>
      <c r="G443" t="s">
        <v>222</v>
      </c>
      <c r="H443" t="s">
        <v>218</v>
      </c>
      <c r="I443" t="s">
        <v>219</v>
      </c>
      <c r="J443" s="1">
        <v>0.69791666666666663</v>
      </c>
      <c r="K443" s="1">
        <v>0.72638888888888886</v>
      </c>
      <c r="L443" t="s">
        <v>192</v>
      </c>
      <c r="M443" t="s">
        <v>193</v>
      </c>
      <c r="N443">
        <v>16.2334</v>
      </c>
      <c r="Q443" s="1">
        <f t="shared" si="6"/>
        <v>2.8472222222222232E-2</v>
      </c>
    </row>
    <row r="444" spans="1:17">
      <c r="A444" t="s">
        <v>146</v>
      </c>
      <c r="B444">
        <v>16</v>
      </c>
      <c r="C444" t="s">
        <v>184</v>
      </c>
      <c r="D444">
        <v>220276</v>
      </c>
      <c r="E444" t="s">
        <v>229</v>
      </c>
      <c r="F444" t="s">
        <v>230</v>
      </c>
      <c r="G444" t="s">
        <v>222</v>
      </c>
      <c r="H444" t="s">
        <v>192</v>
      </c>
      <c r="I444" t="s">
        <v>193</v>
      </c>
      <c r="J444" s="1">
        <v>0.75</v>
      </c>
      <c r="K444" s="1">
        <v>0.77708333333333324</v>
      </c>
      <c r="L444" t="s">
        <v>218</v>
      </c>
      <c r="M444" t="s">
        <v>219</v>
      </c>
      <c r="N444">
        <v>15.4627</v>
      </c>
      <c r="Q444" s="1">
        <f t="shared" si="6"/>
        <v>2.7083333333333237E-2</v>
      </c>
    </row>
    <row r="445" spans="1:17">
      <c r="A445" t="s">
        <v>146</v>
      </c>
      <c r="B445">
        <v>17</v>
      </c>
      <c r="C445" t="s">
        <v>184</v>
      </c>
      <c r="D445">
        <v>220138</v>
      </c>
      <c r="E445" t="s">
        <v>227</v>
      </c>
      <c r="F445" t="s">
        <v>228</v>
      </c>
      <c r="G445" t="s">
        <v>222</v>
      </c>
      <c r="H445" t="s">
        <v>218</v>
      </c>
      <c r="I445" t="s">
        <v>219</v>
      </c>
      <c r="J445" s="1">
        <v>0.78125</v>
      </c>
      <c r="K445" s="1">
        <v>0.80972222222222223</v>
      </c>
      <c r="L445" t="s">
        <v>192</v>
      </c>
      <c r="M445" t="s">
        <v>193</v>
      </c>
      <c r="N445">
        <v>16.2334</v>
      </c>
      <c r="Q445" s="1">
        <f t="shared" si="6"/>
        <v>2.8472222222222232E-2</v>
      </c>
    </row>
    <row r="446" spans="1:17">
      <c r="A446" t="s">
        <v>146</v>
      </c>
      <c r="B446">
        <v>18</v>
      </c>
      <c r="C446" t="s">
        <v>184</v>
      </c>
      <c r="D446">
        <v>100954</v>
      </c>
      <c r="E446" t="s">
        <v>194</v>
      </c>
      <c r="F446" t="s">
        <v>195</v>
      </c>
      <c r="G446" t="s">
        <v>196</v>
      </c>
      <c r="H446" t="s">
        <v>192</v>
      </c>
      <c r="I446" t="s">
        <v>193</v>
      </c>
      <c r="J446" s="1">
        <v>0.8305555555555556</v>
      </c>
      <c r="K446" s="1">
        <v>0.8534722222222223</v>
      </c>
      <c r="L446" t="s">
        <v>197</v>
      </c>
      <c r="M446" t="s">
        <v>198</v>
      </c>
      <c r="N446">
        <v>13.524900000000001</v>
      </c>
      <c r="Q446" s="1">
        <f t="shared" si="6"/>
        <v>2.2916666666666696E-2</v>
      </c>
    </row>
    <row r="447" spans="1:17">
      <c r="A447" t="s">
        <v>146</v>
      </c>
      <c r="B447">
        <v>19</v>
      </c>
      <c r="C447" t="s">
        <v>184</v>
      </c>
      <c r="D447">
        <v>100822</v>
      </c>
      <c r="E447" t="s">
        <v>199</v>
      </c>
      <c r="F447" t="s">
        <v>200</v>
      </c>
      <c r="G447" t="s">
        <v>196</v>
      </c>
      <c r="H447" t="s">
        <v>197</v>
      </c>
      <c r="I447" t="s">
        <v>198</v>
      </c>
      <c r="J447" s="1">
        <v>0.86458333333333337</v>
      </c>
      <c r="K447" s="1">
        <v>0.87291666666666667</v>
      </c>
      <c r="L447" t="s">
        <v>201</v>
      </c>
      <c r="M447" t="s">
        <v>202</v>
      </c>
      <c r="N447">
        <v>3.9434100000000001</v>
      </c>
      <c r="Q447" s="1">
        <f t="shared" si="6"/>
        <v>8.3333333333333037E-3</v>
      </c>
    </row>
    <row r="448" spans="1:17">
      <c r="A448" t="s">
        <v>146</v>
      </c>
      <c r="B448">
        <v>20</v>
      </c>
      <c r="C448" t="s">
        <v>184</v>
      </c>
      <c r="D448">
        <v>100962</v>
      </c>
      <c r="E448" t="s">
        <v>203</v>
      </c>
      <c r="F448" t="s">
        <v>204</v>
      </c>
      <c r="G448" t="s">
        <v>196</v>
      </c>
      <c r="H448" t="s">
        <v>201</v>
      </c>
      <c r="I448" t="s">
        <v>202</v>
      </c>
      <c r="J448" s="1">
        <v>0.88194444444444453</v>
      </c>
      <c r="K448" s="1">
        <v>0.88958333333333339</v>
      </c>
      <c r="L448" t="s">
        <v>197</v>
      </c>
      <c r="M448" t="s">
        <v>198</v>
      </c>
      <c r="N448">
        <v>3.6383299999999998</v>
      </c>
      <c r="Q448" s="1">
        <f t="shared" si="6"/>
        <v>7.6388888888888618E-3</v>
      </c>
    </row>
    <row r="449" spans="1:17">
      <c r="A449" t="s">
        <v>146</v>
      </c>
      <c r="B449">
        <v>21</v>
      </c>
      <c r="C449" t="s">
        <v>184</v>
      </c>
      <c r="D449">
        <v>100827</v>
      </c>
      <c r="E449" t="s">
        <v>199</v>
      </c>
      <c r="F449" t="s">
        <v>200</v>
      </c>
      <c r="G449" t="s">
        <v>196</v>
      </c>
      <c r="H449" t="s">
        <v>197</v>
      </c>
      <c r="I449" t="s">
        <v>198</v>
      </c>
      <c r="J449" s="1">
        <v>0.89583333333333337</v>
      </c>
      <c r="K449" s="1">
        <v>0.90416666666666667</v>
      </c>
      <c r="L449" t="s">
        <v>201</v>
      </c>
      <c r="M449" t="s">
        <v>202</v>
      </c>
      <c r="N449">
        <v>3.9434100000000001</v>
      </c>
      <c r="Q449" s="1">
        <f t="shared" si="6"/>
        <v>8.3333333333333037E-3</v>
      </c>
    </row>
    <row r="450" spans="1:17">
      <c r="A450" t="s">
        <v>146</v>
      </c>
      <c r="B450">
        <v>22</v>
      </c>
      <c r="C450" t="s">
        <v>179</v>
      </c>
      <c r="H450" t="s">
        <v>201</v>
      </c>
      <c r="I450" t="s">
        <v>202</v>
      </c>
      <c r="J450" s="1">
        <v>0.90416666666666667</v>
      </c>
      <c r="K450" s="1">
        <v>0.9145833333333333</v>
      </c>
      <c r="L450" t="s">
        <v>180</v>
      </c>
      <c r="M450" t="s">
        <v>181</v>
      </c>
      <c r="N450">
        <v>7.5</v>
      </c>
      <c r="Q450" s="1">
        <f t="shared" si="6"/>
        <v>1.041666666666663E-2</v>
      </c>
    </row>
    <row r="451" spans="1:17">
      <c r="A451" t="s">
        <v>146</v>
      </c>
      <c r="M451" t="s">
        <v>277</v>
      </c>
      <c r="N451">
        <f>SUM(N429:N450)</f>
        <v>243.34075000000001</v>
      </c>
      <c r="P451" t="s">
        <v>274</v>
      </c>
      <c r="Q451" s="1">
        <f>SUM(Q429:Q450)</f>
        <v>0.40069444444444435</v>
      </c>
    </row>
    <row r="452" spans="1:17">
      <c r="Q452" s="1"/>
    </row>
    <row r="453" spans="1:17">
      <c r="A453" t="s">
        <v>142</v>
      </c>
      <c r="Q453" s="1"/>
    </row>
    <row r="454" spans="1:17">
      <c r="A454" t="s">
        <v>142</v>
      </c>
      <c r="B454">
        <v>1</v>
      </c>
      <c r="C454" t="s">
        <v>179</v>
      </c>
      <c r="H454" t="s">
        <v>180</v>
      </c>
      <c r="I454" t="s">
        <v>181</v>
      </c>
      <c r="J454" s="1">
        <v>0.25347222222222221</v>
      </c>
      <c r="K454" s="1">
        <v>0.27083333333333331</v>
      </c>
      <c r="L454" t="s">
        <v>236</v>
      </c>
      <c r="M454" t="s">
        <v>237</v>
      </c>
      <c r="N454">
        <v>13.5</v>
      </c>
      <c r="Q454" s="1">
        <f t="shared" ref="Q454:Q516" si="7">K454-J454</f>
        <v>1.7361111111111105E-2</v>
      </c>
    </row>
    <row r="455" spans="1:17">
      <c r="A455" t="s">
        <v>142</v>
      </c>
      <c r="B455">
        <v>2</v>
      </c>
      <c r="C455" t="s">
        <v>184</v>
      </c>
      <c r="D455">
        <v>230783</v>
      </c>
      <c r="E455" t="s">
        <v>238</v>
      </c>
      <c r="F455" t="s">
        <v>239</v>
      </c>
      <c r="G455" t="s">
        <v>235</v>
      </c>
      <c r="H455" t="s">
        <v>236</v>
      </c>
      <c r="I455" t="s">
        <v>237</v>
      </c>
      <c r="J455" s="1">
        <v>0.27083333333333331</v>
      </c>
      <c r="K455" s="1">
        <v>0.28680555555555554</v>
      </c>
      <c r="L455" t="s">
        <v>231</v>
      </c>
      <c r="M455" t="s">
        <v>232</v>
      </c>
      <c r="N455">
        <v>13.1371</v>
      </c>
      <c r="Q455" s="1">
        <f t="shared" si="7"/>
        <v>1.5972222222222221E-2</v>
      </c>
    </row>
    <row r="456" spans="1:17">
      <c r="A456" t="s">
        <v>142</v>
      </c>
      <c r="B456">
        <v>3</v>
      </c>
      <c r="C456" t="s">
        <v>184</v>
      </c>
      <c r="D456">
        <v>230852</v>
      </c>
      <c r="E456" t="s">
        <v>233</v>
      </c>
      <c r="F456" t="s">
        <v>234</v>
      </c>
      <c r="G456" t="s">
        <v>235</v>
      </c>
      <c r="H456" t="s">
        <v>231</v>
      </c>
      <c r="I456" t="s">
        <v>232</v>
      </c>
      <c r="J456" s="1">
        <v>0.2986111111111111</v>
      </c>
      <c r="K456" s="1">
        <v>0.31875000000000003</v>
      </c>
      <c r="L456" t="s">
        <v>236</v>
      </c>
      <c r="M456" t="s">
        <v>237</v>
      </c>
      <c r="N456">
        <v>14.0327</v>
      </c>
      <c r="Q456" s="1">
        <f t="shared" si="7"/>
        <v>2.0138888888888928E-2</v>
      </c>
    </row>
    <row r="457" spans="1:17">
      <c r="A457" t="s">
        <v>142</v>
      </c>
      <c r="B457">
        <v>4</v>
      </c>
      <c r="C457" t="s">
        <v>184</v>
      </c>
      <c r="D457">
        <v>230809</v>
      </c>
      <c r="E457" t="s">
        <v>238</v>
      </c>
      <c r="F457" t="s">
        <v>239</v>
      </c>
      <c r="G457" t="s">
        <v>235</v>
      </c>
      <c r="H457" t="s">
        <v>236</v>
      </c>
      <c r="I457" t="s">
        <v>237</v>
      </c>
      <c r="J457" s="1">
        <v>0.3263888888888889</v>
      </c>
      <c r="K457" s="1">
        <v>0.34375</v>
      </c>
      <c r="L457" t="s">
        <v>231</v>
      </c>
      <c r="M457" t="s">
        <v>232</v>
      </c>
      <c r="N457">
        <v>13.1371</v>
      </c>
      <c r="Q457" s="1">
        <f t="shared" si="7"/>
        <v>1.7361111111111105E-2</v>
      </c>
    </row>
    <row r="458" spans="1:17">
      <c r="A458" t="s">
        <v>142</v>
      </c>
      <c r="B458">
        <v>5</v>
      </c>
      <c r="C458" t="s">
        <v>184</v>
      </c>
      <c r="D458">
        <v>230871</v>
      </c>
      <c r="E458" t="s">
        <v>233</v>
      </c>
      <c r="F458" t="s">
        <v>234</v>
      </c>
      <c r="G458" t="s">
        <v>235</v>
      </c>
      <c r="H458" t="s">
        <v>231</v>
      </c>
      <c r="I458" t="s">
        <v>232</v>
      </c>
      <c r="J458" s="1">
        <v>0.35416666666666669</v>
      </c>
      <c r="K458" s="1">
        <v>0.3743055555555555</v>
      </c>
      <c r="L458" t="s">
        <v>236</v>
      </c>
      <c r="M458" t="s">
        <v>237</v>
      </c>
      <c r="N458">
        <v>14.0327</v>
      </c>
      <c r="Q458" s="1">
        <f t="shared" si="7"/>
        <v>2.0138888888888817E-2</v>
      </c>
    </row>
    <row r="459" spans="1:17">
      <c r="A459" t="s">
        <v>142</v>
      </c>
      <c r="B459">
        <v>6</v>
      </c>
      <c r="C459" t="s">
        <v>184</v>
      </c>
      <c r="D459">
        <v>230826</v>
      </c>
      <c r="E459" t="s">
        <v>238</v>
      </c>
      <c r="F459" t="s">
        <v>239</v>
      </c>
      <c r="G459" t="s">
        <v>235</v>
      </c>
      <c r="H459" t="s">
        <v>236</v>
      </c>
      <c r="I459" t="s">
        <v>237</v>
      </c>
      <c r="J459" s="1">
        <v>0.38194444444444442</v>
      </c>
      <c r="K459" s="1">
        <v>0.39930555555555558</v>
      </c>
      <c r="L459" t="s">
        <v>231</v>
      </c>
      <c r="M459" t="s">
        <v>232</v>
      </c>
      <c r="N459">
        <v>13.1371</v>
      </c>
      <c r="Q459" s="1">
        <f t="shared" si="7"/>
        <v>1.736111111111116E-2</v>
      </c>
    </row>
    <row r="460" spans="1:17">
      <c r="A460" t="s">
        <v>142</v>
      </c>
      <c r="B460">
        <v>7</v>
      </c>
      <c r="C460" t="s">
        <v>184</v>
      </c>
      <c r="D460">
        <v>230817</v>
      </c>
      <c r="E460" t="s">
        <v>233</v>
      </c>
      <c r="F460" t="s">
        <v>234</v>
      </c>
      <c r="G460" t="s">
        <v>235</v>
      </c>
      <c r="H460" t="s">
        <v>231</v>
      </c>
      <c r="I460" t="s">
        <v>232</v>
      </c>
      <c r="J460" s="1">
        <v>0.4375</v>
      </c>
      <c r="K460" s="1">
        <v>0.45763888888888887</v>
      </c>
      <c r="L460" t="s">
        <v>236</v>
      </c>
      <c r="M460" t="s">
        <v>237</v>
      </c>
      <c r="N460">
        <v>14.0327</v>
      </c>
      <c r="Q460" s="1">
        <f t="shared" si="7"/>
        <v>2.0138888888888873E-2</v>
      </c>
    </row>
    <row r="461" spans="1:17">
      <c r="A461" t="s">
        <v>142</v>
      </c>
      <c r="B461">
        <v>8</v>
      </c>
      <c r="C461" t="s">
        <v>184</v>
      </c>
      <c r="D461">
        <v>230861</v>
      </c>
      <c r="E461" t="s">
        <v>238</v>
      </c>
      <c r="F461" t="s">
        <v>239</v>
      </c>
      <c r="G461" t="s">
        <v>235</v>
      </c>
      <c r="H461" t="s">
        <v>236</v>
      </c>
      <c r="I461" t="s">
        <v>237</v>
      </c>
      <c r="J461" s="1">
        <v>0.46527777777777773</v>
      </c>
      <c r="K461" s="1">
        <v>0.4826388888888889</v>
      </c>
      <c r="L461" t="s">
        <v>231</v>
      </c>
      <c r="M461" t="s">
        <v>232</v>
      </c>
      <c r="N461">
        <v>13.1371</v>
      </c>
      <c r="Q461" s="1">
        <f t="shared" si="7"/>
        <v>1.736111111111116E-2</v>
      </c>
    </row>
    <row r="462" spans="1:17">
      <c r="A462" t="s">
        <v>142</v>
      </c>
      <c r="B462">
        <v>9</v>
      </c>
      <c r="C462" t="s">
        <v>184</v>
      </c>
      <c r="D462">
        <v>230893</v>
      </c>
      <c r="E462" t="s">
        <v>233</v>
      </c>
      <c r="F462" t="s">
        <v>234</v>
      </c>
      <c r="G462" t="s">
        <v>235</v>
      </c>
      <c r="H462" t="s">
        <v>231</v>
      </c>
      <c r="I462" t="s">
        <v>232</v>
      </c>
      <c r="J462" s="1">
        <v>0.49305555555555558</v>
      </c>
      <c r="K462" s="1">
        <v>0.5131944444444444</v>
      </c>
      <c r="L462" t="s">
        <v>236</v>
      </c>
      <c r="M462" t="s">
        <v>237</v>
      </c>
      <c r="N462">
        <v>14.0327</v>
      </c>
      <c r="Q462" s="1">
        <f t="shared" si="7"/>
        <v>2.0138888888888817E-2</v>
      </c>
    </row>
    <row r="463" spans="1:17">
      <c r="A463" t="s">
        <v>142</v>
      </c>
      <c r="B463">
        <v>10</v>
      </c>
      <c r="C463" t="s">
        <v>184</v>
      </c>
      <c r="D463">
        <v>230844</v>
      </c>
      <c r="E463" t="s">
        <v>238</v>
      </c>
      <c r="F463" t="s">
        <v>239</v>
      </c>
      <c r="G463" t="s">
        <v>235</v>
      </c>
      <c r="H463" t="s">
        <v>236</v>
      </c>
      <c r="I463" t="s">
        <v>237</v>
      </c>
      <c r="J463" s="1">
        <v>0.52083333333333337</v>
      </c>
      <c r="K463" s="1">
        <v>0.53819444444444442</v>
      </c>
      <c r="L463" t="s">
        <v>231</v>
      </c>
      <c r="M463" t="s">
        <v>232</v>
      </c>
      <c r="N463">
        <v>13.1371</v>
      </c>
      <c r="Q463" s="1">
        <f t="shared" si="7"/>
        <v>1.7361111111111049E-2</v>
      </c>
    </row>
    <row r="464" spans="1:17">
      <c r="A464" t="s">
        <v>142</v>
      </c>
      <c r="B464">
        <v>11</v>
      </c>
      <c r="C464" t="s">
        <v>179</v>
      </c>
      <c r="H464" t="s">
        <v>231</v>
      </c>
      <c r="I464" t="s">
        <v>232</v>
      </c>
      <c r="J464" s="1">
        <v>0.53819444444444442</v>
      </c>
      <c r="K464" s="1">
        <v>0.55069444444444449</v>
      </c>
      <c r="L464" t="s">
        <v>180</v>
      </c>
      <c r="M464" t="s">
        <v>181</v>
      </c>
      <c r="N464">
        <v>9.8000000000000007</v>
      </c>
      <c r="Q464" s="1">
        <f t="shared" si="7"/>
        <v>1.2500000000000067E-2</v>
      </c>
    </row>
    <row r="465" spans="1:17">
      <c r="A465" t="s">
        <v>142</v>
      </c>
      <c r="B465">
        <v>12</v>
      </c>
      <c r="C465" t="s">
        <v>179</v>
      </c>
      <c r="H465" t="s">
        <v>180</v>
      </c>
      <c r="I465" t="s">
        <v>181</v>
      </c>
      <c r="J465" s="1">
        <v>0.63750000000000007</v>
      </c>
      <c r="K465" s="1">
        <v>0.64583333333333337</v>
      </c>
      <c r="L465" t="s">
        <v>182</v>
      </c>
      <c r="M465" t="s">
        <v>183</v>
      </c>
      <c r="N465">
        <v>7.6</v>
      </c>
      <c r="Q465" s="1">
        <f t="shared" si="7"/>
        <v>8.3333333333333037E-3</v>
      </c>
    </row>
    <row r="466" spans="1:17">
      <c r="A466" t="s">
        <v>142</v>
      </c>
      <c r="B466">
        <v>13</v>
      </c>
      <c r="C466" t="s">
        <v>184</v>
      </c>
      <c r="D466">
        <v>535201</v>
      </c>
      <c r="E466" t="s">
        <v>185</v>
      </c>
      <c r="F466" t="s">
        <v>186</v>
      </c>
      <c r="G466" t="s">
        <v>187</v>
      </c>
      <c r="H466" t="s">
        <v>182</v>
      </c>
      <c r="I466" t="s">
        <v>183</v>
      </c>
      <c r="J466" s="1">
        <v>0.64583333333333337</v>
      </c>
      <c r="K466" s="1">
        <v>0.66875000000000007</v>
      </c>
      <c r="L466" t="s">
        <v>188</v>
      </c>
      <c r="M466" t="s">
        <v>189</v>
      </c>
      <c r="N466">
        <v>12.118</v>
      </c>
      <c r="Q466" s="1">
        <f t="shared" si="7"/>
        <v>2.2916666666666696E-2</v>
      </c>
    </row>
    <row r="467" spans="1:17">
      <c r="A467" t="s">
        <v>142</v>
      </c>
      <c r="B467">
        <v>14</v>
      </c>
      <c r="C467" t="s">
        <v>184</v>
      </c>
      <c r="D467">
        <v>535055</v>
      </c>
      <c r="E467" t="s">
        <v>190</v>
      </c>
      <c r="F467" t="s">
        <v>191</v>
      </c>
      <c r="G467" t="s">
        <v>187</v>
      </c>
      <c r="H467" t="s">
        <v>188</v>
      </c>
      <c r="I467" t="s">
        <v>189</v>
      </c>
      <c r="J467" s="1">
        <v>0.67361111111111116</v>
      </c>
      <c r="K467" s="1">
        <v>0.69444444444444453</v>
      </c>
      <c r="L467" t="s">
        <v>182</v>
      </c>
      <c r="M467" t="s">
        <v>183</v>
      </c>
      <c r="N467">
        <v>12.781700000000001</v>
      </c>
      <c r="Q467" s="1">
        <f t="shared" si="7"/>
        <v>2.083333333333337E-2</v>
      </c>
    </row>
    <row r="468" spans="1:17">
      <c r="A468" t="s">
        <v>142</v>
      </c>
      <c r="B468">
        <v>15</v>
      </c>
      <c r="C468" t="s">
        <v>184</v>
      </c>
      <c r="D468">
        <v>535214</v>
      </c>
      <c r="E468" t="s">
        <v>185</v>
      </c>
      <c r="F468" t="s">
        <v>186</v>
      </c>
      <c r="G468" t="s">
        <v>187</v>
      </c>
      <c r="H468" t="s">
        <v>182</v>
      </c>
      <c r="I468" t="s">
        <v>183</v>
      </c>
      <c r="J468" s="1">
        <v>0.70138888888888884</v>
      </c>
      <c r="K468" s="1">
        <v>0.72430555555555554</v>
      </c>
      <c r="L468" t="s">
        <v>188</v>
      </c>
      <c r="M468" t="s">
        <v>189</v>
      </c>
      <c r="N468">
        <v>12.118</v>
      </c>
      <c r="Q468" s="1">
        <f t="shared" si="7"/>
        <v>2.2916666666666696E-2</v>
      </c>
    </row>
    <row r="469" spans="1:17">
      <c r="A469" t="s">
        <v>142</v>
      </c>
      <c r="B469">
        <v>16</v>
      </c>
      <c r="C469" t="s">
        <v>184</v>
      </c>
      <c r="D469">
        <v>535068</v>
      </c>
      <c r="E469" t="s">
        <v>190</v>
      </c>
      <c r="F469" t="s">
        <v>191</v>
      </c>
      <c r="G469" t="s">
        <v>187</v>
      </c>
      <c r="H469" t="s">
        <v>188</v>
      </c>
      <c r="I469" t="s">
        <v>189</v>
      </c>
      <c r="J469" s="1">
        <v>0.72916666666666663</v>
      </c>
      <c r="K469" s="1">
        <v>0.75</v>
      </c>
      <c r="L469" t="s">
        <v>182</v>
      </c>
      <c r="M469" t="s">
        <v>183</v>
      </c>
      <c r="N469">
        <v>12.781700000000001</v>
      </c>
      <c r="Q469" s="1">
        <f t="shared" si="7"/>
        <v>2.083333333333337E-2</v>
      </c>
    </row>
    <row r="470" spans="1:17">
      <c r="A470" t="s">
        <v>142</v>
      </c>
      <c r="B470">
        <v>17</v>
      </c>
      <c r="C470" t="s">
        <v>184</v>
      </c>
      <c r="D470">
        <v>535233</v>
      </c>
      <c r="E470" t="s">
        <v>185</v>
      </c>
      <c r="F470" t="s">
        <v>186</v>
      </c>
      <c r="G470" t="s">
        <v>187</v>
      </c>
      <c r="H470" t="s">
        <v>182</v>
      </c>
      <c r="I470" t="s">
        <v>183</v>
      </c>
      <c r="J470" s="1">
        <v>0.78472222222222221</v>
      </c>
      <c r="K470" s="1">
        <v>0.80763888888888891</v>
      </c>
      <c r="L470" t="s">
        <v>188</v>
      </c>
      <c r="M470" t="s">
        <v>189</v>
      </c>
      <c r="N470">
        <v>12.118</v>
      </c>
      <c r="Q470" s="1">
        <f t="shared" si="7"/>
        <v>2.2916666666666696E-2</v>
      </c>
    </row>
    <row r="471" spans="1:17">
      <c r="A471" t="s">
        <v>142</v>
      </c>
      <c r="B471">
        <v>18</v>
      </c>
      <c r="C471" t="s">
        <v>184</v>
      </c>
      <c r="D471">
        <v>535087</v>
      </c>
      <c r="E471" t="s">
        <v>190</v>
      </c>
      <c r="F471" t="s">
        <v>191</v>
      </c>
      <c r="G471" t="s">
        <v>187</v>
      </c>
      <c r="H471" t="s">
        <v>188</v>
      </c>
      <c r="I471" t="s">
        <v>189</v>
      </c>
      <c r="J471" s="1">
        <v>0.8125</v>
      </c>
      <c r="K471" s="1">
        <v>0.83263888888888893</v>
      </c>
      <c r="L471" t="s">
        <v>182</v>
      </c>
      <c r="M471" t="s">
        <v>183</v>
      </c>
      <c r="N471">
        <v>12.781700000000001</v>
      </c>
      <c r="Q471" s="1">
        <f t="shared" si="7"/>
        <v>2.0138888888888928E-2</v>
      </c>
    </row>
    <row r="472" spans="1:17">
      <c r="A472" t="s">
        <v>142</v>
      </c>
      <c r="B472">
        <v>19</v>
      </c>
      <c r="C472" t="s">
        <v>184</v>
      </c>
      <c r="D472">
        <v>535243</v>
      </c>
      <c r="E472" t="s">
        <v>185</v>
      </c>
      <c r="F472" t="s">
        <v>186</v>
      </c>
      <c r="G472" t="s">
        <v>187</v>
      </c>
      <c r="H472" t="s">
        <v>182</v>
      </c>
      <c r="I472" t="s">
        <v>183</v>
      </c>
      <c r="J472" s="1">
        <v>0.83680555555555547</v>
      </c>
      <c r="K472" s="1">
        <v>0.8569444444444444</v>
      </c>
      <c r="L472" t="s">
        <v>188</v>
      </c>
      <c r="M472" t="s">
        <v>189</v>
      </c>
      <c r="N472">
        <v>12.118</v>
      </c>
      <c r="Q472" s="1">
        <f t="shared" si="7"/>
        <v>2.0138888888888928E-2</v>
      </c>
    </row>
    <row r="473" spans="1:17">
      <c r="A473" t="s">
        <v>142</v>
      </c>
      <c r="B473">
        <v>20</v>
      </c>
      <c r="C473" t="s">
        <v>184</v>
      </c>
      <c r="D473">
        <v>535097</v>
      </c>
      <c r="E473" t="s">
        <v>190</v>
      </c>
      <c r="F473" t="s">
        <v>191</v>
      </c>
      <c r="G473" t="s">
        <v>187</v>
      </c>
      <c r="H473" t="s">
        <v>188</v>
      </c>
      <c r="I473" t="s">
        <v>189</v>
      </c>
      <c r="J473" s="1">
        <v>0.86111111111111116</v>
      </c>
      <c r="K473" s="1">
        <v>0.87986111111111109</v>
      </c>
      <c r="L473" t="s">
        <v>182</v>
      </c>
      <c r="M473" t="s">
        <v>183</v>
      </c>
      <c r="N473">
        <v>12.781700000000001</v>
      </c>
      <c r="Q473" s="1">
        <f t="shared" si="7"/>
        <v>1.8749999999999933E-2</v>
      </c>
    </row>
    <row r="474" spans="1:17">
      <c r="A474" t="s">
        <v>142</v>
      </c>
      <c r="B474">
        <v>21</v>
      </c>
      <c r="C474" t="s">
        <v>184</v>
      </c>
      <c r="D474">
        <v>535253</v>
      </c>
      <c r="E474" t="s">
        <v>185</v>
      </c>
      <c r="F474" t="s">
        <v>186</v>
      </c>
      <c r="G474" t="s">
        <v>187</v>
      </c>
      <c r="H474" t="s">
        <v>182</v>
      </c>
      <c r="I474" t="s">
        <v>183</v>
      </c>
      <c r="J474" s="1">
        <v>0.89930555555555547</v>
      </c>
      <c r="K474" s="1">
        <v>0.91805555555555562</v>
      </c>
      <c r="L474" t="s">
        <v>188</v>
      </c>
      <c r="M474" t="s">
        <v>189</v>
      </c>
      <c r="N474">
        <v>12.118</v>
      </c>
      <c r="Q474" s="1">
        <f t="shared" si="7"/>
        <v>1.8750000000000155E-2</v>
      </c>
    </row>
    <row r="475" spans="1:17">
      <c r="A475" t="s">
        <v>142</v>
      </c>
      <c r="B475">
        <v>22</v>
      </c>
      <c r="C475" t="s">
        <v>184</v>
      </c>
      <c r="D475">
        <v>535108</v>
      </c>
      <c r="E475" t="s">
        <v>190</v>
      </c>
      <c r="F475" t="s">
        <v>191</v>
      </c>
      <c r="G475" t="s">
        <v>187</v>
      </c>
      <c r="H475" t="s">
        <v>188</v>
      </c>
      <c r="I475" t="s">
        <v>189</v>
      </c>
      <c r="J475" s="1">
        <v>0.92361111111111116</v>
      </c>
      <c r="K475" s="1">
        <v>0.94166666666666676</v>
      </c>
      <c r="L475" t="s">
        <v>182</v>
      </c>
      <c r="M475" t="s">
        <v>183</v>
      </c>
      <c r="N475">
        <v>12.781700000000001</v>
      </c>
      <c r="Q475" s="1">
        <f t="shared" si="7"/>
        <v>1.8055555555555602E-2</v>
      </c>
    </row>
    <row r="476" spans="1:17">
      <c r="A476" t="s">
        <v>142</v>
      </c>
      <c r="B476">
        <v>23</v>
      </c>
      <c r="C476" t="s">
        <v>179</v>
      </c>
      <c r="H476" t="s">
        <v>182</v>
      </c>
      <c r="I476" t="s">
        <v>183</v>
      </c>
      <c r="J476" s="1">
        <v>0.94166666666666676</v>
      </c>
      <c r="K476" s="1">
        <v>0.95000000000000007</v>
      </c>
      <c r="L476" t="s">
        <v>180</v>
      </c>
      <c r="M476" t="s">
        <v>181</v>
      </c>
      <c r="N476">
        <v>7.8</v>
      </c>
      <c r="Q476" s="1">
        <f t="shared" si="7"/>
        <v>8.3333333333333037E-3</v>
      </c>
    </row>
    <row r="477" spans="1:17">
      <c r="A477" t="s">
        <v>142</v>
      </c>
      <c r="M477" t="s">
        <v>277</v>
      </c>
      <c r="N477">
        <f>SUM(N454:N476)</f>
        <v>285.01480000000004</v>
      </c>
      <c r="P477" t="s">
        <v>274</v>
      </c>
      <c r="Q477" s="1">
        <f>SUM(Q454:Q476)</f>
        <v>0.41875000000000029</v>
      </c>
    </row>
    <row r="478" spans="1:17">
      <c r="Q478" s="1"/>
    </row>
    <row r="479" spans="1:17">
      <c r="A479" t="s">
        <v>130</v>
      </c>
      <c r="Q479" s="1"/>
    </row>
    <row r="480" spans="1:17">
      <c r="A480" t="s">
        <v>130</v>
      </c>
      <c r="B480">
        <v>1</v>
      </c>
      <c r="C480" t="s">
        <v>179</v>
      </c>
      <c r="H480" t="s">
        <v>180</v>
      </c>
      <c r="I480" t="s">
        <v>181</v>
      </c>
      <c r="J480" s="1">
        <v>0.22083333333333333</v>
      </c>
      <c r="K480" s="1">
        <v>0.22916666666666666</v>
      </c>
      <c r="L480" t="s">
        <v>182</v>
      </c>
      <c r="M480" t="s">
        <v>183</v>
      </c>
      <c r="N480">
        <v>7.6</v>
      </c>
      <c r="Q480" s="1">
        <f t="shared" si="7"/>
        <v>8.3333333333333315E-3</v>
      </c>
    </row>
    <row r="481" spans="1:17">
      <c r="A481" t="s">
        <v>130</v>
      </c>
      <c r="B481">
        <v>2</v>
      </c>
      <c r="C481" t="s">
        <v>184</v>
      </c>
      <c r="D481">
        <v>535120</v>
      </c>
      <c r="E481" t="s">
        <v>185</v>
      </c>
      <c r="F481" t="s">
        <v>186</v>
      </c>
      <c r="G481" t="s">
        <v>187</v>
      </c>
      <c r="H481" t="s">
        <v>182</v>
      </c>
      <c r="I481" t="s">
        <v>183</v>
      </c>
      <c r="J481" s="1">
        <v>0.22916666666666666</v>
      </c>
      <c r="K481" s="1">
        <v>0.24791666666666667</v>
      </c>
      <c r="L481" t="s">
        <v>188</v>
      </c>
      <c r="M481" t="s">
        <v>189</v>
      </c>
      <c r="N481">
        <v>12.118</v>
      </c>
      <c r="Q481" s="1">
        <f t="shared" si="7"/>
        <v>1.8750000000000017E-2</v>
      </c>
    </row>
    <row r="482" spans="1:17">
      <c r="A482" t="s">
        <v>130</v>
      </c>
      <c r="B482">
        <v>3</v>
      </c>
      <c r="C482" t="s">
        <v>184</v>
      </c>
      <c r="D482">
        <v>534974</v>
      </c>
      <c r="E482" t="s">
        <v>261</v>
      </c>
      <c r="F482" t="s">
        <v>262</v>
      </c>
      <c r="G482" t="s">
        <v>187</v>
      </c>
      <c r="H482" t="s">
        <v>188</v>
      </c>
      <c r="I482" t="s">
        <v>189</v>
      </c>
      <c r="J482" s="1">
        <v>0.25138888888888888</v>
      </c>
      <c r="K482" s="1">
        <v>0.26805555555555555</v>
      </c>
      <c r="L482" t="s">
        <v>182</v>
      </c>
      <c r="M482" t="s">
        <v>183</v>
      </c>
      <c r="N482">
        <v>11.843</v>
      </c>
      <c r="Q482" s="1">
        <f t="shared" si="7"/>
        <v>1.6666666666666663E-2</v>
      </c>
    </row>
    <row r="483" spans="1:17">
      <c r="A483" t="s">
        <v>130</v>
      </c>
      <c r="B483">
        <v>4</v>
      </c>
      <c r="C483" t="s">
        <v>184</v>
      </c>
      <c r="D483">
        <v>535129</v>
      </c>
      <c r="E483" t="s">
        <v>185</v>
      </c>
      <c r="F483" t="s">
        <v>186</v>
      </c>
      <c r="G483" t="s">
        <v>187</v>
      </c>
      <c r="H483" t="s">
        <v>182</v>
      </c>
      <c r="I483" t="s">
        <v>183</v>
      </c>
      <c r="J483" s="1">
        <v>0.27430555555555552</v>
      </c>
      <c r="K483" s="1">
        <v>0.29305555555555557</v>
      </c>
      <c r="L483" t="s">
        <v>188</v>
      </c>
      <c r="M483" t="s">
        <v>189</v>
      </c>
      <c r="N483">
        <v>12.118</v>
      </c>
      <c r="Q483" s="1">
        <f t="shared" si="7"/>
        <v>1.8750000000000044E-2</v>
      </c>
    </row>
    <row r="484" spans="1:17">
      <c r="A484" t="s">
        <v>130</v>
      </c>
      <c r="B484">
        <v>5</v>
      </c>
      <c r="C484" t="s">
        <v>184</v>
      </c>
      <c r="D484">
        <v>534983</v>
      </c>
      <c r="E484" t="s">
        <v>190</v>
      </c>
      <c r="F484" t="s">
        <v>191</v>
      </c>
      <c r="G484" t="s">
        <v>187</v>
      </c>
      <c r="H484" t="s">
        <v>188</v>
      </c>
      <c r="I484" t="s">
        <v>189</v>
      </c>
      <c r="J484" s="1">
        <v>0.2986111111111111</v>
      </c>
      <c r="K484" s="1">
        <v>0.31805555555555554</v>
      </c>
      <c r="L484" t="s">
        <v>182</v>
      </c>
      <c r="M484" t="s">
        <v>183</v>
      </c>
      <c r="N484">
        <v>12.781700000000001</v>
      </c>
      <c r="Q484" s="1">
        <f t="shared" si="7"/>
        <v>1.9444444444444431E-2</v>
      </c>
    </row>
    <row r="485" spans="1:17">
      <c r="A485" t="s">
        <v>130</v>
      </c>
      <c r="B485">
        <v>6</v>
      </c>
      <c r="C485" t="s">
        <v>184</v>
      </c>
      <c r="D485">
        <v>535142</v>
      </c>
      <c r="E485" t="s">
        <v>185</v>
      </c>
      <c r="F485" t="s">
        <v>186</v>
      </c>
      <c r="G485" t="s">
        <v>187</v>
      </c>
      <c r="H485" t="s">
        <v>182</v>
      </c>
      <c r="I485" t="s">
        <v>183</v>
      </c>
      <c r="J485" s="1">
        <v>0.3263888888888889</v>
      </c>
      <c r="K485" s="1">
        <v>0.34722222222222227</v>
      </c>
      <c r="L485" t="s">
        <v>188</v>
      </c>
      <c r="M485" t="s">
        <v>189</v>
      </c>
      <c r="N485">
        <v>12.118</v>
      </c>
      <c r="Q485" s="1">
        <f t="shared" si="7"/>
        <v>2.083333333333337E-2</v>
      </c>
    </row>
    <row r="486" spans="1:17">
      <c r="A486" t="s">
        <v>130</v>
      </c>
      <c r="B486">
        <v>7</v>
      </c>
      <c r="C486" t="s">
        <v>184</v>
      </c>
      <c r="D486">
        <v>534996</v>
      </c>
      <c r="E486" t="s">
        <v>190</v>
      </c>
      <c r="F486" t="s">
        <v>191</v>
      </c>
      <c r="G486" t="s">
        <v>187</v>
      </c>
      <c r="H486" t="s">
        <v>188</v>
      </c>
      <c r="I486" t="s">
        <v>189</v>
      </c>
      <c r="J486" s="1">
        <v>0.35416666666666669</v>
      </c>
      <c r="K486" s="1">
        <v>0.3743055555555555</v>
      </c>
      <c r="L486" t="s">
        <v>182</v>
      </c>
      <c r="M486" t="s">
        <v>183</v>
      </c>
      <c r="N486">
        <v>12.781700000000001</v>
      </c>
      <c r="Q486" s="1">
        <f t="shared" si="7"/>
        <v>2.0138888888888817E-2</v>
      </c>
    </row>
    <row r="487" spans="1:17">
      <c r="A487" t="s">
        <v>130</v>
      </c>
      <c r="B487">
        <v>8</v>
      </c>
      <c r="C487" t="s">
        <v>184</v>
      </c>
      <c r="D487">
        <v>535156</v>
      </c>
      <c r="E487" t="s">
        <v>185</v>
      </c>
      <c r="F487" t="s">
        <v>186</v>
      </c>
      <c r="G487" t="s">
        <v>187</v>
      </c>
      <c r="H487" t="s">
        <v>182</v>
      </c>
      <c r="I487" t="s">
        <v>183</v>
      </c>
      <c r="J487" s="1">
        <v>0.39583333333333331</v>
      </c>
      <c r="K487" s="1">
        <v>0.41875000000000001</v>
      </c>
      <c r="L487" t="s">
        <v>188</v>
      </c>
      <c r="M487" t="s">
        <v>189</v>
      </c>
      <c r="N487">
        <v>12.118</v>
      </c>
      <c r="Q487" s="1">
        <f t="shared" si="7"/>
        <v>2.2916666666666696E-2</v>
      </c>
    </row>
    <row r="488" spans="1:17">
      <c r="A488" t="s">
        <v>130</v>
      </c>
      <c r="B488">
        <v>9</v>
      </c>
      <c r="C488" t="s">
        <v>184</v>
      </c>
      <c r="D488">
        <v>535010</v>
      </c>
      <c r="E488" t="s">
        <v>190</v>
      </c>
      <c r="F488" t="s">
        <v>191</v>
      </c>
      <c r="G488" t="s">
        <v>187</v>
      </c>
      <c r="H488" t="s">
        <v>188</v>
      </c>
      <c r="I488" t="s">
        <v>189</v>
      </c>
      <c r="J488" s="1">
        <v>0.4236111111111111</v>
      </c>
      <c r="K488" s="1">
        <v>0.44444444444444442</v>
      </c>
      <c r="L488" t="s">
        <v>182</v>
      </c>
      <c r="M488" t="s">
        <v>183</v>
      </c>
      <c r="N488">
        <v>12.781700000000001</v>
      </c>
      <c r="Q488" s="1">
        <f t="shared" si="7"/>
        <v>2.0833333333333315E-2</v>
      </c>
    </row>
    <row r="489" spans="1:17">
      <c r="A489" t="s">
        <v>130</v>
      </c>
      <c r="B489">
        <v>10</v>
      </c>
      <c r="C489" t="s">
        <v>184</v>
      </c>
      <c r="D489">
        <v>535166</v>
      </c>
      <c r="E489" t="s">
        <v>185</v>
      </c>
      <c r="F489" t="s">
        <v>186</v>
      </c>
      <c r="G489" t="s">
        <v>187</v>
      </c>
      <c r="H489" t="s">
        <v>182</v>
      </c>
      <c r="I489" t="s">
        <v>183</v>
      </c>
      <c r="J489" s="1">
        <v>0.4513888888888889</v>
      </c>
      <c r="K489" s="1">
        <v>0.47430555555555554</v>
      </c>
      <c r="L489" t="s">
        <v>188</v>
      </c>
      <c r="M489" t="s">
        <v>189</v>
      </c>
      <c r="N489">
        <v>12.118</v>
      </c>
      <c r="Q489" s="1">
        <f t="shared" si="7"/>
        <v>2.2916666666666641E-2</v>
      </c>
    </row>
    <row r="490" spans="1:17">
      <c r="A490" t="s">
        <v>130</v>
      </c>
      <c r="B490">
        <v>11</v>
      </c>
      <c r="C490" t="s">
        <v>184</v>
      </c>
      <c r="D490">
        <v>535021</v>
      </c>
      <c r="E490" t="s">
        <v>190</v>
      </c>
      <c r="F490" t="s">
        <v>191</v>
      </c>
      <c r="G490" t="s">
        <v>187</v>
      </c>
      <c r="H490" t="s">
        <v>188</v>
      </c>
      <c r="I490" t="s">
        <v>189</v>
      </c>
      <c r="J490" s="1">
        <v>0.47916666666666669</v>
      </c>
      <c r="K490" s="1">
        <v>0.5</v>
      </c>
      <c r="L490" t="s">
        <v>182</v>
      </c>
      <c r="M490" t="s">
        <v>183</v>
      </c>
      <c r="N490">
        <v>12.781700000000001</v>
      </c>
      <c r="Q490" s="1">
        <f t="shared" si="7"/>
        <v>2.0833333333333315E-2</v>
      </c>
    </row>
    <row r="491" spans="1:17">
      <c r="A491" t="s">
        <v>130</v>
      </c>
      <c r="B491">
        <v>12</v>
      </c>
      <c r="C491" t="s">
        <v>179</v>
      </c>
      <c r="H491" t="s">
        <v>182</v>
      </c>
      <c r="I491" t="s">
        <v>183</v>
      </c>
      <c r="J491" s="1">
        <v>0.5</v>
      </c>
      <c r="K491" s="1">
        <v>0.5083333333333333</v>
      </c>
      <c r="L491" t="s">
        <v>180</v>
      </c>
      <c r="M491" t="s">
        <v>181</v>
      </c>
      <c r="N491">
        <v>7.8</v>
      </c>
      <c r="Q491" s="1">
        <f t="shared" si="7"/>
        <v>8.3333333333333037E-3</v>
      </c>
    </row>
    <row r="492" spans="1:17">
      <c r="A492" t="s">
        <v>130</v>
      </c>
      <c r="B492">
        <v>13</v>
      </c>
      <c r="C492" t="s">
        <v>179</v>
      </c>
      <c r="H492" t="s">
        <v>180</v>
      </c>
      <c r="I492" t="s">
        <v>181</v>
      </c>
      <c r="J492" s="1">
        <v>0.5854166666666667</v>
      </c>
      <c r="K492" s="1">
        <v>0.59375</v>
      </c>
      <c r="L492" t="s">
        <v>218</v>
      </c>
      <c r="M492" t="s">
        <v>219</v>
      </c>
      <c r="N492">
        <v>5.3</v>
      </c>
      <c r="Q492" s="1">
        <f t="shared" si="7"/>
        <v>8.3333333333333037E-3</v>
      </c>
    </row>
    <row r="493" spans="1:17">
      <c r="A493" t="s">
        <v>130</v>
      </c>
      <c r="B493">
        <v>14</v>
      </c>
      <c r="C493" t="s">
        <v>184</v>
      </c>
      <c r="D493">
        <v>220101</v>
      </c>
      <c r="E493" t="s">
        <v>220</v>
      </c>
      <c r="F493" t="s">
        <v>221</v>
      </c>
      <c r="G493" t="s">
        <v>222</v>
      </c>
      <c r="H493" t="s">
        <v>218</v>
      </c>
      <c r="I493" t="s">
        <v>219</v>
      </c>
      <c r="J493" s="1">
        <v>0.59375</v>
      </c>
      <c r="K493" s="1">
        <v>0.62777777777777777</v>
      </c>
      <c r="L493" t="s">
        <v>223</v>
      </c>
      <c r="M493" t="s">
        <v>224</v>
      </c>
      <c r="N493">
        <v>19.882999999999999</v>
      </c>
      <c r="Q493" s="1">
        <f t="shared" si="7"/>
        <v>3.4027777777777768E-2</v>
      </c>
    </row>
    <row r="494" spans="1:17">
      <c r="A494" t="s">
        <v>130</v>
      </c>
      <c r="B494">
        <v>15</v>
      </c>
      <c r="C494" t="s">
        <v>184</v>
      </c>
      <c r="D494">
        <v>220254</v>
      </c>
      <c r="E494" t="s">
        <v>225</v>
      </c>
      <c r="F494" t="s">
        <v>226</v>
      </c>
      <c r="G494" t="s">
        <v>222</v>
      </c>
      <c r="H494" t="s">
        <v>223</v>
      </c>
      <c r="I494" t="s">
        <v>224</v>
      </c>
      <c r="J494" s="1">
        <v>0.63888888888888895</v>
      </c>
      <c r="K494" s="1">
        <v>0.67499999999999993</v>
      </c>
      <c r="L494" t="s">
        <v>218</v>
      </c>
      <c r="M494" t="s">
        <v>219</v>
      </c>
      <c r="N494">
        <v>20.921500000000002</v>
      </c>
      <c r="Q494" s="1">
        <f t="shared" si="7"/>
        <v>3.6111111111110983E-2</v>
      </c>
    </row>
    <row r="495" spans="1:17">
      <c r="A495" t="s">
        <v>130</v>
      </c>
      <c r="B495">
        <v>16</v>
      </c>
      <c r="C495" t="s">
        <v>179</v>
      </c>
      <c r="H495" t="s">
        <v>218</v>
      </c>
      <c r="I495" t="s">
        <v>219</v>
      </c>
      <c r="J495" s="1">
        <v>0.67499999999999993</v>
      </c>
      <c r="K495" s="1">
        <v>0.67847222222222225</v>
      </c>
      <c r="L495" t="s">
        <v>231</v>
      </c>
      <c r="M495" t="s">
        <v>232</v>
      </c>
      <c r="N495">
        <v>4.9268599999999996</v>
      </c>
      <c r="Q495" s="1">
        <f t="shared" si="7"/>
        <v>3.4722222222223209E-3</v>
      </c>
    </row>
    <row r="496" spans="1:17">
      <c r="A496" t="s">
        <v>130</v>
      </c>
      <c r="B496">
        <v>17</v>
      </c>
      <c r="C496" t="s">
        <v>184</v>
      </c>
      <c r="D496">
        <v>230855</v>
      </c>
      <c r="E496" t="s">
        <v>233</v>
      </c>
      <c r="F496" t="s">
        <v>234</v>
      </c>
      <c r="G496" t="s">
        <v>235</v>
      </c>
      <c r="H496" t="s">
        <v>231</v>
      </c>
      <c r="I496" t="s">
        <v>232</v>
      </c>
      <c r="J496" s="1">
        <v>0.71527777777777779</v>
      </c>
      <c r="K496" s="1">
        <v>0.73541666666666661</v>
      </c>
      <c r="L496" t="s">
        <v>236</v>
      </c>
      <c r="M496" t="s">
        <v>237</v>
      </c>
      <c r="N496">
        <v>14.0327</v>
      </c>
      <c r="Q496" s="1">
        <f t="shared" si="7"/>
        <v>2.0138888888888817E-2</v>
      </c>
    </row>
    <row r="497" spans="1:17">
      <c r="A497" t="s">
        <v>130</v>
      </c>
      <c r="B497">
        <v>18</v>
      </c>
      <c r="C497" t="s">
        <v>184</v>
      </c>
      <c r="D497">
        <v>230846</v>
      </c>
      <c r="E497" t="s">
        <v>238</v>
      </c>
      <c r="F497" t="s">
        <v>239</v>
      </c>
      <c r="G497" t="s">
        <v>235</v>
      </c>
      <c r="H497" t="s">
        <v>236</v>
      </c>
      <c r="I497" t="s">
        <v>237</v>
      </c>
      <c r="J497" s="1">
        <v>0.74305555555555547</v>
      </c>
      <c r="K497" s="1">
        <v>0.76041666666666663</v>
      </c>
      <c r="L497" t="s">
        <v>231</v>
      </c>
      <c r="M497" t="s">
        <v>232</v>
      </c>
      <c r="N497">
        <v>13.1371</v>
      </c>
      <c r="Q497" s="1">
        <f t="shared" si="7"/>
        <v>1.736111111111116E-2</v>
      </c>
    </row>
    <row r="498" spans="1:17">
      <c r="A498" t="s">
        <v>130</v>
      </c>
      <c r="B498">
        <v>19</v>
      </c>
      <c r="C498" t="s">
        <v>184</v>
      </c>
      <c r="D498">
        <v>230870</v>
      </c>
      <c r="E498" t="s">
        <v>233</v>
      </c>
      <c r="F498" t="s">
        <v>234</v>
      </c>
      <c r="G498" t="s">
        <v>235</v>
      </c>
      <c r="H498" t="s">
        <v>231</v>
      </c>
      <c r="I498" t="s">
        <v>232</v>
      </c>
      <c r="J498" s="1">
        <v>0.77083333333333337</v>
      </c>
      <c r="K498" s="1">
        <v>0.7909722222222223</v>
      </c>
      <c r="L498" t="s">
        <v>236</v>
      </c>
      <c r="M498" t="s">
        <v>237</v>
      </c>
      <c r="N498">
        <v>14.0327</v>
      </c>
      <c r="Q498" s="1">
        <f t="shared" si="7"/>
        <v>2.0138888888888928E-2</v>
      </c>
    </row>
    <row r="499" spans="1:17">
      <c r="A499" t="s">
        <v>130</v>
      </c>
      <c r="B499">
        <v>20</v>
      </c>
      <c r="C499" t="s">
        <v>184</v>
      </c>
      <c r="D499">
        <v>230811</v>
      </c>
      <c r="E499" t="s">
        <v>238</v>
      </c>
      <c r="F499" t="s">
        <v>239</v>
      </c>
      <c r="G499" t="s">
        <v>235</v>
      </c>
      <c r="H499" t="s">
        <v>236</v>
      </c>
      <c r="I499" t="s">
        <v>237</v>
      </c>
      <c r="J499" s="1">
        <v>0.79861111111111116</v>
      </c>
      <c r="K499" s="1">
        <v>0.81597222222222221</v>
      </c>
      <c r="L499" t="s">
        <v>231</v>
      </c>
      <c r="M499" t="s">
        <v>232</v>
      </c>
      <c r="N499">
        <v>13.1371</v>
      </c>
      <c r="Q499" s="1">
        <f t="shared" si="7"/>
        <v>1.7361111111111049E-2</v>
      </c>
    </row>
    <row r="500" spans="1:17">
      <c r="A500" t="s">
        <v>130</v>
      </c>
      <c r="B500">
        <v>21</v>
      </c>
      <c r="C500" t="s">
        <v>184</v>
      </c>
      <c r="D500">
        <v>230779</v>
      </c>
      <c r="E500" t="s">
        <v>233</v>
      </c>
      <c r="F500" t="s">
        <v>234</v>
      </c>
      <c r="G500" t="s">
        <v>235</v>
      </c>
      <c r="H500" t="s">
        <v>231</v>
      </c>
      <c r="I500" t="s">
        <v>232</v>
      </c>
      <c r="J500" s="1">
        <v>0.82638888888888884</v>
      </c>
      <c r="K500" s="1">
        <v>0.84652777777777777</v>
      </c>
      <c r="L500" t="s">
        <v>236</v>
      </c>
      <c r="M500" t="s">
        <v>237</v>
      </c>
      <c r="N500">
        <v>14.0327</v>
      </c>
      <c r="Q500" s="1">
        <f t="shared" si="7"/>
        <v>2.0138888888888928E-2</v>
      </c>
    </row>
    <row r="501" spans="1:17">
      <c r="A501" t="s">
        <v>130</v>
      </c>
      <c r="B501">
        <v>22</v>
      </c>
      <c r="C501" t="s">
        <v>184</v>
      </c>
      <c r="D501">
        <v>230865</v>
      </c>
      <c r="E501" t="s">
        <v>238</v>
      </c>
      <c r="F501" t="s">
        <v>239</v>
      </c>
      <c r="G501" t="s">
        <v>235</v>
      </c>
      <c r="H501" t="s">
        <v>236</v>
      </c>
      <c r="I501" t="s">
        <v>237</v>
      </c>
      <c r="J501" s="1">
        <v>0.85416666666666663</v>
      </c>
      <c r="K501" s="1">
        <v>0.87013888888888891</v>
      </c>
      <c r="L501" t="s">
        <v>231</v>
      </c>
      <c r="M501" t="s">
        <v>232</v>
      </c>
      <c r="N501">
        <v>13.1371</v>
      </c>
      <c r="Q501" s="1">
        <f t="shared" si="7"/>
        <v>1.5972222222222276E-2</v>
      </c>
    </row>
    <row r="502" spans="1:17">
      <c r="A502" t="s">
        <v>130</v>
      </c>
      <c r="B502">
        <v>23</v>
      </c>
      <c r="C502" t="s">
        <v>179</v>
      </c>
      <c r="H502" t="s">
        <v>231</v>
      </c>
      <c r="I502" t="s">
        <v>232</v>
      </c>
      <c r="J502" s="1">
        <v>0.87013888888888891</v>
      </c>
      <c r="K502" s="1">
        <v>0.88263888888888886</v>
      </c>
      <c r="L502" t="s">
        <v>180</v>
      </c>
      <c r="M502" t="s">
        <v>181</v>
      </c>
      <c r="N502">
        <v>9.8000000000000007</v>
      </c>
      <c r="Q502" s="1">
        <f t="shared" si="7"/>
        <v>1.2499999999999956E-2</v>
      </c>
    </row>
    <row r="503" spans="1:17">
      <c r="A503" t="s">
        <v>130</v>
      </c>
      <c r="M503" t="s">
        <v>277</v>
      </c>
      <c r="N503">
        <f>SUM(N480:N502)</f>
        <v>281.30056000000002</v>
      </c>
      <c r="P503" t="s">
        <v>274</v>
      </c>
      <c r="Q503" s="1">
        <f>SUM(Q480:Q502)</f>
        <v>0.42430555555555544</v>
      </c>
    </row>
    <row r="504" spans="1:17">
      <c r="Q504" s="1"/>
    </row>
    <row r="505" spans="1:17">
      <c r="A505" t="s">
        <v>149</v>
      </c>
      <c r="Q505" s="1"/>
    </row>
    <row r="506" spans="1:17">
      <c r="A506" t="s">
        <v>149</v>
      </c>
      <c r="B506">
        <v>1</v>
      </c>
      <c r="C506" t="s">
        <v>179</v>
      </c>
      <c r="H506" t="s">
        <v>180</v>
      </c>
      <c r="I506" t="s">
        <v>181</v>
      </c>
      <c r="J506" s="1">
        <v>0.28194444444444444</v>
      </c>
      <c r="K506" s="1">
        <v>0.2902777777777778</v>
      </c>
      <c r="L506" t="s">
        <v>192</v>
      </c>
      <c r="M506" t="s">
        <v>193</v>
      </c>
      <c r="N506">
        <v>7.5</v>
      </c>
      <c r="Q506" s="1">
        <f t="shared" si="7"/>
        <v>8.3333333333333592E-3</v>
      </c>
    </row>
    <row r="507" spans="1:17">
      <c r="A507" t="s">
        <v>149</v>
      </c>
      <c r="B507">
        <v>2</v>
      </c>
      <c r="C507" t="s">
        <v>184</v>
      </c>
      <c r="D507">
        <v>220185</v>
      </c>
      <c r="E507" t="s">
        <v>229</v>
      </c>
      <c r="F507" t="s">
        <v>230</v>
      </c>
      <c r="G507" t="s">
        <v>222</v>
      </c>
      <c r="H507" t="s">
        <v>192</v>
      </c>
      <c r="I507" t="s">
        <v>193</v>
      </c>
      <c r="J507" s="1">
        <v>0.2902777777777778</v>
      </c>
      <c r="K507" s="1">
        <v>0.31666666666666665</v>
      </c>
      <c r="L507" t="s">
        <v>218</v>
      </c>
      <c r="M507" t="s">
        <v>219</v>
      </c>
      <c r="N507">
        <v>15.4627</v>
      </c>
      <c r="Q507" s="1">
        <f t="shared" si="7"/>
        <v>2.6388888888888851E-2</v>
      </c>
    </row>
    <row r="508" spans="1:17">
      <c r="A508" t="s">
        <v>149</v>
      </c>
      <c r="B508">
        <v>3</v>
      </c>
      <c r="C508" t="s">
        <v>184</v>
      </c>
      <c r="D508">
        <v>220050</v>
      </c>
      <c r="E508" t="s">
        <v>227</v>
      </c>
      <c r="F508" t="s">
        <v>228</v>
      </c>
      <c r="G508" t="s">
        <v>222</v>
      </c>
      <c r="H508" t="s">
        <v>218</v>
      </c>
      <c r="I508" t="s">
        <v>219</v>
      </c>
      <c r="J508" s="1">
        <v>0.3263888888888889</v>
      </c>
      <c r="K508" s="1">
        <v>0.35486111111111113</v>
      </c>
      <c r="L508" t="s">
        <v>192</v>
      </c>
      <c r="M508" t="s">
        <v>193</v>
      </c>
      <c r="N508">
        <v>16.2334</v>
      </c>
      <c r="Q508" s="1">
        <f t="shared" si="7"/>
        <v>2.8472222222222232E-2</v>
      </c>
    </row>
    <row r="509" spans="1:17">
      <c r="A509" t="s">
        <v>149</v>
      </c>
      <c r="B509">
        <v>4</v>
      </c>
      <c r="C509" t="s">
        <v>184</v>
      </c>
      <c r="D509">
        <v>220204</v>
      </c>
      <c r="E509" t="s">
        <v>229</v>
      </c>
      <c r="F509" t="s">
        <v>230</v>
      </c>
      <c r="G509" t="s">
        <v>222</v>
      </c>
      <c r="H509" t="s">
        <v>192</v>
      </c>
      <c r="I509" t="s">
        <v>193</v>
      </c>
      <c r="J509" s="1">
        <v>0.375</v>
      </c>
      <c r="K509" s="1">
        <v>0.40208333333333335</v>
      </c>
      <c r="L509" t="s">
        <v>218</v>
      </c>
      <c r="M509" t="s">
        <v>219</v>
      </c>
      <c r="N509">
        <v>15.4627</v>
      </c>
      <c r="Q509" s="1">
        <f t="shared" si="7"/>
        <v>2.7083333333333348E-2</v>
      </c>
    </row>
    <row r="510" spans="1:17">
      <c r="A510" t="s">
        <v>149</v>
      </c>
      <c r="B510">
        <v>5</v>
      </c>
      <c r="C510" t="s">
        <v>184</v>
      </c>
      <c r="D510">
        <v>220066</v>
      </c>
      <c r="E510" t="s">
        <v>227</v>
      </c>
      <c r="F510" t="s">
        <v>228</v>
      </c>
      <c r="G510" t="s">
        <v>222</v>
      </c>
      <c r="H510" t="s">
        <v>218</v>
      </c>
      <c r="I510" t="s">
        <v>219</v>
      </c>
      <c r="J510" s="1">
        <v>0.40625</v>
      </c>
      <c r="K510" s="1">
        <v>0.43472222222222223</v>
      </c>
      <c r="L510" t="s">
        <v>192</v>
      </c>
      <c r="M510" t="s">
        <v>193</v>
      </c>
      <c r="N510">
        <v>16.2334</v>
      </c>
      <c r="Q510" s="1">
        <f t="shared" si="7"/>
        <v>2.8472222222222232E-2</v>
      </c>
    </row>
    <row r="511" spans="1:17">
      <c r="A511" t="s">
        <v>149</v>
      </c>
      <c r="B511">
        <v>6</v>
      </c>
      <c r="C511" t="s">
        <v>184</v>
      </c>
      <c r="D511">
        <v>220237</v>
      </c>
      <c r="E511" t="s">
        <v>229</v>
      </c>
      <c r="F511" t="s">
        <v>230</v>
      </c>
      <c r="G511" t="s">
        <v>222</v>
      </c>
      <c r="H511" t="s">
        <v>192</v>
      </c>
      <c r="I511" t="s">
        <v>193</v>
      </c>
      <c r="J511" s="1">
        <v>0.54166666666666663</v>
      </c>
      <c r="K511" s="1">
        <v>0.56874999999999998</v>
      </c>
      <c r="L511" t="s">
        <v>218</v>
      </c>
      <c r="M511" t="s">
        <v>219</v>
      </c>
      <c r="N511">
        <v>15.4627</v>
      </c>
      <c r="Q511" s="1">
        <f t="shared" si="7"/>
        <v>2.7083333333333348E-2</v>
      </c>
    </row>
    <row r="512" spans="1:17">
      <c r="A512" t="s">
        <v>149</v>
      </c>
      <c r="B512">
        <v>7</v>
      </c>
      <c r="C512" t="s">
        <v>184</v>
      </c>
      <c r="D512">
        <v>220097</v>
      </c>
      <c r="E512" t="s">
        <v>227</v>
      </c>
      <c r="F512" t="s">
        <v>228</v>
      </c>
      <c r="G512" t="s">
        <v>222</v>
      </c>
      <c r="H512" t="s">
        <v>218</v>
      </c>
      <c r="I512" t="s">
        <v>219</v>
      </c>
      <c r="J512" s="1">
        <v>0.57291666666666663</v>
      </c>
      <c r="K512" s="1">
        <v>0.60138888888888886</v>
      </c>
      <c r="L512" t="s">
        <v>192</v>
      </c>
      <c r="M512" t="s">
        <v>193</v>
      </c>
      <c r="N512">
        <v>16.2334</v>
      </c>
      <c r="Q512" s="1">
        <f t="shared" si="7"/>
        <v>2.8472222222222232E-2</v>
      </c>
    </row>
    <row r="513" spans="1:17">
      <c r="A513" t="s">
        <v>149</v>
      </c>
      <c r="B513">
        <v>8</v>
      </c>
      <c r="C513" t="s">
        <v>179</v>
      </c>
      <c r="H513" t="s">
        <v>192</v>
      </c>
      <c r="I513" t="s">
        <v>193</v>
      </c>
      <c r="J513" s="1">
        <v>0.60138888888888886</v>
      </c>
      <c r="K513" s="1">
        <v>0.60972222222222217</v>
      </c>
      <c r="L513" t="s">
        <v>180</v>
      </c>
      <c r="M513" t="s">
        <v>181</v>
      </c>
      <c r="N513">
        <v>7.5</v>
      </c>
      <c r="Q513" s="1">
        <f t="shared" si="7"/>
        <v>8.3333333333333037E-3</v>
      </c>
    </row>
    <row r="514" spans="1:17">
      <c r="A514" t="s">
        <v>149</v>
      </c>
      <c r="B514">
        <v>9</v>
      </c>
      <c r="C514" t="s">
        <v>179</v>
      </c>
      <c r="H514" t="s">
        <v>180</v>
      </c>
      <c r="I514" t="s">
        <v>181</v>
      </c>
      <c r="J514" s="1">
        <v>0.66875000000000007</v>
      </c>
      <c r="K514" s="1">
        <v>0.67708333333333337</v>
      </c>
      <c r="L514" t="s">
        <v>218</v>
      </c>
      <c r="M514" t="s">
        <v>219</v>
      </c>
      <c r="N514">
        <v>5.3</v>
      </c>
      <c r="Q514" s="1">
        <f t="shared" si="7"/>
        <v>8.3333333333333037E-3</v>
      </c>
    </row>
    <row r="515" spans="1:17">
      <c r="A515" t="s">
        <v>149</v>
      </c>
      <c r="B515">
        <v>10</v>
      </c>
      <c r="C515" t="s">
        <v>184</v>
      </c>
      <c r="D515">
        <v>220118</v>
      </c>
      <c r="E515" t="s">
        <v>220</v>
      </c>
      <c r="F515" t="s">
        <v>221</v>
      </c>
      <c r="G515" t="s">
        <v>222</v>
      </c>
      <c r="H515" t="s">
        <v>218</v>
      </c>
      <c r="I515" t="s">
        <v>219</v>
      </c>
      <c r="J515" s="1">
        <v>0.67708333333333337</v>
      </c>
      <c r="K515" s="1">
        <v>0.71111111111111114</v>
      </c>
      <c r="L515" t="s">
        <v>223</v>
      </c>
      <c r="M515" t="s">
        <v>224</v>
      </c>
      <c r="N515">
        <v>19.882999999999999</v>
      </c>
      <c r="Q515" s="1">
        <f t="shared" si="7"/>
        <v>3.4027777777777768E-2</v>
      </c>
    </row>
    <row r="516" spans="1:17">
      <c r="A516" t="s">
        <v>149</v>
      </c>
      <c r="B516">
        <v>11</v>
      </c>
      <c r="C516" t="s">
        <v>184</v>
      </c>
      <c r="D516">
        <v>220270</v>
      </c>
      <c r="E516" t="s">
        <v>225</v>
      </c>
      <c r="F516" t="s">
        <v>226</v>
      </c>
      <c r="G516" t="s">
        <v>222</v>
      </c>
      <c r="H516" t="s">
        <v>223</v>
      </c>
      <c r="I516" t="s">
        <v>224</v>
      </c>
      <c r="J516" s="1">
        <v>0.72222222222222221</v>
      </c>
      <c r="K516" s="1">
        <v>0.7583333333333333</v>
      </c>
      <c r="L516" t="s">
        <v>218</v>
      </c>
      <c r="M516" t="s">
        <v>219</v>
      </c>
      <c r="N516">
        <v>20.921500000000002</v>
      </c>
      <c r="Q516" s="1">
        <f t="shared" si="7"/>
        <v>3.6111111111111094E-2</v>
      </c>
    </row>
    <row r="517" spans="1:17">
      <c r="A517" t="s">
        <v>149</v>
      </c>
      <c r="B517">
        <v>12</v>
      </c>
      <c r="C517" t="s">
        <v>184</v>
      </c>
      <c r="D517">
        <v>220134</v>
      </c>
      <c r="E517" t="s">
        <v>220</v>
      </c>
      <c r="F517" t="s">
        <v>221</v>
      </c>
      <c r="G517" t="s">
        <v>222</v>
      </c>
      <c r="H517" t="s">
        <v>218</v>
      </c>
      <c r="I517" t="s">
        <v>219</v>
      </c>
      <c r="J517" s="1">
        <v>0.76041666666666663</v>
      </c>
      <c r="K517" s="1">
        <v>0.7944444444444444</v>
      </c>
      <c r="L517" t="s">
        <v>223</v>
      </c>
      <c r="M517" t="s">
        <v>224</v>
      </c>
      <c r="N517">
        <v>19.882999999999999</v>
      </c>
      <c r="Q517" s="1">
        <f t="shared" ref="Q517:Q552" si="8">K517-J517</f>
        <v>3.4027777777777768E-2</v>
      </c>
    </row>
    <row r="518" spans="1:17">
      <c r="A518" t="s">
        <v>149</v>
      </c>
      <c r="B518">
        <v>13</v>
      </c>
      <c r="C518" t="s">
        <v>179</v>
      </c>
      <c r="H518" t="s">
        <v>223</v>
      </c>
      <c r="I518" t="s">
        <v>224</v>
      </c>
      <c r="J518" s="1">
        <v>0.7944444444444444</v>
      </c>
      <c r="K518" s="1">
        <v>0.80138888888888893</v>
      </c>
      <c r="L518" t="s">
        <v>192</v>
      </c>
      <c r="M518" t="s">
        <v>193</v>
      </c>
      <c r="N518">
        <v>4.9610000000000003</v>
      </c>
      <c r="Q518" s="1">
        <f t="shared" si="8"/>
        <v>6.9444444444445308E-3</v>
      </c>
    </row>
    <row r="519" spans="1:17">
      <c r="A519" t="s">
        <v>149</v>
      </c>
      <c r="B519">
        <v>14</v>
      </c>
      <c r="C519" t="s">
        <v>184</v>
      </c>
      <c r="D519">
        <v>220292</v>
      </c>
      <c r="E519" t="s">
        <v>229</v>
      </c>
      <c r="F519" t="s">
        <v>230</v>
      </c>
      <c r="G519" t="s">
        <v>222</v>
      </c>
      <c r="H519" t="s">
        <v>192</v>
      </c>
      <c r="I519" t="s">
        <v>193</v>
      </c>
      <c r="J519" s="1">
        <v>0.83333333333333337</v>
      </c>
      <c r="K519" s="1">
        <v>0.86041666666666661</v>
      </c>
      <c r="L519" t="s">
        <v>218</v>
      </c>
      <c r="M519" t="s">
        <v>219</v>
      </c>
      <c r="N519">
        <v>15.4627</v>
      </c>
      <c r="Q519" s="1">
        <f t="shared" si="8"/>
        <v>2.7083333333333237E-2</v>
      </c>
    </row>
    <row r="520" spans="1:17">
      <c r="A520" t="s">
        <v>149</v>
      </c>
      <c r="B520">
        <v>15</v>
      </c>
      <c r="C520" t="s">
        <v>184</v>
      </c>
      <c r="D520">
        <v>220153</v>
      </c>
      <c r="E520" t="s">
        <v>227</v>
      </c>
      <c r="F520" t="s">
        <v>228</v>
      </c>
      <c r="G520" t="s">
        <v>222</v>
      </c>
      <c r="H520" t="s">
        <v>218</v>
      </c>
      <c r="I520" t="s">
        <v>219</v>
      </c>
      <c r="J520" s="1">
        <v>0.86249999999999993</v>
      </c>
      <c r="K520" s="1">
        <v>0.89097222222222217</v>
      </c>
      <c r="L520" t="s">
        <v>192</v>
      </c>
      <c r="M520" t="s">
        <v>193</v>
      </c>
      <c r="N520">
        <v>16.2334</v>
      </c>
      <c r="Q520" s="1">
        <f t="shared" si="8"/>
        <v>2.8472222222222232E-2</v>
      </c>
    </row>
    <row r="521" spans="1:17">
      <c r="A521" t="s">
        <v>149</v>
      </c>
      <c r="B521">
        <v>16</v>
      </c>
      <c r="C521" t="s">
        <v>184</v>
      </c>
      <c r="D521">
        <v>220302</v>
      </c>
      <c r="E521" t="s">
        <v>229</v>
      </c>
      <c r="F521" t="s">
        <v>230</v>
      </c>
      <c r="G521" t="s">
        <v>222</v>
      </c>
      <c r="H521" t="s">
        <v>192</v>
      </c>
      <c r="I521" t="s">
        <v>193</v>
      </c>
      <c r="J521" s="1">
        <v>0.89236111111111116</v>
      </c>
      <c r="K521" s="1">
        <v>0.91875000000000007</v>
      </c>
      <c r="L521" t="s">
        <v>218</v>
      </c>
      <c r="M521" t="s">
        <v>219</v>
      </c>
      <c r="N521">
        <v>15.4627</v>
      </c>
      <c r="Q521" s="1">
        <f t="shared" si="8"/>
        <v>2.6388888888888906E-2</v>
      </c>
    </row>
    <row r="522" spans="1:17">
      <c r="A522" t="s">
        <v>149</v>
      </c>
      <c r="B522">
        <v>17</v>
      </c>
      <c r="C522" t="s">
        <v>184</v>
      </c>
      <c r="D522">
        <v>220161</v>
      </c>
      <c r="E522" t="s">
        <v>248</v>
      </c>
      <c r="F522" t="s">
        <v>249</v>
      </c>
      <c r="G522" t="s">
        <v>222</v>
      </c>
      <c r="H522" t="s">
        <v>218</v>
      </c>
      <c r="I522" t="s">
        <v>219</v>
      </c>
      <c r="J522" s="1">
        <v>0.92361111111111116</v>
      </c>
      <c r="K522" s="1">
        <v>0.93958333333333333</v>
      </c>
      <c r="L522" t="s">
        <v>250</v>
      </c>
      <c r="M522" t="s">
        <v>251</v>
      </c>
      <c r="N522">
        <v>8.1109200000000001</v>
      </c>
      <c r="Q522" s="1">
        <f t="shared" si="8"/>
        <v>1.5972222222222165E-2</v>
      </c>
    </row>
    <row r="523" spans="1:17">
      <c r="A523" t="s">
        <v>149</v>
      </c>
      <c r="B523">
        <v>18</v>
      </c>
      <c r="C523" t="s">
        <v>179</v>
      </c>
      <c r="H523" t="s">
        <v>250</v>
      </c>
      <c r="I523" t="s">
        <v>251</v>
      </c>
      <c r="J523" s="1">
        <v>0.93958333333333333</v>
      </c>
      <c r="K523" s="1">
        <v>0.95347222222222217</v>
      </c>
      <c r="L523" t="s">
        <v>180</v>
      </c>
      <c r="M523" t="s">
        <v>181</v>
      </c>
      <c r="N523">
        <v>11.5</v>
      </c>
      <c r="Q523" s="1">
        <f t="shared" si="8"/>
        <v>1.388888888888884E-2</v>
      </c>
    </row>
    <row r="524" spans="1:17">
      <c r="A524" t="s">
        <v>149</v>
      </c>
      <c r="M524" t="s">
        <v>277</v>
      </c>
      <c r="N524">
        <f>SUM(N506:N523)</f>
        <v>247.80652000000003</v>
      </c>
      <c r="P524" t="s">
        <v>274</v>
      </c>
      <c r="Q524" s="1">
        <f>SUM(Q506:Q523)</f>
        <v>0.41388888888888875</v>
      </c>
    </row>
    <row r="525" spans="1:17">
      <c r="Q525" s="1"/>
    </row>
    <row r="526" spans="1:17">
      <c r="A526" t="s">
        <v>162</v>
      </c>
      <c r="Q526" s="1"/>
    </row>
    <row r="527" spans="1:17">
      <c r="A527" t="s">
        <v>162</v>
      </c>
      <c r="B527">
        <v>1</v>
      </c>
      <c r="C527" t="s">
        <v>179</v>
      </c>
      <c r="H527" t="s">
        <v>180</v>
      </c>
      <c r="I527" t="s">
        <v>181</v>
      </c>
      <c r="J527" s="1">
        <v>0.19305555555555554</v>
      </c>
      <c r="K527" s="1">
        <v>0.20138888888888887</v>
      </c>
      <c r="L527" t="s">
        <v>182</v>
      </c>
      <c r="M527" t="s">
        <v>183</v>
      </c>
      <c r="N527">
        <v>7.6</v>
      </c>
      <c r="Q527" s="1">
        <f t="shared" si="8"/>
        <v>8.3333333333333315E-3</v>
      </c>
    </row>
    <row r="528" spans="1:17">
      <c r="A528" t="s">
        <v>162</v>
      </c>
      <c r="B528">
        <v>2</v>
      </c>
      <c r="C528" t="s">
        <v>184</v>
      </c>
      <c r="D528">
        <v>535119</v>
      </c>
      <c r="E528" t="s">
        <v>185</v>
      </c>
      <c r="F528" t="s">
        <v>186</v>
      </c>
      <c r="G528" t="s">
        <v>187</v>
      </c>
      <c r="H528" t="s">
        <v>182</v>
      </c>
      <c r="I528" t="s">
        <v>183</v>
      </c>
      <c r="J528" s="1">
        <v>0.20138888888888887</v>
      </c>
      <c r="K528" s="1">
        <v>0.22013888888888888</v>
      </c>
      <c r="L528" t="s">
        <v>188</v>
      </c>
      <c r="M528" t="s">
        <v>189</v>
      </c>
      <c r="N528">
        <v>12.118</v>
      </c>
      <c r="Q528" s="1">
        <f t="shared" si="8"/>
        <v>1.8750000000000017E-2</v>
      </c>
    </row>
    <row r="529" spans="1:17">
      <c r="A529" t="s">
        <v>162</v>
      </c>
      <c r="B529">
        <v>3</v>
      </c>
      <c r="C529" t="s">
        <v>184</v>
      </c>
      <c r="D529">
        <v>534973</v>
      </c>
      <c r="E529" t="s">
        <v>261</v>
      </c>
      <c r="F529" t="s">
        <v>262</v>
      </c>
      <c r="G529" t="s">
        <v>187</v>
      </c>
      <c r="H529" t="s">
        <v>188</v>
      </c>
      <c r="I529" t="s">
        <v>189</v>
      </c>
      <c r="J529" s="1">
        <v>0.22777777777777777</v>
      </c>
      <c r="K529" s="1">
        <v>0.24444444444444446</v>
      </c>
      <c r="L529" t="s">
        <v>182</v>
      </c>
      <c r="M529" t="s">
        <v>183</v>
      </c>
      <c r="N529">
        <v>11.843</v>
      </c>
      <c r="Q529" s="1">
        <f t="shared" si="8"/>
        <v>1.6666666666666691E-2</v>
      </c>
    </row>
    <row r="530" spans="1:17">
      <c r="A530" t="s">
        <v>162</v>
      </c>
      <c r="B530">
        <v>4</v>
      </c>
      <c r="C530" t="s">
        <v>184</v>
      </c>
      <c r="D530">
        <v>535127</v>
      </c>
      <c r="E530" t="s">
        <v>185</v>
      </c>
      <c r="F530" t="s">
        <v>186</v>
      </c>
      <c r="G530" t="s">
        <v>187</v>
      </c>
      <c r="H530" t="s">
        <v>182</v>
      </c>
      <c r="I530" t="s">
        <v>183</v>
      </c>
      <c r="J530" s="1">
        <v>0.2638888888888889</v>
      </c>
      <c r="K530" s="1">
        <v>0.28263888888888888</v>
      </c>
      <c r="L530" t="s">
        <v>188</v>
      </c>
      <c r="M530" t="s">
        <v>189</v>
      </c>
      <c r="N530">
        <v>12.118</v>
      </c>
      <c r="Q530" s="1">
        <f t="shared" si="8"/>
        <v>1.8749999999999989E-2</v>
      </c>
    </row>
    <row r="531" spans="1:17">
      <c r="A531" t="s">
        <v>162</v>
      </c>
      <c r="B531">
        <v>5</v>
      </c>
      <c r="C531" t="s">
        <v>184</v>
      </c>
      <c r="D531">
        <v>534981</v>
      </c>
      <c r="E531" t="s">
        <v>190</v>
      </c>
      <c r="F531" t="s">
        <v>191</v>
      </c>
      <c r="G531" t="s">
        <v>187</v>
      </c>
      <c r="H531" t="s">
        <v>188</v>
      </c>
      <c r="I531" t="s">
        <v>189</v>
      </c>
      <c r="J531" s="1">
        <v>0.28472222222222221</v>
      </c>
      <c r="K531" s="1">
        <v>0.3034722222222222</v>
      </c>
      <c r="L531" t="s">
        <v>182</v>
      </c>
      <c r="M531" t="s">
        <v>183</v>
      </c>
      <c r="N531">
        <v>12.781700000000001</v>
      </c>
      <c r="Q531" s="1">
        <f t="shared" si="8"/>
        <v>1.8749999999999989E-2</v>
      </c>
    </row>
    <row r="532" spans="1:17">
      <c r="A532" t="s">
        <v>162</v>
      </c>
      <c r="B532">
        <v>6</v>
      </c>
      <c r="C532" t="s">
        <v>184</v>
      </c>
      <c r="D532">
        <v>535139</v>
      </c>
      <c r="E532" t="s">
        <v>185</v>
      </c>
      <c r="F532" t="s">
        <v>186</v>
      </c>
      <c r="G532" t="s">
        <v>187</v>
      </c>
      <c r="H532" t="s">
        <v>182</v>
      </c>
      <c r="I532" t="s">
        <v>183</v>
      </c>
      <c r="J532" s="1">
        <v>0.3125</v>
      </c>
      <c r="K532" s="1">
        <v>0.33194444444444443</v>
      </c>
      <c r="L532" t="s">
        <v>188</v>
      </c>
      <c r="M532" t="s">
        <v>189</v>
      </c>
      <c r="N532">
        <v>12.118</v>
      </c>
      <c r="Q532" s="1">
        <f t="shared" si="8"/>
        <v>1.9444444444444431E-2</v>
      </c>
    </row>
    <row r="533" spans="1:17">
      <c r="A533" t="s">
        <v>162</v>
      </c>
      <c r="B533">
        <v>7</v>
      </c>
      <c r="C533" t="s">
        <v>184</v>
      </c>
      <c r="D533">
        <v>534992</v>
      </c>
      <c r="E533" t="s">
        <v>190</v>
      </c>
      <c r="F533" t="s">
        <v>191</v>
      </c>
      <c r="G533" t="s">
        <v>187</v>
      </c>
      <c r="H533" t="s">
        <v>188</v>
      </c>
      <c r="I533" t="s">
        <v>189</v>
      </c>
      <c r="J533" s="1">
        <v>0.34027777777777773</v>
      </c>
      <c r="K533" s="1">
        <v>0.36041666666666666</v>
      </c>
      <c r="L533" t="s">
        <v>182</v>
      </c>
      <c r="M533" t="s">
        <v>183</v>
      </c>
      <c r="N533">
        <v>12.781700000000001</v>
      </c>
      <c r="Q533" s="1">
        <f t="shared" si="8"/>
        <v>2.0138888888888928E-2</v>
      </c>
    </row>
    <row r="534" spans="1:17">
      <c r="A534" t="s">
        <v>162</v>
      </c>
      <c r="B534">
        <v>8</v>
      </c>
      <c r="C534" t="s">
        <v>179</v>
      </c>
      <c r="H534" t="s">
        <v>182</v>
      </c>
      <c r="I534" t="s">
        <v>183</v>
      </c>
      <c r="J534" s="1">
        <v>0.36041666666666666</v>
      </c>
      <c r="K534" s="1">
        <v>0.36874999999999997</v>
      </c>
      <c r="L534" t="s">
        <v>180</v>
      </c>
      <c r="M534" t="s">
        <v>181</v>
      </c>
      <c r="N534">
        <v>7.8</v>
      </c>
      <c r="Q534" s="1">
        <f t="shared" si="8"/>
        <v>8.3333333333333037E-3</v>
      </c>
    </row>
    <row r="535" spans="1:17">
      <c r="A535" t="s">
        <v>162</v>
      </c>
      <c r="B535">
        <v>9</v>
      </c>
      <c r="C535" t="s">
        <v>179</v>
      </c>
      <c r="H535" t="s">
        <v>180</v>
      </c>
      <c r="I535" t="s">
        <v>181</v>
      </c>
      <c r="J535" s="1">
        <v>0.37361111111111112</v>
      </c>
      <c r="K535" s="1">
        <v>0.38194444444444442</v>
      </c>
      <c r="L535" t="s">
        <v>182</v>
      </c>
      <c r="M535" t="s">
        <v>183</v>
      </c>
      <c r="N535">
        <v>7.6</v>
      </c>
      <c r="Q535" s="1">
        <f t="shared" si="8"/>
        <v>8.3333333333333037E-3</v>
      </c>
    </row>
    <row r="536" spans="1:17">
      <c r="A536" t="s">
        <v>162</v>
      </c>
      <c r="B536">
        <v>10</v>
      </c>
      <c r="C536" t="s">
        <v>184</v>
      </c>
      <c r="D536">
        <v>535154</v>
      </c>
      <c r="E536" t="s">
        <v>185</v>
      </c>
      <c r="F536" t="s">
        <v>186</v>
      </c>
      <c r="G536" t="s">
        <v>187</v>
      </c>
      <c r="H536" t="s">
        <v>182</v>
      </c>
      <c r="I536" t="s">
        <v>183</v>
      </c>
      <c r="J536" s="1">
        <v>0.38194444444444442</v>
      </c>
      <c r="K536" s="1">
        <v>0.40486111111111112</v>
      </c>
      <c r="L536" t="s">
        <v>188</v>
      </c>
      <c r="M536" t="s">
        <v>189</v>
      </c>
      <c r="N536">
        <v>12.118</v>
      </c>
      <c r="Q536" s="1">
        <f t="shared" si="8"/>
        <v>2.2916666666666696E-2</v>
      </c>
    </row>
    <row r="537" spans="1:17">
      <c r="A537" t="s">
        <v>162</v>
      </c>
      <c r="B537">
        <v>11</v>
      </c>
      <c r="C537" t="s">
        <v>184</v>
      </c>
      <c r="D537">
        <v>535008</v>
      </c>
      <c r="E537" t="s">
        <v>190</v>
      </c>
      <c r="F537" t="s">
        <v>191</v>
      </c>
      <c r="G537" t="s">
        <v>187</v>
      </c>
      <c r="H537" t="s">
        <v>188</v>
      </c>
      <c r="I537" t="s">
        <v>189</v>
      </c>
      <c r="J537" s="1">
        <v>0.40972222222222227</v>
      </c>
      <c r="K537" s="1">
        <v>0.43055555555555558</v>
      </c>
      <c r="L537" t="s">
        <v>182</v>
      </c>
      <c r="M537" t="s">
        <v>183</v>
      </c>
      <c r="N537">
        <v>12.781700000000001</v>
      </c>
      <c r="Q537" s="1">
        <f t="shared" si="8"/>
        <v>2.0833333333333315E-2</v>
      </c>
    </row>
    <row r="538" spans="1:17">
      <c r="A538" t="s">
        <v>162</v>
      </c>
      <c r="B538">
        <v>12</v>
      </c>
      <c r="C538" t="s">
        <v>179</v>
      </c>
      <c r="H538" t="s">
        <v>182</v>
      </c>
      <c r="I538" t="s">
        <v>183</v>
      </c>
      <c r="J538" s="1">
        <v>0.43055555555555558</v>
      </c>
      <c r="K538" s="1">
        <v>0.43888888888888888</v>
      </c>
      <c r="L538" t="s">
        <v>180</v>
      </c>
      <c r="M538" t="s">
        <v>181</v>
      </c>
      <c r="N538">
        <v>7.8</v>
      </c>
      <c r="Q538" s="1">
        <f t="shared" si="8"/>
        <v>8.3333333333333037E-3</v>
      </c>
    </row>
    <row r="539" spans="1:17">
      <c r="A539" t="s">
        <v>162</v>
      </c>
      <c r="B539">
        <v>13</v>
      </c>
      <c r="C539" t="s">
        <v>179</v>
      </c>
      <c r="H539" t="s">
        <v>180</v>
      </c>
      <c r="I539" t="s">
        <v>181</v>
      </c>
      <c r="J539" s="1">
        <v>0.51944444444444449</v>
      </c>
      <c r="K539" s="1">
        <v>0.52777777777777779</v>
      </c>
      <c r="L539" t="s">
        <v>182</v>
      </c>
      <c r="M539" t="s">
        <v>183</v>
      </c>
      <c r="N539">
        <v>7.6</v>
      </c>
      <c r="Q539" s="1">
        <f t="shared" si="8"/>
        <v>8.3333333333333037E-3</v>
      </c>
    </row>
    <row r="540" spans="1:17">
      <c r="A540" t="s">
        <v>162</v>
      </c>
      <c r="B540">
        <v>14</v>
      </c>
      <c r="C540" t="s">
        <v>184</v>
      </c>
      <c r="D540">
        <v>100888</v>
      </c>
      <c r="E540" t="s">
        <v>216</v>
      </c>
      <c r="F540" t="s">
        <v>217</v>
      </c>
      <c r="G540" t="s">
        <v>196</v>
      </c>
      <c r="H540" t="s">
        <v>182</v>
      </c>
      <c r="I540" t="s">
        <v>183</v>
      </c>
      <c r="J540" s="1">
        <v>0.52777777777777779</v>
      </c>
      <c r="K540" s="1">
        <v>0.54722222222222217</v>
      </c>
      <c r="L540" t="s">
        <v>197</v>
      </c>
      <c r="M540" t="s">
        <v>198</v>
      </c>
      <c r="N540">
        <v>11.3742</v>
      </c>
      <c r="Q540" s="1">
        <f t="shared" si="8"/>
        <v>1.9444444444444375E-2</v>
      </c>
    </row>
    <row r="541" spans="1:17">
      <c r="A541" t="s">
        <v>162</v>
      </c>
      <c r="B541">
        <v>15</v>
      </c>
      <c r="C541" t="s">
        <v>184</v>
      </c>
      <c r="D541">
        <v>100756</v>
      </c>
      <c r="E541" t="s">
        <v>199</v>
      </c>
      <c r="F541" t="s">
        <v>200</v>
      </c>
      <c r="G541" t="s">
        <v>196</v>
      </c>
      <c r="H541" t="s">
        <v>197</v>
      </c>
      <c r="I541" t="s">
        <v>198</v>
      </c>
      <c r="J541" s="1">
        <v>0.55902777777777779</v>
      </c>
      <c r="K541" s="1">
        <v>0.56736111111111109</v>
      </c>
      <c r="L541" t="s">
        <v>201</v>
      </c>
      <c r="M541" t="s">
        <v>202</v>
      </c>
      <c r="N541">
        <v>3.9434100000000001</v>
      </c>
      <c r="Q541" s="1">
        <f t="shared" si="8"/>
        <v>8.3333333333333037E-3</v>
      </c>
    </row>
    <row r="542" spans="1:17">
      <c r="A542" t="s">
        <v>162</v>
      </c>
      <c r="B542">
        <v>16</v>
      </c>
      <c r="C542" t="s">
        <v>184</v>
      </c>
      <c r="D542">
        <v>100896</v>
      </c>
      <c r="E542" t="s">
        <v>203</v>
      </c>
      <c r="F542" t="s">
        <v>204</v>
      </c>
      <c r="G542" t="s">
        <v>196</v>
      </c>
      <c r="H542" t="s">
        <v>201</v>
      </c>
      <c r="I542" t="s">
        <v>202</v>
      </c>
      <c r="J542" s="1">
        <v>0.56944444444444442</v>
      </c>
      <c r="K542" s="1">
        <v>0.57708333333333328</v>
      </c>
      <c r="L542" t="s">
        <v>197</v>
      </c>
      <c r="M542" t="s">
        <v>198</v>
      </c>
      <c r="N542">
        <v>3.6383299999999998</v>
      </c>
      <c r="Q542" s="1">
        <f t="shared" si="8"/>
        <v>7.6388888888888618E-3</v>
      </c>
    </row>
    <row r="543" spans="1:17">
      <c r="A543" t="s">
        <v>162</v>
      </c>
      <c r="B543">
        <v>17</v>
      </c>
      <c r="C543" t="s">
        <v>184</v>
      </c>
      <c r="D543">
        <v>100761</v>
      </c>
      <c r="E543" t="s">
        <v>205</v>
      </c>
      <c r="F543" t="s">
        <v>206</v>
      </c>
      <c r="G543" t="s">
        <v>196</v>
      </c>
      <c r="H543" t="s">
        <v>197</v>
      </c>
      <c r="I543" t="s">
        <v>198</v>
      </c>
      <c r="J543" s="1">
        <v>0.58680555555555558</v>
      </c>
      <c r="K543" s="1">
        <v>0.60555555555555551</v>
      </c>
      <c r="L543" t="s">
        <v>182</v>
      </c>
      <c r="M543" t="s">
        <v>183</v>
      </c>
      <c r="N543">
        <v>10.9535</v>
      </c>
      <c r="Q543" s="1">
        <f t="shared" si="8"/>
        <v>1.8749999999999933E-2</v>
      </c>
    </row>
    <row r="544" spans="1:17">
      <c r="A544" t="s">
        <v>162</v>
      </c>
      <c r="B544">
        <v>18</v>
      </c>
      <c r="C544" t="s">
        <v>184</v>
      </c>
      <c r="D544">
        <v>100905</v>
      </c>
      <c r="E544" t="s">
        <v>216</v>
      </c>
      <c r="F544" t="s">
        <v>217</v>
      </c>
      <c r="G544" t="s">
        <v>196</v>
      </c>
      <c r="H544" t="s">
        <v>182</v>
      </c>
      <c r="I544" t="s">
        <v>183</v>
      </c>
      <c r="J544" s="1">
        <v>0.61111111111111105</v>
      </c>
      <c r="K544" s="1">
        <v>0.63055555555555554</v>
      </c>
      <c r="L544" t="s">
        <v>197</v>
      </c>
      <c r="M544" t="s">
        <v>198</v>
      </c>
      <c r="N544">
        <v>11.3742</v>
      </c>
      <c r="Q544" s="1">
        <f t="shared" si="8"/>
        <v>1.9444444444444486E-2</v>
      </c>
    </row>
    <row r="545" spans="1:17">
      <c r="A545" t="s">
        <v>162</v>
      </c>
      <c r="B545">
        <v>19</v>
      </c>
      <c r="C545" t="s">
        <v>184</v>
      </c>
      <c r="D545">
        <v>100774</v>
      </c>
      <c r="E545" t="s">
        <v>199</v>
      </c>
      <c r="F545" t="s">
        <v>200</v>
      </c>
      <c r="G545" t="s">
        <v>196</v>
      </c>
      <c r="H545" t="s">
        <v>197</v>
      </c>
      <c r="I545" t="s">
        <v>198</v>
      </c>
      <c r="J545" s="1">
        <v>0.64236111111111105</v>
      </c>
      <c r="K545" s="1">
        <v>0.65069444444444446</v>
      </c>
      <c r="L545" t="s">
        <v>201</v>
      </c>
      <c r="M545" t="s">
        <v>202</v>
      </c>
      <c r="N545">
        <v>3.9434100000000001</v>
      </c>
      <c r="Q545" s="1">
        <f t="shared" si="8"/>
        <v>8.3333333333334147E-3</v>
      </c>
    </row>
    <row r="546" spans="1:17">
      <c r="A546" t="s">
        <v>162</v>
      </c>
      <c r="B546">
        <v>20</v>
      </c>
      <c r="C546" t="s">
        <v>184</v>
      </c>
      <c r="D546">
        <v>100915</v>
      </c>
      <c r="E546" t="s">
        <v>203</v>
      </c>
      <c r="F546" t="s">
        <v>204</v>
      </c>
      <c r="G546" t="s">
        <v>196</v>
      </c>
      <c r="H546" t="s">
        <v>201</v>
      </c>
      <c r="I546" t="s">
        <v>202</v>
      </c>
      <c r="J546" s="1">
        <v>0.65277777777777779</v>
      </c>
      <c r="K546" s="1">
        <v>0.66041666666666665</v>
      </c>
      <c r="L546" t="s">
        <v>197</v>
      </c>
      <c r="M546" t="s">
        <v>198</v>
      </c>
      <c r="N546">
        <v>3.6383299999999998</v>
      </c>
      <c r="Q546" s="1">
        <f t="shared" si="8"/>
        <v>7.6388888888888618E-3</v>
      </c>
    </row>
    <row r="547" spans="1:17">
      <c r="A547" t="s">
        <v>162</v>
      </c>
      <c r="B547">
        <v>21</v>
      </c>
      <c r="C547" t="s">
        <v>184</v>
      </c>
      <c r="D547">
        <v>100779</v>
      </c>
      <c r="E547" t="s">
        <v>205</v>
      </c>
      <c r="F547" t="s">
        <v>206</v>
      </c>
      <c r="G547" t="s">
        <v>196</v>
      </c>
      <c r="H547" t="s">
        <v>197</v>
      </c>
      <c r="I547" t="s">
        <v>198</v>
      </c>
      <c r="J547" s="1">
        <v>0.67013888888888884</v>
      </c>
      <c r="K547" s="1">
        <v>0.68888888888888899</v>
      </c>
      <c r="L547" t="s">
        <v>182</v>
      </c>
      <c r="M547" t="s">
        <v>183</v>
      </c>
      <c r="N547">
        <v>10.9535</v>
      </c>
      <c r="Q547" s="1">
        <f t="shared" si="8"/>
        <v>1.8750000000000155E-2</v>
      </c>
    </row>
    <row r="548" spans="1:17">
      <c r="A548" t="s">
        <v>162</v>
      </c>
      <c r="B548">
        <v>22</v>
      </c>
      <c r="C548" t="s">
        <v>184</v>
      </c>
      <c r="D548">
        <v>535217</v>
      </c>
      <c r="E548" t="s">
        <v>185</v>
      </c>
      <c r="F548" t="s">
        <v>186</v>
      </c>
      <c r="G548" t="s">
        <v>187</v>
      </c>
      <c r="H548" t="s">
        <v>182</v>
      </c>
      <c r="I548" t="s">
        <v>183</v>
      </c>
      <c r="J548" s="1">
        <v>0.71527777777777779</v>
      </c>
      <c r="K548" s="1">
        <v>0.73819444444444438</v>
      </c>
      <c r="L548" t="s">
        <v>188</v>
      </c>
      <c r="M548" t="s">
        <v>189</v>
      </c>
      <c r="N548">
        <v>12.118</v>
      </c>
      <c r="Q548" s="1">
        <f t="shared" si="8"/>
        <v>2.2916666666666585E-2</v>
      </c>
    </row>
    <row r="549" spans="1:17">
      <c r="A549" t="s">
        <v>162</v>
      </c>
      <c r="B549">
        <v>23</v>
      </c>
      <c r="C549" t="s">
        <v>184</v>
      </c>
      <c r="D549">
        <v>535070</v>
      </c>
      <c r="E549" t="s">
        <v>190</v>
      </c>
      <c r="F549" t="s">
        <v>191</v>
      </c>
      <c r="G549" t="s">
        <v>187</v>
      </c>
      <c r="H549" t="s">
        <v>188</v>
      </c>
      <c r="I549" t="s">
        <v>189</v>
      </c>
      <c r="J549" s="1">
        <v>0.74305555555555547</v>
      </c>
      <c r="K549" s="1">
        <v>0.76388888888888884</v>
      </c>
      <c r="L549" t="s">
        <v>182</v>
      </c>
      <c r="M549" t="s">
        <v>183</v>
      </c>
      <c r="N549">
        <v>12.781700000000001</v>
      </c>
      <c r="Q549" s="1">
        <f t="shared" si="8"/>
        <v>2.083333333333337E-2</v>
      </c>
    </row>
    <row r="550" spans="1:17">
      <c r="A550" t="s">
        <v>162</v>
      </c>
      <c r="B550">
        <v>24</v>
      </c>
      <c r="C550" t="s">
        <v>184</v>
      </c>
      <c r="D550">
        <v>535229</v>
      </c>
      <c r="E550" t="s">
        <v>185</v>
      </c>
      <c r="F550" t="s">
        <v>186</v>
      </c>
      <c r="G550" t="s">
        <v>187</v>
      </c>
      <c r="H550" t="s">
        <v>182</v>
      </c>
      <c r="I550" t="s">
        <v>183</v>
      </c>
      <c r="J550" s="1">
        <v>0.77083333333333337</v>
      </c>
      <c r="K550" s="1">
        <v>0.79375000000000007</v>
      </c>
      <c r="L550" t="s">
        <v>188</v>
      </c>
      <c r="M550" t="s">
        <v>189</v>
      </c>
      <c r="N550">
        <v>12.118</v>
      </c>
      <c r="Q550" s="1">
        <f t="shared" si="8"/>
        <v>2.2916666666666696E-2</v>
      </c>
    </row>
    <row r="551" spans="1:17">
      <c r="A551" t="s">
        <v>162</v>
      </c>
      <c r="B551">
        <v>25</v>
      </c>
      <c r="C551" t="s">
        <v>184</v>
      </c>
      <c r="D551">
        <v>535084</v>
      </c>
      <c r="E551" t="s">
        <v>190</v>
      </c>
      <c r="F551" t="s">
        <v>191</v>
      </c>
      <c r="G551" t="s">
        <v>187</v>
      </c>
      <c r="H551" t="s">
        <v>188</v>
      </c>
      <c r="I551" t="s">
        <v>189</v>
      </c>
      <c r="J551" s="1">
        <v>0.79861111111111116</v>
      </c>
      <c r="K551" s="1">
        <v>0.81874999999999998</v>
      </c>
      <c r="L551" t="s">
        <v>182</v>
      </c>
      <c r="M551" t="s">
        <v>183</v>
      </c>
      <c r="N551">
        <v>12.781700000000001</v>
      </c>
      <c r="Q551" s="1">
        <f t="shared" si="8"/>
        <v>2.0138888888888817E-2</v>
      </c>
    </row>
    <row r="552" spans="1:17">
      <c r="A552" t="s">
        <v>162</v>
      </c>
      <c r="B552">
        <v>26</v>
      </c>
      <c r="C552" t="s">
        <v>179</v>
      </c>
      <c r="H552" t="s">
        <v>182</v>
      </c>
      <c r="I552" t="s">
        <v>183</v>
      </c>
      <c r="J552" s="1">
        <v>0.81874999999999998</v>
      </c>
      <c r="K552" s="1">
        <v>0.82708333333333339</v>
      </c>
      <c r="L552" t="s">
        <v>180</v>
      </c>
      <c r="M552" t="s">
        <v>181</v>
      </c>
      <c r="N552">
        <v>7.8</v>
      </c>
      <c r="Q552" s="1">
        <f t="shared" si="8"/>
        <v>8.3333333333334147E-3</v>
      </c>
    </row>
    <row r="553" spans="1:17">
      <c r="A553" t="s">
        <v>162</v>
      </c>
      <c r="M553" t="s">
        <v>277</v>
      </c>
      <c r="N553">
        <f>SUM(N527:N552)</f>
        <v>254.47837999999996</v>
      </c>
      <c r="P553" t="s">
        <v>274</v>
      </c>
      <c r="Q553" s="1">
        <f>SUM(Q527:Q552)</f>
        <v>0.40138888888888891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30"/>
  <sheetViews>
    <sheetView workbookViewId="0">
      <selection activeCell="F4" sqref="F4"/>
    </sheetView>
  </sheetViews>
  <sheetFormatPr defaultColWidth="8.85546875" defaultRowHeight="15"/>
  <cols>
    <col min="1" max="1" width="15.42578125" bestFit="1" customWidth="1"/>
    <col min="2" max="2" width="6.42578125" bestFit="1" customWidth="1"/>
    <col min="3" max="3" width="5.140625" bestFit="1" customWidth="1"/>
    <col min="4" max="4" width="13.42578125" bestFit="1" customWidth="1"/>
    <col min="5" max="5" width="9.85546875" bestFit="1" customWidth="1"/>
    <col min="6" max="6" width="48" bestFit="1" customWidth="1"/>
    <col min="7" max="7" width="11.85546875" bestFit="1" customWidth="1"/>
    <col min="8" max="8" width="13.42578125" bestFit="1" customWidth="1"/>
    <col min="9" max="9" width="33.85546875" bestFit="1" customWidth="1"/>
    <col min="10" max="10" width="7.85546875" bestFit="1" customWidth="1"/>
    <col min="11" max="11" width="7" bestFit="1" customWidth="1"/>
    <col min="12" max="12" width="11.140625" bestFit="1" customWidth="1"/>
    <col min="13" max="13" width="33.85546875" bestFit="1" customWidth="1"/>
    <col min="14" max="14" width="11.42578125" bestFit="1" customWidth="1"/>
  </cols>
  <sheetData>
    <row r="1" spans="1:17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s="4" t="s">
        <v>176</v>
      </c>
      <c r="O1" t="s">
        <v>177</v>
      </c>
      <c r="Q1" t="s">
        <v>178</v>
      </c>
    </row>
    <row r="3" spans="1:17">
      <c r="A3" t="s">
        <v>286</v>
      </c>
    </row>
    <row r="4" spans="1:17">
      <c r="A4" t="s">
        <v>286</v>
      </c>
      <c r="B4">
        <v>1</v>
      </c>
      <c r="C4" t="s">
        <v>179</v>
      </c>
      <c r="H4" t="s">
        <v>180</v>
      </c>
      <c r="I4" t="s">
        <v>181</v>
      </c>
      <c r="J4" s="1">
        <v>0.25208333333333333</v>
      </c>
      <c r="K4" s="1">
        <v>0.26041666666666669</v>
      </c>
      <c r="L4" t="s">
        <v>218</v>
      </c>
      <c r="M4" t="s">
        <v>219</v>
      </c>
      <c r="N4">
        <v>5.3</v>
      </c>
      <c r="Q4" s="1">
        <f t="shared" ref="Q4:Q67" si="0">K4-J4</f>
        <v>8.3333333333333592E-3</v>
      </c>
    </row>
    <row r="5" spans="1:17">
      <c r="A5" t="s">
        <v>286</v>
      </c>
      <c r="B5">
        <v>2</v>
      </c>
      <c r="C5" t="s">
        <v>184</v>
      </c>
      <c r="D5">
        <v>220036</v>
      </c>
      <c r="E5" t="s">
        <v>220</v>
      </c>
      <c r="F5" t="s">
        <v>221</v>
      </c>
      <c r="G5" t="s">
        <v>222</v>
      </c>
      <c r="H5" t="s">
        <v>218</v>
      </c>
      <c r="I5" t="s">
        <v>219</v>
      </c>
      <c r="J5" s="1">
        <v>0.26041666666666669</v>
      </c>
      <c r="K5" s="1">
        <v>0.29375000000000001</v>
      </c>
      <c r="L5" t="s">
        <v>223</v>
      </c>
      <c r="M5" t="s">
        <v>224</v>
      </c>
      <c r="N5">
        <v>19.882999999999999</v>
      </c>
      <c r="Q5" s="1">
        <f t="shared" si="0"/>
        <v>3.3333333333333326E-2</v>
      </c>
    </row>
    <row r="6" spans="1:17">
      <c r="A6" t="s">
        <v>286</v>
      </c>
      <c r="B6">
        <v>3</v>
      </c>
      <c r="C6" t="s">
        <v>184</v>
      </c>
      <c r="D6">
        <v>220188</v>
      </c>
      <c r="E6" t="s">
        <v>225</v>
      </c>
      <c r="F6" t="s">
        <v>226</v>
      </c>
      <c r="G6" t="s">
        <v>222</v>
      </c>
      <c r="H6" t="s">
        <v>223</v>
      </c>
      <c r="I6" t="s">
        <v>224</v>
      </c>
      <c r="J6" s="1">
        <v>0.30555555555555552</v>
      </c>
      <c r="K6" s="1">
        <v>0.34027777777777773</v>
      </c>
      <c r="L6" t="s">
        <v>218</v>
      </c>
      <c r="M6" t="s">
        <v>219</v>
      </c>
      <c r="N6">
        <v>20.921500000000002</v>
      </c>
      <c r="Q6" s="1">
        <f t="shared" si="0"/>
        <v>3.472222222222221E-2</v>
      </c>
    </row>
    <row r="7" spans="1:17">
      <c r="A7" t="s">
        <v>286</v>
      </c>
      <c r="B7">
        <v>4</v>
      </c>
      <c r="C7" t="s">
        <v>184</v>
      </c>
      <c r="D7">
        <v>220053</v>
      </c>
      <c r="E7" t="s">
        <v>220</v>
      </c>
      <c r="F7" t="s">
        <v>221</v>
      </c>
      <c r="G7" t="s">
        <v>222</v>
      </c>
      <c r="H7" t="s">
        <v>218</v>
      </c>
      <c r="I7" t="s">
        <v>219</v>
      </c>
      <c r="J7" s="1">
        <v>0.34375</v>
      </c>
      <c r="K7" s="1">
        <v>0.37708333333333338</v>
      </c>
      <c r="L7" t="s">
        <v>223</v>
      </c>
      <c r="M7" t="s">
        <v>224</v>
      </c>
      <c r="N7">
        <v>19.882999999999999</v>
      </c>
      <c r="Q7" s="1">
        <f t="shared" si="0"/>
        <v>3.3333333333333381E-2</v>
      </c>
    </row>
    <row r="8" spans="1:17">
      <c r="A8" t="s">
        <v>286</v>
      </c>
      <c r="B8">
        <v>5</v>
      </c>
      <c r="C8" t="s">
        <v>184</v>
      </c>
      <c r="D8">
        <v>220206</v>
      </c>
      <c r="E8" t="s">
        <v>225</v>
      </c>
      <c r="F8" t="s">
        <v>226</v>
      </c>
      <c r="G8" t="s">
        <v>222</v>
      </c>
      <c r="H8" t="s">
        <v>223</v>
      </c>
      <c r="I8" t="s">
        <v>224</v>
      </c>
      <c r="J8" s="1">
        <v>0.3888888888888889</v>
      </c>
      <c r="K8" s="1">
        <v>0.4236111111111111</v>
      </c>
      <c r="L8" t="s">
        <v>218</v>
      </c>
      <c r="M8" t="s">
        <v>219</v>
      </c>
      <c r="N8">
        <v>20.921500000000002</v>
      </c>
      <c r="Q8" s="1">
        <f t="shared" si="0"/>
        <v>3.472222222222221E-2</v>
      </c>
    </row>
    <row r="9" spans="1:17">
      <c r="A9" t="s">
        <v>286</v>
      </c>
      <c r="B9">
        <v>6</v>
      </c>
      <c r="C9" t="s">
        <v>179</v>
      </c>
      <c r="H9" t="s">
        <v>218</v>
      </c>
      <c r="I9" t="s">
        <v>219</v>
      </c>
      <c r="J9" s="1">
        <v>0.4236111111111111</v>
      </c>
      <c r="K9" s="1">
        <v>0.43194444444444446</v>
      </c>
      <c r="L9" t="s">
        <v>180</v>
      </c>
      <c r="M9" t="s">
        <v>181</v>
      </c>
      <c r="N9">
        <v>5.3</v>
      </c>
      <c r="Q9" s="1">
        <f t="shared" si="0"/>
        <v>8.3333333333333592E-3</v>
      </c>
    </row>
    <row r="10" spans="1:17">
      <c r="A10" t="s">
        <v>286</v>
      </c>
      <c r="B10">
        <v>7</v>
      </c>
      <c r="C10" t="s">
        <v>179</v>
      </c>
      <c r="H10" t="s">
        <v>180</v>
      </c>
      <c r="I10" t="s">
        <v>181</v>
      </c>
      <c r="J10" s="1">
        <v>0.50208333333333333</v>
      </c>
      <c r="K10" s="1">
        <v>0.51041666666666663</v>
      </c>
      <c r="L10" t="s">
        <v>218</v>
      </c>
      <c r="M10" t="s">
        <v>219</v>
      </c>
      <c r="N10">
        <v>5.3</v>
      </c>
      <c r="Q10" s="1">
        <f t="shared" si="0"/>
        <v>8.3333333333333037E-3</v>
      </c>
    </row>
    <row r="11" spans="1:17">
      <c r="A11" t="s">
        <v>286</v>
      </c>
      <c r="B11">
        <v>8</v>
      </c>
      <c r="C11" t="s">
        <v>184</v>
      </c>
      <c r="D11">
        <v>220085</v>
      </c>
      <c r="E11" t="s">
        <v>220</v>
      </c>
      <c r="F11" t="s">
        <v>221</v>
      </c>
      <c r="G11" t="s">
        <v>222</v>
      </c>
      <c r="H11" t="s">
        <v>218</v>
      </c>
      <c r="I11" t="s">
        <v>219</v>
      </c>
      <c r="J11" s="1">
        <v>0.51041666666666663</v>
      </c>
      <c r="K11" s="1">
        <v>0.54375000000000007</v>
      </c>
      <c r="L11" t="s">
        <v>223</v>
      </c>
      <c r="M11" t="s">
        <v>224</v>
      </c>
      <c r="N11">
        <v>19.882999999999999</v>
      </c>
      <c r="Q11" s="1">
        <f t="shared" si="0"/>
        <v>3.3333333333333437E-2</v>
      </c>
    </row>
    <row r="12" spans="1:17">
      <c r="A12" t="s">
        <v>286</v>
      </c>
      <c r="B12">
        <v>9</v>
      </c>
      <c r="C12" t="s">
        <v>184</v>
      </c>
      <c r="D12">
        <v>220238</v>
      </c>
      <c r="E12" t="s">
        <v>225</v>
      </c>
      <c r="F12" t="s">
        <v>226</v>
      </c>
      <c r="G12" t="s">
        <v>222</v>
      </c>
      <c r="H12" t="s">
        <v>223</v>
      </c>
      <c r="I12" t="s">
        <v>224</v>
      </c>
      <c r="J12" s="1">
        <v>0.55555555555555558</v>
      </c>
      <c r="K12" s="1">
        <v>0.59027777777777779</v>
      </c>
      <c r="L12" t="s">
        <v>218</v>
      </c>
      <c r="M12" t="s">
        <v>219</v>
      </c>
      <c r="N12">
        <v>20.921500000000002</v>
      </c>
      <c r="Q12" s="1">
        <f t="shared" si="0"/>
        <v>3.472222222222221E-2</v>
      </c>
    </row>
    <row r="13" spans="1:17">
      <c r="A13" t="s">
        <v>286</v>
      </c>
      <c r="B13">
        <v>10</v>
      </c>
      <c r="C13" t="s">
        <v>179</v>
      </c>
      <c r="H13" t="s">
        <v>218</v>
      </c>
      <c r="I13" t="s">
        <v>219</v>
      </c>
      <c r="J13" s="1">
        <v>0.59027777777777779</v>
      </c>
      <c r="K13" s="1">
        <v>0.59861111111111109</v>
      </c>
      <c r="L13" t="s">
        <v>180</v>
      </c>
      <c r="M13" t="s">
        <v>181</v>
      </c>
      <c r="N13">
        <v>5.3</v>
      </c>
      <c r="Q13" s="1">
        <f t="shared" si="0"/>
        <v>8.3333333333333037E-3</v>
      </c>
    </row>
    <row r="14" spans="1:17">
      <c r="A14" t="s">
        <v>286</v>
      </c>
      <c r="M14" t="s">
        <v>277</v>
      </c>
      <c r="N14">
        <f>SUM(N4:N13)</f>
        <v>143.61349999999999</v>
      </c>
      <c r="P14" s="1" t="s">
        <v>157</v>
      </c>
      <c r="Q14" s="1">
        <f>SUM(Q4:Q13)</f>
        <v>0.2375000000000001</v>
      </c>
    </row>
    <row r="15" spans="1:17">
      <c r="Q15" s="1"/>
    </row>
    <row r="16" spans="1:17">
      <c r="A16" t="s">
        <v>287</v>
      </c>
      <c r="Q16" s="1"/>
    </row>
    <row r="17" spans="1:17">
      <c r="A17" t="s">
        <v>287</v>
      </c>
      <c r="B17">
        <v>1</v>
      </c>
      <c r="C17" t="s">
        <v>179</v>
      </c>
      <c r="H17" t="s">
        <v>180</v>
      </c>
      <c r="I17" t="s">
        <v>181</v>
      </c>
      <c r="J17" s="1">
        <v>0.54375000000000007</v>
      </c>
      <c r="K17" s="1">
        <v>0.55208333333333337</v>
      </c>
      <c r="L17" t="s">
        <v>218</v>
      </c>
      <c r="M17" t="s">
        <v>219</v>
      </c>
      <c r="N17">
        <v>5.3</v>
      </c>
      <c r="Q17" s="1">
        <f t="shared" si="0"/>
        <v>8.3333333333333037E-3</v>
      </c>
    </row>
    <row r="18" spans="1:17">
      <c r="A18" t="s">
        <v>287</v>
      </c>
      <c r="B18">
        <v>2</v>
      </c>
      <c r="C18" t="s">
        <v>184</v>
      </c>
      <c r="D18">
        <v>220093</v>
      </c>
      <c r="E18" t="s">
        <v>220</v>
      </c>
      <c r="F18" t="s">
        <v>221</v>
      </c>
      <c r="G18" t="s">
        <v>222</v>
      </c>
      <c r="H18" t="s">
        <v>218</v>
      </c>
      <c r="I18" t="s">
        <v>219</v>
      </c>
      <c r="J18" s="1">
        <v>0.55208333333333337</v>
      </c>
      <c r="K18" s="1">
        <v>0.5854166666666667</v>
      </c>
      <c r="L18" t="s">
        <v>223</v>
      </c>
      <c r="M18" t="s">
        <v>224</v>
      </c>
      <c r="N18">
        <v>19.882999999999999</v>
      </c>
      <c r="Q18" s="1">
        <f t="shared" si="0"/>
        <v>3.3333333333333326E-2</v>
      </c>
    </row>
    <row r="19" spans="1:17">
      <c r="A19" t="s">
        <v>287</v>
      </c>
      <c r="B19">
        <v>3</v>
      </c>
      <c r="C19" t="s">
        <v>184</v>
      </c>
      <c r="D19">
        <v>220246</v>
      </c>
      <c r="E19" t="s">
        <v>225</v>
      </c>
      <c r="F19" t="s">
        <v>226</v>
      </c>
      <c r="G19" t="s">
        <v>222</v>
      </c>
      <c r="H19" t="s">
        <v>223</v>
      </c>
      <c r="I19" t="s">
        <v>224</v>
      </c>
      <c r="J19" s="1">
        <v>0.59722222222222221</v>
      </c>
      <c r="K19" s="1">
        <v>0.63194444444444442</v>
      </c>
      <c r="L19" t="s">
        <v>218</v>
      </c>
      <c r="M19" t="s">
        <v>219</v>
      </c>
      <c r="N19">
        <v>20.921500000000002</v>
      </c>
      <c r="Q19" s="1">
        <f t="shared" si="0"/>
        <v>3.472222222222221E-2</v>
      </c>
    </row>
    <row r="20" spans="1:17">
      <c r="A20" t="s">
        <v>287</v>
      </c>
      <c r="B20">
        <v>4</v>
      </c>
      <c r="C20" t="s">
        <v>184</v>
      </c>
      <c r="D20">
        <v>220110</v>
      </c>
      <c r="E20" t="s">
        <v>220</v>
      </c>
      <c r="F20" t="s">
        <v>221</v>
      </c>
      <c r="G20" t="s">
        <v>222</v>
      </c>
      <c r="H20" t="s">
        <v>218</v>
      </c>
      <c r="I20" t="s">
        <v>219</v>
      </c>
      <c r="J20" s="1">
        <v>0.63541666666666663</v>
      </c>
      <c r="K20" s="1">
        <v>0.66875000000000007</v>
      </c>
      <c r="L20" t="s">
        <v>223</v>
      </c>
      <c r="M20" t="s">
        <v>224</v>
      </c>
      <c r="N20">
        <v>19.882999999999999</v>
      </c>
      <c r="Q20" s="1">
        <f t="shared" si="0"/>
        <v>3.3333333333333437E-2</v>
      </c>
    </row>
    <row r="21" spans="1:17">
      <c r="A21" t="s">
        <v>287</v>
      </c>
      <c r="B21">
        <v>5</v>
      </c>
      <c r="C21" t="s">
        <v>184</v>
      </c>
      <c r="D21">
        <v>220263</v>
      </c>
      <c r="E21" t="s">
        <v>225</v>
      </c>
      <c r="F21" t="s">
        <v>226</v>
      </c>
      <c r="G21" t="s">
        <v>222</v>
      </c>
      <c r="H21" t="s">
        <v>223</v>
      </c>
      <c r="I21" t="s">
        <v>224</v>
      </c>
      <c r="J21" s="1">
        <v>0.68055555555555547</v>
      </c>
      <c r="K21" s="1">
        <v>0.71527777777777779</v>
      </c>
      <c r="L21" t="s">
        <v>218</v>
      </c>
      <c r="M21" t="s">
        <v>219</v>
      </c>
      <c r="N21">
        <v>20.921500000000002</v>
      </c>
      <c r="Q21" s="1">
        <f t="shared" si="0"/>
        <v>3.4722222222222321E-2</v>
      </c>
    </row>
    <row r="22" spans="1:17">
      <c r="A22" t="s">
        <v>287</v>
      </c>
      <c r="B22">
        <v>6</v>
      </c>
      <c r="C22" t="s">
        <v>184</v>
      </c>
      <c r="D22">
        <v>220129</v>
      </c>
      <c r="E22" t="s">
        <v>227</v>
      </c>
      <c r="F22" t="s">
        <v>228</v>
      </c>
      <c r="G22" t="s">
        <v>222</v>
      </c>
      <c r="H22" t="s">
        <v>218</v>
      </c>
      <c r="I22" t="s">
        <v>219</v>
      </c>
      <c r="J22" s="1">
        <v>0.73958333333333337</v>
      </c>
      <c r="K22" s="1">
        <v>0.76736111111111116</v>
      </c>
      <c r="L22" t="s">
        <v>192</v>
      </c>
      <c r="M22" t="s">
        <v>193</v>
      </c>
      <c r="N22">
        <v>16.2334</v>
      </c>
      <c r="Q22" s="1">
        <f t="shared" si="0"/>
        <v>2.777777777777779E-2</v>
      </c>
    </row>
    <row r="23" spans="1:17">
      <c r="A23" t="s">
        <v>287</v>
      </c>
      <c r="B23">
        <v>7</v>
      </c>
      <c r="C23" t="s">
        <v>179</v>
      </c>
      <c r="H23" t="s">
        <v>192</v>
      </c>
      <c r="I23" t="s">
        <v>193</v>
      </c>
      <c r="J23" s="1">
        <v>0.76736111111111116</v>
      </c>
      <c r="K23" s="1">
        <v>0.77013888888888893</v>
      </c>
      <c r="L23" t="s">
        <v>182</v>
      </c>
      <c r="M23" t="s">
        <v>183</v>
      </c>
      <c r="N23">
        <v>1.992</v>
      </c>
      <c r="Q23" s="1">
        <f t="shared" si="0"/>
        <v>2.7777777777777679E-3</v>
      </c>
    </row>
    <row r="24" spans="1:17">
      <c r="A24" t="s">
        <v>287</v>
      </c>
      <c r="B24">
        <v>8</v>
      </c>
      <c r="C24" t="s">
        <v>184</v>
      </c>
      <c r="D24">
        <v>535231</v>
      </c>
      <c r="E24" t="s">
        <v>185</v>
      </c>
      <c r="F24" t="s">
        <v>186</v>
      </c>
      <c r="G24" t="s">
        <v>187</v>
      </c>
      <c r="H24" t="s">
        <v>182</v>
      </c>
      <c r="I24" t="s">
        <v>183</v>
      </c>
      <c r="J24" s="1">
        <v>0.77777777777777779</v>
      </c>
      <c r="K24" s="1">
        <v>0.79722222222222217</v>
      </c>
      <c r="L24" t="s">
        <v>188</v>
      </c>
      <c r="M24" t="s">
        <v>189</v>
      </c>
      <c r="N24">
        <v>12.118</v>
      </c>
      <c r="Q24" s="1">
        <f t="shared" si="0"/>
        <v>1.9444444444444375E-2</v>
      </c>
    </row>
    <row r="25" spans="1:17">
      <c r="A25" t="s">
        <v>287</v>
      </c>
      <c r="B25">
        <v>9</v>
      </c>
      <c r="C25" t="s">
        <v>184</v>
      </c>
      <c r="D25">
        <v>535085</v>
      </c>
      <c r="E25" t="s">
        <v>190</v>
      </c>
      <c r="F25" t="s">
        <v>191</v>
      </c>
      <c r="G25" t="s">
        <v>187</v>
      </c>
      <c r="H25" t="s">
        <v>188</v>
      </c>
      <c r="I25" t="s">
        <v>189</v>
      </c>
      <c r="J25" s="1">
        <v>0.80555555555555547</v>
      </c>
      <c r="K25" s="1">
        <v>0.8256944444444444</v>
      </c>
      <c r="L25" t="s">
        <v>182</v>
      </c>
      <c r="M25" t="s">
        <v>183</v>
      </c>
      <c r="N25">
        <v>12.781700000000001</v>
      </c>
      <c r="Q25" s="1">
        <f t="shared" si="0"/>
        <v>2.0138888888888928E-2</v>
      </c>
    </row>
    <row r="26" spans="1:17">
      <c r="A26" t="s">
        <v>287</v>
      </c>
      <c r="B26">
        <v>10</v>
      </c>
      <c r="C26" t="s">
        <v>179</v>
      </c>
      <c r="H26" t="s">
        <v>182</v>
      </c>
      <c r="I26" t="s">
        <v>183</v>
      </c>
      <c r="J26" s="1">
        <v>0.8256944444444444</v>
      </c>
      <c r="K26" s="1">
        <v>0.8340277777777777</v>
      </c>
      <c r="L26" t="s">
        <v>180</v>
      </c>
      <c r="M26" t="s">
        <v>181</v>
      </c>
      <c r="N26">
        <v>7.8</v>
      </c>
      <c r="Q26" s="1">
        <f t="shared" si="0"/>
        <v>8.3333333333333037E-3</v>
      </c>
    </row>
    <row r="27" spans="1:17">
      <c r="A27" t="s">
        <v>287</v>
      </c>
      <c r="M27" t="s">
        <v>277</v>
      </c>
      <c r="N27">
        <f>SUM(N17:N26)</f>
        <v>137.83410000000001</v>
      </c>
      <c r="P27" t="s">
        <v>274</v>
      </c>
      <c r="Q27" s="1">
        <f>SUM(Q17:Q26)</f>
        <v>0.22291666666666676</v>
      </c>
    </row>
    <row r="28" spans="1:17">
      <c r="Q28" s="1"/>
    </row>
    <row r="29" spans="1:17">
      <c r="A29" t="s">
        <v>288</v>
      </c>
      <c r="Q29" s="1"/>
    </row>
    <row r="30" spans="1:17">
      <c r="A30" t="s">
        <v>288</v>
      </c>
      <c r="B30">
        <v>1</v>
      </c>
      <c r="C30" t="s">
        <v>179</v>
      </c>
      <c r="H30" t="s">
        <v>180</v>
      </c>
      <c r="I30" t="s">
        <v>181</v>
      </c>
      <c r="J30" s="1">
        <v>0.3972222222222222</v>
      </c>
      <c r="K30" s="1">
        <v>0.40625</v>
      </c>
      <c r="L30" t="s">
        <v>207</v>
      </c>
      <c r="M30" t="s">
        <v>208</v>
      </c>
      <c r="N30">
        <v>5.3</v>
      </c>
      <c r="Q30" s="1">
        <f t="shared" si="0"/>
        <v>9.0277777777778012E-3</v>
      </c>
    </row>
    <row r="31" spans="1:17">
      <c r="A31" t="s">
        <v>288</v>
      </c>
      <c r="B31">
        <v>2</v>
      </c>
      <c r="C31" t="s">
        <v>184</v>
      </c>
      <c r="D31">
        <v>201394</v>
      </c>
      <c r="E31" t="s">
        <v>209</v>
      </c>
      <c r="F31" t="s">
        <v>210</v>
      </c>
      <c r="G31" t="s">
        <v>211</v>
      </c>
      <c r="H31" t="s">
        <v>207</v>
      </c>
      <c r="I31" t="s">
        <v>208</v>
      </c>
      <c r="J31" s="1">
        <v>0.40625</v>
      </c>
      <c r="K31" s="1">
        <v>0.42083333333333334</v>
      </c>
      <c r="L31" t="s">
        <v>212</v>
      </c>
      <c r="M31" t="s">
        <v>213</v>
      </c>
      <c r="N31">
        <v>6.6947799999999997</v>
      </c>
      <c r="Q31" s="1">
        <f t="shared" si="0"/>
        <v>1.4583333333333337E-2</v>
      </c>
    </row>
    <row r="32" spans="1:17">
      <c r="A32" t="s">
        <v>288</v>
      </c>
      <c r="B32">
        <v>3</v>
      </c>
      <c r="C32" t="s">
        <v>184</v>
      </c>
      <c r="D32">
        <v>201496</v>
      </c>
      <c r="E32" t="s">
        <v>214</v>
      </c>
      <c r="F32" t="s">
        <v>215</v>
      </c>
      <c r="G32" t="s">
        <v>211</v>
      </c>
      <c r="H32" t="s">
        <v>212</v>
      </c>
      <c r="I32" t="s">
        <v>213</v>
      </c>
      <c r="J32" s="1">
        <v>0.42708333333333331</v>
      </c>
      <c r="K32" s="1">
        <v>0.44305555555555554</v>
      </c>
      <c r="L32" t="s">
        <v>207</v>
      </c>
      <c r="M32" t="s">
        <v>208</v>
      </c>
      <c r="N32">
        <v>7.8006000000000002</v>
      </c>
      <c r="Q32" s="1">
        <f t="shared" si="0"/>
        <v>1.5972222222222221E-2</v>
      </c>
    </row>
    <row r="33" spans="1:17">
      <c r="A33" t="s">
        <v>288</v>
      </c>
      <c r="B33">
        <v>4</v>
      </c>
      <c r="C33" t="s">
        <v>184</v>
      </c>
      <c r="D33">
        <v>201399</v>
      </c>
      <c r="E33" t="s">
        <v>209</v>
      </c>
      <c r="F33" t="s">
        <v>210</v>
      </c>
      <c r="G33" t="s">
        <v>211</v>
      </c>
      <c r="H33" t="s">
        <v>207</v>
      </c>
      <c r="I33" t="s">
        <v>208</v>
      </c>
      <c r="J33" s="1">
        <v>0.4548611111111111</v>
      </c>
      <c r="K33" s="1">
        <v>0.4694444444444445</v>
      </c>
      <c r="L33" t="s">
        <v>212</v>
      </c>
      <c r="M33" t="s">
        <v>213</v>
      </c>
      <c r="N33">
        <v>6.6947799999999997</v>
      </c>
      <c r="Q33" s="1">
        <f t="shared" si="0"/>
        <v>1.4583333333333393E-2</v>
      </c>
    </row>
    <row r="34" spans="1:17">
      <c r="A34" t="s">
        <v>288</v>
      </c>
      <c r="B34">
        <v>5</v>
      </c>
      <c r="C34" t="s">
        <v>184</v>
      </c>
      <c r="D34">
        <v>201501</v>
      </c>
      <c r="E34" t="s">
        <v>214</v>
      </c>
      <c r="F34" t="s">
        <v>215</v>
      </c>
      <c r="G34" t="s">
        <v>211</v>
      </c>
      <c r="H34" t="s">
        <v>212</v>
      </c>
      <c r="I34" t="s">
        <v>213</v>
      </c>
      <c r="J34" s="1">
        <v>0.47569444444444442</v>
      </c>
      <c r="K34" s="1">
        <v>0.4916666666666667</v>
      </c>
      <c r="L34" t="s">
        <v>207</v>
      </c>
      <c r="M34" t="s">
        <v>208</v>
      </c>
      <c r="N34">
        <v>7.8006000000000002</v>
      </c>
      <c r="Q34" s="1">
        <f t="shared" si="0"/>
        <v>1.5972222222222276E-2</v>
      </c>
    </row>
    <row r="35" spans="1:17">
      <c r="A35" t="s">
        <v>288</v>
      </c>
      <c r="B35">
        <v>6</v>
      </c>
      <c r="C35" t="s">
        <v>179</v>
      </c>
      <c r="H35" t="s">
        <v>207</v>
      </c>
      <c r="I35" t="s">
        <v>208</v>
      </c>
      <c r="J35" s="1">
        <v>0.4916666666666667</v>
      </c>
      <c r="K35" s="1">
        <v>0.50069444444444444</v>
      </c>
      <c r="L35" t="s">
        <v>180</v>
      </c>
      <c r="M35" t="s">
        <v>181</v>
      </c>
      <c r="N35">
        <v>5.3</v>
      </c>
      <c r="Q35" s="1">
        <f t="shared" si="0"/>
        <v>9.0277777777777457E-3</v>
      </c>
    </row>
    <row r="36" spans="1:17">
      <c r="A36" t="s">
        <v>288</v>
      </c>
      <c r="B36">
        <v>7</v>
      </c>
      <c r="C36" t="s">
        <v>179</v>
      </c>
      <c r="H36" t="s">
        <v>180</v>
      </c>
      <c r="I36" t="s">
        <v>181</v>
      </c>
      <c r="J36" s="1">
        <v>0.64027777777777783</v>
      </c>
      <c r="K36" s="1">
        <v>0.64930555555555558</v>
      </c>
      <c r="L36" t="s">
        <v>207</v>
      </c>
      <c r="M36" t="s">
        <v>208</v>
      </c>
      <c r="N36">
        <v>5.3</v>
      </c>
      <c r="Q36" s="1">
        <f t="shared" si="0"/>
        <v>9.0277777777777457E-3</v>
      </c>
    </row>
    <row r="37" spans="1:17">
      <c r="A37" t="s">
        <v>288</v>
      </c>
      <c r="B37">
        <v>8</v>
      </c>
      <c r="C37" t="s">
        <v>184</v>
      </c>
      <c r="D37">
        <v>201424</v>
      </c>
      <c r="E37" t="s">
        <v>209</v>
      </c>
      <c r="F37" t="s">
        <v>210</v>
      </c>
      <c r="G37" t="s">
        <v>211</v>
      </c>
      <c r="H37" t="s">
        <v>207</v>
      </c>
      <c r="I37" t="s">
        <v>208</v>
      </c>
      <c r="J37" s="1">
        <v>0.64930555555555558</v>
      </c>
      <c r="K37" s="1">
        <v>0.66388888888888886</v>
      </c>
      <c r="L37" t="s">
        <v>212</v>
      </c>
      <c r="M37" t="s">
        <v>213</v>
      </c>
      <c r="N37">
        <v>6.6947799999999997</v>
      </c>
      <c r="Q37" s="1">
        <f t="shared" si="0"/>
        <v>1.4583333333333282E-2</v>
      </c>
    </row>
    <row r="38" spans="1:17">
      <c r="A38" t="s">
        <v>288</v>
      </c>
      <c r="B38">
        <v>9</v>
      </c>
      <c r="C38" t="s">
        <v>184</v>
      </c>
      <c r="D38">
        <v>201523</v>
      </c>
      <c r="E38" t="s">
        <v>214</v>
      </c>
      <c r="F38" t="s">
        <v>215</v>
      </c>
      <c r="G38" t="s">
        <v>211</v>
      </c>
      <c r="H38" t="s">
        <v>212</v>
      </c>
      <c r="I38" t="s">
        <v>213</v>
      </c>
      <c r="J38" s="1">
        <v>0.67013888888888884</v>
      </c>
      <c r="K38" s="1">
        <v>0.68611111111111101</v>
      </c>
      <c r="L38" t="s">
        <v>207</v>
      </c>
      <c r="M38" t="s">
        <v>208</v>
      </c>
      <c r="N38">
        <v>7.8006000000000002</v>
      </c>
      <c r="Q38" s="1">
        <f t="shared" si="0"/>
        <v>1.5972222222222165E-2</v>
      </c>
    </row>
    <row r="39" spans="1:17">
      <c r="A39" t="s">
        <v>288</v>
      </c>
      <c r="B39">
        <v>10</v>
      </c>
      <c r="C39" t="s">
        <v>184</v>
      </c>
      <c r="D39">
        <v>201432</v>
      </c>
      <c r="E39" t="s">
        <v>209</v>
      </c>
      <c r="F39" t="s">
        <v>210</v>
      </c>
      <c r="G39" t="s">
        <v>211</v>
      </c>
      <c r="H39" t="s">
        <v>207</v>
      </c>
      <c r="I39" t="s">
        <v>208</v>
      </c>
      <c r="J39" s="1">
        <v>0.69791666666666663</v>
      </c>
      <c r="K39" s="1">
        <v>0.71250000000000002</v>
      </c>
      <c r="L39" t="s">
        <v>212</v>
      </c>
      <c r="M39" t="s">
        <v>213</v>
      </c>
      <c r="N39">
        <v>6.6947799999999997</v>
      </c>
      <c r="Q39" s="1">
        <f t="shared" si="0"/>
        <v>1.4583333333333393E-2</v>
      </c>
    </row>
    <row r="40" spans="1:17">
      <c r="A40" t="s">
        <v>288</v>
      </c>
      <c r="B40">
        <v>11</v>
      </c>
      <c r="C40" t="s">
        <v>184</v>
      </c>
      <c r="D40">
        <v>201531</v>
      </c>
      <c r="E40" t="s">
        <v>214</v>
      </c>
      <c r="F40" t="s">
        <v>215</v>
      </c>
      <c r="G40" t="s">
        <v>211</v>
      </c>
      <c r="H40" t="s">
        <v>212</v>
      </c>
      <c r="I40" t="s">
        <v>213</v>
      </c>
      <c r="J40" s="1">
        <v>0.71875</v>
      </c>
      <c r="K40" s="1">
        <v>0.73472222222222217</v>
      </c>
      <c r="L40" t="s">
        <v>207</v>
      </c>
      <c r="M40" t="s">
        <v>208</v>
      </c>
      <c r="N40">
        <v>7.8006000000000002</v>
      </c>
      <c r="Q40" s="1">
        <f t="shared" si="0"/>
        <v>1.5972222222222165E-2</v>
      </c>
    </row>
    <row r="41" spans="1:17">
      <c r="A41" t="s">
        <v>288</v>
      </c>
      <c r="B41">
        <v>12</v>
      </c>
      <c r="C41" t="s">
        <v>184</v>
      </c>
      <c r="D41">
        <v>201439</v>
      </c>
      <c r="E41" t="s">
        <v>209</v>
      </c>
      <c r="F41" t="s">
        <v>210</v>
      </c>
      <c r="G41" t="s">
        <v>211</v>
      </c>
      <c r="H41" t="s">
        <v>207</v>
      </c>
      <c r="I41" t="s">
        <v>208</v>
      </c>
      <c r="J41" s="1">
        <v>0.74652777777777779</v>
      </c>
      <c r="K41" s="1">
        <v>0.76111111111111107</v>
      </c>
      <c r="L41" t="s">
        <v>212</v>
      </c>
      <c r="M41" t="s">
        <v>213</v>
      </c>
      <c r="N41">
        <v>6.6947799999999997</v>
      </c>
      <c r="Q41" s="1">
        <f t="shared" si="0"/>
        <v>1.4583333333333282E-2</v>
      </c>
    </row>
    <row r="42" spans="1:17">
      <c r="A42" t="s">
        <v>288</v>
      </c>
      <c r="B42">
        <v>13</v>
      </c>
      <c r="C42" t="s">
        <v>184</v>
      </c>
      <c r="D42">
        <v>201537</v>
      </c>
      <c r="E42" t="s">
        <v>214</v>
      </c>
      <c r="F42" t="s">
        <v>215</v>
      </c>
      <c r="G42" t="s">
        <v>211</v>
      </c>
      <c r="H42" t="s">
        <v>212</v>
      </c>
      <c r="I42" t="s">
        <v>213</v>
      </c>
      <c r="J42" s="1">
        <v>0.76736111111111116</v>
      </c>
      <c r="K42" s="1">
        <v>0.78333333333333333</v>
      </c>
      <c r="L42" t="s">
        <v>207</v>
      </c>
      <c r="M42" t="s">
        <v>208</v>
      </c>
      <c r="N42">
        <v>7.8006000000000002</v>
      </c>
      <c r="Q42" s="1">
        <f t="shared" si="0"/>
        <v>1.5972222222222165E-2</v>
      </c>
    </row>
    <row r="43" spans="1:17">
      <c r="A43" t="s">
        <v>288</v>
      </c>
      <c r="B43">
        <v>14</v>
      </c>
      <c r="C43" t="s">
        <v>179</v>
      </c>
      <c r="H43" t="s">
        <v>207</v>
      </c>
      <c r="I43" t="s">
        <v>208</v>
      </c>
      <c r="J43" s="1">
        <v>0.78333333333333333</v>
      </c>
      <c r="K43" s="1">
        <v>0.79236111111111107</v>
      </c>
      <c r="L43" t="s">
        <v>180</v>
      </c>
      <c r="M43" t="s">
        <v>181</v>
      </c>
      <c r="N43">
        <v>5.3</v>
      </c>
      <c r="Q43" s="1">
        <f t="shared" si="0"/>
        <v>9.0277777777777457E-3</v>
      </c>
    </row>
    <row r="44" spans="1:17">
      <c r="A44" t="s">
        <v>288</v>
      </c>
      <c r="M44" t="s">
        <v>277</v>
      </c>
      <c r="N44">
        <f>SUM(N30:N43)</f>
        <v>93.676899999999989</v>
      </c>
      <c r="P44" t="s">
        <v>274</v>
      </c>
      <c r="Q44" s="1">
        <f>SUM(Q30:Q43)</f>
        <v>0.18888888888888872</v>
      </c>
    </row>
    <row r="45" spans="1:17">
      <c r="Q45" s="1"/>
    </row>
    <row r="46" spans="1:17">
      <c r="A46" t="s">
        <v>122</v>
      </c>
      <c r="Q46" s="1"/>
    </row>
    <row r="47" spans="1:17">
      <c r="A47" t="s">
        <v>122</v>
      </c>
      <c r="B47">
        <v>1</v>
      </c>
      <c r="C47" t="s">
        <v>179</v>
      </c>
      <c r="H47" t="s">
        <v>180</v>
      </c>
      <c r="I47" t="s">
        <v>181</v>
      </c>
      <c r="J47" s="1">
        <v>0.23124999999999998</v>
      </c>
      <c r="K47" s="1">
        <v>0.23958333333333334</v>
      </c>
      <c r="L47" t="s">
        <v>218</v>
      </c>
      <c r="M47" t="s">
        <v>219</v>
      </c>
      <c r="N47">
        <v>5.3</v>
      </c>
      <c r="Q47" s="1">
        <f t="shared" si="0"/>
        <v>8.3333333333333592E-3</v>
      </c>
    </row>
    <row r="48" spans="1:17">
      <c r="A48" t="s">
        <v>122</v>
      </c>
      <c r="B48">
        <v>2</v>
      </c>
      <c r="C48" t="s">
        <v>184</v>
      </c>
      <c r="D48">
        <v>220031</v>
      </c>
      <c r="E48" t="s">
        <v>227</v>
      </c>
      <c r="F48" t="s">
        <v>228</v>
      </c>
      <c r="G48" t="s">
        <v>222</v>
      </c>
      <c r="H48" t="s">
        <v>218</v>
      </c>
      <c r="I48" t="s">
        <v>219</v>
      </c>
      <c r="J48" s="1">
        <v>0.23958333333333334</v>
      </c>
      <c r="K48" s="1">
        <v>0.2673611111111111</v>
      </c>
      <c r="L48" t="s">
        <v>192</v>
      </c>
      <c r="M48" t="s">
        <v>193</v>
      </c>
      <c r="N48">
        <v>16.2334</v>
      </c>
      <c r="Q48" s="1">
        <f t="shared" si="0"/>
        <v>2.7777777777777762E-2</v>
      </c>
    </row>
    <row r="49" spans="1:17">
      <c r="A49" t="s">
        <v>122</v>
      </c>
      <c r="B49">
        <v>3</v>
      </c>
      <c r="C49" t="s">
        <v>184</v>
      </c>
      <c r="D49">
        <v>220181</v>
      </c>
      <c r="E49" t="s">
        <v>229</v>
      </c>
      <c r="F49" t="s">
        <v>230</v>
      </c>
      <c r="G49" t="s">
        <v>222</v>
      </c>
      <c r="H49" t="s">
        <v>192</v>
      </c>
      <c r="I49" t="s">
        <v>193</v>
      </c>
      <c r="J49" s="1">
        <v>0.27083333333333331</v>
      </c>
      <c r="K49" s="1">
        <v>0.29722222222222222</v>
      </c>
      <c r="L49" t="s">
        <v>218</v>
      </c>
      <c r="M49" t="s">
        <v>219</v>
      </c>
      <c r="N49">
        <v>15.4627</v>
      </c>
      <c r="Q49" s="1">
        <f t="shared" si="0"/>
        <v>2.6388888888888906E-2</v>
      </c>
    </row>
    <row r="50" spans="1:17">
      <c r="A50" t="s">
        <v>122</v>
      </c>
      <c r="B50">
        <v>4</v>
      </c>
      <c r="C50" t="s">
        <v>184</v>
      </c>
      <c r="D50">
        <v>220045</v>
      </c>
      <c r="E50" t="s">
        <v>220</v>
      </c>
      <c r="F50" t="s">
        <v>221</v>
      </c>
      <c r="G50" t="s">
        <v>222</v>
      </c>
      <c r="H50" t="s">
        <v>218</v>
      </c>
      <c r="I50" t="s">
        <v>219</v>
      </c>
      <c r="J50" s="1">
        <v>0.30208333333333331</v>
      </c>
      <c r="K50" s="1">
        <v>0.3354166666666667</v>
      </c>
      <c r="L50" t="s">
        <v>223</v>
      </c>
      <c r="M50" t="s">
        <v>224</v>
      </c>
      <c r="N50">
        <v>19.882999999999999</v>
      </c>
      <c r="Q50" s="1">
        <f t="shared" si="0"/>
        <v>3.3333333333333381E-2</v>
      </c>
    </row>
    <row r="51" spans="1:17">
      <c r="A51" t="s">
        <v>122</v>
      </c>
      <c r="B51">
        <v>5</v>
      </c>
      <c r="C51" t="s">
        <v>184</v>
      </c>
      <c r="D51">
        <v>220197</v>
      </c>
      <c r="E51" t="s">
        <v>225</v>
      </c>
      <c r="F51" t="s">
        <v>226</v>
      </c>
      <c r="G51" t="s">
        <v>222</v>
      </c>
      <c r="H51" t="s">
        <v>223</v>
      </c>
      <c r="I51" t="s">
        <v>224</v>
      </c>
      <c r="J51" s="1">
        <v>0.34722222222222227</v>
      </c>
      <c r="K51" s="1">
        <v>0.38194444444444442</v>
      </c>
      <c r="L51" t="s">
        <v>218</v>
      </c>
      <c r="M51" t="s">
        <v>219</v>
      </c>
      <c r="N51">
        <v>20.921500000000002</v>
      </c>
      <c r="Q51" s="1">
        <f t="shared" si="0"/>
        <v>3.4722222222222154E-2</v>
      </c>
    </row>
    <row r="52" spans="1:17">
      <c r="A52" t="s">
        <v>122</v>
      </c>
      <c r="B52">
        <v>6</v>
      </c>
      <c r="C52" t="s">
        <v>184</v>
      </c>
      <c r="D52">
        <v>220069</v>
      </c>
      <c r="E52" t="s">
        <v>220</v>
      </c>
      <c r="F52" t="s">
        <v>221</v>
      </c>
      <c r="G52" t="s">
        <v>222</v>
      </c>
      <c r="H52" t="s">
        <v>218</v>
      </c>
      <c r="I52" t="s">
        <v>219</v>
      </c>
      <c r="J52" s="1">
        <v>0.42708333333333331</v>
      </c>
      <c r="K52" s="1">
        <v>0.4604166666666667</v>
      </c>
      <c r="L52" t="s">
        <v>223</v>
      </c>
      <c r="M52" t="s">
        <v>224</v>
      </c>
      <c r="N52">
        <v>19.882999999999999</v>
      </c>
      <c r="Q52" s="1">
        <f t="shared" si="0"/>
        <v>3.3333333333333381E-2</v>
      </c>
    </row>
    <row r="53" spans="1:17">
      <c r="A53" t="s">
        <v>122</v>
      </c>
      <c r="B53">
        <v>7</v>
      </c>
      <c r="C53" t="s">
        <v>184</v>
      </c>
      <c r="D53">
        <v>220222</v>
      </c>
      <c r="E53" t="s">
        <v>225</v>
      </c>
      <c r="F53" t="s">
        <v>226</v>
      </c>
      <c r="G53" t="s">
        <v>222</v>
      </c>
      <c r="H53" t="s">
        <v>223</v>
      </c>
      <c r="I53" t="s">
        <v>224</v>
      </c>
      <c r="J53" s="1">
        <v>0.47222222222222227</v>
      </c>
      <c r="K53" s="1">
        <v>0.50694444444444442</v>
      </c>
      <c r="L53" t="s">
        <v>218</v>
      </c>
      <c r="M53" t="s">
        <v>219</v>
      </c>
      <c r="N53">
        <v>20.921500000000002</v>
      </c>
      <c r="Q53" s="1">
        <f t="shared" si="0"/>
        <v>3.4722222222222154E-2</v>
      </c>
    </row>
    <row r="54" spans="1:17">
      <c r="A54" t="s">
        <v>122</v>
      </c>
      <c r="B54">
        <v>8</v>
      </c>
      <c r="C54" t="s">
        <v>179</v>
      </c>
      <c r="H54" t="s">
        <v>218</v>
      </c>
      <c r="I54" t="s">
        <v>219</v>
      </c>
      <c r="J54" s="1">
        <v>0.50694444444444442</v>
      </c>
      <c r="K54" s="1">
        <v>0.51527777777777783</v>
      </c>
      <c r="L54" t="s">
        <v>180</v>
      </c>
      <c r="M54" t="s">
        <v>181</v>
      </c>
      <c r="N54">
        <v>5.3</v>
      </c>
      <c r="Q54" s="1">
        <f t="shared" si="0"/>
        <v>8.3333333333334147E-3</v>
      </c>
    </row>
    <row r="55" spans="1:17">
      <c r="A55" t="s">
        <v>122</v>
      </c>
      <c r="B55">
        <v>9</v>
      </c>
      <c r="C55" t="s">
        <v>179</v>
      </c>
      <c r="H55" t="s">
        <v>180</v>
      </c>
      <c r="I55" t="s">
        <v>181</v>
      </c>
      <c r="J55" s="1">
        <v>0.75208333333333333</v>
      </c>
      <c r="K55" s="1">
        <v>0.76041666666666663</v>
      </c>
      <c r="L55" t="s">
        <v>218</v>
      </c>
      <c r="M55" t="s">
        <v>219</v>
      </c>
      <c r="N55">
        <v>5.3</v>
      </c>
      <c r="Q55" s="1">
        <f t="shared" si="0"/>
        <v>8.3333333333333037E-3</v>
      </c>
    </row>
    <row r="56" spans="1:17">
      <c r="A56" t="s">
        <v>122</v>
      </c>
      <c r="B56">
        <v>10</v>
      </c>
      <c r="C56" t="s">
        <v>184</v>
      </c>
      <c r="D56">
        <v>220133</v>
      </c>
      <c r="E56" t="s">
        <v>220</v>
      </c>
      <c r="F56" t="s">
        <v>221</v>
      </c>
      <c r="G56" t="s">
        <v>222</v>
      </c>
      <c r="H56" t="s">
        <v>218</v>
      </c>
      <c r="I56" t="s">
        <v>219</v>
      </c>
      <c r="J56" s="1">
        <v>0.76041666666666663</v>
      </c>
      <c r="K56" s="1">
        <v>0.79375000000000007</v>
      </c>
      <c r="L56" t="s">
        <v>223</v>
      </c>
      <c r="M56" t="s">
        <v>224</v>
      </c>
      <c r="N56">
        <v>19.882999999999999</v>
      </c>
      <c r="Q56" s="1">
        <f t="shared" si="0"/>
        <v>3.3333333333333437E-2</v>
      </c>
    </row>
    <row r="57" spans="1:17">
      <c r="A57" t="s">
        <v>122</v>
      </c>
      <c r="B57">
        <v>11</v>
      </c>
      <c r="C57" t="s">
        <v>184</v>
      </c>
      <c r="D57">
        <v>220287</v>
      </c>
      <c r="E57" t="s">
        <v>225</v>
      </c>
      <c r="F57" t="s">
        <v>226</v>
      </c>
      <c r="G57" t="s">
        <v>222</v>
      </c>
      <c r="H57" t="s">
        <v>223</v>
      </c>
      <c r="I57" t="s">
        <v>224</v>
      </c>
      <c r="J57" s="1">
        <v>0.80555555555555547</v>
      </c>
      <c r="K57" s="1">
        <v>0.84027777777777779</v>
      </c>
      <c r="L57" t="s">
        <v>218</v>
      </c>
      <c r="M57" t="s">
        <v>219</v>
      </c>
      <c r="N57">
        <v>20.921500000000002</v>
      </c>
      <c r="Q57" s="1">
        <f t="shared" si="0"/>
        <v>3.4722222222222321E-2</v>
      </c>
    </row>
    <row r="58" spans="1:17">
      <c r="A58" t="s">
        <v>122</v>
      </c>
      <c r="B58">
        <v>12</v>
      </c>
      <c r="C58" t="s">
        <v>184</v>
      </c>
      <c r="D58">
        <v>220150</v>
      </c>
      <c r="E58" t="s">
        <v>220</v>
      </c>
      <c r="F58" t="s">
        <v>221</v>
      </c>
      <c r="G58" t="s">
        <v>222</v>
      </c>
      <c r="H58" t="s">
        <v>218</v>
      </c>
      <c r="I58" t="s">
        <v>219</v>
      </c>
      <c r="J58" s="1">
        <v>0.84375</v>
      </c>
      <c r="K58" s="1">
        <v>0.87708333333333333</v>
      </c>
      <c r="L58" t="s">
        <v>223</v>
      </c>
      <c r="M58" t="s">
        <v>224</v>
      </c>
      <c r="N58">
        <v>19.882999999999999</v>
      </c>
      <c r="Q58" s="1">
        <f t="shared" si="0"/>
        <v>3.3333333333333326E-2</v>
      </c>
    </row>
    <row r="59" spans="1:17">
      <c r="A59" t="s">
        <v>122</v>
      </c>
      <c r="B59">
        <v>13</v>
      </c>
      <c r="C59" t="s">
        <v>179</v>
      </c>
      <c r="H59" t="s">
        <v>223</v>
      </c>
      <c r="I59" t="s">
        <v>224</v>
      </c>
      <c r="J59" s="1">
        <v>0.87708333333333333</v>
      </c>
      <c r="K59" s="1">
        <v>0.8881944444444444</v>
      </c>
      <c r="L59" t="s">
        <v>212</v>
      </c>
      <c r="M59" t="s">
        <v>213</v>
      </c>
      <c r="N59">
        <v>7.7839999999999998</v>
      </c>
      <c r="Q59" s="1">
        <f t="shared" si="0"/>
        <v>1.1111111111111072E-2</v>
      </c>
    </row>
    <row r="60" spans="1:17">
      <c r="A60" t="s">
        <v>122</v>
      </c>
      <c r="B60">
        <v>14</v>
      </c>
      <c r="C60" t="s">
        <v>184</v>
      </c>
      <c r="D60">
        <v>201556</v>
      </c>
      <c r="E60" t="s">
        <v>214</v>
      </c>
      <c r="F60" t="s">
        <v>215</v>
      </c>
      <c r="G60" t="s">
        <v>211</v>
      </c>
      <c r="H60" t="s">
        <v>212</v>
      </c>
      <c r="I60" t="s">
        <v>213</v>
      </c>
      <c r="J60" s="1">
        <v>0.90972222222222221</v>
      </c>
      <c r="K60" s="1">
        <v>0.92499999999999993</v>
      </c>
      <c r="L60" t="s">
        <v>207</v>
      </c>
      <c r="M60" t="s">
        <v>208</v>
      </c>
      <c r="N60">
        <v>7.8006000000000002</v>
      </c>
      <c r="Q60" s="1">
        <f t="shared" si="0"/>
        <v>1.5277777777777724E-2</v>
      </c>
    </row>
    <row r="61" spans="1:17">
      <c r="A61" t="s">
        <v>122</v>
      </c>
      <c r="B61">
        <v>15</v>
      </c>
      <c r="C61" t="s">
        <v>184</v>
      </c>
      <c r="D61">
        <v>201462</v>
      </c>
      <c r="E61" t="s">
        <v>209</v>
      </c>
      <c r="F61" t="s">
        <v>210</v>
      </c>
      <c r="G61" t="s">
        <v>211</v>
      </c>
      <c r="H61" t="s">
        <v>207</v>
      </c>
      <c r="I61" t="s">
        <v>208</v>
      </c>
      <c r="J61" s="1">
        <v>0.93402777777777779</v>
      </c>
      <c r="K61" s="1">
        <v>0.9472222222222223</v>
      </c>
      <c r="L61" t="s">
        <v>212</v>
      </c>
      <c r="M61" t="s">
        <v>213</v>
      </c>
      <c r="N61">
        <v>6.6947799999999997</v>
      </c>
      <c r="Q61" s="1">
        <f t="shared" si="0"/>
        <v>1.3194444444444509E-2</v>
      </c>
    </row>
    <row r="62" spans="1:17">
      <c r="A62" t="s">
        <v>122</v>
      </c>
      <c r="B62">
        <v>16</v>
      </c>
      <c r="C62" t="s">
        <v>184</v>
      </c>
      <c r="D62">
        <v>201560</v>
      </c>
      <c r="E62" t="s">
        <v>214</v>
      </c>
      <c r="F62" t="s">
        <v>215</v>
      </c>
      <c r="G62" t="s">
        <v>211</v>
      </c>
      <c r="H62" t="s">
        <v>212</v>
      </c>
      <c r="I62" t="s">
        <v>213</v>
      </c>
      <c r="J62" s="1">
        <v>0.95138888888888884</v>
      </c>
      <c r="K62" s="1">
        <v>0.96666666666666667</v>
      </c>
      <c r="L62" t="s">
        <v>207</v>
      </c>
      <c r="M62" t="s">
        <v>208</v>
      </c>
      <c r="N62">
        <v>7.8006000000000002</v>
      </c>
      <c r="Q62" s="1">
        <f t="shared" si="0"/>
        <v>1.5277777777777835E-2</v>
      </c>
    </row>
    <row r="63" spans="1:17">
      <c r="A63" t="s">
        <v>122</v>
      </c>
      <c r="B63">
        <v>17</v>
      </c>
      <c r="C63" t="s">
        <v>184</v>
      </c>
      <c r="D63">
        <v>201465</v>
      </c>
      <c r="E63" t="s">
        <v>209</v>
      </c>
      <c r="F63" t="s">
        <v>210</v>
      </c>
      <c r="G63" t="s">
        <v>211</v>
      </c>
      <c r="H63" t="s">
        <v>207</v>
      </c>
      <c r="I63" t="s">
        <v>208</v>
      </c>
      <c r="J63" s="1">
        <v>0.97569444444444453</v>
      </c>
      <c r="K63" s="1">
        <v>0.98888888888888893</v>
      </c>
      <c r="L63" t="s">
        <v>212</v>
      </c>
      <c r="M63" t="s">
        <v>213</v>
      </c>
      <c r="N63">
        <v>6.6947799999999997</v>
      </c>
      <c r="Q63" s="1">
        <f t="shared" si="0"/>
        <v>1.3194444444444398E-2</v>
      </c>
    </row>
    <row r="64" spans="1:17">
      <c r="A64" t="s">
        <v>122</v>
      </c>
      <c r="B64">
        <v>18</v>
      </c>
      <c r="C64" t="s">
        <v>184</v>
      </c>
      <c r="D64">
        <v>201562</v>
      </c>
      <c r="E64" t="s">
        <v>214</v>
      </c>
      <c r="F64" t="s">
        <v>215</v>
      </c>
      <c r="G64" t="s">
        <v>211</v>
      </c>
      <c r="H64" t="s">
        <v>212</v>
      </c>
      <c r="I64" t="s">
        <v>213</v>
      </c>
      <c r="J64" s="1">
        <v>0.99305555555555547</v>
      </c>
      <c r="K64" s="1">
        <v>8.3333333333333332E-3</v>
      </c>
      <c r="L64" t="s">
        <v>207</v>
      </c>
      <c r="M64" t="s">
        <v>208</v>
      </c>
      <c r="N64">
        <v>7.8006000000000002</v>
      </c>
      <c r="Q64" s="1">
        <v>1.5277777777777777E-2</v>
      </c>
    </row>
    <row r="65" spans="1:17">
      <c r="A65" t="s">
        <v>122</v>
      </c>
      <c r="B65">
        <v>19</v>
      </c>
      <c r="C65" t="s">
        <v>184</v>
      </c>
      <c r="D65">
        <v>201468</v>
      </c>
      <c r="E65" t="s">
        <v>209</v>
      </c>
      <c r="F65" t="s">
        <v>210</v>
      </c>
      <c r="G65" t="s">
        <v>211</v>
      </c>
      <c r="H65" t="s">
        <v>207</v>
      </c>
      <c r="I65" t="s">
        <v>208</v>
      </c>
      <c r="J65" s="1">
        <v>1.7361111111111112E-2</v>
      </c>
      <c r="K65" s="1">
        <v>3.0555555555555555E-2</v>
      </c>
      <c r="L65" t="s">
        <v>212</v>
      </c>
      <c r="M65" t="s">
        <v>213</v>
      </c>
      <c r="N65">
        <v>6.6947799999999997</v>
      </c>
      <c r="Q65" s="1">
        <f t="shared" si="0"/>
        <v>1.3194444444444443E-2</v>
      </c>
    </row>
    <row r="66" spans="1:17">
      <c r="A66" t="s">
        <v>122</v>
      </c>
      <c r="B66">
        <v>20</v>
      </c>
      <c r="C66" t="s">
        <v>184</v>
      </c>
      <c r="D66">
        <v>201565</v>
      </c>
      <c r="E66" t="s">
        <v>214</v>
      </c>
      <c r="F66" t="s">
        <v>215</v>
      </c>
      <c r="G66" t="s">
        <v>211</v>
      </c>
      <c r="H66" t="s">
        <v>212</v>
      </c>
      <c r="I66" t="s">
        <v>213</v>
      </c>
      <c r="J66" s="1">
        <v>3.4722222222222224E-2</v>
      </c>
      <c r="K66" s="1">
        <v>4.9999999999999996E-2</v>
      </c>
      <c r="L66" t="s">
        <v>207</v>
      </c>
      <c r="M66" t="s">
        <v>208</v>
      </c>
      <c r="N66">
        <v>7.8006000000000002</v>
      </c>
      <c r="Q66" s="1">
        <f t="shared" si="0"/>
        <v>1.5277777777777772E-2</v>
      </c>
    </row>
    <row r="67" spans="1:17">
      <c r="A67" t="s">
        <v>122</v>
      </c>
      <c r="B67">
        <v>21</v>
      </c>
      <c r="C67" t="s">
        <v>179</v>
      </c>
      <c r="H67" t="s">
        <v>207</v>
      </c>
      <c r="I67" t="s">
        <v>208</v>
      </c>
      <c r="J67" s="1">
        <v>4.9999999999999996E-2</v>
      </c>
      <c r="K67" s="1">
        <v>5.9027777777777783E-2</v>
      </c>
      <c r="L67" t="s">
        <v>180</v>
      </c>
      <c r="M67" t="s">
        <v>181</v>
      </c>
      <c r="N67">
        <v>5.3</v>
      </c>
      <c r="Q67" s="1">
        <f t="shared" si="0"/>
        <v>9.0277777777777873E-3</v>
      </c>
    </row>
    <row r="68" spans="1:17">
      <c r="A68" t="s">
        <v>122</v>
      </c>
      <c r="M68" t="s">
        <v>277</v>
      </c>
      <c r="N68">
        <f>SUM(N47:N67)</f>
        <v>254.26334000000006</v>
      </c>
      <c r="P68" t="s">
        <v>274</v>
      </c>
      <c r="Q68" s="1">
        <f>SUM(Q47:Q67)</f>
        <v>0.43750000000000022</v>
      </c>
    </row>
    <row r="69" spans="1:17">
      <c r="Q69" s="1"/>
    </row>
    <row r="70" spans="1:17">
      <c r="A70" t="s">
        <v>141</v>
      </c>
      <c r="Q70" s="1"/>
    </row>
    <row r="71" spans="1:17">
      <c r="A71" t="s">
        <v>141</v>
      </c>
      <c r="B71">
        <v>1</v>
      </c>
      <c r="C71" t="s">
        <v>179</v>
      </c>
      <c r="H71" t="s">
        <v>180</v>
      </c>
      <c r="I71" t="s">
        <v>181</v>
      </c>
      <c r="J71" s="1">
        <v>0.5854166666666667</v>
      </c>
      <c r="K71" s="1">
        <v>0.59375</v>
      </c>
      <c r="L71" t="s">
        <v>218</v>
      </c>
      <c r="M71" t="s">
        <v>219</v>
      </c>
      <c r="N71">
        <v>5.3</v>
      </c>
      <c r="Q71" s="1">
        <f t="shared" ref="Q71:Q131" si="1">K71-J71</f>
        <v>8.3333333333333037E-3</v>
      </c>
    </row>
    <row r="72" spans="1:17">
      <c r="A72" t="s">
        <v>141</v>
      </c>
      <c r="B72">
        <v>2</v>
      </c>
      <c r="C72" t="s">
        <v>184</v>
      </c>
      <c r="D72">
        <v>220102</v>
      </c>
      <c r="E72" t="s">
        <v>220</v>
      </c>
      <c r="F72" t="s">
        <v>221</v>
      </c>
      <c r="G72" t="s">
        <v>222</v>
      </c>
      <c r="H72" t="s">
        <v>218</v>
      </c>
      <c r="I72" t="s">
        <v>219</v>
      </c>
      <c r="J72" s="1">
        <v>0.59375</v>
      </c>
      <c r="K72" s="1">
        <v>0.62708333333333333</v>
      </c>
      <c r="L72" t="s">
        <v>223</v>
      </c>
      <c r="M72" t="s">
        <v>224</v>
      </c>
      <c r="N72">
        <v>19.882999999999999</v>
      </c>
      <c r="Q72" s="1">
        <f t="shared" si="1"/>
        <v>3.3333333333333326E-2</v>
      </c>
    </row>
    <row r="73" spans="1:17">
      <c r="A73" t="s">
        <v>141</v>
      </c>
      <c r="B73">
        <v>3</v>
      </c>
      <c r="C73" t="s">
        <v>184</v>
      </c>
      <c r="D73">
        <v>220255</v>
      </c>
      <c r="E73" t="s">
        <v>225</v>
      </c>
      <c r="F73" t="s">
        <v>226</v>
      </c>
      <c r="G73" t="s">
        <v>222</v>
      </c>
      <c r="H73" t="s">
        <v>223</v>
      </c>
      <c r="I73" t="s">
        <v>224</v>
      </c>
      <c r="J73" s="1">
        <v>0.63888888888888895</v>
      </c>
      <c r="K73" s="1">
        <v>0.67361111111111116</v>
      </c>
      <c r="L73" t="s">
        <v>218</v>
      </c>
      <c r="M73" t="s">
        <v>219</v>
      </c>
      <c r="N73">
        <v>20.921500000000002</v>
      </c>
      <c r="Q73" s="1">
        <f t="shared" si="1"/>
        <v>3.472222222222221E-2</v>
      </c>
    </row>
    <row r="74" spans="1:17">
      <c r="A74" t="s">
        <v>141</v>
      </c>
      <c r="B74">
        <v>4</v>
      </c>
      <c r="C74" t="s">
        <v>184</v>
      </c>
      <c r="D74">
        <v>220117</v>
      </c>
      <c r="E74" t="s">
        <v>220</v>
      </c>
      <c r="F74" t="s">
        <v>221</v>
      </c>
      <c r="G74" t="s">
        <v>222</v>
      </c>
      <c r="H74" t="s">
        <v>218</v>
      </c>
      <c r="I74" t="s">
        <v>219</v>
      </c>
      <c r="J74" s="1">
        <v>0.67708333333333337</v>
      </c>
      <c r="K74" s="1">
        <v>0.7104166666666667</v>
      </c>
      <c r="L74" t="s">
        <v>223</v>
      </c>
      <c r="M74" t="s">
        <v>224</v>
      </c>
      <c r="N74">
        <v>19.882999999999999</v>
      </c>
      <c r="Q74" s="1">
        <f t="shared" si="1"/>
        <v>3.3333333333333326E-2</v>
      </c>
    </row>
    <row r="75" spans="1:17">
      <c r="A75" t="s">
        <v>141</v>
      </c>
      <c r="B75">
        <v>5</v>
      </c>
      <c r="C75" t="s">
        <v>184</v>
      </c>
      <c r="D75">
        <v>220271</v>
      </c>
      <c r="E75" t="s">
        <v>225</v>
      </c>
      <c r="F75" t="s">
        <v>226</v>
      </c>
      <c r="G75" t="s">
        <v>222</v>
      </c>
      <c r="H75" t="s">
        <v>223</v>
      </c>
      <c r="I75" t="s">
        <v>224</v>
      </c>
      <c r="J75" s="1">
        <v>0.72222222222222221</v>
      </c>
      <c r="K75" s="1">
        <v>0.75694444444444453</v>
      </c>
      <c r="L75" t="s">
        <v>218</v>
      </c>
      <c r="M75" t="s">
        <v>219</v>
      </c>
      <c r="N75">
        <v>20.921500000000002</v>
      </c>
      <c r="Q75" s="1">
        <f t="shared" si="1"/>
        <v>3.4722222222222321E-2</v>
      </c>
    </row>
    <row r="76" spans="1:17">
      <c r="A76" t="s">
        <v>141</v>
      </c>
      <c r="B76">
        <v>6</v>
      </c>
      <c r="C76" t="s">
        <v>179</v>
      </c>
      <c r="H76" t="s">
        <v>218</v>
      </c>
      <c r="I76" t="s">
        <v>219</v>
      </c>
      <c r="J76" s="1">
        <v>0.75694444444444453</v>
      </c>
      <c r="K76" s="1">
        <v>0.76041666666666663</v>
      </c>
      <c r="L76" t="s">
        <v>207</v>
      </c>
      <c r="M76" t="s">
        <v>208</v>
      </c>
      <c r="N76">
        <v>2.2559999999999998</v>
      </c>
      <c r="Q76" s="1">
        <f t="shared" si="1"/>
        <v>3.4722222222220989E-3</v>
      </c>
    </row>
    <row r="77" spans="1:17">
      <c r="A77" t="s">
        <v>141</v>
      </c>
      <c r="B77">
        <v>7</v>
      </c>
      <c r="C77" t="s">
        <v>184</v>
      </c>
      <c r="D77">
        <v>201447</v>
      </c>
      <c r="E77" t="s">
        <v>209</v>
      </c>
      <c r="F77" t="s">
        <v>210</v>
      </c>
      <c r="G77" t="s">
        <v>211</v>
      </c>
      <c r="H77" t="s">
        <v>207</v>
      </c>
      <c r="I77" t="s">
        <v>208</v>
      </c>
      <c r="J77" s="1">
        <v>0.79513888888888884</v>
      </c>
      <c r="K77" s="1">
        <v>0.80833333333333324</v>
      </c>
      <c r="L77" t="s">
        <v>212</v>
      </c>
      <c r="M77" t="s">
        <v>213</v>
      </c>
      <c r="N77">
        <v>6.6947799999999997</v>
      </c>
      <c r="Q77" s="1">
        <f t="shared" si="1"/>
        <v>1.3194444444444398E-2</v>
      </c>
    </row>
    <row r="78" spans="1:17">
      <c r="A78" t="s">
        <v>141</v>
      </c>
      <c r="B78">
        <v>8</v>
      </c>
      <c r="C78" t="s">
        <v>184</v>
      </c>
      <c r="D78">
        <v>201546</v>
      </c>
      <c r="E78" t="s">
        <v>214</v>
      </c>
      <c r="F78" t="s">
        <v>215</v>
      </c>
      <c r="G78" t="s">
        <v>211</v>
      </c>
      <c r="H78" t="s">
        <v>212</v>
      </c>
      <c r="I78" t="s">
        <v>213</v>
      </c>
      <c r="J78" s="1">
        <v>0.81597222222222221</v>
      </c>
      <c r="K78" s="1">
        <v>0.83194444444444438</v>
      </c>
      <c r="L78" t="s">
        <v>207</v>
      </c>
      <c r="M78" t="s">
        <v>208</v>
      </c>
      <c r="N78">
        <v>7.8006000000000002</v>
      </c>
      <c r="Q78" s="1">
        <f t="shared" si="1"/>
        <v>1.5972222222222165E-2</v>
      </c>
    </row>
    <row r="79" spans="1:17">
      <c r="A79" t="s">
        <v>141</v>
      </c>
      <c r="B79">
        <v>9</v>
      </c>
      <c r="C79" t="s">
        <v>184</v>
      </c>
      <c r="D79">
        <v>201455</v>
      </c>
      <c r="E79" t="s">
        <v>209</v>
      </c>
      <c r="F79" t="s">
        <v>210</v>
      </c>
      <c r="G79" t="s">
        <v>211</v>
      </c>
      <c r="H79" t="s">
        <v>207</v>
      </c>
      <c r="I79" t="s">
        <v>208</v>
      </c>
      <c r="J79" s="1">
        <v>0.85069444444444453</v>
      </c>
      <c r="K79" s="1">
        <v>0.86388888888888893</v>
      </c>
      <c r="L79" t="s">
        <v>212</v>
      </c>
      <c r="M79" t="s">
        <v>213</v>
      </c>
      <c r="N79">
        <v>6.6947799999999997</v>
      </c>
      <c r="Q79" s="1">
        <f t="shared" si="1"/>
        <v>1.3194444444444398E-2</v>
      </c>
    </row>
    <row r="80" spans="1:17">
      <c r="A80" t="s">
        <v>141</v>
      </c>
      <c r="B80">
        <v>10</v>
      </c>
      <c r="C80" t="s">
        <v>184</v>
      </c>
      <c r="D80">
        <v>201553</v>
      </c>
      <c r="E80" t="s">
        <v>214</v>
      </c>
      <c r="F80" t="s">
        <v>215</v>
      </c>
      <c r="G80" t="s">
        <v>211</v>
      </c>
      <c r="H80" t="s">
        <v>212</v>
      </c>
      <c r="I80" t="s">
        <v>213</v>
      </c>
      <c r="J80" s="1">
        <v>0.86805555555555547</v>
      </c>
      <c r="K80" s="1">
        <v>0.8833333333333333</v>
      </c>
      <c r="L80" t="s">
        <v>207</v>
      </c>
      <c r="M80" t="s">
        <v>208</v>
      </c>
      <c r="N80">
        <v>7.8006000000000002</v>
      </c>
      <c r="Q80" s="1">
        <f t="shared" si="1"/>
        <v>1.5277777777777835E-2</v>
      </c>
    </row>
    <row r="81" spans="1:17">
      <c r="A81" t="s">
        <v>141</v>
      </c>
      <c r="B81">
        <v>11</v>
      </c>
      <c r="C81" t="s">
        <v>184</v>
      </c>
      <c r="D81">
        <v>201459</v>
      </c>
      <c r="E81" t="s">
        <v>209</v>
      </c>
      <c r="F81" t="s">
        <v>210</v>
      </c>
      <c r="G81" t="s">
        <v>211</v>
      </c>
      <c r="H81" t="s">
        <v>207</v>
      </c>
      <c r="I81" t="s">
        <v>208</v>
      </c>
      <c r="J81" s="1">
        <v>0.89236111111111116</v>
      </c>
      <c r="K81" s="1">
        <v>0.90555555555555556</v>
      </c>
      <c r="L81" t="s">
        <v>212</v>
      </c>
      <c r="M81" t="s">
        <v>213</v>
      </c>
      <c r="N81">
        <v>6.6947799999999997</v>
      </c>
      <c r="Q81" s="1">
        <f t="shared" si="1"/>
        <v>1.3194444444444398E-2</v>
      </c>
    </row>
    <row r="82" spans="1:17">
      <c r="A82" t="s">
        <v>141</v>
      </c>
      <c r="B82">
        <v>12</v>
      </c>
      <c r="C82" t="s">
        <v>179</v>
      </c>
      <c r="H82" t="s">
        <v>212</v>
      </c>
      <c r="I82" t="s">
        <v>213</v>
      </c>
      <c r="J82" s="1">
        <v>0.90555555555555556</v>
      </c>
      <c r="K82" s="1">
        <v>0.9194444444444444</v>
      </c>
      <c r="L82" t="s">
        <v>180</v>
      </c>
      <c r="M82" t="s">
        <v>181</v>
      </c>
      <c r="N82">
        <v>9.5</v>
      </c>
      <c r="Q82" s="1">
        <f t="shared" si="1"/>
        <v>1.388888888888884E-2</v>
      </c>
    </row>
    <row r="83" spans="1:17">
      <c r="A83" t="s">
        <v>141</v>
      </c>
      <c r="M83" t="s">
        <v>277</v>
      </c>
      <c r="N83">
        <f>SUM(N71:N82)</f>
        <v>134.35053999999997</v>
      </c>
      <c r="P83" t="s">
        <v>274</v>
      </c>
      <c r="Q83" s="1">
        <f>SUM(Q71:Q82)</f>
        <v>0.23263888888888862</v>
      </c>
    </row>
    <row r="84" spans="1:17">
      <c r="Q84" s="1"/>
    </row>
    <row r="85" spans="1:17">
      <c r="A85" t="s">
        <v>158</v>
      </c>
      <c r="Q85" s="1"/>
    </row>
    <row r="86" spans="1:17">
      <c r="A86" t="s">
        <v>158</v>
      </c>
      <c r="B86">
        <v>1</v>
      </c>
      <c r="C86" t="s">
        <v>179</v>
      </c>
      <c r="H86" t="s">
        <v>180</v>
      </c>
      <c r="I86" t="s">
        <v>181</v>
      </c>
      <c r="J86" s="1">
        <v>0.4604166666666667</v>
      </c>
      <c r="K86" s="1">
        <v>0.46875</v>
      </c>
      <c r="L86" t="s">
        <v>218</v>
      </c>
      <c r="M86" t="s">
        <v>219</v>
      </c>
      <c r="N86">
        <v>5.3</v>
      </c>
      <c r="Q86" s="1">
        <f t="shared" si="1"/>
        <v>8.3333333333333037E-3</v>
      </c>
    </row>
    <row r="87" spans="1:17">
      <c r="A87" t="s">
        <v>158</v>
      </c>
      <c r="B87">
        <v>2</v>
      </c>
      <c r="C87" t="s">
        <v>184</v>
      </c>
      <c r="D87">
        <v>220078</v>
      </c>
      <c r="E87" t="s">
        <v>220</v>
      </c>
      <c r="F87" t="s">
        <v>221</v>
      </c>
      <c r="G87" t="s">
        <v>222</v>
      </c>
      <c r="H87" t="s">
        <v>218</v>
      </c>
      <c r="I87" t="s">
        <v>219</v>
      </c>
      <c r="J87" s="1">
        <v>0.46875</v>
      </c>
      <c r="K87" s="1">
        <v>0.50208333333333333</v>
      </c>
      <c r="L87" t="s">
        <v>223</v>
      </c>
      <c r="M87" t="s">
        <v>224</v>
      </c>
      <c r="N87">
        <v>19.882999999999999</v>
      </c>
      <c r="Q87" s="1">
        <f t="shared" si="1"/>
        <v>3.3333333333333326E-2</v>
      </c>
    </row>
    <row r="88" spans="1:17">
      <c r="A88" t="s">
        <v>158</v>
      </c>
      <c r="B88">
        <v>3</v>
      </c>
      <c r="C88" t="s">
        <v>184</v>
      </c>
      <c r="D88">
        <v>220231</v>
      </c>
      <c r="E88" t="s">
        <v>225</v>
      </c>
      <c r="F88" t="s">
        <v>226</v>
      </c>
      <c r="G88" t="s">
        <v>222</v>
      </c>
      <c r="H88" t="s">
        <v>223</v>
      </c>
      <c r="I88" t="s">
        <v>224</v>
      </c>
      <c r="J88" s="1">
        <v>0.51388888888888895</v>
      </c>
      <c r="K88" s="1">
        <v>0.54861111111111105</v>
      </c>
      <c r="L88" t="s">
        <v>218</v>
      </c>
      <c r="M88" t="s">
        <v>219</v>
      </c>
      <c r="N88">
        <v>20.921500000000002</v>
      </c>
      <c r="Q88" s="1">
        <f t="shared" si="1"/>
        <v>3.4722222222222099E-2</v>
      </c>
    </row>
    <row r="89" spans="1:17">
      <c r="A89" t="s">
        <v>158</v>
      </c>
      <c r="B89">
        <v>4</v>
      </c>
      <c r="C89" t="s">
        <v>179</v>
      </c>
      <c r="H89" t="s">
        <v>218</v>
      </c>
      <c r="I89" t="s">
        <v>219</v>
      </c>
      <c r="J89" s="1">
        <v>0.54861111111111105</v>
      </c>
      <c r="K89" s="1">
        <v>0.55208333333333337</v>
      </c>
      <c r="L89" t="s">
        <v>207</v>
      </c>
      <c r="M89" t="s">
        <v>208</v>
      </c>
      <c r="N89">
        <v>2.2559999999999998</v>
      </c>
      <c r="Q89" s="1">
        <f t="shared" si="1"/>
        <v>3.4722222222223209E-3</v>
      </c>
    </row>
    <row r="90" spans="1:17">
      <c r="A90" t="s">
        <v>158</v>
      </c>
      <c r="B90">
        <v>5</v>
      </c>
      <c r="C90" t="s">
        <v>184</v>
      </c>
      <c r="D90">
        <v>201416</v>
      </c>
      <c r="E90" t="s">
        <v>209</v>
      </c>
      <c r="F90" t="s">
        <v>210</v>
      </c>
      <c r="G90" t="s">
        <v>211</v>
      </c>
      <c r="H90" t="s">
        <v>207</v>
      </c>
      <c r="I90" t="s">
        <v>208</v>
      </c>
      <c r="J90" s="1">
        <v>0.57638888888888895</v>
      </c>
      <c r="K90" s="1">
        <v>0.59097222222222223</v>
      </c>
      <c r="L90" t="s">
        <v>212</v>
      </c>
      <c r="M90" t="s">
        <v>213</v>
      </c>
      <c r="N90">
        <v>6.6947799999999997</v>
      </c>
      <c r="Q90" s="1">
        <f t="shared" si="1"/>
        <v>1.4583333333333282E-2</v>
      </c>
    </row>
    <row r="91" spans="1:17">
      <c r="A91" t="s">
        <v>158</v>
      </c>
      <c r="B91">
        <v>6</v>
      </c>
      <c r="C91" t="s">
        <v>184</v>
      </c>
      <c r="D91">
        <v>201515</v>
      </c>
      <c r="E91" t="s">
        <v>214</v>
      </c>
      <c r="F91" t="s">
        <v>215</v>
      </c>
      <c r="G91" t="s">
        <v>211</v>
      </c>
      <c r="H91" t="s">
        <v>212</v>
      </c>
      <c r="I91" t="s">
        <v>213</v>
      </c>
      <c r="J91" s="1">
        <v>0.59722222222222221</v>
      </c>
      <c r="K91" s="1">
        <v>0.61319444444444449</v>
      </c>
      <c r="L91" t="s">
        <v>207</v>
      </c>
      <c r="M91" t="s">
        <v>208</v>
      </c>
      <c r="N91">
        <v>7.8006000000000002</v>
      </c>
      <c r="Q91" s="1">
        <f t="shared" si="1"/>
        <v>1.5972222222222276E-2</v>
      </c>
    </row>
    <row r="92" spans="1:17">
      <c r="A92" t="s">
        <v>158</v>
      </c>
      <c r="B92">
        <v>7</v>
      </c>
      <c r="C92" t="s">
        <v>184</v>
      </c>
      <c r="D92">
        <v>201422</v>
      </c>
      <c r="E92" t="s">
        <v>209</v>
      </c>
      <c r="F92" t="s">
        <v>210</v>
      </c>
      <c r="G92" t="s">
        <v>211</v>
      </c>
      <c r="H92" t="s">
        <v>207</v>
      </c>
      <c r="I92" t="s">
        <v>208</v>
      </c>
      <c r="J92" s="1">
        <v>0.625</v>
      </c>
      <c r="K92" s="1">
        <v>0.63958333333333328</v>
      </c>
      <c r="L92" t="s">
        <v>212</v>
      </c>
      <c r="M92" t="s">
        <v>213</v>
      </c>
      <c r="N92">
        <v>6.6947799999999997</v>
      </c>
      <c r="Q92" s="1">
        <f t="shared" si="1"/>
        <v>1.4583333333333282E-2</v>
      </c>
    </row>
    <row r="93" spans="1:17">
      <c r="A93" t="s">
        <v>158</v>
      </c>
      <c r="B93">
        <v>8</v>
      </c>
      <c r="C93" t="s">
        <v>184</v>
      </c>
      <c r="D93">
        <v>201521</v>
      </c>
      <c r="E93" t="s">
        <v>214</v>
      </c>
      <c r="F93" t="s">
        <v>215</v>
      </c>
      <c r="G93" t="s">
        <v>211</v>
      </c>
      <c r="H93" t="s">
        <v>212</v>
      </c>
      <c r="I93" t="s">
        <v>213</v>
      </c>
      <c r="J93" s="1">
        <v>0.64583333333333337</v>
      </c>
      <c r="K93" s="1">
        <v>0.66180555555555554</v>
      </c>
      <c r="L93" t="s">
        <v>207</v>
      </c>
      <c r="M93" t="s">
        <v>208</v>
      </c>
      <c r="N93">
        <v>7.8006000000000002</v>
      </c>
      <c r="Q93" s="1">
        <f t="shared" si="1"/>
        <v>1.5972222222222165E-2</v>
      </c>
    </row>
    <row r="94" spans="1:17">
      <c r="A94" t="s">
        <v>158</v>
      </c>
      <c r="B94">
        <v>9</v>
      </c>
      <c r="C94" t="s">
        <v>184</v>
      </c>
      <c r="D94">
        <v>201429</v>
      </c>
      <c r="E94" t="s">
        <v>209</v>
      </c>
      <c r="F94" t="s">
        <v>210</v>
      </c>
      <c r="G94" t="s">
        <v>211</v>
      </c>
      <c r="H94" t="s">
        <v>207</v>
      </c>
      <c r="I94" t="s">
        <v>208</v>
      </c>
      <c r="J94" s="1">
        <v>0.67361111111111116</v>
      </c>
      <c r="K94" s="1">
        <v>0.68819444444444444</v>
      </c>
      <c r="L94" t="s">
        <v>212</v>
      </c>
      <c r="M94" t="s">
        <v>213</v>
      </c>
      <c r="N94">
        <v>6.6947799999999997</v>
      </c>
      <c r="Q94" s="1">
        <f t="shared" si="1"/>
        <v>1.4583333333333282E-2</v>
      </c>
    </row>
    <row r="95" spans="1:17">
      <c r="A95" t="s">
        <v>158</v>
      </c>
      <c r="B95">
        <v>10</v>
      </c>
      <c r="C95" t="s">
        <v>184</v>
      </c>
      <c r="D95">
        <v>201527</v>
      </c>
      <c r="E95" t="s">
        <v>214</v>
      </c>
      <c r="F95" t="s">
        <v>215</v>
      </c>
      <c r="G95" t="s">
        <v>211</v>
      </c>
      <c r="H95" t="s">
        <v>212</v>
      </c>
      <c r="I95" t="s">
        <v>213</v>
      </c>
      <c r="J95" s="1">
        <v>0.69444444444444453</v>
      </c>
      <c r="K95" s="1">
        <v>0.7104166666666667</v>
      </c>
      <c r="L95" t="s">
        <v>207</v>
      </c>
      <c r="M95" t="s">
        <v>208</v>
      </c>
      <c r="N95">
        <v>7.8006000000000002</v>
      </c>
      <c r="Q95" s="1">
        <f t="shared" si="1"/>
        <v>1.5972222222222165E-2</v>
      </c>
    </row>
    <row r="96" spans="1:17">
      <c r="A96" t="s">
        <v>158</v>
      </c>
      <c r="B96">
        <v>11</v>
      </c>
      <c r="C96" t="s">
        <v>179</v>
      </c>
      <c r="H96" t="s">
        <v>207</v>
      </c>
      <c r="I96" t="s">
        <v>208</v>
      </c>
      <c r="J96" s="1">
        <v>0.7104166666666667</v>
      </c>
      <c r="K96" s="1">
        <v>0.71944444444444444</v>
      </c>
      <c r="L96" t="s">
        <v>180</v>
      </c>
      <c r="M96" t="s">
        <v>181</v>
      </c>
      <c r="N96">
        <v>5.3</v>
      </c>
      <c r="Q96" s="1">
        <f t="shared" si="1"/>
        <v>9.0277777777777457E-3</v>
      </c>
    </row>
    <row r="97" spans="1:17">
      <c r="A97" t="s">
        <v>158</v>
      </c>
      <c r="M97" t="s">
        <v>277</v>
      </c>
      <c r="N97">
        <f>SUM(N86:N96)</f>
        <v>97.146640000000005</v>
      </c>
      <c r="P97" t="s">
        <v>274</v>
      </c>
      <c r="Q97" s="1">
        <f>SUM(Q86:Q96)</f>
        <v>0.18055555555555525</v>
      </c>
    </row>
    <row r="98" spans="1:17">
      <c r="Q98" s="1"/>
    </row>
    <row r="99" spans="1:17">
      <c r="A99" t="s">
        <v>159</v>
      </c>
      <c r="Q99" s="1"/>
    </row>
    <row r="100" spans="1:17">
      <c r="A100" t="s">
        <v>159</v>
      </c>
      <c r="B100">
        <v>1</v>
      </c>
      <c r="C100" t="s">
        <v>179</v>
      </c>
      <c r="H100" t="s">
        <v>180</v>
      </c>
      <c r="I100" t="s">
        <v>181</v>
      </c>
      <c r="J100" s="1">
        <v>0.71319444444444446</v>
      </c>
      <c r="K100" s="1">
        <v>0.72222222222222221</v>
      </c>
      <c r="L100" t="s">
        <v>207</v>
      </c>
      <c r="M100" t="s">
        <v>208</v>
      </c>
      <c r="N100">
        <v>5.3</v>
      </c>
      <c r="Q100" s="1">
        <f t="shared" si="1"/>
        <v>9.0277777777777457E-3</v>
      </c>
    </row>
    <row r="101" spans="1:17">
      <c r="A101" t="s">
        <v>159</v>
      </c>
      <c r="B101">
        <v>2</v>
      </c>
      <c r="C101" t="s">
        <v>184</v>
      </c>
      <c r="D101">
        <v>201435</v>
      </c>
      <c r="E101" t="s">
        <v>209</v>
      </c>
      <c r="F101" t="s">
        <v>210</v>
      </c>
      <c r="G101" t="s">
        <v>211</v>
      </c>
      <c r="H101" t="s">
        <v>207</v>
      </c>
      <c r="I101" t="s">
        <v>208</v>
      </c>
      <c r="J101" s="1">
        <v>0.72222222222222221</v>
      </c>
      <c r="K101" s="1">
        <v>0.7368055555555556</v>
      </c>
      <c r="L101" t="s">
        <v>212</v>
      </c>
      <c r="M101" t="s">
        <v>213</v>
      </c>
      <c r="N101">
        <v>6.6947799999999997</v>
      </c>
      <c r="Q101" s="1">
        <f t="shared" si="1"/>
        <v>1.4583333333333393E-2</v>
      </c>
    </row>
    <row r="102" spans="1:17">
      <c r="A102" t="s">
        <v>159</v>
      </c>
      <c r="B102">
        <v>3</v>
      </c>
      <c r="C102" t="s">
        <v>184</v>
      </c>
      <c r="D102">
        <v>201534</v>
      </c>
      <c r="E102" t="s">
        <v>214</v>
      </c>
      <c r="F102" t="s">
        <v>215</v>
      </c>
      <c r="G102" t="s">
        <v>211</v>
      </c>
      <c r="H102" t="s">
        <v>212</v>
      </c>
      <c r="I102" t="s">
        <v>213</v>
      </c>
      <c r="J102" s="1">
        <v>0.74305555555555547</v>
      </c>
      <c r="K102" s="1">
        <v>0.75902777777777775</v>
      </c>
      <c r="L102" t="s">
        <v>207</v>
      </c>
      <c r="M102" t="s">
        <v>208</v>
      </c>
      <c r="N102">
        <v>7.8006000000000002</v>
      </c>
      <c r="Q102" s="1">
        <f t="shared" si="1"/>
        <v>1.5972222222222276E-2</v>
      </c>
    </row>
    <row r="103" spans="1:17">
      <c r="A103" t="s">
        <v>159</v>
      </c>
      <c r="B103">
        <v>4</v>
      </c>
      <c r="C103" t="s">
        <v>184</v>
      </c>
      <c r="D103">
        <v>201442</v>
      </c>
      <c r="E103" t="s">
        <v>209</v>
      </c>
      <c r="F103" t="s">
        <v>210</v>
      </c>
      <c r="G103" t="s">
        <v>211</v>
      </c>
      <c r="H103" t="s">
        <v>207</v>
      </c>
      <c r="I103" t="s">
        <v>208</v>
      </c>
      <c r="J103" s="1">
        <v>0.77083333333333337</v>
      </c>
      <c r="K103" s="1">
        <v>0.78541666666666676</v>
      </c>
      <c r="L103" t="s">
        <v>212</v>
      </c>
      <c r="M103" t="s">
        <v>213</v>
      </c>
      <c r="N103">
        <v>6.6947799999999997</v>
      </c>
      <c r="Q103" s="1">
        <f t="shared" si="1"/>
        <v>1.4583333333333393E-2</v>
      </c>
    </row>
    <row r="104" spans="1:17">
      <c r="A104" t="s">
        <v>159</v>
      </c>
      <c r="B104">
        <v>5</v>
      </c>
      <c r="C104" t="s">
        <v>184</v>
      </c>
      <c r="D104">
        <v>201541</v>
      </c>
      <c r="E104" t="s">
        <v>214</v>
      </c>
      <c r="F104" t="s">
        <v>215</v>
      </c>
      <c r="G104" t="s">
        <v>211</v>
      </c>
      <c r="H104" t="s">
        <v>212</v>
      </c>
      <c r="I104" t="s">
        <v>213</v>
      </c>
      <c r="J104" s="1">
        <v>0.79166666666666663</v>
      </c>
      <c r="K104" s="1">
        <v>0.80763888888888891</v>
      </c>
      <c r="L104" t="s">
        <v>207</v>
      </c>
      <c r="M104" t="s">
        <v>208</v>
      </c>
      <c r="N104">
        <v>7.8006000000000002</v>
      </c>
      <c r="Q104" s="1">
        <f t="shared" si="1"/>
        <v>1.5972222222222276E-2</v>
      </c>
    </row>
    <row r="105" spans="1:17">
      <c r="A105" t="s">
        <v>159</v>
      </c>
      <c r="B105">
        <v>6</v>
      </c>
      <c r="C105" t="s">
        <v>184</v>
      </c>
      <c r="D105">
        <v>201451</v>
      </c>
      <c r="E105" t="s">
        <v>209</v>
      </c>
      <c r="F105" t="s">
        <v>210</v>
      </c>
      <c r="G105" t="s">
        <v>211</v>
      </c>
      <c r="H105" t="s">
        <v>207</v>
      </c>
      <c r="I105" t="s">
        <v>208</v>
      </c>
      <c r="J105" s="1">
        <v>0.81944444444444453</v>
      </c>
      <c r="K105" s="1">
        <v>0.83263888888888893</v>
      </c>
      <c r="L105" t="s">
        <v>212</v>
      </c>
      <c r="M105" t="s">
        <v>213</v>
      </c>
      <c r="N105">
        <v>6.6947799999999997</v>
      </c>
      <c r="Q105" s="1">
        <f t="shared" si="1"/>
        <v>1.3194444444444398E-2</v>
      </c>
    </row>
    <row r="106" spans="1:17">
      <c r="A106" t="s">
        <v>159</v>
      </c>
      <c r="B106">
        <v>7</v>
      </c>
      <c r="C106" t="s">
        <v>184</v>
      </c>
      <c r="D106">
        <v>201549</v>
      </c>
      <c r="E106" t="s">
        <v>214</v>
      </c>
      <c r="F106" t="s">
        <v>215</v>
      </c>
      <c r="G106" t="s">
        <v>211</v>
      </c>
      <c r="H106" t="s">
        <v>212</v>
      </c>
      <c r="I106" t="s">
        <v>213</v>
      </c>
      <c r="J106" s="1">
        <v>0.84027777777777779</v>
      </c>
      <c r="K106" s="1">
        <v>0.85555555555555562</v>
      </c>
      <c r="L106" t="s">
        <v>207</v>
      </c>
      <c r="M106" t="s">
        <v>208</v>
      </c>
      <c r="N106">
        <v>7.8006000000000002</v>
      </c>
      <c r="Q106" s="1">
        <f t="shared" si="1"/>
        <v>1.5277777777777835E-2</v>
      </c>
    </row>
    <row r="107" spans="1:17">
      <c r="A107" t="s">
        <v>159</v>
      </c>
      <c r="B107">
        <v>8</v>
      </c>
      <c r="C107" t="s">
        <v>179</v>
      </c>
      <c r="H107" t="s">
        <v>207</v>
      </c>
      <c r="I107" t="s">
        <v>208</v>
      </c>
      <c r="J107" s="1">
        <v>0.85555555555555562</v>
      </c>
      <c r="K107" s="1">
        <v>0.85902777777777783</v>
      </c>
      <c r="L107" t="s">
        <v>218</v>
      </c>
      <c r="M107" t="s">
        <v>219</v>
      </c>
      <c r="N107">
        <v>2.2559999999999998</v>
      </c>
      <c r="Q107" s="1">
        <f t="shared" si="1"/>
        <v>3.4722222222222099E-3</v>
      </c>
    </row>
    <row r="108" spans="1:17">
      <c r="A108" t="s">
        <v>159</v>
      </c>
      <c r="B108">
        <v>9</v>
      </c>
      <c r="C108" t="s">
        <v>184</v>
      </c>
      <c r="D108">
        <v>220157</v>
      </c>
      <c r="E108" t="s">
        <v>248</v>
      </c>
      <c r="F108" t="s">
        <v>249</v>
      </c>
      <c r="G108" t="s">
        <v>222</v>
      </c>
      <c r="H108" t="s">
        <v>218</v>
      </c>
      <c r="I108" t="s">
        <v>219</v>
      </c>
      <c r="J108" s="1">
        <v>0.88541666666666663</v>
      </c>
      <c r="K108" s="1">
        <v>0.90069444444444446</v>
      </c>
      <c r="L108" t="s">
        <v>250</v>
      </c>
      <c r="M108" t="s">
        <v>251</v>
      </c>
      <c r="N108">
        <v>8.1109200000000001</v>
      </c>
      <c r="Q108" s="1">
        <f t="shared" si="1"/>
        <v>1.5277777777777835E-2</v>
      </c>
    </row>
    <row r="109" spans="1:17">
      <c r="A109" t="s">
        <v>159</v>
      </c>
      <c r="B109">
        <v>10</v>
      </c>
      <c r="C109" t="s">
        <v>184</v>
      </c>
      <c r="D109">
        <v>220303</v>
      </c>
      <c r="E109" t="s">
        <v>271</v>
      </c>
      <c r="F109" t="s">
        <v>272</v>
      </c>
      <c r="G109" t="s">
        <v>222</v>
      </c>
      <c r="H109" t="s">
        <v>250</v>
      </c>
      <c r="I109" t="s">
        <v>251</v>
      </c>
      <c r="J109" s="1">
        <v>0.90625</v>
      </c>
      <c r="K109" s="1">
        <v>0.92152777777777783</v>
      </c>
      <c r="L109" t="s">
        <v>218</v>
      </c>
      <c r="M109" t="s">
        <v>219</v>
      </c>
      <c r="N109">
        <v>8.4759799999999998</v>
      </c>
      <c r="Q109" s="1">
        <f t="shared" si="1"/>
        <v>1.5277777777777835E-2</v>
      </c>
    </row>
    <row r="110" spans="1:17">
      <c r="A110" t="s">
        <v>159</v>
      </c>
      <c r="B110">
        <v>11</v>
      </c>
      <c r="C110" t="s">
        <v>184</v>
      </c>
      <c r="D110">
        <v>220163</v>
      </c>
      <c r="E110" t="s">
        <v>248</v>
      </c>
      <c r="F110" t="s">
        <v>249</v>
      </c>
      <c r="G110" t="s">
        <v>222</v>
      </c>
      <c r="H110" t="s">
        <v>218</v>
      </c>
      <c r="I110" t="s">
        <v>219</v>
      </c>
      <c r="J110" s="1">
        <v>0.92708333333333337</v>
      </c>
      <c r="K110" s="1">
        <v>0.94236111111111109</v>
      </c>
      <c r="L110" t="s">
        <v>250</v>
      </c>
      <c r="M110" t="s">
        <v>251</v>
      </c>
      <c r="N110">
        <v>8.1109200000000001</v>
      </c>
      <c r="Q110" s="1">
        <f t="shared" si="1"/>
        <v>1.5277777777777724E-2</v>
      </c>
    </row>
    <row r="111" spans="1:17">
      <c r="A111" t="s">
        <v>159</v>
      </c>
      <c r="B111">
        <v>12</v>
      </c>
      <c r="C111" t="s">
        <v>184</v>
      </c>
      <c r="D111">
        <v>220308</v>
      </c>
      <c r="E111" t="s">
        <v>271</v>
      </c>
      <c r="F111" t="s">
        <v>272</v>
      </c>
      <c r="G111" t="s">
        <v>222</v>
      </c>
      <c r="H111" t="s">
        <v>250</v>
      </c>
      <c r="I111" t="s">
        <v>251</v>
      </c>
      <c r="J111" s="1">
        <v>0.94444444444444453</v>
      </c>
      <c r="K111" s="1">
        <v>0.95972222222222225</v>
      </c>
      <c r="L111" t="s">
        <v>218</v>
      </c>
      <c r="M111" t="s">
        <v>219</v>
      </c>
      <c r="N111">
        <v>8.4759799999999998</v>
      </c>
      <c r="Q111" s="1">
        <f t="shared" si="1"/>
        <v>1.5277777777777724E-2</v>
      </c>
    </row>
    <row r="112" spans="1:17">
      <c r="A112" t="s">
        <v>159</v>
      </c>
      <c r="B112">
        <v>13</v>
      </c>
      <c r="C112" t="s">
        <v>184</v>
      </c>
      <c r="D112">
        <v>220166</v>
      </c>
      <c r="E112" t="s">
        <v>248</v>
      </c>
      <c r="F112" t="s">
        <v>249</v>
      </c>
      <c r="G112" t="s">
        <v>222</v>
      </c>
      <c r="H112" t="s">
        <v>218</v>
      </c>
      <c r="I112" t="s">
        <v>219</v>
      </c>
      <c r="J112" s="1">
        <v>0.96527777777777779</v>
      </c>
      <c r="K112" s="1">
        <v>0.98055555555555562</v>
      </c>
      <c r="L112" t="s">
        <v>250</v>
      </c>
      <c r="M112" t="s">
        <v>251</v>
      </c>
      <c r="N112">
        <v>8.1109200000000001</v>
      </c>
      <c r="Q112" s="1">
        <f t="shared" si="1"/>
        <v>1.5277777777777835E-2</v>
      </c>
    </row>
    <row r="113" spans="1:17">
      <c r="A113" t="s">
        <v>159</v>
      </c>
      <c r="B113">
        <v>14</v>
      </c>
      <c r="C113" t="s">
        <v>184</v>
      </c>
      <c r="D113">
        <v>220311</v>
      </c>
      <c r="E113" t="s">
        <v>271</v>
      </c>
      <c r="F113" t="s">
        <v>272</v>
      </c>
      <c r="G113" t="s">
        <v>222</v>
      </c>
      <c r="H113" t="s">
        <v>250</v>
      </c>
      <c r="I113" t="s">
        <v>251</v>
      </c>
      <c r="J113" s="1">
        <v>0.98611111111111116</v>
      </c>
      <c r="K113" s="1">
        <v>1.3888888888888889E-3</v>
      </c>
      <c r="L113" t="s">
        <v>218</v>
      </c>
      <c r="M113" t="s">
        <v>219</v>
      </c>
      <c r="N113">
        <v>8.4759799999999998</v>
      </c>
      <c r="Q113" s="1">
        <v>1.5277777777777777E-2</v>
      </c>
    </row>
    <row r="114" spans="1:17">
      <c r="A114" t="s">
        <v>159</v>
      </c>
      <c r="B114">
        <v>15</v>
      </c>
      <c r="C114" t="s">
        <v>184</v>
      </c>
      <c r="D114">
        <v>220169</v>
      </c>
      <c r="E114" t="s">
        <v>248</v>
      </c>
      <c r="F114" t="s">
        <v>249</v>
      </c>
      <c r="G114" t="s">
        <v>222</v>
      </c>
      <c r="H114" t="s">
        <v>218</v>
      </c>
      <c r="I114" t="s">
        <v>219</v>
      </c>
      <c r="J114" s="1">
        <v>6.9444444444444441E-3</v>
      </c>
      <c r="K114" s="1">
        <v>2.2222222222222223E-2</v>
      </c>
      <c r="L114" t="s">
        <v>250</v>
      </c>
      <c r="M114" t="s">
        <v>251</v>
      </c>
      <c r="N114">
        <v>8.1109200000000001</v>
      </c>
      <c r="Q114" s="1">
        <f t="shared" si="1"/>
        <v>1.5277777777777779E-2</v>
      </c>
    </row>
    <row r="115" spans="1:17">
      <c r="A115" t="s">
        <v>159</v>
      </c>
      <c r="B115">
        <v>16</v>
      </c>
      <c r="C115" t="s">
        <v>179</v>
      </c>
      <c r="H115" t="s">
        <v>250</v>
      </c>
      <c r="I115" t="s">
        <v>251</v>
      </c>
      <c r="J115" s="1">
        <v>2.2222222222222223E-2</v>
      </c>
      <c r="K115" s="1">
        <v>3.6111111111111115E-2</v>
      </c>
      <c r="L115" t="s">
        <v>180</v>
      </c>
      <c r="M115" t="s">
        <v>181</v>
      </c>
      <c r="N115">
        <v>11.5</v>
      </c>
      <c r="Q115" s="1">
        <f t="shared" si="1"/>
        <v>1.3888888888888892E-2</v>
      </c>
    </row>
    <row r="116" spans="1:17">
      <c r="A116" t="s">
        <v>159</v>
      </c>
      <c r="M116" t="s">
        <v>277</v>
      </c>
      <c r="N116">
        <f>SUM(N100:N115)</f>
        <v>120.41375999999997</v>
      </c>
      <c r="P116" t="s">
        <v>274</v>
      </c>
      <c r="Q116" s="1">
        <f>SUM(Q100:Q115)</f>
        <v>0.22291666666666693</v>
      </c>
    </row>
    <row r="117" spans="1:17">
      <c r="Q117" s="1"/>
    </row>
    <row r="118" spans="1:17">
      <c r="A118" t="s">
        <v>113</v>
      </c>
      <c r="Q118" s="1"/>
    </row>
    <row r="119" spans="1:17">
      <c r="A119" t="s">
        <v>113</v>
      </c>
      <c r="B119">
        <v>1</v>
      </c>
      <c r="C119" t="s">
        <v>179</v>
      </c>
      <c r="H119" t="s">
        <v>180</v>
      </c>
      <c r="I119" t="s">
        <v>181</v>
      </c>
      <c r="J119" s="1">
        <v>0.32777777777777778</v>
      </c>
      <c r="K119" s="1">
        <v>0.34027777777777773</v>
      </c>
      <c r="L119" t="s">
        <v>231</v>
      </c>
      <c r="M119" t="s">
        <v>232</v>
      </c>
      <c r="N119">
        <v>9.6999999999999993</v>
      </c>
      <c r="Q119" s="1">
        <f t="shared" si="1"/>
        <v>1.2499999999999956E-2</v>
      </c>
    </row>
    <row r="120" spans="1:17">
      <c r="A120" t="s">
        <v>113</v>
      </c>
      <c r="B120">
        <v>2</v>
      </c>
      <c r="C120" t="s">
        <v>184</v>
      </c>
      <c r="D120">
        <v>230795</v>
      </c>
      <c r="E120" t="s">
        <v>233</v>
      </c>
      <c r="F120" t="s">
        <v>234</v>
      </c>
      <c r="G120" t="s">
        <v>235</v>
      </c>
      <c r="H120" t="s">
        <v>231</v>
      </c>
      <c r="I120" t="s">
        <v>232</v>
      </c>
      <c r="J120" s="1">
        <v>0.34027777777777773</v>
      </c>
      <c r="K120" s="1">
        <v>0.3611111111111111</v>
      </c>
      <c r="L120" t="s">
        <v>236</v>
      </c>
      <c r="M120" t="s">
        <v>237</v>
      </c>
      <c r="N120">
        <v>14.0327</v>
      </c>
      <c r="Q120" s="1">
        <f t="shared" si="1"/>
        <v>2.083333333333337E-2</v>
      </c>
    </row>
    <row r="121" spans="1:17">
      <c r="A121" t="s">
        <v>113</v>
      </c>
      <c r="B121">
        <v>3</v>
      </c>
      <c r="C121" t="s">
        <v>184</v>
      </c>
      <c r="D121">
        <v>230880</v>
      </c>
      <c r="E121" t="s">
        <v>238</v>
      </c>
      <c r="F121" t="s">
        <v>239</v>
      </c>
      <c r="G121" t="s">
        <v>235</v>
      </c>
      <c r="H121" t="s">
        <v>236</v>
      </c>
      <c r="I121" t="s">
        <v>237</v>
      </c>
      <c r="J121" s="1">
        <v>0.37152777777777773</v>
      </c>
      <c r="K121" s="1">
        <v>0.38958333333333334</v>
      </c>
      <c r="L121" t="s">
        <v>231</v>
      </c>
      <c r="M121" t="s">
        <v>232</v>
      </c>
      <c r="N121">
        <v>13.1371</v>
      </c>
      <c r="Q121" s="1">
        <f t="shared" si="1"/>
        <v>1.8055555555555602E-2</v>
      </c>
    </row>
    <row r="122" spans="1:17">
      <c r="A122" t="s">
        <v>113</v>
      </c>
      <c r="B122">
        <v>4</v>
      </c>
      <c r="C122" t="s">
        <v>184</v>
      </c>
      <c r="D122">
        <v>230887</v>
      </c>
      <c r="E122" t="s">
        <v>233</v>
      </c>
      <c r="F122" t="s">
        <v>234</v>
      </c>
      <c r="G122" t="s">
        <v>235</v>
      </c>
      <c r="H122" t="s">
        <v>231</v>
      </c>
      <c r="I122" t="s">
        <v>232</v>
      </c>
      <c r="J122" s="1">
        <v>0.39583333333333331</v>
      </c>
      <c r="K122" s="1">
        <v>0.41666666666666669</v>
      </c>
      <c r="L122" t="s">
        <v>236</v>
      </c>
      <c r="M122" t="s">
        <v>237</v>
      </c>
      <c r="N122">
        <v>14.0327</v>
      </c>
      <c r="Q122" s="1">
        <f t="shared" si="1"/>
        <v>2.083333333333337E-2</v>
      </c>
    </row>
    <row r="123" spans="1:17">
      <c r="A123" t="s">
        <v>113</v>
      </c>
      <c r="B123">
        <v>5</v>
      </c>
      <c r="C123" t="s">
        <v>184</v>
      </c>
      <c r="D123">
        <v>230770</v>
      </c>
      <c r="E123" t="s">
        <v>238</v>
      </c>
      <c r="F123" t="s">
        <v>239</v>
      </c>
      <c r="G123" t="s">
        <v>235</v>
      </c>
      <c r="H123" t="s">
        <v>236</v>
      </c>
      <c r="I123" t="s">
        <v>237</v>
      </c>
      <c r="J123" s="1">
        <v>0.42708333333333331</v>
      </c>
      <c r="K123" s="1">
        <v>0.44513888888888892</v>
      </c>
      <c r="L123" t="s">
        <v>231</v>
      </c>
      <c r="M123" t="s">
        <v>232</v>
      </c>
      <c r="N123">
        <v>13.1371</v>
      </c>
      <c r="Q123" s="1">
        <f t="shared" si="1"/>
        <v>1.8055555555555602E-2</v>
      </c>
    </row>
    <row r="124" spans="1:17">
      <c r="A124" t="s">
        <v>113</v>
      </c>
      <c r="B124">
        <v>6</v>
      </c>
      <c r="C124" t="s">
        <v>184</v>
      </c>
      <c r="D124">
        <v>230868</v>
      </c>
      <c r="E124" t="s">
        <v>233</v>
      </c>
      <c r="F124" t="s">
        <v>234</v>
      </c>
      <c r="G124" t="s">
        <v>235</v>
      </c>
      <c r="H124" t="s">
        <v>231</v>
      </c>
      <c r="I124" t="s">
        <v>232</v>
      </c>
      <c r="J124" s="1">
        <v>0.4513888888888889</v>
      </c>
      <c r="K124" s="1">
        <v>0.47222222222222227</v>
      </c>
      <c r="L124" t="s">
        <v>236</v>
      </c>
      <c r="M124" t="s">
        <v>237</v>
      </c>
      <c r="N124">
        <v>14.0327</v>
      </c>
      <c r="Q124" s="1">
        <f t="shared" si="1"/>
        <v>2.083333333333337E-2</v>
      </c>
    </row>
    <row r="125" spans="1:17">
      <c r="A125" t="s">
        <v>113</v>
      </c>
      <c r="B125">
        <v>7</v>
      </c>
      <c r="C125" t="s">
        <v>184</v>
      </c>
      <c r="D125">
        <v>230881</v>
      </c>
      <c r="E125" t="s">
        <v>238</v>
      </c>
      <c r="F125" t="s">
        <v>239</v>
      </c>
      <c r="G125" t="s">
        <v>235</v>
      </c>
      <c r="H125" t="s">
        <v>236</v>
      </c>
      <c r="I125" t="s">
        <v>237</v>
      </c>
      <c r="J125" s="1">
        <v>0.4826388888888889</v>
      </c>
      <c r="K125" s="1">
        <v>0.50069444444444444</v>
      </c>
      <c r="L125" t="s">
        <v>231</v>
      </c>
      <c r="M125" t="s">
        <v>232</v>
      </c>
      <c r="N125">
        <v>13.1371</v>
      </c>
      <c r="Q125" s="1">
        <f t="shared" si="1"/>
        <v>1.8055555555555547E-2</v>
      </c>
    </row>
    <row r="126" spans="1:17">
      <c r="A126" t="s">
        <v>113</v>
      </c>
      <c r="B126">
        <v>8</v>
      </c>
      <c r="C126" t="s">
        <v>179</v>
      </c>
      <c r="H126" t="s">
        <v>231</v>
      </c>
      <c r="I126" t="s">
        <v>232</v>
      </c>
      <c r="J126" s="1">
        <v>0.50069444444444444</v>
      </c>
      <c r="K126" s="1">
        <v>0.50763888888888886</v>
      </c>
      <c r="L126" t="s">
        <v>182</v>
      </c>
      <c r="M126" t="s">
        <v>183</v>
      </c>
      <c r="N126">
        <v>5</v>
      </c>
      <c r="Q126" s="1">
        <f t="shared" si="1"/>
        <v>6.9444444444444198E-3</v>
      </c>
    </row>
    <row r="127" spans="1:17">
      <c r="A127" t="s">
        <v>113</v>
      </c>
      <c r="B127">
        <v>9</v>
      </c>
      <c r="C127" t="s">
        <v>184</v>
      </c>
      <c r="D127">
        <v>535180</v>
      </c>
      <c r="E127" t="s">
        <v>185</v>
      </c>
      <c r="F127" t="s">
        <v>186</v>
      </c>
      <c r="G127" t="s">
        <v>187</v>
      </c>
      <c r="H127" t="s">
        <v>182</v>
      </c>
      <c r="I127" t="s">
        <v>183</v>
      </c>
      <c r="J127" s="1">
        <v>0.53125</v>
      </c>
      <c r="K127" s="1">
        <v>0.55069444444444449</v>
      </c>
      <c r="L127" t="s">
        <v>188</v>
      </c>
      <c r="M127" t="s">
        <v>189</v>
      </c>
      <c r="N127">
        <v>12.118</v>
      </c>
      <c r="Q127" s="1">
        <f t="shared" si="1"/>
        <v>1.9444444444444486E-2</v>
      </c>
    </row>
    <row r="128" spans="1:17">
      <c r="A128" t="s">
        <v>113</v>
      </c>
      <c r="B128">
        <v>10</v>
      </c>
      <c r="C128" t="s">
        <v>184</v>
      </c>
      <c r="D128">
        <v>535034</v>
      </c>
      <c r="E128" t="s">
        <v>190</v>
      </c>
      <c r="F128" t="s">
        <v>191</v>
      </c>
      <c r="G128" t="s">
        <v>187</v>
      </c>
      <c r="H128" t="s">
        <v>188</v>
      </c>
      <c r="I128" t="s">
        <v>189</v>
      </c>
      <c r="J128" s="1">
        <v>0.5625</v>
      </c>
      <c r="K128" s="1">
        <v>0.58263888888888882</v>
      </c>
      <c r="L128" t="s">
        <v>182</v>
      </c>
      <c r="M128" t="s">
        <v>183</v>
      </c>
      <c r="N128">
        <v>12.781700000000001</v>
      </c>
      <c r="Q128" s="1">
        <f t="shared" si="1"/>
        <v>2.0138888888888817E-2</v>
      </c>
    </row>
    <row r="129" spans="1:17">
      <c r="A129" t="s">
        <v>113</v>
      </c>
      <c r="B129">
        <v>11</v>
      </c>
      <c r="C129" t="s">
        <v>184</v>
      </c>
      <c r="D129">
        <v>535192</v>
      </c>
      <c r="E129" t="s">
        <v>185</v>
      </c>
      <c r="F129" t="s">
        <v>186</v>
      </c>
      <c r="G129" t="s">
        <v>187</v>
      </c>
      <c r="H129" t="s">
        <v>182</v>
      </c>
      <c r="I129" t="s">
        <v>183</v>
      </c>
      <c r="J129" s="1">
        <v>0.59027777777777779</v>
      </c>
      <c r="K129" s="1">
        <v>0.60972222222222217</v>
      </c>
      <c r="L129" t="s">
        <v>188</v>
      </c>
      <c r="M129" t="s">
        <v>189</v>
      </c>
      <c r="N129">
        <v>12.118</v>
      </c>
      <c r="Q129" s="1">
        <f t="shared" si="1"/>
        <v>1.9444444444444375E-2</v>
      </c>
    </row>
    <row r="130" spans="1:17">
      <c r="A130" t="s">
        <v>113</v>
      </c>
      <c r="B130">
        <v>12</v>
      </c>
      <c r="C130" t="s">
        <v>184</v>
      </c>
      <c r="D130">
        <v>535044</v>
      </c>
      <c r="E130" t="s">
        <v>190</v>
      </c>
      <c r="F130" t="s">
        <v>191</v>
      </c>
      <c r="G130" t="s">
        <v>187</v>
      </c>
      <c r="H130" t="s">
        <v>188</v>
      </c>
      <c r="I130" t="s">
        <v>189</v>
      </c>
      <c r="J130" s="1">
        <v>0.61805555555555558</v>
      </c>
      <c r="K130" s="1">
        <v>0.6381944444444444</v>
      </c>
      <c r="L130" t="s">
        <v>182</v>
      </c>
      <c r="M130" t="s">
        <v>183</v>
      </c>
      <c r="N130">
        <v>12.781700000000001</v>
      </c>
      <c r="Q130" s="1">
        <f t="shared" si="1"/>
        <v>2.0138888888888817E-2</v>
      </c>
    </row>
    <row r="131" spans="1:17">
      <c r="A131" t="s">
        <v>113</v>
      </c>
      <c r="B131">
        <v>13</v>
      </c>
      <c r="C131" t="s">
        <v>179</v>
      </c>
      <c r="H131" t="s">
        <v>182</v>
      </c>
      <c r="I131" t="s">
        <v>183</v>
      </c>
      <c r="J131" s="1">
        <v>0.6381944444444444</v>
      </c>
      <c r="K131" s="1">
        <v>0.64652777777777781</v>
      </c>
      <c r="L131" t="s">
        <v>180</v>
      </c>
      <c r="M131" t="s">
        <v>181</v>
      </c>
      <c r="N131">
        <v>7.8</v>
      </c>
      <c r="Q131" s="1">
        <f t="shared" si="1"/>
        <v>8.3333333333334147E-3</v>
      </c>
    </row>
    <row r="132" spans="1:17">
      <c r="A132" t="s">
        <v>113</v>
      </c>
      <c r="M132" t="s">
        <v>277</v>
      </c>
      <c r="N132">
        <f>SUM(N119:N131)</f>
        <v>153.80880000000002</v>
      </c>
      <c r="P132" t="s">
        <v>274</v>
      </c>
      <c r="Q132" s="1">
        <f>SUM(Q119:Q131)</f>
        <v>0.22361111111111115</v>
      </c>
    </row>
    <row r="133" spans="1:17">
      <c r="Q133" s="1"/>
    </row>
    <row r="134" spans="1:17">
      <c r="A134" t="s">
        <v>137</v>
      </c>
      <c r="Q134" s="1"/>
    </row>
    <row r="135" spans="1:17">
      <c r="A135" t="s">
        <v>137</v>
      </c>
      <c r="B135">
        <v>1</v>
      </c>
      <c r="C135" t="s">
        <v>179</v>
      </c>
      <c r="H135" t="s">
        <v>180</v>
      </c>
      <c r="I135" t="s">
        <v>181</v>
      </c>
      <c r="J135" s="1">
        <v>0.54999999999999993</v>
      </c>
      <c r="K135" s="1">
        <v>0.5625</v>
      </c>
      <c r="L135" t="s">
        <v>231</v>
      </c>
      <c r="M135" t="s">
        <v>232</v>
      </c>
      <c r="N135">
        <v>9.6999999999999993</v>
      </c>
      <c r="Q135" s="1">
        <f t="shared" ref="Q135:Q196" si="2">K135-J135</f>
        <v>1.2500000000000067E-2</v>
      </c>
    </row>
    <row r="136" spans="1:17">
      <c r="A136" t="s">
        <v>137</v>
      </c>
      <c r="B136">
        <v>2</v>
      </c>
      <c r="C136" t="s">
        <v>184</v>
      </c>
      <c r="D136">
        <v>230764</v>
      </c>
      <c r="E136" t="s">
        <v>233</v>
      </c>
      <c r="F136" t="s">
        <v>234</v>
      </c>
      <c r="G136" t="s">
        <v>235</v>
      </c>
      <c r="H136" t="s">
        <v>231</v>
      </c>
      <c r="I136" t="s">
        <v>232</v>
      </c>
      <c r="J136" s="1">
        <v>0.5625</v>
      </c>
      <c r="K136" s="1">
        <v>0.58333333333333337</v>
      </c>
      <c r="L136" t="s">
        <v>236</v>
      </c>
      <c r="M136" t="s">
        <v>237</v>
      </c>
      <c r="N136">
        <v>14.0327</v>
      </c>
      <c r="Q136" s="1">
        <f t="shared" si="2"/>
        <v>2.083333333333337E-2</v>
      </c>
    </row>
    <row r="137" spans="1:17">
      <c r="A137" t="s">
        <v>137</v>
      </c>
      <c r="B137">
        <v>3</v>
      </c>
      <c r="C137" t="s">
        <v>184</v>
      </c>
      <c r="D137">
        <v>230860</v>
      </c>
      <c r="E137" t="s">
        <v>238</v>
      </c>
      <c r="F137" t="s">
        <v>239</v>
      </c>
      <c r="G137" t="s">
        <v>235</v>
      </c>
      <c r="H137" t="s">
        <v>236</v>
      </c>
      <c r="I137" t="s">
        <v>237</v>
      </c>
      <c r="J137" s="1">
        <v>0.59375</v>
      </c>
      <c r="K137" s="1">
        <v>0.6118055555555556</v>
      </c>
      <c r="L137" t="s">
        <v>231</v>
      </c>
      <c r="M137" t="s">
        <v>232</v>
      </c>
      <c r="N137">
        <v>13.1371</v>
      </c>
      <c r="Q137" s="1">
        <f t="shared" si="2"/>
        <v>1.8055555555555602E-2</v>
      </c>
    </row>
    <row r="138" spans="1:17">
      <c r="A138" t="s">
        <v>137</v>
      </c>
      <c r="B138">
        <v>4</v>
      </c>
      <c r="C138" t="s">
        <v>184</v>
      </c>
      <c r="D138">
        <v>230765</v>
      </c>
      <c r="E138" t="s">
        <v>233</v>
      </c>
      <c r="F138" t="s">
        <v>234</v>
      </c>
      <c r="G138" t="s">
        <v>235</v>
      </c>
      <c r="H138" t="s">
        <v>231</v>
      </c>
      <c r="I138" t="s">
        <v>232</v>
      </c>
      <c r="J138" s="1">
        <v>0.72916666666666663</v>
      </c>
      <c r="K138" s="1">
        <v>0.75</v>
      </c>
      <c r="L138" t="s">
        <v>236</v>
      </c>
      <c r="M138" t="s">
        <v>237</v>
      </c>
      <c r="N138">
        <v>14.0327</v>
      </c>
      <c r="Q138" s="1">
        <f t="shared" si="2"/>
        <v>2.083333333333337E-2</v>
      </c>
    </row>
    <row r="139" spans="1:17">
      <c r="A139" t="s">
        <v>137</v>
      </c>
      <c r="B139">
        <v>5</v>
      </c>
      <c r="C139" t="s">
        <v>184</v>
      </c>
      <c r="D139">
        <v>230847</v>
      </c>
      <c r="E139" t="s">
        <v>238</v>
      </c>
      <c r="F139" t="s">
        <v>239</v>
      </c>
      <c r="G139" t="s">
        <v>235</v>
      </c>
      <c r="H139" t="s">
        <v>236</v>
      </c>
      <c r="I139" t="s">
        <v>237</v>
      </c>
      <c r="J139" s="1">
        <v>0.76041666666666663</v>
      </c>
      <c r="K139" s="1">
        <v>0.77847222222222223</v>
      </c>
      <c r="L139" t="s">
        <v>231</v>
      </c>
      <c r="M139" t="s">
        <v>232</v>
      </c>
      <c r="N139">
        <v>13.1371</v>
      </c>
      <c r="Q139" s="1">
        <f t="shared" si="2"/>
        <v>1.8055555555555602E-2</v>
      </c>
    </row>
    <row r="140" spans="1:17">
      <c r="A140" t="s">
        <v>137</v>
      </c>
      <c r="B140">
        <v>6</v>
      </c>
      <c r="C140" t="s">
        <v>184</v>
      </c>
      <c r="D140">
        <v>230777</v>
      </c>
      <c r="E140" t="s">
        <v>233</v>
      </c>
      <c r="F140" t="s">
        <v>234</v>
      </c>
      <c r="G140" t="s">
        <v>235</v>
      </c>
      <c r="H140" t="s">
        <v>231</v>
      </c>
      <c r="I140" t="s">
        <v>232</v>
      </c>
      <c r="J140" s="1">
        <v>0.78472222222222221</v>
      </c>
      <c r="K140" s="1">
        <v>0.80555555555555547</v>
      </c>
      <c r="L140" t="s">
        <v>236</v>
      </c>
      <c r="M140" t="s">
        <v>237</v>
      </c>
      <c r="N140">
        <v>14.0327</v>
      </c>
      <c r="Q140" s="1">
        <f t="shared" si="2"/>
        <v>2.0833333333333259E-2</v>
      </c>
    </row>
    <row r="141" spans="1:17">
      <c r="A141" t="s">
        <v>137</v>
      </c>
      <c r="B141">
        <v>7</v>
      </c>
      <c r="C141" t="s">
        <v>184</v>
      </c>
      <c r="D141">
        <v>230824</v>
      </c>
      <c r="E141" t="s">
        <v>238</v>
      </c>
      <c r="F141" t="s">
        <v>239</v>
      </c>
      <c r="G141" t="s">
        <v>235</v>
      </c>
      <c r="H141" t="s">
        <v>236</v>
      </c>
      <c r="I141" t="s">
        <v>237</v>
      </c>
      <c r="J141" s="1">
        <v>0.81597222222222221</v>
      </c>
      <c r="K141" s="1">
        <v>0.8340277777777777</v>
      </c>
      <c r="L141" t="s">
        <v>231</v>
      </c>
      <c r="M141" t="s">
        <v>232</v>
      </c>
      <c r="N141">
        <v>13.1371</v>
      </c>
      <c r="Q141" s="1">
        <f t="shared" si="2"/>
        <v>1.8055555555555491E-2</v>
      </c>
    </row>
    <row r="142" spans="1:17">
      <c r="A142" t="s">
        <v>137</v>
      </c>
      <c r="B142">
        <v>8</v>
      </c>
      <c r="C142" t="s">
        <v>184</v>
      </c>
      <c r="D142">
        <v>230834</v>
      </c>
      <c r="E142" t="s">
        <v>233</v>
      </c>
      <c r="F142" t="s">
        <v>234</v>
      </c>
      <c r="G142" t="s">
        <v>235</v>
      </c>
      <c r="H142" t="s">
        <v>231</v>
      </c>
      <c r="I142" t="s">
        <v>232</v>
      </c>
      <c r="J142" s="1">
        <v>0.84027777777777779</v>
      </c>
      <c r="K142" s="1">
        <v>0.85972222222222217</v>
      </c>
      <c r="L142" t="s">
        <v>236</v>
      </c>
      <c r="M142" t="s">
        <v>237</v>
      </c>
      <c r="N142">
        <v>14.0327</v>
      </c>
      <c r="Q142" s="1">
        <f t="shared" si="2"/>
        <v>1.9444444444444375E-2</v>
      </c>
    </row>
    <row r="143" spans="1:17">
      <c r="A143" t="s">
        <v>137</v>
      </c>
      <c r="B143">
        <v>9</v>
      </c>
      <c r="C143" t="s">
        <v>184</v>
      </c>
      <c r="D143">
        <v>230822</v>
      </c>
      <c r="E143" t="s">
        <v>238</v>
      </c>
      <c r="F143" t="s">
        <v>239</v>
      </c>
      <c r="G143" t="s">
        <v>235</v>
      </c>
      <c r="H143" t="s">
        <v>236</v>
      </c>
      <c r="I143" t="s">
        <v>237</v>
      </c>
      <c r="J143" s="1">
        <v>0.87152777777777779</v>
      </c>
      <c r="K143" s="1">
        <v>0.8881944444444444</v>
      </c>
      <c r="L143" t="s">
        <v>231</v>
      </c>
      <c r="M143" t="s">
        <v>232</v>
      </c>
      <c r="N143">
        <v>13.1371</v>
      </c>
      <c r="Q143" s="1">
        <f t="shared" si="2"/>
        <v>1.6666666666666607E-2</v>
      </c>
    </row>
    <row r="144" spans="1:17">
      <c r="A144" t="s">
        <v>137</v>
      </c>
      <c r="B144">
        <v>10</v>
      </c>
      <c r="C144" t="s">
        <v>179</v>
      </c>
      <c r="H144" t="s">
        <v>231</v>
      </c>
      <c r="I144" t="s">
        <v>232</v>
      </c>
      <c r="J144" s="1">
        <v>0.8881944444444444</v>
      </c>
      <c r="K144" s="1">
        <v>0.90069444444444446</v>
      </c>
      <c r="L144" t="s">
        <v>180</v>
      </c>
      <c r="M144" t="s">
        <v>181</v>
      </c>
      <c r="N144">
        <v>9.8000000000000007</v>
      </c>
      <c r="Q144" s="1">
        <f t="shared" si="2"/>
        <v>1.2500000000000067E-2</v>
      </c>
    </row>
    <row r="145" spans="1:17">
      <c r="A145" t="s">
        <v>137</v>
      </c>
      <c r="M145" t="s">
        <v>277</v>
      </c>
      <c r="N145">
        <f>SUM(N135:N144)</f>
        <v>128.17920000000001</v>
      </c>
      <c r="P145" t="s">
        <v>274</v>
      </c>
      <c r="Q145" s="1">
        <f>SUM(Q135:Q144)</f>
        <v>0.17777777777777781</v>
      </c>
    </row>
    <row r="146" spans="1:17">
      <c r="Q146" s="1"/>
    </row>
    <row r="147" spans="1:17">
      <c r="A147" t="s">
        <v>117</v>
      </c>
      <c r="Q147" s="1"/>
    </row>
    <row r="148" spans="1:17">
      <c r="A148" t="s">
        <v>117</v>
      </c>
      <c r="B148">
        <v>1</v>
      </c>
      <c r="C148" t="s">
        <v>179</v>
      </c>
      <c r="H148" t="s">
        <v>180</v>
      </c>
      <c r="I148" t="s">
        <v>181</v>
      </c>
      <c r="J148" s="1">
        <v>0.78333333333333333</v>
      </c>
      <c r="K148" s="1">
        <v>0.79166666666666663</v>
      </c>
      <c r="L148" t="s">
        <v>192</v>
      </c>
      <c r="M148" t="s">
        <v>193</v>
      </c>
      <c r="N148">
        <v>7.5</v>
      </c>
      <c r="Q148" s="1">
        <f t="shared" si="2"/>
        <v>8.3333333333333037E-3</v>
      </c>
    </row>
    <row r="149" spans="1:17">
      <c r="A149" t="s">
        <v>117</v>
      </c>
      <c r="B149">
        <v>2</v>
      </c>
      <c r="C149" t="s">
        <v>184</v>
      </c>
      <c r="D149">
        <v>220285</v>
      </c>
      <c r="E149" t="s">
        <v>229</v>
      </c>
      <c r="F149" t="s">
        <v>230</v>
      </c>
      <c r="G149" t="s">
        <v>222</v>
      </c>
      <c r="H149" t="s">
        <v>192</v>
      </c>
      <c r="I149" t="s">
        <v>193</v>
      </c>
      <c r="J149" s="1">
        <v>0.79166666666666663</v>
      </c>
      <c r="K149" s="1">
        <v>0.81805555555555554</v>
      </c>
      <c r="L149" t="s">
        <v>218</v>
      </c>
      <c r="M149" t="s">
        <v>219</v>
      </c>
      <c r="N149">
        <v>15.4627</v>
      </c>
      <c r="Q149" s="1">
        <f t="shared" si="2"/>
        <v>2.6388888888888906E-2</v>
      </c>
    </row>
    <row r="150" spans="1:17">
      <c r="A150" t="s">
        <v>117</v>
      </c>
      <c r="B150">
        <v>3</v>
      </c>
      <c r="C150" t="s">
        <v>184</v>
      </c>
      <c r="D150">
        <v>220146</v>
      </c>
      <c r="E150" t="s">
        <v>227</v>
      </c>
      <c r="F150" t="s">
        <v>228</v>
      </c>
      <c r="G150" t="s">
        <v>222</v>
      </c>
      <c r="H150" t="s">
        <v>218</v>
      </c>
      <c r="I150" t="s">
        <v>219</v>
      </c>
      <c r="J150" s="1">
        <v>0.82291666666666663</v>
      </c>
      <c r="K150" s="1">
        <v>0.85069444444444453</v>
      </c>
      <c r="L150" t="s">
        <v>192</v>
      </c>
      <c r="M150" t="s">
        <v>193</v>
      </c>
      <c r="N150">
        <v>16.2334</v>
      </c>
      <c r="Q150" s="1">
        <f t="shared" si="2"/>
        <v>2.7777777777777901E-2</v>
      </c>
    </row>
    <row r="151" spans="1:17">
      <c r="A151" t="s">
        <v>117</v>
      </c>
      <c r="B151">
        <v>4</v>
      </c>
      <c r="C151" t="s">
        <v>179</v>
      </c>
      <c r="H151" t="s">
        <v>192</v>
      </c>
      <c r="I151" t="s">
        <v>193</v>
      </c>
      <c r="J151" s="1">
        <v>0.85069444444444453</v>
      </c>
      <c r="K151" s="1">
        <v>0.8534722222222223</v>
      </c>
      <c r="L151" t="s">
        <v>182</v>
      </c>
      <c r="M151" t="s">
        <v>183</v>
      </c>
      <c r="N151">
        <v>1.992</v>
      </c>
      <c r="Q151" s="1">
        <f t="shared" si="2"/>
        <v>2.7777777777777679E-3</v>
      </c>
    </row>
    <row r="152" spans="1:17">
      <c r="A152" t="s">
        <v>117</v>
      </c>
      <c r="B152">
        <v>5</v>
      </c>
      <c r="C152" t="s">
        <v>184</v>
      </c>
      <c r="D152">
        <v>535248</v>
      </c>
      <c r="E152" t="s">
        <v>185</v>
      </c>
      <c r="F152" t="s">
        <v>186</v>
      </c>
      <c r="G152" t="s">
        <v>187</v>
      </c>
      <c r="H152" t="s">
        <v>182</v>
      </c>
      <c r="I152" t="s">
        <v>183</v>
      </c>
      <c r="J152" s="1">
        <v>0.86111111111111116</v>
      </c>
      <c r="K152" s="1">
        <v>0.88055555555555554</v>
      </c>
      <c r="L152" t="s">
        <v>188</v>
      </c>
      <c r="M152" t="s">
        <v>189</v>
      </c>
      <c r="N152">
        <v>12.118</v>
      </c>
      <c r="Q152" s="1">
        <f t="shared" si="2"/>
        <v>1.9444444444444375E-2</v>
      </c>
    </row>
    <row r="153" spans="1:17">
      <c r="A153" t="s">
        <v>117</v>
      </c>
      <c r="B153">
        <v>6</v>
      </c>
      <c r="C153" t="s">
        <v>184</v>
      </c>
      <c r="D153">
        <v>535103</v>
      </c>
      <c r="E153" t="s">
        <v>190</v>
      </c>
      <c r="F153" t="s">
        <v>191</v>
      </c>
      <c r="G153" t="s">
        <v>187</v>
      </c>
      <c r="H153" t="s">
        <v>188</v>
      </c>
      <c r="I153" t="s">
        <v>189</v>
      </c>
      <c r="J153" s="1">
        <v>0.89583333333333337</v>
      </c>
      <c r="K153" s="1">
        <v>0.91388888888888886</v>
      </c>
      <c r="L153" t="s">
        <v>182</v>
      </c>
      <c r="M153" t="s">
        <v>183</v>
      </c>
      <c r="N153">
        <v>12.781700000000001</v>
      </c>
      <c r="Q153" s="1">
        <f t="shared" si="2"/>
        <v>1.8055555555555491E-2</v>
      </c>
    </row>
    <row r="154" spans="1:17">
      <c r="A154" t="s">
        <v>117</v>
      </c>
      <c r="B154">
        <v>7</v>
      </c>
      <c r="C154" t="s">
        <v>184</v>
      </c>
      <c r="D154">
        <v>535258</v>
      </c>
      <c r="E154" t="s">
        <v>185</v>
      </c>
      <c r="F154" t="s">
        <v>186</v>
      </c>
      <c r="G154" t="s">
        <v>187</v>
      </c>
      <c r="H154" t="s">
        <v>182</v>
      </c>
      <c r="I154" t="s">
        <v>183</v>
      </c>
      <c r="J154" s="1">
        <v>0.97083333333333333</v>
      </c>
      <c r="K154" s="1">
        <v>0.98958333333333337</v>
      </c>
      <c r="L154" t="s">
        <v>188</v>
      </c>
      <c r="M154" t="s">
        <v>189</v>
      </c>
      <c r="N154">
        <v>12.118</v>
      </c>
      <c r="Q154" s="1">
        <f t="shared" si="2"/>
        <v>1.8750000000000044E-2</v>
      </c>
    </row>
    <row r="155" spans="1:17">
      <c r="A155" t="s">
        <v>117</v>
      </c>
      <c r="B155">
        <v>8</v>
      </c>
      <c r="C155" t="s">
        <v>184</v>
      </c>
      <c r="D155">
        <v>535112</v>
      </c>
      <c r="E155" t="s">
        <v>261</v>
      </c>
      <c r="F155" t="s">
        <v>262</v>
      </c>
      <c r="G155" t="s">
        <v>187</v>
      </c>
      <c r="H155" t="s">
        <v>188</v>
      </c>
      <c r="I155" t="s">
        <v>189</v>
      </c>
      <c r="J155" s="1">
        <v>0.99305555555555547</v>
      </c>
      <c r="K155" s="1">
        <v>9.7222222222222224E-3</v>
      </c>
      <c r="L155" t="s">
        <v>182</v>
      </c>
      <c r="M155" t="s">
        <v>183</v>
      </c>
      <c r="N155">
        <v>11.843</v>
      </c>
      <c r="Q155" s="1">
        <v>1.6666666666666666E-2</v>
      </c>
    </row>
    <row r="156" spans="1:17">
      <c r="A156" t="s">
        <v>117</v>
      </c>
      <c r="B156">
        <v>9</v>
      </c>
      <c r="C156" t="s">
        <v>184</v>
      </c>
      <c r="D156">
        <v>535263</v>
      </c>
      <c r="E156" t="s">
        <v>185</v>
      </c>
      <c r="F156" t="s">
        <v>186</v>
      </c>
      <c r="G156" t="s">
        <v>187</v>
      </c>
      <c r="H156" t="s">
        <v>182</v>
      </c>
      <c r="I156" t="s">
        <v>183</v>
      </c>
      <c r="J156" s="1">
        <v>1.5972222222222224E-2</v>
      </c>
      <c r="K156" s="1">
        <v>3.4722222222222224E-2</v>
      </c>
      <c r="L156" t="s">
        <v>188</v>
      </c>
      <c r="M156" t="s">
        <v>189</v>
      </c>
      <c r="N156">
        <v>12.118</v>
      </c>
      <c r="Q156" s="1">
        <f t="shared" si="2"/>
        <v>1.8749999999999999E-2</v>
      </c>
    </row>
    <row r="157" spans="1:17">
      <c r="A157" t="s">
        <v>117</v>
      </c>
      <c r="B157">
        <v>10</v>
      </c>
      <c r="C157" t="s">
        <v>184</v>
      </c>
      <c r="D157">
        <v>535116</v>
      </c>
      <c r="E157" t="s">
        <v>261</v>
      </c>
      <c r="F157" t="s">
        <v>262</v>
      </c>
      <c r="G157" t="s">
        <v>187</v>
      </c>
      <c r="H157" t="s">
        <v>188</v>
      </c>
      <c r="I157" t="s">
        <v>189</v>
      </c>
      <c r="J157" s="1">
        <v>3.8194444444444441E-2</v>
      </c>
      <c r="K157" s="1">
        <v>5.486111111111111E-2</v>
      </c>
      <c r="L157" t="s">
        <v>182</v>
      </c>
      <c r="M157" t="s">
        <v>183</v>
      </c>
      <c r="N157">
        <v>11.843</v>
      </c>
      <c r="Q157" s="1">
        <f t="shared" si="2"/>
        <v>1.666666666666667E-2</v>
      </c>
    </row>
    <row r="158" spans="1:17">
      <c r="A158" t="s">
        <v>117</v>
      </c>
      <c r="B158">
        <v>11</v>
      </c>
      <c r="C158" t="s">
        <v>179</v>
      </c>
      <c r="H158" t="s">
        <v>182</v>
      </c>
      <c r="I158" t="s">
        <v>183</v>
      </c>
      <c r="J158" s="1">
        <v>5.486111111111111E-2</v>
      </c>
      <c r="K158" s="1">
        <v>6.3194444444444442E-2</v>
      </c>
      <c r="L158" t="s">
        <v>180</v>
      </c>
      <c r="M158" t="s">
        <v>181</v>
      </c>
      <c r="N158">
        <v>7.8</v>
      </c>
      <c r="Q158" s="1">
        <f t="shared" si="2"/>
        <v>8.3333333333333315E-3</v>
      </c>
    </row>
    <row r="159" spans="1:17">
      <c r="A159" t="s">
        <v>117</v>
      </c>
      <c r="M159" t="s">
        <v>277</v>
      </c>
      <c r="N159">
        <f>SUM(N148:N158)</f>
        <v>121.8098</v>
      </c>
      <c r="P159" t="s">
        <v>274</v>
      </c>
      <c r="Q159" s="1">
        <f>SUM(Q148:Q158)</f>
        <v>0.18194444444444444</v>
      </c>
    </row>
    <row r="160" spans="1:17">
      <c r="Q160" s="1"/>
    </row>
    <row r="161" spans="1:17">
      <c r="A161" t="s">
        <v>148</v>
      </c>
      <c r="Q161" s="1"/>
    </row>
    <row r="162" spans="1:17">
      <c r="A162" t="s">
        <v>148</v>
      </c>
      <c r="B162">
        <v>1</v>
      </c>
      <c r="C162" t="s">
        <v>179</v>
      </c>
      <c r="H162" t="s">
        <v>180</v>
      </c>
      <c r="I162" t="s">
        <v>181</v>
      </c>
      <c r="J162" s="1">
        <v>0.25138888888888888</v>
      </c>
      <c r="K162" s="1">
        <v>0.26041666666666669</v>
      </c>
      <c r="L162" t="s">
        <v>207</v>
      </c>
      <c r="M162" t="s">
        <v>208</v>
      </c>
      <c r="N162">
        <v>5.3</v>
      </c>
      <c r="Q162" s="1">
        <f t="shared" si="2"/>
        <v>9.0277777777778012E-3</v>
      </c>
    </row>
    <row r="163" spans="1:17">
      <c r="A163" t="s">
        <v>148</v>
      </c>
      <c r="B163">
        <v>2</v>
      </c>
      <c r="C163" t="s">
        <v>184</v>
      </c>
      <c r="D163">
        <v>201372</v>
      </c>
      <c r="E163" t="s">
        <v>209</v>
      </c>
      <c r="F163" t="s">
        <v>210</v>
      </c>
      <c r="G163" t="s">
        <v>211</v>
      </c>
      <c r="H163" t="s">
        <v>207</v>
      </c>
      <c r="I163" t="s">
        <v>208</v>
      </c>
      <c r="J163" s="1">
        <v>0.26041666666666669</v>
      </c>
      <c r="K163" s="1">
        <v>0.27361111111111108</v>
      </c>
      <c r="L163" t="s">
        <v>212</v>
      </c>
      <c r="M163" t="s">
        <v>213</v>
      </c>
      <c r="N163">
        <v>6.6947799999999997</v>
      </c>
      <c r="Q163" s="1">
        <f t="shared" si="2"/>
        <v>1.3194444444444398E-2</v>
      </c>
    </row>
    <row r="164" spans="1:17">
      <c r="A164" t="s">
        <v>148</v>
      </c>
      <c r="B164">
        <v>3</v>
      </c>
      <c r="C164" t="s">
        <v>184</v>
      </c>
      <c r="D164">
        <v>201474</v>
      </c>
      <c r="E164" t="s">
        <v>214</v>
      </c>
      <c r="F164" t="s">
        <v>215</v>
      </c>
      <c r="G164" t="s">
        <v>211</v>
      </c>
      <c r="H164" t="s">
        <v>212</v>
      </c>
      <c r="I164" t="s">
        <v>213</v>
      </c>
      <c r="J164" s="1">
        <v>0.28125</v>
      </c>
      <c r="K164" s="1">
        <v>0.29652777777777778</v>
      </c>
      <c r="L164" t="s">
        <v>207</v>
      </c>
      <c r="M164" t="s">
        <v>208</v>
      </c>
      <c r="N164">
        <v>7.8006000000000002</v>
      </c>
      <c r="Q164" s="1">
        <f t="shared" si="2"/>
        <v>1.5277777777777779E-2</v>
      </c>
    </row>
    <row r="165" spans="1:17">
      <c r="A165" t="s">
        <v>148</v>
      </c>
      <c r="B165">
        <v>4</v>
      </c>
      <c r="C165" t="s">
        <v>184</v>
      </c>
      <c r="D165">
        <v>201379</v>
      </c>
      <c r="E165" t="s">
        <v>209</v>
      </c>
      <c r="F165" t="s">
        <v>210</v>
      </c>
      <c r="G165" t="s">
        <v>211</v>
      </c>
      <c r="H165" t="s">
        <v>207</v>
      </c>
      <c r="I165" t="s">
        <v>208</v>
      </c>
      <c r="J165" s="1">
        <v>0.30902777777777779</v>
      </c>
      <c r="K165" s="1">
        <v>0.32222222222222224</v>
      </c>
      <c r="L165" t="s">
        <v>212</v>
      </c>
      <c r="M165" t="s">
        <v>213</v>
      </c>
      <c r="N165">
        <v>6.6947799999999997</v>
      </c>
      <c r="Q165" s="1">
        <f t="shared" si="2"/>
        <v>1.3194444444444453E-2</v>
      </c>
    </row>
    <row r="166" spans="1:17">
      <c r="A166" t="s">
        <v>148</v>
      </c>
      <c r="B166">
        <v>5</v>
      </c>
      <c r="C166" t="s">
        <v>184</v>
      </c>
      <c r="D166">
        <v>201481</v>
      </c>
      <c r="E166" t="s">
        <v>214</v>
      </c>
      <c r="F166" t="s">
        <v>215</v>
      </c>
      <c r="G166" t="s">
        <v>211</v>
      </c>
      <c r="H166" t="s">
        <v>212</v>
      </c>
      <c r="I166" t="s">
        <v>213</v>
      </c>
      <c r="J166" s="1">
        <v>0.3298611111111111</v>
      </c>
      <c r="K166" s="1">
        <v>0.34513888888888888</v>
      </c>
      <c r="L166" t="s">
        <v>207</v>
      </c>
      <c r="M166" t="s">
        <v>208</v>
      </c>
      <c r="N166">
        <v>7.8006000000000002</v>
      </c>
      <c r="Q166" s="1">
        <f t="shared" si="2"/>
        <v>1.5277777777777779E-2</v>
      </c>
    </row>
    <row r="167" spans="1:17">
      <c r="A167" t="s">
        <v>148</v>
      </c>
      <c r="B167">
        <v>6</v>
      </c>
      <c r="C167" t="s">
        <v>184</v>
      </c>
      <c r="D167">
        <v>201387</v>
      </c>
      <c r="E167" t="s">
        <v>209</v>
      </c>
      <c r="F167" t="s">
        <v>210</v>
      </c>
      <c r="G167" t="s">
        <v>211</v>
      </c>
      <c r="H167" t="s">
        <v>207</v>
      </c>
      <c r="I167" t="s">
        <v>208</v>
      </c>
      <c r="J167" s="1">
        <v>0.3576388888888889</v>
      </c>
      <c r="K167" s="1">
        <v>0.37083333333333335</v>
      </c>
      <c r="L167" t="s">
        <v>212</v>
      </c>
      <c r="M167" t="s">
        <v>213</v>
      </c>
      <c r="N167">
        <v>6.6947799999999997</v>
      </c>
      <c r="Q167" s="1">
        <f t="shared" si="2"/>
        <v>1.3194444444444453E-2</v>
      </c>
    </row>
    <row r="168" spans="1:17">
      <c r="A168" t="s">
        <v>148</v>
      </c>
      <c r="B168">
        <v>7</v>
      </c>
      <c r="C168" t="s">
        <v>184</v>
      </c>
      <c r="D168">
        <v>201489</v>
      </c>
      <c r="E168" t="s">
        <v>214</v>
      </c>
      <c r="F168" t="s">
        <v>215</v>
      </c>
      <c r="G168" t="s">
        <v>211</v>
      </c>
      <c r="H168" t="s">
        <v>212</v>
      </c>
      <c r="I168" t="s">
        <v>213</v>
      </c>
      <c r="J168" s="1">
        <v>0.37847222222222227</v>
      </c>
      <c r="K168" s="1">
        <v>0.39444444444444443</v>
      </c>
      <c r="L168" t="s">
        <v>207</v>
      </c>
      <c r="M168" t="s">
        <v>208</v>
      </c>
      <c r="N168">
        <v>7.8006000000000002</v>
      </c>
      <c r="Q168" s="1">
        <f t="shared" si="2"/>
        <v>1.5972222222222165E-2</v>
      </c>
    </row>
    <row r="169" spans="1:17">
      <c r="A169" t="s">
        <v>148</v>
      </c>
      <c r="B169">
        <v>8</v>
      </c>
      <c r="C169" t="s">
        <v>184</v>
      </c>
      <c r="D169">
        <v>201397</v>
      </c>
      <c r="E169" t="s">
        <v>209</v>
      </c>
      <c r="F169" t="s">
        <v>210</v>
      </c>
      <c r="G169" t="s">
        <v>211</v>
      </c>
      <c r="H169" t="s">
        <v>207</v>
      </c>
      <c r="I169" t="s">
        <v>208</v>
      </c>
      <c r="J169" s="1">
        <v>0.43055555555555558</v>
      </c>
      <c r="K169" s="1">
        <v>0.44513888888888892</v>
      </c>
      <c r="L169" t="s">
        <v>212</v>
      </c>
      <c r="M169" t="s">
        <v>213</v>
      </c>
      <c r="N169">
        <v>6.6947799999999997</v>
      </c>
      <c r="Q169" s="1">
        <f t="shared" si="2"/>
        <v>1.4583333333333337E-2</v>
      </c>
    </row>
    <row r="170" spans="1:17">
      <c r="A170" t="s">
        <v>148</v>
      </c>
      <c r="B170">
        <v>9</v>
      </c>
      <c r="C170" t="s">
        <v>184</v>
      </c>
      <c r="D170">
        <v>201499</v>
      </c>
      <c r="E170" t="s">
        <v>214</v>
      </c>
      <c r="F170" t="s">
        <v>215</v>
      </c>
      <c r="G170" t="s">
        <v>211</v>
      </c>
      <c r="H170" t="s">
        <v>212</v>
      </c>
      <c r="I170" t="s">
        <v>213</v>
      </c>
      <c r="J170" s="1">
        <v>0.4513888888888889</v>
      </c>
      <c r="K170" s="1">
        <v>0.46736111111111112</v>
      </c>
      <c r="L170" t="s">
        <v>207</v>
      </c>
      <c r="M170" t="s">
        <v>208</v>
      </c>
      <c r="N170">
        <v>7.8006000000000002</v>
      </c>
      <c r="Q170" s="1">
        <f t="shared" si="2"/>
        <v>1.5972222222222221E-2</v>
      </c>
    </row>
    <row r="171" spans="1:17">
      <c r="A171" t="s">
        <v>148</v>
      </c>
      <c r="B171">
        <v>10</v>
      </c>
      <c r="C171" t="s">
        <v>184</v>
      </c>
      <c r="D171">
        <v>201403</v>
      </c>
      <c r="E171" t="s">
        <v>209</v>
      </c>
      <c r="F171" t="s">
        <v>210</v>
      </c>
      <c r="G171" t="s">
        <v>211</v>
      </c>
      <c r="H171" t="s">
        <v>207</v>
      </c>
      <c r="I171" t="s">
        <v>208</v>
      </c>
      <c r="J171" s="1">
        <v>0.47916666666666669</v>
      </c>
      <c r="K171" s="1">
        <v>0.49374999999999997</v>
      </c>
      <c r="L171" t="s">
        <v>212</v>
      </c>
      <c r="M171" t="s">
        <v>213</v>
      </c>
      <c r="N171">
        <v>6.6947799999999997</v>
      </c>
      <c r="Q171" s="1">
        <f t="shared" si="2"/>
        <v>1.4583333333333282E-2</v>
      </c>
    </row>
    <row r="172" spans="1:17">
      <c r="A172" t="s">
        <v>148</v>
      </c>
      <c r="B172">
        <v>11</v>
      </c>
      <c r="C172" t="s">
        <v>184</v>
      </c>
      <c r="D172">
        <v>201504</v>
      </c>
      <c r="E172" t="s">
        <v>214</v>
      </c>
      <c r="F172" t="s">
        <v>215</v>
      </c>
      <c r="G172" t="s">
        <v>211</v>
      </c>
      <c r="H172" t="s">
        <v>212</v>
      </c>
      <c r="I172" t="s">
        <v>213</v>
      </c>
      <c r="J172" s="1">
        <v>0.5</v>
      </c>
      <c r="K172" s="1">
        <v>0.51597222222222217</v>
      </c>
      <c r="L172" t="s">
        <v>207</v>
      </c>
      <c r="M172" t="s">
        <v>208</v>
      </c>
      <c r="N172">
        <v>7.8006000000000002</v>
      </c>
      <c r="Q172" s="1">
        <f t="shared" si="2"/>
        <v>1.5972222222222165E-2</v>
      </c>
    </row>
    <row r="173" spans="1:17">
      <c r="A173" t="s">
        <v>148</v>
      </c>
      <c r="B173">
        <v>12</v>
      </c>
      <c r="C173" t="s">
        <v>184</v>
      </c>
      <c r="D173">
        <v>201409</v>
      </c>
      <c r="E173" t="s">
        <v>209</v>
      </c>
      <c r="F173" t="s">
        <v>210</v>
      </c>
      <c r="G173" t="s">
        <v>211</v>
      </c>
      <c r="H173" t="s">
        <v>207</v>
      </c>
      <c r="I173" t="s">
        <v>208</v>
      </c>
      <c r="J173" s="1">
        <v>0.52777777777777779</v>
      </c>
      <c r="K173" s="1">
        <v>0.54236111111111118</v>
      </c>
      <c r="L173" t="s">
        <v>212</v>
      </c>
      <c r="M173" t="s">
        <v>213</v>
      </c>
      <c r="N173">
        <v>6.6947799999999997</v>
      </c>
      <c r="Q173" s="1">
        <f t="shared" si="2"/>
        <v>1.4583333333333393E-2</v>
      </c>
    </row>
    <row r="174" spans="1:17">
      <c r="A174" t="s">
        <v>148</v>
      </c>
      <c r="B174">
        <v>13</v>
      </c>
      <c r="C174" t="s">
        <v>184</v>
      </c>
      <c r="D174">
        <v>201614</v>
      </c>
      <c r="E174" t="s">
        <v>214</v>
      </c>
      <c r="F174" t="s">
        <v>215</v>
      </c>
      <c r="G174" t="s">
        <v>211</v>
      </c>
      <c r="H174" t="s">
        <v>212</v>
      </c>
      <c r="I174" t="s">
        <v>213</v>
      </c>
      <c r="J174" s="1">
        <v>0.54861111111111105</v>
      </c>
      <c r="K174" s="1">
        <v>0.56458333333333333</v>
      </c>
      <c r="L174" t="s">
        <v>207</v>
      </c>
      <c r="M174" t="s">
        <v>208</v>
      </c>
      <c r="N174">
        <v>7.8006000000000002</v>
      </c>
      <c r="Q174" s="1">
        <f t="shared" si="2"/>
        <v>1.5972222222222276E-2</v>
      </c>
    </row>
    <row r="175" spans="1:17">
      <c r="A175" t="s">
        <v>148</v>
      </c>
      <c r="B175">
        <v>14</v>
      </c>
      <c r="C175" t="s">
        <v>179</v>
      </c>
      <c r="H175" t="s">
        <v>207</v>
      </c>
      <c r="I175" t="s">
        <v>208</v>
      </c>
      <c r="J175" s="1">
        <v>0.56458333333333333</v>
      </c>
      <c r="K175" s="1">
        <v>0.57361111111111118</v>
      </c>
      <c r="L175" t="s">
        <v>180</v>
      </c>
      <c r="M175" t="s">
        <v>181</v>
      </c>
      <c r="N175">
        <v>5.3</v>
      </c>
      <c r="Q175" s="1">
        <f t="shared" si="2"/>
        <v>9.0277777777778567E-3</v>
      </c>
    </row>
    <row r="176" spans="1:17">
      <c r="A176" t="s">
        <v>148</v>
      </c>
      <c r="M176" t="s">
        <v>277</v>
      </c>
      <c r="N176">
        <f>SUM(N162:N175)</f>
        <v>97.572280000000006</v>
      </c>
      <c r="P176" t="s">
        <v>274</v>
      </c>
      <c r="Q176" s="1">
        <f>SUM(Q162:Q175)</f>
        <v>0.19583333333333336</v>
      </c>
    </row>
    <row r="177" spans="1:17">
      <c r="Q177" s="1"/>
    </row>
    <row r="178" spans="1:17">
      <c r="A178" t="s">
        <v>160</v>
      </c>
      <c r="Q178" s="1"/>
    </row>
    <row r="179" spans="1:17">
      <c r="A179" t="s">
        <v>160</v>
      </c>
      <c r="B179">
        <v>1</v>
      </c>
      <c r="C179" t="s">
        <v>179</v>
      </c>
      <c r="H179" t="s">
        <v>180</v>
      </c>
      <c r="I179" t="s">
        <v>181</v>
      </c>
      <c r="J179" s="1">
        <v>0.7104166666666667</v>
      </c>
      <c r="K179" s="1">
        <v>0.71875</v>
      </c>
      <c r="L179" t="s">
        <v>218</v>
      </c>
      <c r="M179" t="s">
        <v>219</v>
      </c>
      <c r="N179">
        <v>5.3</v>
      </c>
      <c r="Q179" s="1">
        <f t="shared" si="2"/>
        <v>8.3333333333333037E-3</v>
      </c>
    </row>
    <row r="180" spans="1:17">
      <c r="A180" t="s">
        <v>160</v>
      </c>
      <c r="B180">
        <v>2</v>
      </c>
      <c r="C180" t="s">
        <v>184</v>
      </c>
      <c r="D180">
        <v>220125</v>
      </c>
      <c r="E180" t="s">
        <v>220</v>
      </c>
      <c r="F180" t="s">
        <v>221</v>
      </c>
      <c r="G180" t="s">
        <v>222</v>
      </c>
      <c r="H180" t="s">
        <v>218</v>
      </c>
      <c r="I180" t="s">
        <v>219</v>
      </c>
      <c r="J180" s="1">
        <v>0.71875</v>
      </c>
      <c r="K180" s="1">
        <v>0.75208333333333333</v>
      </c>
      <c r="L180" t="s">
        <v>223</v>
      </c>
      <c r="M180" t="s">
        <v>224</v>
      </c>
      <c r="N180">
        <v>19.882999999999999</v>
      </c>
      <c r="Q180" s="1">
        <f t="shared" si="2"/>
        <v>3.3333333333333326E-2</v>
      </c>
    </row>
    <row r="181" spans="1:17">
      <c r="A181" t="s">
        <v>160</v>
      </c>
      <c r="B181">
        <v>3</v>
      </c>
      <c r="C181" t="s">
        <v>184</v>
      </c>
      <c r="D181">
        <v>220278</v>
      </c>
      <c r="E181" t="s">
        <v>225</v>
      </c>
      <c r="F181" t="s">
        <v>226</v>
      </c>
      <c r="G181" t="s">
        <v>222</v>
      </c>
      <c r="H181" t="s">
        <v>223</v>
      </c>
      <c r="I181" t="s">
        <v>224</v>
      </c>
      <c r="J181" s="1">
        <v>0.76388888888888884</v>
      </c>
      <c r="K181" s="1">
        <v>0.79861111111111116</v>
      </c>
      <c r="L181" t="s">
        <v>218</v>
      </c>
      <c r="M181" t="s">
        <v>219</v>
      </c>
      <c r="N181">
        <v>20.921500000000002</v>
      </c>
      <c r="Q181" s="1">
        <f t="shared" si="2"/>
        <v>3.4722222222222321E-2</v>
      </c>
    </row>
    <row r="182" spans="1:17">
      <c r="A182" t="s">
        <v>160</v>
      </c>
      <c r="B182">
        <v>4</v>
      </c>
      <c r="C182" t="s">
        <v>184</v>
      </c>
      <c r="D182">
        <v>220142</v>
      </c>
      <c r="E182" t="s">
        <v>220</v>
      </c>
      <c r="F182" t="s">
        <v>221</v>
      </c>
      <c r="G182" t="s">
        <v>222</v>
      </c>
      <c r="H182" t="s">
        <v>218</v>
      </c>
      <c r="I182" t="s">
        <v>219</v>
      </c>
      <c r="J182" s="1">
        <v>0.80208333333333337</v>
      </c>
      <c r="K182" s="1">
        <v>0.8354166666666667</v>
      </c>
      <c r="L182" t="s">
        <v>223</v>
      </c>
      <c r="M182" t="s">
        <v>224</v>
      </c>
      <c r="N182">
        <v>19.882999999999999</v>
      </c>
      <c r="Q182" s="1">
        <f t="shared" si="2"/>
        <v>3.3333333333333326E-2</v>
      </c>
    </row>
    <row r="183" spans="1:17">
      <c r="A183" t="s">
        <v>160</v>
      </c>
      <c r="B183">
        <v>5</v>
      </c>
      <c r="C183" t="s">
        <v>184</v>
      </c>
      <c r="D183">
        <v>220295</v>
      </c>
      <c r="E183" t="s">
        <v>225</v>
      </c>
      <c r="F183" t="s">
        <v>226</v>
      </c>
      <c r="G183" t="s">
        <v>222</v>
      </c>
      <c r="H183" t="s">
        <v>223</v>
      </c>
      <c r="I183" t="s">
        <v>224</v>
      </c>
      <c r="J183" s="1">
        <v>0.84722222222222221</v>
      </c>
      <c r="K183" s="1">
        <v>0.88194444444444453</v>
      </c>
      <c r="L183" t="s">
        <v>218</v>
      </c>
      <c r="M183" t="s">
        <v>219</v>
      </c>
      <c r="N183">
        <v>20.921500000000002</v>
      </c>
      <c r="Q183" s="1">
        <f t="shared" si="2"/>
        <v>3.4722222222222321E-2</v>
      </c>
    </row>
    <row r="184" spans="1:17">
      <c r="A184" t="s">
        <v>160</v>
      </c>
      <c r="B184">
        <v>6</v>
      </c>
      <c r="C184" t="s">
        <v>179</v>
      </c>
      <c r="H184" t="s">
        <v>218</v>
      </c>
      <c r="I184" t="s">
        <v>219</v>
      </c>
      <c r="J184" s="1">
        <v>0.88194444444444453</v>
      </c>
      <c r="K184" s="1">
        <v>0.89027777777777783</v>
      </c>
      <c r="L184" t="s">
        <v>180</v>
      </c>
      <c r="M184" t="s">
        <v>181</v>
      </c>
      <c r="N184">
        <v>5.3</v>
      </c>
      <c r="Q184" s="1">
        <f t="shared" si="2"/>
        <v>8.3333333333333037E-3</v>
      </c>
    </row>
    <row r="185" spans="1:17">
      <c r="A185" t="s">
        <v>160</v>
      </c>
      <c r="B185">
        <v>7</v>
      </c>
      <c r="C185" t="s">
        <v>179</v>
      </c>
      <c r="H185" t="s">
        <v>180</v>
      </c>
      <c r="I185" t="s">
        <v>181</v>
      </c>
      <c r="J185" s="1">
        <v>0.91736111111111107</v>
      </c>
      <c r="K185" s="1">
        <v>0.92569444444444438</v>
      </c>
      <c r="L185" t="s">
        <v>182</v>
      </c>
      <c r="M185" t="s">
        <v>183</v>
      </c>
      <c r="N185">
        <v>7.6</v>
      </c>
      <c r="Q185" s="1">
        <f t="shared" si="2"/>
        <v>8.3333333333333037E-3</v>
      </c>
    </row>
    <row r="186" spans="1:17">
      <c r="A186" t="s">
        <v>160</v>
      </c>
      <c r="B186">
        <v>8</v>
      </c>
      <c r="C186" t="s">
        <v>184</v>
      </c>
      <c r="D186">
        <v>535256</v>
      </c>
      <c r="E186" t="s">
        <v>185</v>
      </c>
      <c r="F186" t="s">
        <v>186</v>
      </c>
      <c r="G186" t="s">
        <v>187</v>
      </c>
      <c r="H186" t="s">
        <v>182</v>
      </c>
      <c r="I186" t="s">
        <v>183</v>
      </c>
      <c r="J186" s="1">
        <v>0.92569444444444438</v>
      </c>
      <c r="K186" s="1">
        <v>0.94444444444444453</v>
      </c>
      <c r="L186" t="s">
        <v>188</v>
      </c>
      <c r="M186" t="s">
        <v>189</v>
      </c>
      <c r="N186">
        <v>12.118</v>
      </c>
      <c r="Q186" s="1">
        <f t="shared" si="2"/>
        <v>1.8750000000000155E-2</v>
      </c>
    </row>
    <row r="187" spans="1:17">
      <c r="A187" t="s">
        <v>160</v>
      </c>
      <c r="B187">
        <v>9</v>
      </c>
      <c r="C187" t="s">
        <v>184</v>
      </c>
      <c r="D187">
        <v>535110</v>
      </c>
      <c r="E187" t="s">
        <v>261</v>
      </c>
      <c r="F187" t="s">
        <v>262</v>
      </c>
      <c r="G187" t="s">
        <v>187</v>
      </c>
      <c r="H187" t="s">
        <v>188</v>
      </c>
      <c r="I187" t="s">
        <v>189</v>
      </c>
      <c r="J187" s="1">
        <v>0.94791666666666663</v>
      </c>
      <c r="K187" s="1">
        <v>0.96458333333333324</v>
      </c>
      <c r="L187" t="s">
        <v>182</v>
      </c>
      <c r="M187" t="s">
        <v>183</v>
      </c>
      <c r="N187">
        <v>11.843</v>
      </c>
      <c r="Q187" s="1">
        <f t="shared" si="2"/>
        <v>1.6666666666666607E-2</v>
      </c>
    </row>
    <row r="188" spans="1:17">
      <c r="A188" t="s">
        <v>160</v>
      </c>
      <c r="B188">
        <v>10</v>
      </c>
      <c r="C188" t="s">
        <v>179</v>
      </c>
      <c r="H188" t="s">
        <v>182</v>
      </c>
      <c r="I188" t="s">
        <v>183</v>
      </c>
      <c r="J188" s="1">
        <v>0.96458333333333324</v>
      </c>
      <c r="K188" s="1">
        <v>0.97291666666666676</v>
      </c>
      <c r="L188" t="s">
        <v>180</v>
      </c>
      <c r="M188" t="s">
        <v>181</v>
      </c>
      <c r="N188">
        <v>7.8</v>
      </c>
      <c r="Q188" s="1">
        <f t="shared" si="2"/>
        <v>8.3333333333335258E-3</v>
      </c>
    </row>
    <row r="189" spans="1:17">
      <c r="A189" t="s">
        <v>160</v>
      </c>
      <c r="M189" t="s">
        <v>277</v>
      </c>
      <c r="N189">
        <f>SUM(N179:N188)</f>
        <v>131.57</v>
      </c>
      <c r="P189" t="s">
        <v>274</v>
      </c>
      <c r="Q189" s="1">
        <f>SUM(Q179:Q188)</f>
        <v>0.20486111111111149</v>
      </c>
    </row>
    <row r="190" spans="1:17">
      <c r="Q190" s="1"/>
    </row>
    <row r="191" spans="1:17">
      <c r="A191" t="s">
        <v>138</v>
      </c>
      <c r="Q191" s="1"/>
    </row>
    <row r="192" spans="1:17">
      <c r="A192" t="s">
        <v>138</v>
      </c>
      <c r="B192">
        <v>1</v>
      </c>
      <c r="C192" t="s">
        <v>179</v>
      </c>
      <c r="H192" t="s">
        <v>180</v>
      </c>
      <c r="I192" t="s">
        <v>181</v>
      </c>
      <c r="J192" s="1">
        <v>0.60555555555555551</v>
      </c>
      <c r="K192" s="1">
        <v>0.61805555555555558</v>
      </c>
      <c r="L192" t="s">
        <v>231</v>
      </c>
      <c r="M192" t="s">
        <v>232</v>
      </c>
      <c r="N192">
        <v>9.6999999999999993</v>
      </c>
      <c r="Q192" s="1">
        <f t="shared" si="2"/>
        <v>1.2500000000000067E-2</v>
      </c>
    </row>
    <row r="193" spans="1:17">
      <c r="A193" t="s">
        <v>138</v>
      </c>
      <c r="B193">
        <v>2</v>
      </c>
      <c r="C193" t="s">
        <v>184</v>
      </c>
      <c r="D193">
        <v>230815</v>
      </c>
      <c r="E193" t="s">
        <v>233</v>
      </c>
      <c r="F193" t="s">
        <v>234</v>
      </c>
      <c r="G193" t="s">
        <v>235</v>
      </c>
      <c r="H193" t="s">
        <v>231</v>
      </c>
      <c r="I193" t="s">
        <v>232</v>
      </c>
      <c r="J193" s="1">
        <v>0.61805555555555558</v>
      </c>
      <c r="K193" s="1">
        <v>0.63888888888888895</v>
      </c>
      <c r="L193" t="s">
        <v>236</v>
      </c>
      <c r="M193" t="s">
        <v>237</v>
      </c>
      <c r="N193">
        <v>14.0327</v>
      </c>
      <c r="Q193" s="1">
        <f t="shared" si="2"/>
        <v>2.083333333333337E-2</v>
      </c>
    </row>
    <row r="194" spans="1:17">
      <c r="A194" t="s">
        <v>138</v>
      </c>
      <c r="B194">
        <v>3</v>
      </c>
      <c r="C194" t="s">
        <v>184</v>
      </c>
      <c r="D194">
        <v>230805</v>
      </c>
      <c r="E194" t="s">
        <v>238</v>
      </c>
      <c r="F194" t="s">
        <v>239</v>
      </c>
      <c r="G194" t="s">
        <v>235</v>
      </c>
      <c r="H194" t="s">
        <v>236</v>
      </c>
      <c r="I194" t="s">
        <v>237</v>
      </c>
      <c r="J194" s="1">
        <v>0.64930555555555558</v>
      </c>
      <c r="K194" s="1">
        <v>0.66736111111111107</v>
      </c>
      <c r="L194" t="s">
        <v>231</v>
      </c>
      <c r="M194" t="s">
        <v>232</v>
      </c>
      <c r="N194">
        <v>13.1371</v>
      </c>
      <c r="Q194" s="1">
        <f t="shared" si="2"/>
        <v>1.8055555555555491E-2</v>
      </c>
    </row>
    <row r="195" spans="1:17">
      <c r="A195" t="s">
        <v>138</v>
      </c>
      <c r="B195">
        <v>4</v>
      </c>
      <c r="C195" t="s">
        <v>184</v>
      </c>
      <c r="D195">
        <v>230833</v>
      </c>
      <c r="E195" t="s">
        <v>233</v>
      </c>
      <c r="F195" t="s">
        <v>234</v>
      </c>
      <c r="G195" t="s">
        <v>235</v>
      </c>
      <c r="H195" t="s">
        <v>231</v>
      </c>
      <c r="I195" t="s">
        <v>232</v>
      </c>
      <c r="J195" s="1">
        <v>0.67361111111111116</v>
      </c>
      <c r="K195" s="1">
        <v>0.69444444444444453</v>
      </c>
      <c r="L195" t="s">
        <v>236</v>
      </c>
      <c r="M195" t="s">
        <v>237</v>
      </c>
      <c r="N195">
        <v>14.0327</v>
      </c>
      <c r="Q195" s="1">
        <f t="shared" si="2"/>
        <v>2.083333333333337E-2</v>
      </c>
    </row>
    <row r="196" spans="1:17">
      <c r="A196" t="s">
        <v>138</v>
      </c>
      <c r="B196">
        <v>5</v>
      </c>
      <c r="C196" t="s">
        <v>184</v>
      </c>
      <c r="D196">
        <v>230877</v>
      </c>
      <c r="E196" t="s">
        <v>238</v>
      </c>
      <c r="F196" t="s">
        <v>239</v>
      </c>
      <c r="G196" t="s">
        <v>235</v>
      </c>
      <c r="H196" t="s">
        <v>236</v>
      </c>
      <c r="I196" t="s">
        <v>237</v>
      </c>
      <c r="J196" s="1">
        <v>0.70486111111111116</v>
      </c>
      <c r="K196" s="1">
        <v>0.72291666666666676</v>
      </c>
      <c r="L196" t="s">
        <v>231</v>
      </c>
      <c r="M196" t="s">
        <v>232</v>
      </c>
      <c r="N196">
        <v>13.1371</v>
      </c>
      <c r="Q196" s="1">
        <f t="shared" si="2"/>
        <v>1.8055555555555602E-2</v>
      </c>
    </row>
    <row r="197" spans="1:17">
      <c r="A197" t="s">
        <v>138</v>
      </c>
      <c r="B197">
        <v>6</v>
      </c>
      <c r="C197" t="s">
        <v>179</v>
      </c>
      <c r="H197" t="s">
        <v>231</v>
      </c>
      <c r="I197" t="s">
        <v>232</v>
      </c>
      <c r="J197" s="1">
        <v>0.72291666666666676</v>
      </c>
      <c r="K197" s="1">
        <v>0.72986111111111107</v>
      </c>
      <c r="L197" t="s">
        <v>182</v>
      </c>
      <c r="M197" t="s">
        <v>183</v>
      </c>
      <c r="N197">
        <v>5</v>
      </c>
      <c r="Q197" s="1">
        <f t="shared" ref="Q197:Q260" si="3">K197-J197</f>
        <v>6.9444444444443088E-3</v>
      </c>
    </row>
    <row r="198" spans="1:17">
      <c r="A198" t="s">
        <v>138</v>
      </c>
      <c r="B198">
        <v>7</v>
      </c>
      <c r="C198" t="s">
        <v>184</v>
      </c>
      <c r="D198">
        <v>535227</v>
      </c>
      <c r="E198" t="s">
        <v>185</v>
      </c>
      <c r="F198" t="s">
        <v>186</v>
      </c>
      <c r="G198" t="s">
        <v>187</v>
      </c>
      <c r="H198" t="s">
        <v>182</v>
      </c>
      <c r="I198" t="s">
        <v>183</v>
      </c>
      <c r="J198" s="1">
        <v>0.75694444444444453</v>
      </c>
      <c r="K198" s="1">
        <v>0.77638888888888891</v>
      </c>
      <c r="L198" t="s">
        <v>188</v>
      </c>
      <c r="M198" t="s">
        <v>189</v>
      </c>
      <c r="N198">
        <v>12.118</v>
      </c>
      <c r="Q198" s="1">
        <f t="shared" si="3"/>
        <v>1.9444444444444375E-2</v>
      </c>
    </row>
    <row r="199" spans="1:17">
      <c r="A199" t="s">
        <v>138</v>
      </c>
      <c r="B199">
        <v>8</v>
      </c>
      <c r="C199" t="s">
        <v>184</v>
      </c>
      <c r="D199">
        <v>535080</v>
      </c>
      <c r="E199" t="s">
        <v>190</v>
      </c>
      <c r="F199" t="s">
        <v>191</v>
      </c>
      <c r="G199" t="s">
        <v>187</v>
      </c>
      <c r="H199" t="s">
        <v>188</v>
      </c>
      <c r="I199" t="s">
        <v>189</v>
      </c>
      <c r="J199" s="1">
        <v>0.78472222222222221</v>
      </c>
      <c r="K199" s="1">
        <v>0.80486111111111114</v>
      </c>
      <c r="L199" t="s">
        <v>182</v>
      </c>
      <c r="M199" t="s">
        <v>183</v>
      </c>
      <c r="N199">
        <v>12.781700000000001</v>
      </c>
      <c r="Q199" s="1">
        <f t="shared" si="3"/>
        <v>2.0138888888888928E-2</v>
      </c>
    </row>
    <row r="200" spans="1:17">
      <c r="A200" t="s">
        <v>138</v>
      </c>
      <c r="B200">
        <v>9</v>
      </c>
      <c r="C200" t="s">
        <v>184</v>
      </c>
      <c r="D200">
        <v>535241</v>
      </c>
      <c r="E200" t="s">
        <v>185</v>
      </c>
      <c r="F200" t="s">
        <v>186</v>
      </c>
      <c r="G200" t="s">
        <v>187</v>
      </c>
      <c r="H200" t="s">
        <v>182</v>
      </c>
      <c r="I200" t="s">
        <v>183</v>
      </c>
      <c r="J200" s="1">
        <v>0.81944444444444453</v>
      </c>
      <c r="K200" s="1">
        <v>0.83888888888888891</v>
      </c>
      <c r="L200" t="s">
        <v>188</v>
      </c>
      <c r="M200" t="s">
        <v>189</v>
      </c>
      <c r="N200">
        <v>12.118</v>
      </c>
      <c r="Q200" s="1">
        <f t="shared" si="3"/>
        <v>1.9444444444444375E-2</v>
      </c>
    </row>
    <row r="201" spans="1:17">
      <c r="A201" t="s">
        <v>138</v>
      </c>
      <c r="B201">
        <v>10</v>
      </c>
      <c r="C201" t="s">
        <v>184</v>
      </c>
      <c r="D201">
        <v>535095</v>
      </c>
      <c r="E201" t="s">
        <v>190</v>
      </c>
      <c r="F201" t="s">
        <v>191</v>
      </c>
      <c r="G201" t="s">
        <v>187</v>
      </c>
      <c r="H201" t="s">
        <v>188</v>
      </c>
      <c r="I201" t="s">
        <v>189</v>
      </c>
      <c r="J201" s="1">
        <v>0.84722222222222221</v>
      </c>
      <c r="K201" s="1">
        <v>0.86597222222222225</v>
      </c>
      <c r="L201" t="s">
        <v>182</v>
      </c>
      <c r="M201" t="s">
        <v>183</v>
      </c>
      <c r="N201">
        <v>12.781700000000001</v>
      </c>
      <c r="Q201" s="1">
        <f t="shared" si="3"/>
        <v>1.8750000000000044E-2</v>
      </c>
    </row>
    <row r="202" spans="1:17">
      <c r="A202" t="s">
        <v>138</v>
      </c>
      <c r="B202">
        <v>11</v>
      </c>
      <c r="C202" t="s">
        <v>179</v>
      </c>
      <c r="H202" t="s">
        <v>182</v>
      </c>
      <c r="I202" t="s">
        <v>183</v>
      </c>
      <c r="J202" s="1">
        <v>0.86597222222222225</v>
      </c>
      <c r="K202" s="1">
        <v>0.87430555555555556</v>
      </c>
      <c r="L202" t="s">
        <v>180</v>
      </c>
      <c r="M202" t="s">
        <v>181</v>
      </c>
      <c r="N202">
        <v>7.8</v>
      </c>
      <c r="Q202" s="1">
        <f t="shared" si="3"/>
        <v>8.3333333333333037E-3</v>
      </c>
    </row>
    <row r="203" spans="1:17">
      <c r="A203" t="s">
        <v>138</v>
      </c>
      <c r="M203" t="s">
        <v>277</v>
      </c>
      <c r="N203">
        <f>SUM(N192:N202)</f>
        <v>126.63899999999998</v>
      </c>
      <c r="P203" t="s">
        <v>274</v>
      </c>
      <c r="Q203" s="1">
        <f>SUM(Q192:Q202)</f>
        <v>0.18333333333333324</v>
      </c>
    </row>
    <row r="204" spans="1:17">
      <c r="Q204" s="1"/>
    </row>
    <row r="205" spans="1:17">
      <c r="A205" t="s">
        <v>114</v>
      </c>
      <c r="Q205" s="1"/>
    </row>
    <row r="206" spans="1:17">
      <c r="A206" t="s">
        <v>114</v>
      </c>
      <c r="B206">
        <v>1</v>
      </c>
      <c r="C206" t="s">
        <v>179</v>
      </c>
      <c r="H206" t="s">
        <v>180</v>
      </c>
      <c r="I206" t="s">
        <v>181</v>
      </c>
      <c r="J206" s="1">
        <v>0.24305555555555555</v>
      </c>
      <c r="K206" s="1">
        <v>0.25694444444444448</v>
      </c>
      <c r="L206" t="s">
        <v>212</v>
      </c>
      <c r="M206" t="s">
        <v>213</v>
      </c>
      <c r="N206">
        <v>9.5</v>
      </c>
      <c r="Q206" s="1">
        <f t="shared" si="3"/>
        <v>1.3888888888888923E-2</v>
      </c>
    </row>
    <row r="207" spans="1:17">
      <c r="A207" t="s">
        <v>114</v>
      </c>
      <c r="B207">
        <v>2</v>
      </c>
      <c r="C207" t="s">
        <v>184</v>
      </c>
      <c r="D207">
        <v>201470</v>
      </c>
      <c r="E207" t="s">
        <v>214</v>
      </c>
      <c r="F207" t="s">
        <v>215</v>
      </c>
      <c r="G207" t="s">
        <v>211</v>
      </c>
      <c r="H207" t="s">
        <v>212</v>
      </c>
      <c r="I207" t="s">
        <v>213</v>
      </c>
      <c r="J207" s="1">
        <v>0.25694444444444448</v>
      </c>
      <c r="K207" s="1">
        <v>0.2722222222222222</v>
      </c>
      <c r="L207" t="s">
        <v>207</v>
      </c>
      <c r="M207" t="s">
        <v>208</v>
      </c>
      <c r="N207">
        <v>7.8006000000000002</v>
      </c>
      <c r="Q207" s="1">
        <f t="shared" si="3"/>
        <v>1.5277777777777724E-2</v>
      </c>
    </row>
    <row r="208" spans="1:17">
      <c r="A208" t="s">
        <v>114</v>
      </c>
      <c r="B208">
        <v>3</v>
      </c>
      <c r="C208" t="s">
        <v>184</v>
      </c>
      <c r="D208">
        <v>201375</v>
      </c>
      <c r="E208" t="s">
        <v>209</v>
      </c>
      <c r="F208" t="s">
        <v>210</v>
      </c>
      <c r="G208" t="s">
        <v>211</v>
      </c>
      <c r="H208" t="s">
        <v>207</v>
      </c>
      <c r="I208" t="s">
        <v>208</v>
      </c>
      <c r="J208" s="1">
        <v>0.28472222222222221</v>
      </c>
      <c r="K208" s="1">
        <v>0.29791666666666666</v>
      </c>
      <c r="L208" t="s">
        <v>212</v>
      </c>
      <c r="M208" t="s">
        <v>213</v>
      </c>
      <c r="N208">
        <v>6.6947799999999997</v>
      </c>
      <c r="Q208" s="1">
        <f t="shared" si="3"/>
        <v>1.3194444444444453E-2</v>
      </c>
    </row>
    <row r="209" spans="1:17">
      <c r="A209" t="s">
        <v>114</v>
      </c>
      <c r="B209">
        <v>4</v>
      </c>
      <c r="C209" t="s">
        <v>184</v>
      </c>
      <c r="D209">
        <v>201479</v>
      </c>
      <c r="E209" t="s">
        <v>214</v>
      </c>
      <c r="F209" t="s">
        <v>215</v>
      </c>
      <c r="G209" t="s">
        <v>211</v>
      </c>
      <c r="H209" t="s">
        <v>212</v>
      </c>
      <c r="I209" t="s">
        <v>213</v>
      </c>
      <c r="J209" s="1">
        <v>0.30555555555555552</v>
      </c>
      <c r="K209" s="1">
        <v>0.32083333333333336</v>
      </c>
      <c r="L209" t="s">
        <v>207</v>
      </c>
      <c r="M209" t="s">
        <v>208</v>
      </c>
      <c r="N209">
        <v>7.8006000000000002</v>
      </c>
      <c r="Q209" s="1">
        <f t="shared" si="3"/>
        <v>1.5277777777777835E-2</v>
      </c>
    </row>
    <row r="210" spans="1:17">
      <c r="A210" t="s">
        <v>114</v>
      </c>
      <c r="B210">
        <v>5</v>
      </c>
      <c r="C210" t="s">
        <v>184</v>
      </c>
      <c r="D210">
        <v>201382</v>
      </c>
      <c r="E210" t="s">
        <v>209</v>
      </c>
      <c r="F210" t="s">
        <v>210</v>
      </c>
      <c r="G210" t="s">
        <v>211</v>
      </c>
      <c r="H210" t="s">
        <v>207</v>
      </c>
      <c r="I210" t="s">
        <v>208</v>
      </c>
      <c r="J210" s="1">
        <v>0.33333333333333331</v>
      </c>
      <c r="K210" s="1">
        <v>0.34652777777777777</v>
      </c>
      <c r="L210" t="s">
        <v>212</v>
      </c>
      <c r="M210" t="s">
        <v>213</v>
      </c>
      <c r="N210">
        <v>6.6947799999999997</v>
      </c>
      <c r="Q210" s="1">
        <f t="shared" si="3"/>
        <v>1.3194444444444453E-2</v>
      </c>
    </row>
    <row r="211" spans="1:17">
      <c r="A211" t="s">
        <v>114</v>
      </c>
      <c r="B211">
        <v>6</v>
      </c>
      <c r="C211" t="s">
        <v>184</v>
      </c>
      <c r="D211">
        <v>201485</v>
      </c>
      <c r="E211" t="s">
        <v>214</v>
      </c>
      <c r="F211" t="s">
        <v>215</v>
      </c>
      <c r="G211" t="s">
        <v>211</v>
      </c>
      <c r="H211" t="s">
        <v>212</v>
      </c>
      <c r="I211" t="s">
        <v>213</v>
      </c>
      <c r="J211" s="1">
        <v>0.35416666666666669</v>
      </c>
      <c r="K211" s="1">
        <v>0.36944444444444446</v>
      </c>
      <c r="L211" t="s">
        <v>207</v>
      </c>
      <c r="M211" t="s">
        <v>208</v>
      </c>
      <c r="N211">
        <v>7.8006000000000002</v>
      </c>
      <c r="Q211" s="1">
        <f t="shared" si="3"/>
        <v>1.5277777777777779E-2</v>
      </c>
    </row>
    <row r="212" spans="1:17">
      <c r="A212" t="s">
        <v>114</v>
      </c>
      <c r="B212">
        <v>7</v>
      </c>
      <c r="C212" t="s">
        <v>184</v>
      </c>
      <c r="D212">
        <v>201391</v>
      </c>
      <c r="E212" t="s">
        <v>209</v>
      </c>
      <c r="F212" t="s">
        <v>210</v>
      </c>
      <c r="G212" t="s">
        <v>211</v>
      </c>
      <c r="H212" t="s">
        <v>207</v>
      </c>
      <c r="I212" t="s">
        <v>208</v>
      </c>
      <c r="J212" s="1">
        <v>0.38194444444444442</v>
      </c>
      <c r="K212" s="1">
        <v>0.39652777777777781</v>
      </c>
      <c r="L212" t="s">
        <v>212</v>
      </c>
      <c r="M212" t="s">
        <v>213</v>
      </c>
      <c r="N212">
        <v>6.6947799999999997</v>
      </c>
      <c r="Q212" s="1">
        <f t="shared" si="3"/>
        <v>1.4583333333333393E-2</v>
      </c>
    </row>
    <row r="213" spans="1:17">
      <c r="A213" t="s">
        <v>114</v>
      </c>
      <c r="B213">
        <v>8</v>
      </c>
      <c r="C213" t="s">
        <v>184</v>
      </c>
      <c r="D213">
        <v>201493</v>
      </c>
      <c r="E213" t="s">
        <v>214</v>
      </c>
      <c r="F213" t="s">
        <v>215</v>
      </c>
      <c r="G213" t="s">
        <v>211</v>
      </c>
      <c r="H213" t="s">
        <v>212</v>
      </c>
      <c r="I213" t="s">
        <v>213</v>
      </c>
      <c r="J213" s="1">
        <v>0.40277777777777773</v>
      </c>
      <c r="K213" s="1">
        <v>0.41875000000000001</v>
      </c>
      <c r="L213" t="s">
        <v>207</v>
      </c>
      <c r="M213" t="s">
        <v>208</v>
      </c>
      <c r="N213">
        <v>7.8006000000000002</v>
      </c>
      <c r="Q213" s="1">
        <f t="shared" si="3"/>
        <v>1.5972222222222276E-2</v>
      </c>
    </row>
    <row r="214" spans="1:17">
      <c r="A214" t="s">
        <v>114</v>
      </c>
      <c r="B214">
        <v>9</v>
      </c>
      <c r="C214" t="s">
        <v>179</v>
      </c>
      <c r="H214" t="s">
        <v>207</v>
      </c>
      <c r="I214" t="s">
        <v>208</v>
      </c>
      <c r="J214" s="1">
        <v>0.41875000000000001</v>
      </c>
      <c r="K214" s="1">
        <v>0.42152777777777778</v>
      </c>
      <c r="L214" t="s">
        <v>197</v>
      </c>
      <c r="M214" t="s">
        <v>198</v>
      </c>
      <c r="N214">
        <v>2.194</v>
      </c>
      <c r="Q214" s="1">
        <f t="shared" si="3"/>
        <v>2.7777777777777679E-3</v>
      </c>
    </row>
    <row r="215" spans="1:17">
      <c r="A215" t="s">
        <v>114</v>
      </c>
      <c r="B215">
        <v>10</v>
      </c>
      <c r="C215" t="s">
        <v>184</v>
      </c>
      <c r="D215">
        <v>100730</v>
      </c>
      <c r="E215" t="s">
        <v>199</v>
      </c>
      <c r="F215" t="s">
        <v>200</v>
      </c>
      <c r="G215" t="s">
        <v>196</v>
      </c>
      <c r="H215" t="s">
        <v>197</v>
      </c>
      <c r="I215" t="s">
        <v>198</v>
      </c>
      <c r="J215" s="1">
        <v>0.44444444444444442</v>
      </c>
      <c r="K215" s="1">
        <v>0.45277777777777778</v>
      </c>
      <c r="L215" t="s">
        <v>201</v>
      </c>
      <c r="M215" t="s">
        <v>202</v>
      </c>
      <c r="N215">
        <v>3.9434100000000001</v>
      </c>
      <c r="Q215" s="1">
        <f t="shared" si="3"/>
        <v>8.3333333333333592E-3</v>
      </c>
    </row>
    <row r="216" spans="1:17">
      <c r="A216" t="s">
        <v>114</v>
      </c>
      <c r="B216">
        <v>11</v>
      </c>
      <c r="C216" t="s">
        <v>184</v>
      </c>
      <c r="D216">
        <v>100873</v>
      </c>
      <c r="E216" t="s">
        <v>203</v>
      </c>
      <c r="F216" t="s">
        <v>204</v>
      </c>
      <c r="G216" t="s">
        <v>196</v>
      </c>
      <c r="H216" t="s">
        <v>201</v>
      </c>
      <c r="I216" t="s">
        <v>202</v>
      </c>
      <c r="J216" s="1">
        <v>0.4548611111111111</v>
      </c>
      <c r="K216" s="1">
        <v>0.46249999999999997</v>
      </c>
      <c r="L216" t="s">
        <v>197</v>
      </c>
      <c r="M216" t="s">
        <v>198</v>
      </c>
      <c r="N216">
        <v>3.6383299999999998</v>
      </c>
      <c r="Q216" s="1">
        <f t="shared" si="3"/>
        <v>7.6388888888888618E-3</v>
      </c>
    </row>
    <row r="217" spans="1:17">
      <c r="A217" t="s">
        <v>114</v>
      </c>
      <c r="B217">
        <v>12</v>
      </c>
      <c r="C217" t="s">
        <v>184</v>
      </c>
      <c r="D217">
        <v>100735</v>
      </c>
      <c r="E217" t="s">
        <v>199</v>
      </c>
      <c r="F217" t="s">
        <v>200</v>
      </c>
      <c r="G217" t="s">
        <v>196</v>
      </c>
      <c r="H217" t="s">
        <v>197</v>
      </c>
      <c r="I217" t="s">
        <v>198</v>
      </c>
      <c r="J217" s="1">
        <v>0.46527777777777773</v>
      </c>
      <c r="K217" s="1">
        <v>0.47361111111111115</v>
      </c>
      <c r="L217" t="s">
        <v>201</v>
      </c>
      <c r="M217" t="s">
        <v>202</v>
      </c>
      <c r="N217">
        <v>3.9434100000000001</v>
      </c>
      <c r="Q217" s="1">
        <f t="shared" si="3"/>
        <v>8.3333333333334147E-3</v>
      </c>
    </row>
    <row r="218" spans="1:17">
      <c r="A218" t="s">
        <v>114</v>
      </c>
      <c r="B218">
        <v>13</v>
      </c>
      <c r="C218" t="s">
        <v>179</v>
      </c>
      <c r="H218" t="s">
        <v>201</v>
      </c>
      <c r="I218" t="s">
        <v>202</v>
      </c>
      <c r="J218" s="1">
        <v>0.47361111111111115</v>
      </c>
      <c r="K218" s="1">
        <v>0.48402777777777778</v>
      </c>
      <c r="L218" t="s">
        <v>180</v>
      </c>
      <c r="M218" t="s">
        <v>181</v>
      </c>
      <c r="N218">
        <v>7.5</v>
      </c>
      <c r="Q218" s="1">
        <f t="shared" si="3"/>
        <v>1.041666666666663E-2</v>
      </c>
    </row>
    <row r="219" spans="1:17">
      <c r="A219" t="s">
        <v>114</v>
      </c>
      <c r="M219" t="s">
        <v>277</v>
      </c>
      <c r="N219">
        <f>SUM(N206:N218)</f>
        <v>82.005889999999994</v>
      </c>
      <c r="P219" t="s">
        <v>274</v>
      </c>
      <c r="Q219" s="1">
        <f>SUM(Q206:Q218)</f>
        <v>0.15416666666666687</v>
      </c>
    </row>
    <row r="220" spans="1:17">
      <c r="Q220" s="1"/>
    </row>
    <row r="221" spans="1:17">
      <c r="A221" t="s">
        <v>143</v>
      </c>
      <c r="Q221" s="1"/>
    </row>
    <row r="222" spans="1:17">
      <c r="A222" t="s">
        <v>143</v>
      </c>
      <c r="B222">
        <v>1</v>
      </c>
      <c r="C222" t="s">
        <v>179</v>
      </c>
      <c r="H222" t="s">
        <v>180</v>
      </c>
      <c r="I222" t="s">
        <v>181</v>
      </c>
      <c r="J222" s="1">
        <v>0.6166666666666667</v>
      </c>
      <c r="K222" s="1">
        <v>0.625</v>
      </c>
      <c r="L222" t="s">
        <v>192</v>
      </c>
      <c r="M222" t="s">
        <v>193</v>
      </c>
      <c r="N222">
        <v>7.5</v>
      </c>
      <c r="Q222" s="1">
        <f t="shared" si="3"/>
        <v>8.3333333333333037E-3</v>
      </c>
    </row>
    <row r="223" spans="1:17">
      <c r="A223" t="s">
        <v>143</v>
      </c>
      <c r="B223">
        <v>2</v>
      </c>
      <c r="C223" t="s">
        <v>184</v>
      </c>
      <c r="D223">
        <v>220252</v>
      </c>
      <c r="E223" t="s">
        <v>229</v>
      </c>
      <c r="F223" t="s">
        <v>230</v>
      </c>
      <c r="G223" t="s">
        <v>222</v>
      </c>
      <c r="H223" t="s">
        <v>192</v>
      </c>
      <c r="I223" t="s">
        <v>193</v>
      </c>
      <c r="J223" s="1">
        <v>0.625</v>
      </c>
      <c r="K223" s="1">
        <v>0.65138888888888891</v>
      </c>
      <c r="L223" t="s">
        <v>218</v>
      </c>
      <c r="M223" t="s">
        <v>219</v>
      </c>
      <c r="N223">
        <v>15.4627</v>
      </c>
      <c r="Q223" s="1">
        <f t="shared" si="3"/>
        <v>2.6388888888888906E-2</v>
      </c>
    </row>
    <row r="224" spans="1:17">
      <c r="A224" t="s">
        <v>143</v>
      </c>
      <c r="B224">
        <v>3</v>
      </c>
      <c r="C224" t="s">
        <v>184</v>
      </c>
      <c r="D224">
        <v>220114</v>
      </c>
      <c r="E224" t="s">
        <v>227</v>
      </c>
      <c r="F224" t="s">
        <v>228</v>
      </c>
      <c r="G224" t="s">
        <v>222</v>
      </c>
      <c r="H224" t="s">
        <v>218</v>
      </c>
      <c r="I224" t="s">
        <v>219</v>
      </c>
      <c r="J224" s="1">
        <v>0.65625</v>
      </c>
      <c r="K224" s="1">
        <v>0.68402777777777779</v>
      </c>
      <c r="L224" t="s">
        <v>192</v>
      </c>
      <c r="M224" t="s">
        <v>193</v>
      </c>
      <c r="N224">
        <v>16.2334</v>
      </c>
      <c r="Q224" s="1">
        <f t="shared" si="3"/>
        <v>2.777777777777779E-2</v>
      </c>
    </row>
    <row r="225" spans="1:17">
      <c r="A225" t="s">
        <v>143</v>
      </c>
      <c r="B225">
        <v>4</v>
      </c>
      <c r="C225" t="s">
        <v>184</v>
      </c>
      <c r="D225">
        <v>220269</v>
      </c>
      <c r="E225" t="s">
        <v>229</v>
      </c>
      <c r="F225" t="s">
        <v>230</v>
      </c>
      <c r="G225" t="s">
        <v>222</v>
      </c>
      <c r="H225" t="s">
        <v>192</v>
      </c>
      <c r="I225" t="s">
        <v>193</v>
      </c>
      <c r="J225" s="1">
        <v>0.70833333333333337</v>
      </c>
      <c r="K225" s="1">
        <v>0.73472222222222217</v>
      </c>
      <c r="L225" t="s">
        <v>218</v>
      </c>
      <c r="M225" t="s">
        <v>219</v>
      </c>
      <c r="N225">
        <v>15.4627</v>
      </c>
      <c r="Q225" s="1">
        <f t="shared" si="3"/>
        <v>2.6388888888888795E-2</v>
      </c>
    </row>
    <row r="226" spans="1:17">
      <c r="A226" t="s">
        <v>143</v>
      </c>
      <c r="B226">
        <v>5</v>
      </c>
      <c r="C226" t="s">
        <v>179</v>
      </c>
      <c r="H226" t="s">
        <v>218</v>
      </c>
      <c r="I226" t="s">
        <v>219</v>
      </c>
      <c r="J226" s="1">
        <v>0.73472222222222217</v>
      </c>
      <c r="K226" s="1">
        <v>0.73819444444444438</v>
      </c>
      <c r="L226" t="s">
        <v>201</v>
      </c>
      <c r="M226" t="s">
        <v>202</v>
      </c>
      <c r="N226">
        <v>2.3210000000000002</v>
      </c>
      <c r="Q226" s="1">
        <f t="shared" si="3"/>
        <v>3.4722222222222099E-3</v>
      </c>
    </row>
    <row r="227" spans="1:17">
      <c r="A227" t="s">
        <v>143</v>
      </c>
      <c r="B227">
        <v>6</v>
      </c>
      <c r="C227" t="s">
        <v>184</v>
      </c>
      <c r="D227">
        <v>100940</v>
      </c>
      <c r="E227" t="s">
        <v>203</v>
      </c>
      <c r="F227" t="s">
        <v>204</v>
      </c>
      <c r="G227" t="s">
        <v>196</v>
      </c>
      <c r="H227" t="s">
        <v>201</v>
      </c>
      <c r="I227" t="s">
        <v>202</v>
      </c>
      <c r="J227" s="1">
        <v>0.76736111111111116</v>
      </c>
      <c r="K227" s="1">
        <v>0.77500000000000002</v>
      </c>
      <c r="L227" t="s">
        <v>197</v>
      </c>
      <c r="M227" t="s">
        <v>198</v>
      </c>
      <c r="N227">
        <v>3.6383299999999998</v>
      </c>
      <c r="Q227" s="1">
        <f t="shared" si="3"/>
        <v>7.6388888888888618E-3</v>
      </c>
    </row>
    <row r="228" spans="1:17">
      <c r="A228" t="s">
        <v>143</v>
      </c>
      <c r="B228">
        <v>7</v>
      </c>
      <c r="C228" t="s">
        <v>184</v>
      </c>
      <c r="D228">
        <v>100803</v>
      </c>
      <c r="E228" t="s">
        <v>199</v>
      </c>
      <c r="F228" t="s">
        <v>200</v>
      </c>
      <c r="G228" t="s">
        <v>196</v>
      </c>
      <c r="H228" t="s">
        <v>197</v>
      </c>
      <c r="I228" t="s">
        <v>198</v>
      </c>
      <c r="J228" s="1">
        <v>0.77777777777777779</v>
      </c>
      <c r="K228" s="1">
        <v>0.78611111111111109</v>
      </c>
      <c r="L228" t="s">
        <v>201</v>
      </c>
      <c r="M228" t="s">
        <v>202</v>
      </c>
      <c r="N228">
        <v>3.9434100000000001</v>
      </c>
      <c r="Q228" s="1">
        <f t="shared" si="3"/>
        <v>8.3333333333333037E-3</v>
      </c>
    </row>
    <row r="229" spans="1:17">
      <c r="A229" t="s">
        <v>143</v>
      </c>
      <c r="B229">
        <v>8</v>
      </c>
      <c r="C229" t="s">
        <v>184</v>
      </c>
      <c r="D229">
        <v>100945</v>
      </c>
      <c r="E229" t="s">
        <v>203</v>
      </c>
      <c r="F229" t="s">
        <v>204</v>
      </c>
      <c r="G229" t="s">
        <v>196</v>
      </c>
      <c r="H229" t="s">
        <v>201</v>
      </c>
      <c r="I229" t="s">
        <v>202</v>
      </c>
      <c r="J229" s="1">
        <v>0.78819444444444453</v>
      </c>
      <c r="K229" s="1">
        <v>0.79583333333333339</v>
      </c>
      <c r="L229" t="s">
        <v>197</v>
      </c>
      <c r="M229" t="s">
        <v>198</v>
      </c>
      <c r="N229">
        <v>3.6383299999999998</v>
      </c>
      <c r="Q229" s="1">
        <f t="shared" si="3"/>
        <v>7.6388888888888618E-3</v>
      </c>
    </row>
    <row r="230" spans="1:17">
      <c r="A230" t="s">
        <v>143</v>
      </c>
      <c r="B230">
        <v>9</v>
      </c>
      <c r="C230" t="s">
        <v>184</v>
      </c>
      <c r="D230">
        <v>100807</v>
      </c>
      <c r="E230" t="s">
        <v>199</v>
      </c>
      <c r="F230" t="s">
        <v>200</v>
      </c>
      <c r="G230" t="s">
        <v>196</v>
      </c>
      <c r="H230" t="s">
        <v>197</v>
      </c>
      <c r="I230" t="s">
        <v>198</v>
      </c>
      <c r="J230" s="1">
        <v>0.79861111111111116</v>
      </c>
      <c r="K230" s="1">
        <v>0.80694444444444446</v>
      </c>
      <c r="L230" t="s">
        <v>201</v>
      </c>
      <c r="M230" t="s">
        <v>202</v>
      </c>
      <c r="N230">
        <v>3.9434100000000001</v>
      </c>
      <c r="Q230" s="1">
        <f t="shared" si="3"/>
        <v>8.3333333333333037E-3</v>
      </c>
    </row>
    <row r="231" spans="1:17">
      <c r="A231" t="s">
        <v>143</v>
      </c>
      <c r="B231">
        <v>10</v>
      </c>
      <c r="C231" t="s">
        <v>184</v>
      </c>
      <c r="D231">
        <v>100949</v>
      </c>
      <c r="E231" t="s">
        <v>203</v>
      </c>
      <c r="F231" t="s">
        <v>204</v>
      </c>
      <c r="G231" t="s">
        <v>196</v>
      </c>
      <c r="H231" t="s">
        <v>201</v>
      </c>
      <c r="I231" t="s">
        <v>202</v>
      </c>
      <c r="J231" s="1">
        <v>0.80902777777777779</v>
      </c>
      <c r="K231" s="1">
        <v>0.81666666666666676</v>
      </c>
      <c r="L231" t="s">
        <v>197</v>
      </c>
      <c r="M231" t="s">
        <v>198</v>
      </c>
      <c r="N231">
        <v>3.6383299999999998</v>
      </c>
      <c r="Q231" s="1">
        <f t="shared" si="3"/>
        <v>7.6388888888889728E-3</v>
      </c>
    </row>
    <row r="232" spans="1:17">
      <c r="A232" t="s">
        <v>143</v>
      </c>
      <c r="B232">
        <v>11</v>
      </c>
      <c r="C232" t="s">
        <v>184</v>
      </c>
      <c r="D232">
        <v>100812</v>
      </c>
      <c r="E232" t="s">
        <v>199</v>
      </c>
      <c r="F232" t="s">
        <v>200</v>
      </c>
      <c r="G232" t="s">
        <v>196</v>
      </c>
      <c r="H232" t="s">
        <v>197</v>
      </c>
      <c r="I232" t="s">
        <v>198</v>
      </c>
      <c r="J232" s="1">
        <v>0.81944444444444453</v>
      </c>
      <c r="K232" s="1">
        <v>0.82777777777777783</v>
      </c>
      <c r="L232" t="s">
        <v>201</v>
      </c>
      <c r="M232" t="s">
        <v>202</v>
      </c>
      <c r="N232">
        <v>3.9434100000000001</v>
      </c>
      <c r="Q232" s="1">
        <f t="shared" si="3"/>
        <v>8.3333333333333037E-3</v>
      </c>
    </row>
    <row r="233" spans="1:17">
      <c r="A233" t="s">
        <v>143</v>
      </c>
      <c r="B233">
        <v>12</v>
      </c>
      <c r="C233" t="s">
        <v>184</v>
      </c>
      <c r="D233">
        <v>100953</v>
      </c>
      <c r="E233" t="s">
        <v>203</v>
      </c>
      <c r="F233" t="s">
        <v>204</v>
      </c>
      <c r="G233" t="s">
        <v>196</v>
      </c>
      <c r="H233" t="s">
        <v>201</v>
      </c>
      <c r="I233" t="s">
        <v>202</v>
      </c>
      <c r="J233" s="1">
        <v>0.82986111111111116</v>
      </c>
      <c r="K233" s="1">
        <v>0.83750000000000002</v>
      </c>
      <c r="L233" t="s">
        <v>197</v>
      </c>
      <c r="M233" t="s">
        <v>198</v>
      </c>
      <c r="N233">
        <v>3.6383299999999998</v>
      </c>
      <c r="Q233" s="1">
        <f t="shared" si="3"/>
        <v>7.6388888888888618E-3</v>
      </c>
    </row>
    <row r="234" spans="1:17">
      <c r="A234" t="s">
        <v>143</v>
      </c>
      <c r="B234">
        <v>13</v>
      </c>
      <c r="C234" t="s">
        <v>184</v>
      </c>
      <c r="D234">
        <v>100817</v>
      </c>
      <c r="E234" t="s">
        <v>199</v>
      </c>
      <c r="F234" t="s">
        <v>200</v>
      </c>
      <c r="G234" t="s">
        <v>196</v>
      </c>
      <c r="H234" t="s">
        <v>197</v>
      </c>
      <c r="I234" t="s">
        <v>198</v>
      </c>
      <c r="J234" s="1">
        <v>0.84027777777777779</v>
      </c>
      <c r="K234" s="1">
        <v>0.84861111111111109</v>
      </c>
      <c r="L234" t="s">
        <v>201</v>
      </c>
      <c r="M234" t="s">
        <v>202</v>
      </c>
      <c r="N234">
        <v>3.9434100000000001</v>
      </c>
      <c r="Q234" s="1">
        <f t="shared" si="3"/>
        <v>8.3333333333333037E-3</v>
      </c>
    </row>
    <row r="235" spans="1:17">
      <c r="A235" t="s">
        <v>143</v>
      </c>
      <c r="B235">
        <v>14</v>
      </c>
      <c r="C235" t="s">
        <v>184</v>
      </c>
      <c r="D235">
        <v>100958</v>
      </c>
      <c r="E235" t="s">
        <v>203</v>
      </c>
      <c r="F235" t="s">
        <v>204</v>
      </c>
      <c r="G235" t="s">
        <v>196</v>
      </c>
      <c r="H235" t="s">
        <v>201</v>
      </c>
      <c r="I235" t="s">
        <v>202</v>
      </c>
      <c r="J235" s="1">
        <v>0.85069444444444453</v>
      </c>
      <c r="K235" s="1">
        <v>0.85833333333333339</v>
      </c>
      <c r="L235" t="s">
        <v>197</v>
      </c>
      <c r="M235" t="s">
        <v>198</v>
      </c>
      <c r="N235">
        <v>3.6383299999999998</v>
      </c>
      <c r="Q235" s="1">
        <f t="shared" si="3"/>
        <v>7.6388888888888618E-3</v>
      </c>
    </row>
    <row r="236" spans="1:17">
      <c r="A236" t="s">
        <v>143</v>
      </c>
      <c r="B236">
        <v>15</v>
      </c>
      <c r="C236" t="s">
        <v>184</v>
      </c>
      <c r="D236">
        <v>100820</v>
      </c>
      <c r="E236" t="s">
        <v>199</v>
      </c>
      <c r="F236" t="s">
        <v>200</v>
      </c>
      <c r="G236" t="s">
        <v>196</v>
      </c>
      <c r="H236" t="s">
        <v>197</v>
      </c>
      <c r="I236" t="s">
        <v>198</v>
      </c>
      <c r="J236" s="1">
        <v>0.86111111111111116</v>
      </c>
      <c r="K236" s="1">
        <v>0.86944444444444446</v>
      </c>
      <c r="L236" t="s">
        <v>201</v>
      </c>
      <c r="M236" t="s">
        <v>202</v>
      </c>
      <c r="N236">
        <v>3.9434100000000001</v>
      </c>
      <c r="Q236" s="1">
        <f t="shared" si="3"/>
        <v>8.3333333333333037E-3</v>
      </c>
    </row>
    <row r="237" spans="1:17">
      <c r="A237" t="s">
        <v>143</v>
      </c>
      <c r="B237">
        <v>16</v>
      </c>
      <c r="C237" t="s">
        <v>184</v>
      </c>
      <c r="D237">
        <v>100961</v>
      </c>
      <c r="E237" t="s">
        <v>203</v>
      </c>
      <c r="F237" t="s">
        <v>204</v>
      </c>
      <c r="G237" t="s">
        <v>196</v>
      </c>
      <c r="H237" t="s">
        <v>201</v>
      </c>
      <c r="I237" t="s">
        <v>202</v>
      </c>
      <c r="J237" s="1">
        <v>0.87152777777777779</v>
      </c>
      <c r="K237" s="1">
        <v>0.87916666666666676</v>
      </c>
      <c r="L237" t="s">
        <v>197</v>
      </c>
      <c r="M237" t="s">
        <v>198</v>
      </c>
      <c r="N237">
        <v>3.6383299999999998</v>
      </c>
      <c r="Q237" s="1">
        <f t="shared" si="3"/>
        <v>7.6388888888889728E-3</v>
      </c>
    </row>
    <row r="238" spans="1:17">
      <c r="A238" t="s">
        <v>143</v>
      </c>
      <c r="B238">
        <v>17</v>
      </c>
      <c r="C238" t="s">
        <v>184</v>
      </c>
      <c r="D238">
        <v>100825</v>
      </c>
      <c r="E238" t="s">
        <v>199</v>
      </c>
      <c r="F238" t="s">
        <v>200</v>
      </c>
      <c r="G238" t="s">
        <v>196</v>
      </c>
      <c r="H238" t="s">
        <v>197</v>
      </c>
      <c r="I238" t="s">
        <v>198</v>
      </c>
      <c r="J238" s="1">
        <v>0.88194444444444453</v>
      </c>
      <c r="K238" s="1">
        <v>0.89027777777777783</v>
      </c>
      <c r="L238" t="s">
        <v>201</v>
      </c>
      <c r="M238" t="s">
        <v>202</v>
      </c>
      <c r="N238">
        <v>3.9434100000000001</v>
      </c>
      <c r="Q238" s="1">
        <f t="shared" si="3"/>
        <v>8.3333333333333037E-3</v>
      </c>
    </row>
    <row r="239" spans="1:17">
      <c r="A239" t="s">
        <v>143</v>
      </c>
      <c r="B239">
        <v>18</v>
      </c>
      <c r="C239" t="s">
        <v>184</v>
      </c>
      <c r="D239">
        <v>100964</v>
      </c>
      <c r="E239" t="s">
        <v>203</v>
      </c>
      <c r="F239" t="s">
        <v>204</v>
      </c>
      <c r="G239" t="s">
        <v>196</v>
      </c>
      <c r="H239" t="s">
        <v>201</v>
      </c>
      <c r="I239" t="s">
        <v>202</v>
      </c>
      <c r="J239" s="1">
        <v>0.89236111111111116</v>
      </c>
      <c r="K239" s="1">
        <v>0.9</v>
      </c>
      <c r="L239" t="s">
        <v>197</v>
      </c>
      <c r="M239" t="s">
        <v>198</v>
      </c>
      <c r="N239">
        <v>3.6383299999999998</v>
      </c>
      <c r="Q239" s="1">
        <f t="shared" si="3"/>
        <v>7.6388888888888618E-3</v>
      </c>
    </row>
    <row r="240" spans="1:17">
      <c r="A240" t="s">
        <v>143</v>
      </c>
      <c r="B240">
        <v>19</v>
      </c>
      <c r="C240" t="s">
        <v>184</v>
      </c>
      <c r="D240">
        <v>100828</v>
      </c>
      <c r="E240" t="s">
        <v>199</v>
      </c>
      <c r="F240" t="s">
        <v>200</v>
      </c>
      <c r="G240" t="s">
        <v>196</v>
      </c>
      <c r="H240" t="s">
        <v>197</v>
      </c>
      <c r="I240" t="s">
        <v>198</v>
      </c>
      <c r="J240" s="1">
        <v>0.90277777777777779</v>
      </c>
      <c r="K240" s="1">
        <v>0.91111111111111109</v>
      </c>
      <c r="L240" t="s">
        <v>201</v>
      </c>
      <c r="M240" t="s">
        <v>202</v>
      </c>
      <c r="N240">
        <v>3.9434100000000001</v>
      </c>
      <c r="Q240" s="1">
        <f t="shared" si="3"/>
        <v>8.3333333333333037E-3</v>
      </c>
    </row>
    <row r="241" spans="1:17">
      <c r="A241" t="s">
        <v>143</v>
      </c>
      <c r="B241">
        <v>20</v>
      </c>
      <c r="C241" t="s">
        <v>179</v>
      </c>
      <c r="H241" t="s">
        <v>201</v>
      </c>
      <c r="I241" t="s">
        <v>202</v>
      </c>
      <c r="J241" s="1">
        <v>0.91111111111111109</v>
      </c>
      <c r="K241" s="1">
        <v>0.92152777777777783</v>
      </c>
      <c r="L241" t="s">
        <v>180</v>
      </c>
      <c r="M241" t="s">
        <v>181</v>
      </c>
      <c r="N241">
        <v>7.5</v>
      </c>
      <c r="Q241" s="1">
        <f t="shared" si="3"/>
        <v>1.0416666666666741E-2</v>
      </c>
    </row>
    <row r="242" spans="1:17">
      <c r="A242" t="s">
        <v>143</v>
      </c>
      <c r="M242" t="s">
        <v>277</v>
      </c>
      <c r="N242">
        <f>SUM(N222:N241)</f>
        <v>117.55197999999997</v>
      </c>
      <c r="P242" t="s">
        <v>274</v>
      </c>
      <c r="Q242" s="1">
        <f>SUM(Q222:Q241)</f>
        <v>0.21458333333333313</v>
      </c>
    </row>
    <row r="243" spans="1:17">
      <c r="Q243" s="1"/>
    </row>
    <row r="244" spans="1:17">
      <c r="A244" t="s">
        <v>161</v>
      </c>
      <c r="Q244" s="1"/>
    </row>
    <row r="245" spans="1:17">
      <c r="A245" t="s">
        <v>161</v>
      </c>
      <c r="B245">
        <v>1</v>
      </c>
      <c r="C245" t="s">
        <v>179</v>
      </c>
      <c r="H245" t="s">
        <v>180</v>
      </c>
      <c r="I245" t="s">
        <v>181</v>
      </c>
      <c r="J245" s="1">
        <v>0.40833333333333338</v>
      </c>
      <c r="K245" s="1">
        <v>0.41666666666666669</v>
      </c>
      <c r="L245" t="s">
        <v>192</v>
      </c>
      <c r="M245" t="s">
        <v>193</v>
      </c>
      <c r="N245">
        <v>7.5</v>
      </c>
      <c r="Q245" s="1">
        <f t="shared" si="3"/>
        <v>8.3333333333333037E-3</v>
      </c>
    </row>
    <row r="246" spans="1:17">
      <c r="A246" t="s">
        <v>161</v>
      </c>
      <c r="B246">
        <v>2</v>
      </c>
      <c r="C246" t="s">
        <v>184</v>
      </c>
      <c r="D246">
        <v>220213</v>
      </c>
      <c r="E246" t="s">
        <v>229</v>
      </c>
      <c r="F246" t="s">
        <v>230</v>
      </c>
      <c r="G246" t="s">
        <v>222</v>
      </c>
      <c r="H246" t="s">
        <v>192</v>
      </c>
      <c r="I246" t="s">
        <v>193</v>
      </c>
      <c r="J246" s="1">
        <v>0.41666666666666669</v>
      </c>
      <c r="K246" s="1">
        <v>0.44305555555555554</v>
      </c>
      <c r="L246" t="s">
        <v>218</v>
      </c>
      <c r="M246" t="s">
        <v>219</v>
      </c>
      <c r="N246">
        <v>15.4627</v>
      </c>
      <c r="Q246" s="1">
        <f t="shared" si="3"/>
        <v>2.6388888888888851E-2</v>
      </c>
    </row>
    <row r="247" spans="1:17">
      <c r="A247" t="s">
        <v>161</v>
      </c>
      <c r="B247">
        <v>3</v>
      </c>
      <c r="C247" t="s">
        <v>184</v>
      </c>
      <c r="D247">
        <v>220074</v>
      </c>
      <c r="E247" t="s">
        <v>227</v>
      </c>
      <c r="F247" t="s">
        <v>228</v>
      </c>
      <c r="G247" t="s">
        <v>222</v>
      </c>
      <c r="H247" t="s">
        <v>218</v>
      </c>
      <c r="I247" t="s">
        <v>219</v>
      </c>
      <c r="J247" s="1">
        <v>0.44791666666666669</v>
      </c>
      <c r="K247" s="1">
        <v>0.47569444444444442</v>
      </c>
      <c r="L247" t="s">
        <v>192</v>
      </c>
      <c r="M247" t="s">
        <v>193</v>
      </c>
      <c r="N247">
        <v>16.2334</v>
      </c>
      <c r="Q247" s="1">
        <f t="shared" si="3"/>
        <v>2.7777777777777735E-2</v>
      </c>
    </row>
    <row r="248" spans="1:17">
      <c r="A248" t="s">
        <v>161</v>
      </c>
      <c r="B248">
        <v>4</v>
      </c>
      <c r="C248" t="s">
        <v>184</v>
      </c>
      <c r="D248">
        <v>220236</v>
      </c>
      <c r="E248" t="s">
        <v>229</v>
      </c>
      <c r="F248" t="s">
        <v>230</v>
      </c>
      <c r="G248" t="s">
        <v>222</v>
      </c>
      <c r="H248" t="s">
        <v>192</v>
      </c>
      <c r="I248" t="s">
        <v>193</v>
      </c>
      <c r="J248" s="1">
        <v>0.54166666666666663</v>
      </c>
      <c r="K248" s="1">
        <v>0.56805555555555554</v>
      </c>
      <c r="L248" t="s">
        <v>218</v>
      </c>
      <c r="M248" t="s">
        <v>219</v>
      </c>
      <c r="N248">
        <v>15.4627</v>
      </c>
      <c r="Q248" s="1">
        <f t="shared" si="3"/>
        <v>2.6388888888888906E-2</v>
      </c>
    </row>
    <row r="249" spans="1:17">
      <c r="A249" t="s">
        <v>161</v>
      </c>
      <c r="B249">
        <v>5</v>
      </c>
      <c r="C249" t="s">
        <v>184</v>
      </c>
      <c r="D249">
        <v>220098</v>
      </c>
      <c r="E249" t="s">
        <v>227</v>
      </c>
      <c r="F249" t="s">
        <v>228</v>
      </c>
      <c r="G249" t="s">
        <v>222</v>
      </c>
      <c r="H249" t="s">
        <v>218</v>
      </c>
      <c r="I249" t="s">
        <v>219</v>
      </c>
      <c r="J249" s="1">
        <v>0.57291666666666663</v>
      </c>
      <c r="K249" s="1">
        <v>0.60069444444444442</v>
      </c>
      <c r="L249" t="s">
        <v>192</v>
      </c>
      <c r="M249" t="s">
        <v>193</v>
      </c>
      <c r="N249">
        <v>16.2334</v>
      </c>
      <c r="Q249" s="1">
        <f t="shared" si="3"/>
        <v>2.777777777777779E-2</v>
      </c>
    </row>
    <row r="250" spans="1:17">
      <c r="A250" t="s">
        <v>161</v>
      </c>
      <c r="B250">
        <v>6</v>
      </c>
      <c r="C250" t="s">
        <v>179</v>
      </c>
      <c r="H250" t="s">
        <v>192</v>
      </c>
      <c r="I250" t="s">
        <v>193</v>
      </c>
      <c r="J250" s="1">
        <v>0.60069444444444442</v>
      </c>
      <c r="K250" s="1">
        <v>0.60347222222222219</v>
      </c>
      <c r="L250" t="s">
        <v>182</v>
      </c>
      <c r="M250" t="s">
        <v>183</v>
      </c>
      <c r="N250">
        <v>1.992</v>
      </c>
      <c r="Q250" s="1">
        <f t="shared" si="3"/>
        <v>2.7777777777777679E-3</v>
      </c>
    </row>
    <row r="251" spans="1:17">
      <c r="A251" t="s">
        <v>161</v>
      </c>
      <c r="B251">
        <v>7</v>
      </c>
      <c r="C251" t="s">
        <v>184</v>
      </c>
      <c r="D251">
        <v>535195</v>
      </c>
      <c r="E251" t="s">
        <v>185</v>
      </c>
      <c r="F251" t="s">
        <v>186</v>
      </c>
      <c r="G251" t="s">
        <v>187</v>
      </c>
      <c r="H251" t="s">
        <v>182</v>
      </c>
      <c r="I251" t="s">
        <v>183</v>
      </c>
      <c r="J251" s="1">
        <v>0.61111111111111105</v>
      </c>
      <c r="K251" s="1">
        <v>0.63055555555555554</v>
      </c>
      <c r="L251" t="s">
        <v>188</v>
      </c>
      <c r="M251" t="s">
        <v>189</v>
      </c>
      <c r="N251">
        <v>12.118</v>
      </c>
      <c r="Q251" s="1">
        <f t="shared" si="3"/>
        <v>1.9444444444444486E-2</v>
      </c>
    </row>
    <row r="252" spans="1:17">
      <c r="A252" t="s">
        <v>161</v>
      </c>
      <c r="B252">
        <v>8</v>
      </c>
      <c r="C252" t="s">
        <v>184</v>
      </c>
      <c r="D252">
        <v>535049</v>
      </c>
      <c r="E252" t="s">
        <v>190</v>
      </c>
      <c r="F252" t="s">
        <v>191</v>
      </c>
      <c r="G252" t="s">
        <v>187</v>
      </c>
      <c r="H252" t="s">
        <v>188</v>
      </c>
      <c r="I252" t="s">
        <v>189</v>
      </c>
      <c r="J252" s="1">
        <v>0.63888888888888895</v>
      </c>
      <c r="K252" s="1">
        <v>0.65902777777777777</v>
      </c>
      <c r="L252" t="s">
        <v>182</v>
      </c>
      <c r="M252" t="s">
        <v>183</v>
      </c>
      <c r="N252">
        <v>12.781700000000001</v>
      </c>
      <c r="Q252" s="1">
        <f t="shared" si="3"/>
        <v>2.0138888888888817E-2</v>
      </c>
    </row>
    <row r="253" spans="1:17">
      <c r="A253" t="s">
        <v>161</v>
      </c>
      <c r="B253">
        <v>9</v>
      </c>
      <c r="C253" t="s">
        <v>184</v>
      </c>
      <c r="D253">
        <v>535207</v>
      </c>
      <c r="E253" t="s">
        <v>185</v>
      </c>
      <c r="F253" t="s">
        <v>186</v>
      </c>
      <c r="G253" t="s">
        <v>187</v>
      </c>
      <c r="H253" t="s">
        <v>182</v>
      </c>
      <c r="I253" t="s">
        <v>183</v>
      </c>
      <c r="J253" s="1">
        <v>0.67361111111111116</v>
      </c>
      <c r="K253" s="1">
        <v>0.69305555555555554</v>
      </c>
      <c r="L253" t="s">
        <v>188</v>
      </c>
      <c r="M253" t="s">
        <v>189</v>
      </c>
      <c r="N253">
        <v>12.118</v>
      </c>
      <c r="Q253" s="1">
        <f t="shared" si="3"/>
        <v>1.9444444444444375E-2</v>
      </c>
    </row>
    <row r="254" spans="1:17">
      <c r="A254" t="s">
        <v>161</v>
      </c>
      <c r="B254">
        <v>10</v>
      </c>
      <c r="C254" t="s">
        <v>184</v>
      </c>
      <c r="D254">
        <v>535061</v>
      </c>
      <c r="E254" t="s">
        <v>190</v>
      </c>
      <c r="F254" t="s">
        <v>191</v>
      </c>
      <c r="G254" t="s">
        <v>187</v>
      </c>
      <c r="H254" t="s">
        <v>188</v>
      </c>
      <c r="I254" t="s">
        <v>189</v>
      </c>
      <c r="J254" s="1">
        <v>0.70138888888888884</v>
      </c>
      <c r="K254" s="1">
        <v>0.72152777777777777</v>
      </c>
      <c r="L254" t="s">
        <v>182</v>
      </c>
      <c r="M254" t="s">
        <v>183</v>
      </c>
      <c r="N254">
        <v>12.781700000000001</v>
      </c>
      <c r="Q254" s="1">
        <f t="shared" si="3"/>
        <v>2.0138888888888928E-2</v>
      </c>
    </row>
    <row r="255" spans="1:17">
      <c r="A255" t="s">
        <v>161</v>
      </c>
      <c r="B255">
        <v>11</v>
      </c>
      <c r="C255" t="s">
        <v>179</v>
      </c>
      <c r="H255" t="s">
        <v>182</v>
      </c>
      <c r="I255" t="s">
        <v>183</v>
      </c>
      <c r="J255" s="1">
        <v>0.72152777777777777</v>
      </c>
      <c r="K255" s="1">
        <v>0.72986111111111107</v>
      </c>
      <c r="L255" t="s">
        <v>180</v>
      </c>
      <c r="M255" t="s">
        <v>181</v>
      </c>
      <c r="N255">
        <v>7.8</v>
      </c>
      <c r="Q255" s="1">
        <f t="shared" si="3"/>
        <v>8.3333333333333037E-3</v>
      </c>
    </row>
    <row r="256" spans="1:17">
      <c r="A256" t="s">
        <v>161</v>
      </c>
      <c r="M256" t="s">
        <v>277</v>
      </c>
      <c r="N256">
        <f>SUM(N245:N255)</f>
        <v>130.4836</v>
      </c>
      <c r="P256" t="s">
        <v>274</v>
      </c>
      <c r="Q256" s="1">
        <f>SUM(Q244:Q255)</f>
        <v>0.20694444444444426</v>
      </c>
    </row>
    <row r="257" spans="1:17">
      <c r="Q257" s="1"/>
    </row>
    <row r="258" spans="1:17">
      <c r="A258" t="s">
        <v>136</v>
      </c>
      <c r="Q258" s="1"/>
    </row>
    <row r="259" spans="1:17">
      <c r="A259" t="s">
        <v>136</v>
      </c>
      <c r="B259">
        <v>1</v>
      </c>
      <c r="C259" t="s">
        <v>179</v>
      </c>
      <c r="H259" t="s">
        <v>180</v>
      </c>
      <c r="I259" t="s">
        <v>181</v>
      </c>
      <c r="J259" s="1">
        <v>0.28333333333333333</v>
      </c>
      <c r="K259" s="1">
        <v>0.29166666666666669</v>
      </c>
      <c r="L259" t="s">
        <v>192</v>
      </c>
      <c r="M259" t="s">
        <v>193</v>
      </c>
      <c r="N259">
        <v>7.5</v>
      </c>
      <c r="Q259" s="1">
        <f t="shared" si="3"/>
        <v>8.3333333333333592E-3</v>
      </c>
    </row>
    <row r="260" spans="1:17">
      <c r="A260" t="s">
        <v>136</v>
      </c>
      <c r="B260">
        <v>2</v>
      </c>
      <c r="C260" t="s">
        <v>184</v>
      </c>
      <c r="D260">
        <v>220186</v>
      </c>
      <c r="E260" t="s">
        <v>229</v>
      </c>
      <c r="F260" t="s">
        <v>230</v>
      </c>
      <c r="G260" t="s">
        <v>222</v>
      </c>
      <c r="H260" t="s">
        <v>192</v>
      </c>
      <c r="I260" t="s">
        <v>193</v>
      </c>
      <c r="J260" s="1">
        <v>0.29166666666666669</v>
      </c>
      <c r="K260" s="1">
        <v>0.31805555555555554</v>
      </c>
      <c r="L260" t="s">
        <v>218</v>
      </c>
      <c r="M260" t="s">
        <v>219</v>
      </c>
      <c r="N260">
        <v>15.4627</v>
      </c>
      <c r="Q260" s="1">
        <f t="shared" si="3"/>
        <v>2.6388888888888851E-2</v>
      </c>
    </row>
    <row r="261" spans="1:17">
      <c r="A261" t="s">
        <v>136</v>
      </c>
      <c r="B261">
        <v>3</v>
      </c>
      <c r="C261" t="s">
        <v>184</v>
      </c>
      <c r="D261">
        <v>220049</v>
      </c>
      <c r="E261" t="s">
        <v>227</v>
      </c>
      <c r="F261" t="s">
        <v>228</v>
      </c>
      <c r="G261" t="s">
        <v>222</v>
      </c>
      <c r="H261" t="s">
        <v>218</v>
      </c>
      <c r="I261" t="s">
        <v>219</v>
      </c>
      <c r="J261" s="1">
        <v>0.32291666666666669</v>
      </c>
      <c r="K261" s="1">
        <v>0.35069444444444442</v>
      </c>
      <c r="L261" t="s">
        <v>192</v>
      </c>
      <c r="M261" t="s">
        <v>193</v>
      </c>
      <c r="N261">
        <v>16.2334</v>
      </c>
      <c r="Q261" s="1">
        <f t="shared" ref="Q261:Q324" si="4">K261-J261</f>
        <v>2.7777777777777735E-2</v>
      </c>
    </row>
    <row r="262" spans="1:17">
      <c r="A262" t="s">
        <v>136</v>
      </c>
      <c r="B262">
        <v>4</v>
      </c>
      <c r="C262" t="s">
        <v>184</v>
      </c>
      <c r="D262">
        <v>220205</v>
      </c>
      <c r="E262" t="s">
        <v>229</v>
      </c>
      <c r="F262" t="s">
        <v>230</v>
      </c>
      <c r="G262" t="s">
        <v>222</v>
      </c>
      <c r="H262" t="s">
        <v>192</v>
      </c>
      <c r="I262" t="s">
        <v>193</v>
      </c>
      <c r="J262" s="1">
        <v>0.375</v>
      </c>
      <c r="K262" s="1">
        <v>0.40138888888888885</v>
      </c>
      <c r="L262" t="s">
        <v>218</v>
      </c>
      <c r="M262" t="s">
        <v>219</v>
      </c>
      <c r="N262">
        <v>15.4627</v>
      </c>
      <c r="Q262" s="1">
        <f t="shared" si="4"/>
        <v>2.6388888888888851E-2</v>
      </c>
    </row>
    <row r="263" spans="1:17">
      <c r="A263" t="s">
        <v>136</v>
      </c>
      <c r="B263">
        <v>5</v>
      </c>
      <c r="C263" t="s">
        <v>184</v>
      </c>
      <c r="D263">
        <v>220065</v>
      </c>
      <c r="E263" t="s">
        <v>227</v>
      </c>
      <c r="F263" t="s">
        <v>228</v>
      </c>
      <c r="G263" t="s">
        <v>222</v>
      </c>
      <c r="H263" t="s">
        <v>218</v>
      </c>
      <c r="I263" t="s">
        <v>219</v>
      </c>
      <c r="J263" s="1">
        <v>0.40625</v>
      </c>
      <c r="K263" s="1">
        <v>0.43402777777777773</v>
      </c>
      <c r="L263" t="s">
        <v>192</v>
      </c>
      <c r="M263" t="s">
        <v>193</v>
      </c>
      <c r="N263">
        <v>16.2334</v>
      </c>
      <c r="Q263" s="1">
        <f t="shared" si="4"/>
        <v>2.7777777777777735E-2</v>
      </c>
    </row>
    <row r="264" spans="1:17">
      <c r="A264" t="s">
        <v>136</v>
      </c>
      <c r="B264">
        <v>6</v>
      </c>
      <c r="C264" t="s">
        <v>179</v>
      </c>
      <c r="H264" t="s">
        <v>192</v>
      </c>
      <c r="I264" t="s">
        <v>193</v>
      </c>
      <c r="J264" s="1">
        <v>0.43402777777777773</v>
      </c>
      <c r="K264" s="1">
        <v>0.4368055555555555</v>
      </c>
      <c r="L264" t="s">
        <v>182</v>
      </c>
      <c r="M264" t="s">
        <v>183</v>
      </c>
      <c r="N264">
        <v>1.992</v>
      </c>
      <c r="Q264" s="1">
        <f t="shared" si="4"/>
        <v>2.7777777777777679E-3</v>
      </c>
    </row>
    <row r="265" spans="1:17">
      <c r="A265" t="s">
        <v>136</v>
      </c>
      <c r="B265">
        <v>7</v>
      </c>
      <c r="C265" t="s">
        <v>184</v>
      </c>
      <c r="D265">
        <v>535164</v>
      </c>
      <c r="E265" t="s">
        <v>185</v>
      </c>
      <c r="F265" t="s">
        <v>186</v>
      </c>
      <c r="G265" t="s">
        <v>187</v>
      </c>
      <c r="H265" t="s">
        <v>182</v>
      </c>
      <c r="I265" t="s">
        <v>183</v>
      </c>
      <c r="J265" s="1">
        <v>0.4375</v>
      </c>
      <c r="K265" s="1">
        <v>0.45694444444444443</v>
      </c>
      <c r="L265" t="s">
        <v>188</v>
      </c>
      <c r="M265" t="s">
        <v>189</v>
      </c>
      <c r="N265">
        <v>12.118</v>
      </c>
      <c r="Q265" s="1">
        <f t="shared" si="4"/>
        <v>1.9444444444444431E-2</v>
      </c>
    </row>
    <row r="266" spans="1:17">
      <c r="A266" t="s">
        <v>136</v>
      </c>
      <c r="B266">
        <v>8</v>
      </c>
      <c r="C266" t="s">
        <v>184</v>
      </c>
      <c r="D266">
        <v>535019</v>
      </c>
      <c r="E266" t="s">
        <v>190</v>
      </c>
      <c r="F266" t="s">
        <v>191</v>
      </c>
      <c r="G266" t="s">
        <v>187</v>
      </c>
      <c r="H266" t="s">
        <v>188</v>
      </c>
      <c r="I266" t="s">
        <v>189</v>
      </c>
      <c r="J266" s="1">
        <v>0.46875</v>
      </c>
      <c r="K266" s="1">
        <v>0.48888888888888887</v>
      </c>
      <c r="L266" t="s">
        <v>182</v>
      </c>
      <c r="M266" t="s">
        <v>183</v>
      </c>
      <c r="N266">
        <v>12.781700000000001</v>
      </c>
      <c r="Q266" s="1">
        <f t="shared" si="4"/>
        <v>2.0138888888888873E-2</v>
      </c>
    </row>
    <row r="267" spans="1:17">
      <c r="A267" t="s">
        <v>136</v>
      </c>
      <c r="B267">
        <v>9</v>
      </c>
      <c r="C267" t="s">
        <v>184</v>
      </c>
      <c r="D267">
        <v>535175</v>
      </c>
      <c r="E267" t="s">
        <v>185</v>
      </c>
      <c r="F267" t="s">
        <v>186</v>
      </c>
      <c r="G267" t="s">
        <v>187</v>
      </c>
      <c r="H267" t="s">
        <v>182</v>
      </c>
      <c r="I267" t="s">
        <v>183</v>
      </c>
      <c r="J267" s="1">
        <v>0.5</v>
      </c>
      <c r="K267" s="1">
        <v>0.51944444444444449</v>
      </c>
      <c r="L267" t="s">
        <v>188</v>
      </c>
      <c r="M267" t="s">
        <v>189</v>
      </c>
      <c r="N267">
        <v>12.118</v>
      </c>
      <c r="Q267" s="1">
        <f t="shared" si="4"/>
        <v>1.9444444444444486E-2</v>
      </c>
    </row>
    <row r="268" spans="1:17">
      <c r="A268" t="s">
        <v>136</v>
      </c>
      <c r="B268">
        <v>10</v>
      </c>
      <c r="C268" t="s">
        <v>184</v>
      </c>
      <c r="D268">
        <v>535029</v>
      </c>
      <c r="E268" t="s">
        <v>190</v>
      </c>
      <c r="F268" t="s">
        <v>191</v>
      </c>
      <c r="G268" t="s">
        <v>187</v>
      </c>
      <c r="H268" t="s">
        <v>188</v>
      </c>
      <c r="I268" t="s">
        <v>189</v>
      </c>
      <c r="J268" s="1">
        <v>0.53125</v>
      </c>
      <c r="K268" s="1">
        <v>0.55138888888888882</v>
      </c>
      <c r="L268" t="s">
        <v>182</v>
      </c>
      <c r="M268" t="s">
        <v>183</v>
      </c>
      <c r="N268">
        <v>12.781700000000001</v>
      </c>
      <c r="Q268" s="1">
        <f t="shared" si="4"/>
        <v>2.0138888888888817E-2</v>
      </c>
    </row>
    <row r="269" spans="1:17">
      <c r="A269" t="s">
        <v>136</v>
      </c>
      <c r="B269">
        <v>11</v>
      </c>
      <c r="C269" t="s">
        <v>179</v>
      </c>
      <c r="H269" t="s">
        <v>182</v>
      </c>
      <c r="I269" t="s">
        <v>183</v>
      </c>
      <c r="J269" s="1">
        <v>0.55138888888888882</v>
      </c>
      <c r="K269" s="1">
        <v>0.55972222222222223</v>
      </c>
      <c r="L269" t="s">
        <v>180</v>
      </c>
      <c r="M269" t="s">
        <v>181</v>
      </c>
      <c r="N269">
        <v>7.8</v>
      </c>
      <c r="Q269" s="1">
        <f t="shared" si="4"/>
        <v>8.3333333333334147E-3</v>
      </c>
    </row>
    <row r="270" spans="1:17">
      <c r="A270" t="s">
        <v>136</v>
      </c>
      <c r="M270" t="s">
        <v>277</v>
      </c>
      <c r="N270">
        <f>SUM(N259:N269)</f>
        <v>130.4836</v>
      </c>
      <c r="P270" t="s">
        <v>274</v>
      </c>
      <c r="Q270" s="1">
        <f>SUM(Q259:Q269)</f>
        <v>0.20694444444444432</v>
      </c>
    </row>
    <row r="271" spans="1:17">
      <c r="Q271" s="1"/>
    </row>
    <row r="272" spans="1:17">
      <c r="A272" t="s">
        <v>127</v>
      </c>
      <c r="Q272" s="1"/>
    </row>
    <row r="273" spans="1:17">
      <c r="A273" t="s">
        <v>127</v>
      </c>
      <c r="B273">
        <v>1</v>
      </c>
      <c r="C273" t="s">
        <v>179</v>
      </c>
      <c r="H273" t="s">
        <v>180</v>
      </c>
      <c r="I273" t="s">
        <v>181</v>
      </c>
      <c r="J273" s="1">
        <v>0.62361111111111112</v>
      </c>
      <c r="K273" s="1">
        <v>0.63194444444444442</v>
      </c>
      <c r="L273" t="s">
        <v>182</v>
      </c>
      <c r="M273" t="s">
        <v>183</v>
      </c>
      <c r="N273">
        <v>7.6</v>
      </c>
      <c r="Q273" s="1">
        <f t="shared" si="4"/>
        <v>8.3333333333333037E-3</v>
      </c>
    </row>
    <row r="274" spans="1:17">
      <c r="A274" t="s">
        <v>127</v>
      </c>
      <c r="B274">
        <v>2</v>
      </c>
      <c r="C274" t="s">
        <v>184</v>
      </c>
      <c r="D274">
        <v>535199</v>
      </c>
      <c r="E274" t="s">
        <v>185</v>
      </c>
      <c r="F274" t="s">
        <v>186</v>
      </c>
      <c r="G274" t="s">
        <v>187</v>
      </c>
      <c r="H274" t="s">
        <v>182</v>
      </c>
      <c r="I274" t="s">
        <v>183</v>
      </c>
      <c r="J274" s="1">
        <v>0.63194444444444442</v>
      </c>
      <c r="K274" s="1">
        <v>0.65138888888888891</v>
      </c>
      <c r="L274" t="s">
        <v>188</v>
      </c>
      <c r="M274" t="s">
        <v>189</v>
      </c>
      <c r="N274">
        <v>12.118</v>
      </c>
      <c r="Q274" s="1">
        <f t="shared" si="4"/>
        <v>1.9444444444444486E-2</v>
      </c>
    </row>
    <row r="275" spans="1:17">
      <c r="A275" t="s">
        <v>127</v>
      </c>
      <c r="B275">
        <v>3</v>
      </c>
      <c r="C275" t="s">
        <v>184</v>
      </c>
      <c r="D275">
        <v>535054</v>
      </c>
      <c r="E275" t="s">
        <v>190</v>
      </c>
      <c r="F275" t="s">
        <v>191</v>
      </c>
      <c r="G275" t="s">
        <v>187</v>
      </c>
      <c r="H275" t="s">
        <v>188</v>
      </c>
      <c r="I275" t="s">
        <v>189</v>
      </c>
      <c r="J275" s="1">
        <v>0.65972222222222221</v>
      </c>
      <c r="K275" s="1">
        <v>0.67986111111111114</v>
      </c>
      <c r="L275" t="s">
        <v>182</v>
      </c>
      <c r="M275" t="s">
        <v>183</v>
      </c>
      <c r="N275">
        <v>12.781700000000001</v>
      </c>
      <c r="Q275" s="1">
        <f t="shared" si="4"/>
        <v>2.0138888888888928E-2</v>
      </c>
    </row>
    <row r="276" spans="1:17">
      <c r="A276" t="s">
        <v>127</v>
      </c>
      <c r="B276">
        <v>4</v>
      </c>
      <c r="C276" t="s">
        <v>184</v>
      </c>
      <c r="D276">
        <v>535212</v>
      </c>
      <c r="E276" t="s">
        <v>185</v>
      </c>
      <c r="F276" t="s">
        <v>186</v>
      </c>
      <c r="G276" t="s">
        <v>187</v>
      </c>
      <c r="H276" t="s">
        <v>182</v>
      </c>
      <c r="I276" t="s">
        <v>183</v>
      </c>
      <c r="J276" s="1">
        <v>0.69444444444444453</v>
      </c>
      <c r="K276" s="1">
        <v>0.71388888888888891</v>
      </c>
      <c r="L276" t="s">
        <v>188</v>
      </c>
      <c r="M276" t="s">
        <v>189</v>
      </c>
      <c r="N276">
        <v>12.118</v>
      </c>
      <c r="Q276" s="1">
        <f t="shared" si="4"/>
        <v>1.9444444444444375E-2</v>
      </c>
    </row>
    <row r="277" spans="1:17">
      <c r="A277" t="s">
        <v>127</v>
      </c>
      <c r="B277">
        <v>5</v>
      </c>
      <c r="C277" t="s">
        <v>184</v>
      </c>
      <c r="D277">
        <v>535066</v>
      </c>
      <c r="E277" t="s">
        <v>190</v>
      </c>
      <c r="F277" t="s">
        <v>191</v>
      </c>
      <c r="G277" t="s">
        <v>187</v>
      </c>
      <c r="H277" t="s">
        <v>188</v>
      </c>
      <c r="I277" t="s">
        <v>189</v>
      </c>
      <c r="J277" s="1">
        <v>0.72222222222222221</v>
      </c>
      <c r="K277" s="1">
        <v>0.74236111111111114</v>
      </c>
      <c r="L277" t="s">
        <v>182</v>
      </c>
      <c r="M277" t="s">
        <v>183</v>
      </c>
      <c r="N277">
        <v>12.781700000000001</v>
      </c>
      <c r="Q277" s="1">
        <f t="shared" si="4"/>
        <v>2.0138888888888928E-2</v>
      </c>
    </row>
    <row r="278" spans="1:17">
      <c r="A278" t="s">
        <v>127</v>
      </c>
      <c r="B278">
        <v>6</v>
      </c>
      <c r="C278" t="s">
        <v>179</v>
      </c>
      <c r="H278" t="s">
        <v>182</v>
      </c>
      <c r="I278" t="s">
        <v>183</v>
      </c>
      <c r="J278" s="1">
        <v>0.74236111111111114</v>
      </c>
      <c r="K278" s="1">
        <v>0.74513888888888891</v>
      </c>
      <c r="L278" t="s">
        <v>192</v>
      </c>
      <c r="M278" t="s">
        <v>193</v>
      </c>
      <c r="N278">
        <v>1.992</v>
      </c>
      <c r="Q278" s="1">
        <f t="shared" si="4"/>
        <v>2.7777777777777679E-3</v>
      </c>
    </row>
    <row r="279" spans="1:17">
      <c r="A279" t="s">
        <v>127</v>
      </c>
      <c r="B279">
        <v>7</v>
      </c>
      <c r="C279" t="s">
        <v>184</v>
      </c>
      <c r="D279">
        <v>220277</v>
      </c>
      <c r="E279" t="s">
        <v>229</v>
      </c>
      <c r="F279" t="s">
        <v>230</v>
      </c>
      <c r="G279" t="s">
        <v>222</v>
      </c>
      <c r="H279" t="s">
        <v>192</v>
      </c>
      <c r="I279" t="s">
        <v>193</v>
      </c>
      <c r="J279" s="1">
        <v>0.75</v>
      </c>
      <c r="K279" s="1">
        <v>0.77638888888888891</v>
      </c>
      <c r="L279" t="s">
        <v>218</v>
      </c>
      <c r="M279" t="s">
        <v>219</v>
      </c>
      <c r="N279">
        <v>15.4627</v>
      </c>
      <c r="Q279" s="1">
        <f t="shared" si="4"/>
        <v>2.6388888888888906E-2</v>
      </c>
    </row>
    <row r="280" spans="1:17">
      <c r="A280" t="s">
        <v>127</v>
      </c>
      <c r="B280">
        <v>8</v>
      </c>
      <c r="C280" t="s">
        <v>184</v>
      </c>
      <c r="D280">
        <v>220137</v>
      </c>
      <c r="E280" t="s">
        <v>227</v>
      </c>
      <c r="F280" t="s">
        <v>228</v>
      </c>
      <c r="G280" t="s">
        <v>222</v>
      </c>
      <c r="H280" t="s">
        <v>218</v>
      </c>
      <c r="I280" t="s">
        <v>219</v>
      </c>
      <c r="J280" s="1">
        <v>0.78125</v>
      </c>
      <c r="K280" s="1">
        <v>0.80902777777777779</v>
      </c>
      <c r="L280" t="s">
        <v>192</v>
      </c>
      <c r="M280" t="s">
        <v>193</v>
      </c>
      <c r="N280">
        <v>16.2334</v>
      </c>
      <c r="Q280" s="1">
        <f t="shared" si="4"/>
        <v>2.777777777777779E-2</v>
      </c>
    </row>
    <row r="281" spans="1:17">
      <c r="A281" t="s">
        <v>127</v>
      </c>
      <c r="B281">
        <v>9</v>
      </c>
      <c r="C281" t="s">
        <v>184</v>
      </c>
      <c r="D281">
        <v>220293</v>
      </c>
      <c r="E281" t="s">
        <v>229</v>
      </c>
      <c r="F281" t="s">
        <v>230</v>
      </c>
      <c r="G281" t="s">
        <v>222</v>
      </c>
      <c r="H281" t="s">
        <v>192</v>
      </c>
      <c r="I281" t="s">
        <v>193</v>
      </c>
      <c r="J281" s="1">
        <v>0.83333333333333337</v>
      </c>
      <c r="K281" s="1">
        <v>0.85972222222222217</v>
      </c>
      <c r="L281" t="s">
        <v>218</v>
      </c>
      <c r="M281" t="s">
        <v>219</v>
      </c>
      <c r="N281">
        <v>15.4627</v>
      </c>
      <c r="Q281" s="1">
        <f t="shared" si="4"/>
        <v>2.6388888888888795E-2</v>
      </c>
    </row>
    <row r="282" spans="1:17">
      <c r="A282" t="s">
        <v>127</v>
      </c>
      <c r="B282">
        <v>10</v>
      </c>
      <c r="C282" t="s">
        <v>184</v>
      </c>
      <c r="D282">
        <v>220154</v>
      </c>
      <c r="E282" t="s">
        <v>248</v>
      </c>
      <c r="F282" t="s">
        <v>249</v>
      </c>
      <c r="G282" t="s">
        <v>222</v>
      </c>
      <c r="H282" t="s">
        <v>218</v>
      </c>
      <c r="I282" t="s">
        <v>219</v>
      </c>
      <c r="J282" s="1">
        <v>0.86458333333333337</v>
      </c>
      <c r="K282" s="1">
        <v>0.87986111111111109</v>
      </c>
      <c r="L282" t="s">
        <v>250</v>
      </c>
      <c r="M282" t="s">
        <v>251</v>
      </c>
      <c r="N282">
        <v>8.1109200000000001</v>
      </c>
      <c r="Q282" s="1">
        <f t="shared" si="4"/>
        <v>1.5277777777777724E-2</v>
      </c>
    </row>
    <row r="283" spans="1:17">
      <c r="A283" t="s">
        <v>127</v>
      </c>
      <c r="B283">
        <v>11</v>
      </c>
      <c r="C283" t="s">
        <v>184</v>
      </c>
      <c r="D283">
        <v>220300</v>
      </c>
      <c r="E283" t="s">
        <v>271</v>
      </c>
      <c r="F283" t="s">
        <v>272</v>
      </c>
      <c r="G283" t="s">
        <v>222</v>
      </c>
      <c r="H283" t="s">
        <v>250</v>
      </c>
      <c r="I283" t="s">
        <v>251</v>
      </c>
      <c r="J283" s="1">
        <v>0.88541666666666663</v>
      </c>
      <c r="K283" s="1">
        <v>0.90069444444444446</v>
      </c>
      <c r="L283" t="s">
        <v>218</v>
      </c>
      <c r="M283" t="s">
        <v>219</v>
      </c>
      <c r="N283">
        <v>8.4759799999999998</v>
      </c>
      <c r="Q283" s="1">
        <f t="shared" si="4"/>
        <v>1.5277777777777835E-2</v>
      </c>
    </row>
    <row r="284" spans="1:17">
      <c r="A284" t="s">
        <v>127</v>
      </c>
      <c r="B284">
        <v>12</v>
      </c>
      <c r="C284" t="s">
        <v>184</v>
      </c>
      <c r="D284">
        <v>220160</v>
      </c>
      <c r="E284" t="s">
        <v>248</v>
      </c>
      <c r="F284" t="s">
        <v>249</v>
      </c>
      <c r="G284" t="s">
        <v>222</v>
      </c>
      <c r="H284" t="s">
        <v>218</v>
      </c>
      <c r="I284" t="s">
        <v>219</v>
      </c>
      <c r="J284" s="1">
        <v>0.90625</v>
      </c>
      <c r="K284" s="1">
        <v>0.92152777777777783</v>
      </c>
      <c r="L284" t="s">
        <v>250</v>
      </c>
      <c r="M284" t="s">
        <v>251</v>
      </c>
      <c r="N284">
        <v>8.1109200000000001</v>
      </c>
      <c r="Q284" s="1">
        <f t="shared" si="4"/>
        <v>1.5277777777777835E-2</v>
      </c>
    </row>
    <row r="285" spans="1:17">
      <c r="A285" t="s">
        <v>127</v>
      </c>
      <c r="B285">
        <v>13</v>
      </c>
      <c r="C285" t="s">
        <v>179</v>
      </c>
      <c r="H285" t="s">
        <v>250</v>
      </c>
      <c r="I285" t="s">
        <v>251</v>
      </c>
      <c r="J285" s="1">
        <v>0.92152777777777783</v>
      </c>
      <c r="K285" s="1">
        <v>0.93541666666666667</v>
      </c>
      <c r="L285" t="s">
        <v>180</v>
      </c>
      <c r="M285" t="s">
        <v>181</v>
      </c>
      <c r="N285">
        <v>11.5</v>
      </c>
      <c r="Q285" s="1">
        <f t="shared" si="4"/>
        <v>1.388888888888884E-2</v>
      </c>
    </row>
    <row r="286" spans="1:17">
      <c r="A286" t="s">
        <v>127</v>
      </c>
      <c r="M286" t="s">
        <v>277</v>
      </c>
      <c r="N286">
        <f>SUM(N273:N285)</f>
        <v>142.74802</v>
      </c>
      <c r="P286" t="s">
        <v>274</v>
      </c>
      <c r="Q286" s="1">
        <f>SUM(Q273:Q285)</f>
        <v>0.23055555555555551</v>
      </c>
    </row>
    <row r="287" spans="1:17">
      <c r="Q287" s="1"/>
    </row>
    <row r="288" spans="1:17">
      <c r="A288" t="s">
        <v>133</v>
      </c>
      <c r="Q288" s="1"/>
    </row>
    <row r="289" spans="1:17">
      <c r="A289" t="s">
        <v>133</v>
      </c>
      <c r="B289">
        <v>1</v>
      </c>
      <c r="C289" t="s">
        <v>179</v>
      </c>
      <c r="H289" t="s">
        <v>180</v>
      </c>
      <c r="I289" t="s">
        <v>181</v>
      </c>
      <c r="J289" s="1">
        <v>0.49444444444444446</v>
      </c>
      <c r="K289" s="1">
        <v>0.50347222222222221</v>
      </c>
      <c r="L289" t="s">
        <v>207</v>
      </c>
      <c r="M289" t="s">
        <v>208</v>
      </c>
      <c r="N289">
        <v>5.3</v>
      </c>
      <c r="Q289" s="1">
        <f t="shared" si="4"/>
        <v>9.0277777777777457E-3</v>
      </c>
    </row>
    <row r="290" spans="1:17">
      <c r="A290" t="s">
        <v>133</v>
      </c>
      <c r="B290">
        <v>2</v>
      </c>
      <c r="C290" t="s">
        <v>184</v>
      </c>
      <c r="D290">
        <v>201406</v>
      </c>
      <c r="E290" t="s">
        <v>209</v>
      </c>
      <c r="F290" t="s">
        <v>210</v>
      </c>
      <c r="G290" t="s">
        <v>211</v>
      </c>
      <c r="H290" t="s">
        <v>207</v>
      </c>
      <c r="I290" t="s">
        <v>208</v>
      </c>
      <c r="J290" s="1">
        <v>0.50347222222222221</v>
      </c>
      <c r="K290" s="1">
        <v>0.5180555555555556</v>
      </c>
      <c r="L290" t="s">
        <v>212</v>
      </c>
      <c r="M290" t="s">
        <v>213</v>
      </c>
      <c r="N290">
        <v>6.6947799999999997</v>
      </c>
      <c r="Q290" s="1">
        <f t="shared" si="4"/>
        <v>1.4583333333333393E-2</v>
      </c>
    </row>
    <row r="291" spans="1:17">
      <c r="A291" t="s">
        <v>133</v>
      </c>
      <c r="B291">
        <v>3</v>
      </c>
      <c r="C291" t="s">
        <v>184</v>
      </c>
      <c r="D291">
        <v>201509</v>
      </c>
      <c r="E291" t="s">
        <v>214</v>
      </c>
      <c r="F291" t="s">
        <v>215</v>
      </c>
      <c r="G291" t="s">
        <v>211</v>
      </c>
      <c r="H291" t="s">
        <v>212</v>
      </c>
      <c r="I291" t="s">
        <v>213</v>
      </c>
      <c r="J291" s="1">
        <v>0.52430555555555558</v>
      </c>
      <c r="K291" s="1">
        <v>0.54027777777777775</v>
      </c>
      <c r="L291" t="s">
        <v>207</v>
      </c>
      <c r="M291" t="s">
        <v>208</v>
      </c>
      <c r="N291">
        <v>7.8006000000000002</v>
      </c>
      <c r="Q291" s="1">
        <f t="shared" si="4"/>
        <v>1.5972222222222165E-2</v>
      </c>
    </row>
    <row r="292" spans="1:17">
      <c r="A292" t="s">
        <v>133</v>
      </c>
      <c r="B292">
        <v>4</v>
      </c>
      <c r="C292" t="s">
        <v>184</v>
      </c>
      <c r="D292">
        <v>201413</v>
      </c>
      <c r="E292" t="s">
        <v>209</v>
      </c>
      <c r="F292" t="s">
        <v>210</v>
      </c>
      <c r="G292" t="s">
        <v>211</v>
      </c>
      <c r="H292" t="s">
        <v>207</v>
      </c>
      <c r="I292" t="s">
        <v>208</v>
      </c>
      <c r="J292" s="1">
        <v>0.55208333333333337</v>
      </c>
      <c r="K292" s="1">
        <v>0.56666666666666665</v>
      </c>
      <c r="L292" t="s">
        <v>212</v>
      </c>
      <c r="M292" t="s">
        <v>213</v>
      </c>
      <c r="N292">
        <v>6.6947799999999997</v>
      </c>
      <c r="Q292" s="1">
        <f t="shared" si="4"/>
        <v>1.4583333333333282E-2</v>
      </c>
    </row>
    <row r="293" spans="1:17">
      <c r="A293" t="s">
        <v>133</v>
      </c>
      <c r="B293">
        <v>5</v>
      </c>
      <c r="C293" t="s">
        <v>184</v>
      </c>
      <c r="D293">
        <v>201512</v>
      </c>
      <c r="E293" t="s">
        <v>214</v>
      </c>
      <c r="F293" t="s">
        <v>215</v>
      </c>
      <c r="G293" t="s">
        <v>211</v>
      </c>
      <c r="H293" t="s">
        <v>212</v>
      </c>
      <c r="I293" t="s">
        <v>213</v>
      </c>
      <c r="J293" s="1">
        <v>0.57291666666666663</v>
      </c>
      <c r="K293" s="1">
        <v>0.58888888888888891</v>
      </c>
      <c r="L293" t="s">
        <v>207</v>
      </c>
      <c r="M293" t="s">
        <v>208</v>
      </c>
      <c r="N293">
        <v>7.8006000000000002</v>
      </c>
      <c r="Q293" s="1">
        <f t="shared" si="4"/>
        <v>1.5972222222222276E-2</v>
      </c>
    </row>
    <row r="294" spans="1:17">
      <c r="A294" t="s">
        <v>133</v>
      </c>
      <c r="B294">
        <v>6</v>
      </c>
      <c r="C294" t="s">
        <v>184</v>
      </c>
      <c r="D294">
        <v>201419</v>
      </c>
      <c r="E294" t="s">
        <v>209</v>
      </c>
      <c r="F294" t="s">
        <v>210</v>
      </c>
      <c r="G294" t="s">
        <v>211</v>
      </c>
      <c r="H294" t="s">
        <v>207</v>
      </c>
      <c r="I294" t="s">
        <v>208</v>
      </c>
      <c r="J294" s="1">
        <v>0.60069444444444442</v>
      </c>
      <c r="K294" s="1">
        <v>0.61527777777777781</v>
      </c>
      <c r="L294" t="s">
        <v>212</v>
      </c>
      <c r="M294" t="s">
        <v>213</v>
      </c>
      <c r="N294">
        <v>6.6947799999999997</v>
      </c>
      <c r="Q294" s="1">
        <f t="shared" si="4"/>
        <v>1.4583333333333393E-2</v>
      </c>
    </row>
    <row r="295" spans="1:17">
      <c r="A295" t="s">
        <v>133</v>
      </c>
      <c r="B295">
        <v>7</v>
      </c>
      <c r="C295" t="s">
        <v>184</v>
      </c>
      <c r="D295">
        <v>201517</v>
      </c>
      <c r="E295" t="s">
        <v>214</v>
      </c>
      <c r="F295" t="s">
        <v>215</v>
      </c>
      <c r="G295" t="s">
        <v>211</v>
      </c>
      <c r="H295" t="s">
        <v>212</v>
      </c>
      <c r="I295" t="s">
        <v>213</v>
      </c>
      <c r="J295" s="1">
        <v>0.62152777777777779</v>
      </c>
      <c r="K295" s="1">
        <v>0.63750000000000007</v>
      </c>
      <c r="L295" t="s">
        <v>207</v>
      </c>
      <c r="M295" t="s">
        <v>208</v>
      </c>
      <c r="N295">
        <v>7.8006000000000002</v>
      </c>
      <c r="Q295" s="1">
        <f t="shared" si="4"/>
        <v>1.5972222222222276E-2</v>
      </c>
    </row>
    <row r="296" spans="1:17">
      <c r="A296" t="s">
        <v>133</v>
      </c>
      <c r="B296">
        <v>8</v>
      </c>
      <c r="C296" t="s">
        <v>179</v>
      </c>
      <c r="H296" t="s">
        <v>207</v>
      </c>
      <c r="I296" t="s">
        <v>208</v>
      </c>
      <c r="J296" s="1">
        <v>0.63750000000000007</v>
      </c>
      <c r="K296" s="1">
        <v>0.64027777777777783</v>
      </c>
      <c r="L296" t="s">
        <v>197</v>
      </c>
      <c r="M296" t="s">
        <v>198</v>
      </c>
      <c r="N296">
        <v>2.194</v>
      </c>
      <c r="Q296" s="1">
        <f t="shared" si="4"/>
        <v>2.7777777777777679E-3</v>
      </c>
    </row>
    <row r="297" spans="1:17">
      <c r="A297" t="s">
        <v>133</v>
      </c>
      <c r="B297">
        <v>9</v>
      </c>
      <c r="C297" t="s">
        <v>184</v>
      </c>
      <c r="D297">
        <v>100780</v>
      </c>
      <c r="E297" t="s">
        <v>199</v>
      </c>
      <c r="F297" t="s">
        <v>200</v>
      </c>
      <c r="G297" t="s">
        <v>196</v>
      </c>
      <c r="H297" t="s">
        <v>197</v>
      </c>
      <c r="I297" t="s">
        <v>198</v>
      </c>
      <c r="J297" s="1">
        <v>0.67361111111111116</v>
      </c>
      <c r="K297" s="1">
        <v>0.68194444444444446</v>
      </c>
      <c r="L297" t="s">
        <v>201</v>
      </c>
      <c r="M297" t="s">
        <v>202</v>
      </c>
      <c r="N297">
        <v>3.9434100000000001</v>
      </c>
      <c r="Q297" s="1">
        <f t="shared" si="4"/>
        <v>8.3333333333333037E-3</v>
      </c>
    </row>
    <row r="298" spans="1:17">
      <c r="A298" t="s">
        <v>133</v>
      </c>
      <c r="B298">
        <v>10</v>
      </c>
      <c r="C298" t="s">
        <v>184</v>
      </c>
      <c r="D298">
        <v>100922</v>
      </c>
      <c r="E298" t="s">
        <v>203</v>
      </c>
      <c r="F298" t="s">
        <v>204</v>
      </c>
      <c r="G298" t="s">
        <v>196</v>
      </c>
      <c r="H298" t="s">
        <v>201</v>
      </c>
      <c r="I298" t="s">
        <v>202</v>
      </c>
      <c r="J298" s="1">
        <v>0.68402777777777779</v>
      </c>
      <c r="K298" s="1">
        <v>0.69166666666666676</v>
      </c>
      <c r="L298" t="s">
        <v>197</v>
      </c>
      <c r="M298" t="s">
        <v>198</v>
      </c>
      <c r="N298">
        <v>3.6383299999999998</v>
      </c>
      <c r="Q298" s="1">
        <f t="shared" si="4"/>
        <v>7.6388888888889728E-3</v>
      </c>
    </row>
    <row r="299" spans="1:17">
      <c r="A299" t="s">
        <v>133</v>
      </c>
      <c r="B299">
        <v>11</v>
      </c>
      <c r="C299" t="s">
        <v>184</v>
      </c>
      <c r="D299">
        <v>100784</v>
      </c>
      <c r="E299" t="s">
        <v>199</v>
      </c>
      <c r="F299" t="s">
        <v>200</v>
      </c>
      <c r="G299" t="s">
        <v>196</v>
      </c>
      <c r="H299" t="s">
        <v>197</v>
      </c>
      <c r="I299" t="s">
        <v>198</v>
      </c>
      <c r="J299" s="1">
        <v>0.69444444444444453</v>
      </c>
      <c r="K299" s="1">
        <v>0.70277777777777783</v>
      </c>
      <c r="L299" t="s">
        <v>201</v>
      </c>
      <c r="M299" t="s">
        <v>202</v>
      </c>
      <c r="N299">
        <v>3.9434100000000001</v>
      </c>
      <c r="Q299" s="1">
        <f t="shared" si="4"/>
        <v>8.3333333333333037E-3</v>
      </c>
    </row>
    <row r="300" spans="1:17">
      <c r="A300" t="s">
        <v>133</v>
      </c>
      <c r="B300">
        <v>12</v>
      </c>
      <c r="C300" t="s">
        <v>184</v>
      </c>
      <c r="D300">
        <v>100927</v>
      </c>
      <c r="E300" t="s">
        <v>203</v>
      </c>
      <c r="F300" t="s">
        <v>204</v>
      </c>
      <c r="G300" t="s">
        <v>196</v>
      </c>
      <c r="H300" t="s">
        <v>201</v>
      </c>
      <c r="I300" t="s">
        <v>202</v>
      </c>
      <c r="J300" s="1">
        <v>0.70486111111111116</v>
      </c>
      <c r="K300" s="1">
        <v>0.71250000000000002</v>
      </c>
      <c r="L300" t="s">
        <v>197</v>
      </c>
      <c r="M300" t="s">
        <v>198</v>
      </c>
      <c r="N300">
        <v>3.6383299999999998</v>
      </c>
      <c r="Q300" s="1">
        <f t="shared" si="4"/>
        <v>7.6388888888888618E-3</v>
      </c>
    </row>
    <row r="301" spans="1:17">
      <c r="A301" t="s">
        <v>133</v>
      </c>
      <c r="B301">
        <v>13</v>
      </c>
      <c r="C301" t="s">
        <v>184</v>
      </c>
      <c r="D301">
        <v>100790</v>
      </c>
      <c r="E301" t="s">
        <v>199</v>
      </c>
      <c r="F301" t="s">
        <v>200</v>
      </c>
      <c r="G301" t="s">
        <v>196</v>
      </c>
      <c r="H301" t="s">
        <v>197</v>
      </c>
      <c r="I301" t="s">
        <v>198</v>
      </c>
      <c r="J301" s="1">
        <v>0.71527777777777779</v>
      </c>
      <c r="K301" s="1">
        <v>0.72361111111111109</v>
      </c>
      <c r="L301" t="s">
        <v>201</v>
      </c>
      <c r="M301" t="s">
        <v>202</v>
      </c>
      <c r="N301">
        <v>3.9434100000000001</v>
      </c>
      <c r="Q301" s="1">
        <f t="shared" si="4"/>
        <v>8.3333333333333037E-3</v>
      </c>
    </row>
    <row r="302" spans="1:17">
      <c r="A302" t="s">
        <v>133</v>
      </c>
      <c r="B302">
        <v>14</v>
      </c>
      <c r="C302" t="s">
        <v>184</v>
      </c>
      <c r="D302">
        <v>100931</v>
      </c>
      <c r="E302" t="s">
        <v>203</v>
      </c>
      <c r="F302" t="s">
        <v>204</v>
      </c>
      <c r="G302" t="s">
        <v>196</v>
      </c>
      <c r="H302" t="s">
        <v>201</v>
      </c>
      <c r="I302" t="s">
        <v>202</v>
      </c>
      <c r="J302" s="1">
        <v>0.72569444444444453</v>
      </c>
      <c r="K302" s="1">
        <v>0.73333333333333339</v>
      </c>
      <c r="L302" t="s">
        <v>197</v>
      </c>
      <c r="M302" t="s">
        <v>198</v>
      </c>
      <c r="N302">
        <v>3.6383299999999998</v>
      </c>
      <c r="Q302" s="1">
        <f t="shared" si="4"/>
        <v>7.6388888888888618E-3</v>
      </c>
    </row>
    <row r="303" spans="1:17">
      <c r="A303" t="s">
        <v>133</v>
      </c>
      <c r="B303">
        <v>15</v>
      </c>
      <c r="C303" t="s">
        <v>184</v>
      </c>
      <c r="D303">
        <v>100794</v>
      </c>
      <c r="E303" t="s">
        <v>199</v>
      </c>
      <c r="F303" t="s">
        <v>200</v>
      </c>
      <c r="G303" t="s">
        <v>196</v>
      </c>
      <c r="H303" t="s">
        <v>197</v>
      </c>
      <c r="I303" t="s">
        <v>198</v>
      </c>
      <c r="J303" s="1">
        <v>0.73611111111111116</v>
      </c>
      <c r="K303" s="1">
        <v>0.74444444444444446</v>
      </c>
      <c r="L303" t="s">
        <v>201</v>
      </c>
      <c r="M303" t="s">
        <v>202</v>
      </c>
      <c r="N303">
        <v>3.9434100000000001</v>
      </c>
      <c r="Q303" s="1">
        <f t="shared" si="4"/>
        <v>8.3333333333333037E-3</v>
      </c>
    </row>
    <row r="304" spans="1:17">
      <c r="A304" t="s">
        <v>133</v>
      </c>
      <c r="B304">
        <v>16</v>
      </c>
      <c r="C304" t="s">
        <v>184</v>
      </c>
      <c r="D304">
        <v>100935</v>
      </c>
      <c r="E304" t="s">
        <v>203</v>
      </c>
      <c r="F304" t="s">
        <v>204</v>
      </c>
      <c r="G304" t="s">
        <v>196</v>
      </c>
      <c r="H304" t="s">
        <v>201</v>
      </c>
      <c r="I304" t="s">
        <v>202</v>
      </c>
      <c r="J304" s="1">
        <v>0.74652777777777779</v>
      </c>
      <c r="K304" s="1">
        <v>0.75416666666666676</v>
      </c>
      <c r="L304" t="s">
        <v>197</v>
      </c>
      <c r="M304" t="s">
        <v>198</v>
      </c>
      <c r="N304">
        <v>3.6383299999999998</v>
      </c>
      <c r="Q304" s="1">
        <f t="shared" si="4"/>
        <v>7.6388888888889728E-3</v>
      </c>
    </row>
    <row r="305" spans="1:17">
      <c r="A305" t="s">
        <v>133</v>
      </c>
      <c r="B305">
        <v>17</v>
      </c>
      <c r="C305" t="s">
        <v>184</v>
      </c>
      <c r="D305">
        <v>100798</v>
      </c>
      <c r="E305" t="s">
        <v>199</v>
      </c>
      <c r="F305" t="s">
        <v>200</v>
      </c>
      <c r="G305" t="s">
        <v>196</v>
      </c>
      <c r="H305" t="s">
        <v>197</v>
      </c>
      <c r="I305" t="s">
        <v>198</v>
      </c>
      <c r="J305" s="1">
        <v>0.75694444444444453</v>
      </c>
      <c r="K305" s="1">
        <v>0.76527777777777783</v>
      </c>
      <c r="L305" t="s">
        <v>201</v>
      </c>
      <c r="M305" t="s">
        <v>202</v>
      </c>
      <c r="N305">
        <v>3.9434100000000001</v>
      </c>
      <c r="Q305" s="1">
        <f t="shared" si="4"/>
        <v>8.3333333333333037E-3</v>
      </c>
    </row>
    <row r="306" spans="1:17">
      <c r="A306" t="s">
        <v>133</v>
      </c>
      <c r="B306">
        <v>18</v>
      </c>
      <c r="C306" t="s">
        <v>179</v>
      </c>
      <c r="H306" t="s">
        <v>201</v>
      </c>
      <c r="I306" t="s">
        <v>202</v>
      </c>
      <c r="J306" s="1">
        <v>0.76527777777777783</v>
      </c>
      <c r="K306" s="1">
        <v>0.77569444444444446</v>
      </c>
      <c r="L306" t="s">
        <v>180</v>
      </c>
      <c r="M306" t="s">
        <v>181</v>
      </c>
      <c r="N306">
        <v>7.5</v>
      </c>
      <c r="Q306" s="1">
        <f t="shared" si="4"/>
        <v>1.041666666666663E-2</v>
      </c>
    </row>
    <row r="307" spans="1:17">
      <c r="A307" t="s">
        <v>133</v>
      </c>
      <c r="M307" t="s">
        <v>277</v>
      </c>
      <c r="N307">
        <f>SUM(N289:N306)</f>
        <v>92.750509999999991</v>
      </c>
      <c r="P307" t="s">
        <v>274</v>
      </c>
      <c r="Q307" s="1">
        <f>SUM(Q289:Q306)</f>
        <v>0.18611111111111112</v>
      </c>
    </row>
    <row r="308" spans="1:17">
      <c r="Q308" s="1"/>
    </row>
    <row r="309" spans="1:17">
      <c r="A309" t="s">
        <v>145</v>
      </c>
      <c r="Q309" s="1"/>
    </row>
    <row r="310" spans="1:17">
      <c r="A310" t="s">
        <v>145</v>
      </c>
      <c r="B310">
        <v>1</v>
      </c>
      <c r="C310" t="s">
        <v>179</v>
      </c>
      <c r="H310" t="s">
        <v>180</v>
      </c>
      <c r="I310" t="s">
        <v>181</v>
      </c>
      <c r="J310" s="1">
        <v>0.57500000000000007</v>
      </c>
      <c r="K310" s="1">
        <v>0.58333333333333337</v>
      </c>
      <c r="L310" t="s">
        <v>192</v>
      </c>
      <c r="M310" t="s">
        <v>193</v>
      </c>
      <c r="N310">
        <v>7.5</v>
      </c>
      <c r="Q310" s="1">
        <f t="shared" si="4"/>
        <v>8.3333333333333037E-3</v>
      </c>
    </row>
    <row r="311" spans="1:17">
      <c r="A311" t="s">
        <v>145</v>
      </c>
      <c r="B311">
        <v>2</v>
      </c>
      <c r="C311" t="s">
        <v>184</v>
      </c>
      <c r="D311">
        <v>220244</v>
      </c>
      <c r="E311" t="s">
        <v>229</v>
      </c>
      <c r="F311" t="s">
        <v>230</v>
      </c>
      <c r="G311" t="s">
        <v>222</v>
      </c>
      <c r="H311" t="s">
        <v>192</v>
      </c>
      <c r="I311" t="s">
        <v>193</v>
      </c>
      <c r="J311" s="1">
        <v>0.58333333333333337</v>
      </c>
      <c r="K311" s="1">
        <v>0.60972222222222217</v>
      </c>
      <c r="L311" t="s">
        <v>218</v>
      </c>
      <c r="M311" t="s">
        <v>219</v>
      </c>
      <c r="N311">
        <v>15.4627</v>
      </c>
      <c r="Q311" s="1">
        <f t="shared" si="4"/>
        <v>2.6388888888888795E-2</v>
      </c>
    </row>
    <row r="312" spans="1:17">
      <c r="A312" t="s">
        <v>145</v>
      </c>
      <c r="B312">
        <v>3</v>
      </c>
      <c r="C312" t="s">
        <v>184</v>
      </c>
      <c r="D312">
        <v>220106</v>
      </c>
      <c r="E312" t="s">
        <v>227</v>
      </c>
      <c r="F312" t="s">
        <v>228</v>
      </c>
      <c r="G312" t="s">
        <v>222</v>
      </c>
      <c r="H312" t="s">
        <v>218</v>
      </c>
      <c r="I312" t="s">
        <v>219</v>
      </c>
      <c r="J312" s="1">
        <v>0.61458333333333337</v>
      </c>
      <c r="K312" s="1">
        <v>0.64236111111111105</v>
      </c>
      <c r="L312" t="s">
        <v>192</v>
      </c>
      <c r="M312" t="s">
        <v>193</v>
      </c>
      <c r="N312">
        <v>16.2334</v>
      </c>
      <c r="Q312" s="1">
        <f t="shared" si="4"/>
        <v>2.7777777777777679E-2</v>
      </c>
    </row>
    <row r="313" spans="1:17">
      <c r="A313" t="s">
        <v>145</v>
      </c>
      <c r="B313">
        <v>4</v>
      </c>
      <c r="C313" t="s">
        <v>184</v>
      </c>
      <c r="D313">
        <v>220261</v>
      </c>
      <c r="E313" t="s">
        <v>229</v>
      </c>
      <c r="F313" t="s">
        <v>230</v>
      </c>
      <c r="G313" t="s">
        <v>222</v>
      </c>
      <c r="H313" t="s">
        <v>192</v>
      </c>
      <c r="I313" t="s">
        <v>193</v>
      </c>
      <c r="J313" s="1">
        <v>0.66666666666666663</v>
      </c>
      <c r="K313" s="1">
        <v>0.69305555555555554</v>
      </c>
      <c r="L313" t="s">
        <v>218</v>
      </c>
      <c r="M313" t="s">
        <v>219</v>
      </c>
      <c r="N313">
        <v>15.4627</v>
      </c>
      <c r="Q313" s="1">
        <f t="shared" si="4"/>
        <v>2.6388888888888906E-2</v>
      </c>
    </row>
    <row r="314" spans="1:17">
      <c r="A314" t="s">
        <v>145</v>
      </c>
      <c r="B314">
        <v>5</v>
      </c>
      <c r="C314" t="s">
        <v>184</v>
      </c>
      <c r="D314">
        <v>220122</v>
      </c>
      <c r="E314" t="s">
        <v>227</v>
      </c>
      <c r="F314" t="s">
        <v>228</v>
      </c>
      <c r="G314" t="s">
        <v>222</v>
      </c>
      <c r="H314" t="s">
        <v>218</v>
      </c>
      <c r="I314" t="s">
        <v>219</v>
      </c>
      <c r="J314" s="1">
        <v>0.69791666666666663</v>
      </c>
      <c r="K314" s="1">
        <v>0.72569444444444453</v>
      </c>
      <c r="L314" t="s">
        <v>192</v>
      </c>
      <c r="M314" t="s">
        <v>193</v>
      </c>
      <c r="N314">
        <v>16.2334</v>
      </c>
      <c r="Q314" s="1">
        <f t="shared" si="4"/>
        <v>2.7777777777777901E-2</v>
      </c>
    </row>
    <row r="315" spans="1:17">
      <c r="A315" t="s">
        <v>145</v>
      </c>
      <c r="B315">
        <v>6</v>
      </c>
      <c r="C315" t="s">
        <v>179</v>
      </c>
      <c r="H315" t="s">
        <v>192</v>
      </c>
      <c r="I315" t="s">
        <v>193</v>
      </c>
      <c r="J315" s="1">
        <v>0.72569444444444453</v>
      </c>
      <c r="K315" s="1">
        <v>0.7284722222222223</v>
      </c>
      <c r="L315" t="s">
        <v>182</v>
      </c>
      <c r="M315" t="s">
        <v>183</v>
      </c>
      <c r="N315">
        <v>1.992</v>
      </c>
      <c r="Q315" s="1">
        <f t="shared" si="4"/>
        <v>2.7777777777777679E-3</v>
      </c>
    </row>
    <row r="316" spans="1:17">
      <c r="A316" t="s">
        <v>145</v>
      </c>
      <c r="B316">
        <v>7</v>
      </c>
      <c r="C316" t="s">
        <v>184</v>
      </c>
      <c r="D316">
        <v>535222</v>
      </c>
      <c r="E316" t="s">
        <v>185</v>
      </c>
      <c r="F316" t="s">
        <v>186</v>
      </c>
      <c r="G316" t="s">
        <v>187</v>
      </c>
      <c r="H316" t="s">
        <v>182</v>
      </c>
      <c r="I316" t="s">
        <v>183</v>
      </c>
      <c r="J316" s="1">
        <v>0.73611111111111116</v>
      </c>
      <c r="K316" s="1">
        <v>0.75555555555555554</v>
      </c>
      <c r="L316" t="s">
        <v>188</v>
      </c>
      <c r="M316" t="s">
        <v>189</v>
      </c>
      <c r="N316">
        <v>12.118</v>
      </c>
      <c r="Q316" s="1">
        <f t="shared" si="4"/>
        <v>1.9444444444444375E-2</v>
      </c>
    </row>
    <row r="317" spans="1:17">
      <c r="A317" t="s">
        <v>145</v>
      </c>
      <c r="B317">
        <v>8</v>
      </c>
      <c r="C317" t="s">
        <v>184</v>
      </c>
      <c r="D317">
        <v>535076</v>
      </c>
      <c r="E317" t="s">
        <v>190</v>
      </c>
      <c r="F317" t="s">
        <v>191</v>
      </c>
      <c r="G317" t="s">
        <v>187</v>
      </c>
      <c r="H317" t="s">
        <v>188</v>
      </c>
      <c r="I317" t="s">
        <v>189</v>
      </c>
      <c r="J317" s="1">
        <v>0.76388888888888884</v>
      </c>
      <c r="K317" s="1">
        <v>0.78402777777777777</v>
      </c>
      <c r="L317" t="s">
        <v>182</v>
      </c>
      <c r="M317" t="s">
        <v>183</v>
      </c>
      <c r="N317">
        <v>12.781700000000001</v>
      </c>
      <c r="Q317" s="1">
        <f t="shared" si="4"/>
        <v>2.0138888888888928E-2</v>
      </c>
    </row>
    <row r="318" spans="1:17">
      <c r="A318" t="s">
        <v>145</v>
      </c>
      <c r="B318">
        <v>9</v>
      </c>
      <c r="C318" t="s">
        <v>184</v>
      </c>
      <c r="D318">
        <v>535237</v>
      </c>
      <c r="E318" t="s">
        <v>185</v>
      </c>
      <c r="F318" t="s">
        <v>186</v>
      </c>
      <c r="G318" t="s">
        <v>187</v>
      </c>
      <c r="H318" t="s">
        <v>182</v>
      </c>
      <c r="I318" t="s">
        <v>183</v>
      </c>
      <c r="J318" s="1">
        <v>0.79861111111111116</v>
      </c>
      <c r="K318" s="1">
        <v>0.81805555555555554</v>
      </c>
      <c r="L318" t="s">
        <v>188</v>
      </c>
      <c r="M318" t="s">
        <v>189</v>
      </c>
      <c r="N318">
        <v>12.118</v>
      </c>
      <c r="Q318" s="1">
        <f t="shared" si="4"/>
        <v>1.9444444444444375E-2</v>
      </c>
    </row>
    <row r="319" spans="1:17">
      <c r="A319" t="s">
        <v>145</v>
      </c>
      <c r="B319">
        <v>10</v>
      </c>
      <c r="C319" t="s">
        <v>184</v>
      </c>
      <c r="D319">
        <v>535091</v>
      </c>
      <c r="E319" t="s">
        <v>190</v>
      </c>
      <c r="F319" t="s">
        <v>191</v>
      </c>
      <c r="G319" t="s">
        <v>187</v>
      </c>
      <c r="H319" t="s">
        <v>188</v>
      </c>
      <c r="I319" t="s">
        <v>189</v>
      </c>
      <c r="J319" s="1">
        <v>0.82638888888888884</v>
      </c>
      <c r="K319" s="1">
        <v>0.84513888888888899</v>
      </c>
      <c r="L319" t="s">
        <v>182</v>
      </c>
      <c r="M319" t="s">
        <v>183</v>
      </c>
      <c r="N319">
        <v>12.781700000000001</v>
      </c>
      <c r="Q319" s="1">
        <f t="shared" si="4"/>
        <v>1.8750000000000155E-2</v>
      </c>
    </row>
    <row r="320" spans="1:17">
      <c r="A320" t="s">
        <v>145</v>
      </c>
      <c r="B320">
        <v>11</v>
      </c>
      <c r="C320" t="s">
        <v>179</v>
      </c>
      <c r="H320" t="s">
        <v>182</v>
      </c>
      <c r="I320" t="s">
        <v>183</v>
      </c>
      <c r="J320" s="1">
        <v>0.84513888888888899</v>
      </c>
      <c r="K320" s="1">
        <v>0.8534722222222223</v>
      </c>
      <c r="L320" t="s">
        <v>180</v>
      </c>
      <c r="M320" t="s">
        <v>181</v>
      </c>
      <c r="N320">
        <v>7.8</v>
      </c>
      <c r="Q320" s="1">
        <f t="shared" si="4"/>
        <v>8.3333333333333037E-3</v>
      </c>
    </row>
    <row r="321" spans="1:17">
      <c r="A321" t="s">
        <v>145</v>
      </c>
      <c r="M321" t="s">
        <v>277</v>
      </c>
      <c r="N321">
        <f>SUM(N310:N320)</f>
        <v>130.4836</v>
      </c>
      <c r="P321" t="s">
        <v>274</v>
      </c>
      <c r="Q321" s="1">
        <f>SUM(Q310:Q320)</f>
        <v>0.20555555555555549</v>
      </c>
    </row>
    <row r="322" spans="1:17">
      <c r="Q322" s="1"/>
    </row>
    <row r="323" spans="1:17">
      <c r="A323" t="s">
        <v>110</v>
      </c>
      <c r="Q323" s="1"/>
    </row>
    <row r="324" spans="1:17">
      <c r="A324" t="s">
        <v>110</v>
      </c>
      <c r="B324">
        <v>1</v>
      </c>
      <c r="C324" t="s">
        <v>179</v>
      </c>
      <c r="H324" t="s">
        <v>180</v>
      </c>
      <c r="I324" t="s">
        <v>181</v>
      </c>
      <c r="J324" s="1">
        <v>0.27291666666666664</v>
      </c>
      <c r="K324" s="1">
        <v>0.28125</v>
      </c>
      <c r="L324" t="s">
        <v>218</v>
      </c>
      <c r="M324" t="s">
        <v>219</v>
      </c>
      <c r="N324">
        <v>5.3</v>
      </c>
      <c r="Q324" s="1">
        <f t="shared" si="4"/>
        <v>8.3333333333333592E-3</v>
      </c>
    </row>
    <row r="325" spans="1:17">
      <c r="A325" t="s">
        <v>110</v>
      </c>
      <c r="B325">
        <v>2</v>
      </c>
      <c r="C325" t="s">
        <v>184</v>
      </c>
      <c r="D325">
        <v>220040</v>
      </c>
      <c r="E325" t="s">
        <v>227</v>
      </c>
      <c r="F325" t="s">
        <v>228</v>
      </c>
      <c r="G325" t="s">
        <v>222</v>
      </c>
      <c r="H325" t="s">
        <v>218</v>
      </c>
      <c r="I325" t="s">
        <v>219</v>
      </c>
      <c r="J325" s="1">
        <v>0.28125</v>
      </c>
      <c r="K325" s="1">
        <v>0.30902777777777779</v>
      </c>
      <c r="L325" t="s">
        <v>192</v>
      </c>
      <c r="M325" t="s">
        <v>193</v>
      </c>
      <c r="N325">
        <v>16.2334</v>
      </c>
      <c r="Q325" s="1">
        <f t="shared" ref="Q325:Q388" si="5">K325-J325</f>
        <v>2.777777777777779E-2</v>
      </c>
    </row>
    <row r="326" spans="1:17">
      <c r="A326" t="s">
        <v>110</v>
      </c>
      <c r="B326">
        <v>3</v>
      </c>
      <c r="C326" t="s">
        <v>179</v>
      </c>
      <c r="H326" t="s">
        <v>192</v>
      </c>
      <c r="I326" t="s">
        <v>193</v>
      </c>
      <c r="J326" s="1">
        <v>0.30902777777777779</v>
      </c>
      <c r="K326" s="1">
        <v>0.31180555555555556</v>
      </c>
      <c r="L326" t="s">
        <v>182</v>
      </c>
      <c r="M326" t="s">
        <v>183</v>
      </c>
      <c r="N326">
        <v>1.992</v>
      </c>
      <c r="Q326" s="1">
        <f t="shared" si="5"/>
        <v>2.7777777777777679E-3</v>
      </c>
    </row>
    <row r="327" spans="1:17">
      <c r="A327" t="s">
        <v>110</v>
      </c>
      <c r="B327">
        <v>4</v>
      </c>
      <c r="C327" t="s">
        <v>184</v>
      </c>
      <c r="D327">
        <v>535146</v>
      </c>
      <c r="E327" t="s">
        <v>185</v>
      </c>
      <c r="F327" t="s">
        <v>186</v>
      </c>
      <c r="G327" t="s">
        <v>187</v>
      </c>
      <c r="H327" t="s">
        <v>182</v>
      </c>
      <c r="I327" t="s">
        <v>183</v>
      </c>
      <c r="J327" s="1">
        <v>0.34375</v>
      </c>
      <c r="K327" s="1">
        <v>0.36319444444444443</v>
      </c>
      <c r="L327" t="s">
        <v>188</v>
      </c>
      <c r="M327" t="s">
        <v>189</v>
      </c>
      <c r="N327">
        <v>12.118</v>
      </c>
      <c r="Q327" s="1">
        <f t="shared" si="5"/>
        <v>1.9444444444444431E-2</v>
      </c>
    </row>
    <row r="328" spans="1:17">
      <c r="A328" t="s">
        <v>110</v>
      </c>
      <c r="B328">
        <v>5</v>
      </c>
      <c r="C328" t="s">
        <v>184</v>
      </c>
      <c r="D328">
        <v>535000</v>
      </c>
      <c r="E328" t="s">
        <v>190</v>
      </c>
      <c r="F328" t="s">
        <v>191</v>
      </c>
      <c r="G328" t="s">
        <v>187</v>
      </c>
      <c r="H328" t="s">
        <v>188</v>
      </c>
      <c r="I328" t="s">
        <v>189</v>
      </c>
      <c r="J328" s="1">
        <v>0.375</v>
      </c>
      <c r="K328" s="1">
        <v>0.39513888888888887</v>
      </c>
      <c r="L328" t="s">
        <v>182</v>
      </c>
      <c r="M328" t="s">
        <v>183</v>
      </c>
      <c r="N328">
        <v>12.781700000000001</v>
      </c>
      <c r="Q328" s="1">
        <f t="shared" si="5"/>
        <v>2.0138888888888873E-2</v>
      </c>
    </row>
    <row r="329" spans="1:17">
      <c r="A329" t="s">
        <v>110</v>
      </c>
      <c r="B329">
        <v>6</v>
      </c>
      <c r="C329" t="s">
        <v>184</v>
      </c>
      <c r="D329">
        <v>535158</v>
      </c>
      <c r="E329" t="s">
        <v>185</v>
      </c>
      <c r="F329" t="s">
        <v>186</v>
      </c>
      <c r="G329" t="s">
        <v>187</v>
      </c>
      <c r="H329" t="s">
        <v>182</v>
      </c>
      <c r="I329" t="s">
        <v>183</v>
      </c>
      <c r="J329" s="1">
        <v>0.40625</v>
      </c>
      <c r="K329" s="1">
        <v>0.42569444444444443</v>
      </c>
      <c r="L329" t="s">
        <v>188</v>
      </c>
      <c r="M329" t="s">
        <v>189</v>
      </c>
      <c r="N329">
        <v>12.118</v>
      </c>
      <c r="Q329" s="1">
        <f t="shared" si="5"/>
        <v>1.9444444444444431E-2</v>
      </c>
    </row>
    <row r="330" spans="1:17">
      <c r="A330" t="s">
        <v>110</v>
      </c>
      <c r="B330">
        <v>7</v>
      </c>
      <c r="C330" t="s">
        <v>184</v>
      </c>
      <c r="D330">
        <v>535012</v>
      </c>
      <c r="E330" t="s">
        <v>190</v>
      </c>
      <c r="F330" t="s">
        <v>191</v>
      </c>
      <c r="G330" t="s">
        <v>187</v>
      </c>
      <c r="H330" t="s">
        <v>188</v>
      </c>
      <c r="I330" t="s">
        <v>189</v>
      </c>
      <c r="J330" s="1">
        <v>0.4375</v>
      </c>
      <c r="K330" s="1">
        <v>0.45763888888888887</v>
      </c>
      <c r="L330" t="s">
        <v>182</v>
      </c>
      <c r="M330" t="s">
        <v>183</v>
      </c>
      <c r="N330">
        <v>12.781700000000001</v>
      </c>
      <c r="Q330" s="1">
        <f t="shared" si="5"/>
        <v>2.0138888888888873E-2</v>
      </c>
    </row>
    <row r="331" spans="1:17">
      <c r="A331" t="s">
        <v>110</v>
      </c>
      <c r="B331">
        <v>8</v>
      </c>
      <c r="C331" t="s">
        <v>184</v>
      </c>
      <c r="D331">
        <v>535170</v>
      </c>
      <c r="E331" t="s">
        <v>185</v>
      </c>
      <c r="F331" t="s">
        <v>186</v>
      </c>
      <c r="G331" t="s">
        <v>187</v>
      </c>
      <c r="H331" t="s">
        <v>182</v>
      </c>
      <c r="I331" t="s">
        <v>183</v>
      </c>
      <c r="J331" s="1">
        <v>0.46875</v>
      </c>
      <c r="K331" s="1">
        <v>0.48819444444444443</v>
      </c>
      <c r="L331" t="s">
        <v>188</v>
      </c>
      <c r="M331" t="s">
        <v>189</v>
      </c>
      <c r="N331">
        <v>12.118</v>
      </c>
      <c r="Q331" s="1">
        <f t="shared" si="5"/>
        <v>1.9444444444444431E-2</v>
      </c>
    </row>
    <row r="332" spans="1:17">
      <c r="A332" t="s">
        <v>110</v>
      </c>
      <c r="B332">
        <v>9</v>
      </c>
      <c r="C332" t="s">
        <v>184</v>
      </c>
      <c r="D332">
        <v>535024</v>
      </c>
      <c r="E332" t="s">
        <v>190</v>
      </c>
      <c r="F332" t="s">
        <v>191</v>
      </c>
      <c r="G332" t="s">
        <v>187</v>
      </c>
      <c r="H332" t="s">
        <v>188</v>
      </c>
      <c r="I332" t="s">
        <v>189</v>
      </c>
      <c r="J332" s="1">
        <v>0.5</v>
      </c>
      <c r="K332" s="1">
        <v>0.52013888888888882</v>
      </c>
      <c r="L332" t="s">
        <v>182</v>
      </c>
      <c r="M332" t="s">
        <v>183</v>
      </c>
      <c r="N332">
        <v>12.781700000000001</v>
      </c>
      <c r="Q332" s="1">
        <f t="shared" si="5"/>
        <v>2.0138888888888817E-2</v>
      </c>
    </row>
    <row r="333" spans="1:17">
      <c r="A333" t="s">
        <v>110</v>
      </c>
      <c r="B333">
        <v>10</v>
      </c>
      <c r="C333" t="s">
        <v>179</v>
      </c>
      <c r="H333" t="s">
        <v>182</v>
      </c>
      <c r="I333" t="s">
        <v>183</v>
      </c>
      <c r="J333" s="1">
        <v>0.52013888888888882</v>
      </c>
      <c r="K333" s="1">
        <v>0.52847222222222223</v>
      </c>
      <c r="L333" t="s">
        <v>180</v>
      </c>
      <c r="M333" t="s">
        <v>181</v>
      </c>
      <c r="N333">
        <v>7.8</v>
      </c>
      <c r="Q333" s="1">
        <f t="shared" si="5"/>
        <v>8.3333333333334147E-3</v>
      </c>
    </row>
    <row r="334" spans="1:17">
      <c r="A334" t="s">
        <v>110</v>
      </c>
      <c r="M334" t="s">
        <v>277</v>
      </c>
      <c r="N334">
        <f>SUM(N323:N333)</f>
        <v>106.0245</v>
      </c>
      <c r="P334" t="s">
        <v>274</v>
      </c>
      <c r="Q334" s="1">
        <f>SUM(Q324:Q333)</f>
        <v>0.16597222222222219</v>
      </c>
    </row>
    <row r="335" spans="1:17">
      <c r="Q335" s="1"/>
    </row>
    <row r="336" spans="1:17">
      <c r="A336" t="s">
        <v>154</v>
      </c>
      <c r="Q336" s="1"/>
    </row>
    <row r="337" spans="1:17">
      <c r="A337" t="s">
        <v>154</v>
      </c>
      <c r="B337">
        <v>1</v>
      </c>
      <c r="C337" t="s">
        <v>179</v>
      </c>
      <c r="H337" t="s">
        <v>180</v>
      </c>
      <c r="I337" t="s">
        <v>181</v>
      </c>
      <c r="J337" s="1">
        <v>0.27291666666666664</v>
      </c>
      <c r="K337" s="1">
        <v>0.28125</v>
      </c>
      <c r="L337" t="s">
        <v>182</v>
      </c>
      <c r="M337" t="s">
        <v>183</v>
      </c>
      <c r="N337">
        <v>7.6</v>
      </c>
      <c r="Q337" s="1">
        <f t="shared" si="5"/>
        <v>8.3333333333333592E-3</v>
      </c>
    </row>
    <row r="338" spans="1:17">
      <c r="A338" t="s">
        <v>154</v>
      </c>
      <c r="B338">
        <v>2</v>
      </c>
      <c r="C338" t="s">
        <v>184</v>
      </c>
      <c r="D338">
        <v>535131</v>
      </c>
      <c r="E338" t="s">
        <v>185</v>
      </c>
      <c r="F338" t="s">
        <v>186</v>
      </c>
      <c r="G338" t="s">
        <v>187</v>
      </c>
      <c r="H338" t="s">
        <v>182</v>
      </c>
      <c r="I338" t="s">
        <v>183</v>
      </c>
      <c r="J338" s="1">
        <v>0.28125</v>
      </c>
      <c r="K338" s="1">
        <v>0.3</v>
      </c>
      <c r="L338" t="s">
        <v>188</v>
      </c>
      <c r="M338" t="s">
        <v>189</v>
      </c>
      <c r="N338">
        <v>12.118</v>
      </c>
      <c r="Q338" s="1">
        <f t="shared" si="5"/>
        <v>1.8749999999999989E-2</v>
      </c>
    </row>
    <row r="339" spans="1:17">
      <c r="A339" t="s">
        <v>154</v>
      </c>
      <c r="B339">
        <v>3</v>
      </c>
      <c r="C339" t="s">
        <v>184</v>
      </c>
      <c r="D339">
        <v>534987</v>
      </c>
      <c r="E339" t="s">
        <v>190</v>
      </c>
      <c r="F339" t="s">
        <v>191</v>
      </c>
      <c r="G339" t="s">
        <v>187</v>
      </c>
      <c r="H339" t="s">
        <v>188</v>
      </c>
      <c r="I339" t="s">
        <v>189</v>
      </c>
      <c r="J339" s="1">
        <v>0.3125</v>
      </c>
      <c r="K339" s="1">
        <v>0.33055555555555555</v>
      </c>
      <c r="L339" t="s">
        <v>182</v>
      </c>
      <c r="M339" t="s">
        <v>183</v>
      </c>
      <c r="N339">
        <v>12.781700000000001</v>
      </c>
      <c r="Q339" s="1">
        <f t="shared" si="5"/>
        <v>1.8055555555555547E-2</v>
      </c>
    </row>
    <row r="340" spans="1:17">
      <c r="A340" t="s">
        <v>154</v>
      </c>
      <c r="B340">
        <v>4</v>
      </c>
      <c r="C340" t="s">
        <v>179</v>
      </c>
      <c r="H340" t="s">
        <v>182</v>
      </c>
      <c r="I340" t="s">
        <v>183</v>
      </c>
      <c r="J340" s="1">
        <v>0.33055555555555555</v>
      </c>
      <c r="K340" s="1">
        <v>0.33333333333333331</v>
      </c>
      <c r="L340" t="s">
        <v>192</v>
      </c>
      <c r="M340" t="s">
        <v>193</v>
      </c>
      <c r="N340">
        <v>1.992</v>
      </c>
      <c r="Q340" s="1">
        <f t="shared" si="5"/>
        <v>2.7777777777777679E-3</v>
      </c>
    </row>
    <row r="341" spans="1:17">
      <c r="A341" t="s">
        <v>154</v>
      </c>
      <c r="B341">
        <v>5</v>
      </c>
      <c r="C341" t="s">
        <v>184</v>
      </c>
      <c r="D341">
        <v>220195</v>
      </c>
      <c r="E341" t="s">
        <v>229</v>
      </c>
      <c r="F341" t="s">
        <v>230</v>
      </c>
      <c r="G341" t="s">
        <v>222</v>
      </c>
      <c r="H341" t="s">
        <v>192</v>
      </c>
      <c r="I341" t="s">
        <v>193</v>
      </c>
      <c r="J341" s="1">
        <v>0.33333333333333331</v>
      </c>
      <c r="K341" s="1">
        <v>0.35972222222222222</v>
      </c>
      <c r="L341" t="s">
        <v>218</v>
      </c>
      <c r="M341" t="s">
        <v>219</v>
      </c>
      <c r="N341">
        <v>15.4627</v>
      </c>
      <c r="Q341" s="1">
        <f t="shared" si="5"/>
        <v>2.6388888888888906E-2</v>
      </c>
    </row>
    <row r="342" spans="1:17">
      <c r="A342" t="s">
        <v>154</v>
      </c>
      <c r="B342">
        <v>6</v>
      </c>
      <c r="C342" t="s">
        <v>184</v>
      </c>
      <c r="D342">
        <v>220057</v>
      </c>
      <c r="E342" t="s">
        <v>227</v>
      </c>
      <c r="F342" t="s">
        <v>228</v>
      </c>
      <c r="G342" t="s">
        <v>222</v>
      </c>
      <c r="H342" t="s">
        <v>218</v>
      </c>
      <c r="I342" t="s">
        <v>219</v>
      </c>
      <c r="J342" s="1">
        <v>0.36458333333333331</v>
      </c>
      <c r="K342" s="1">
        <v>0.3923611111111111</v>
      </c>
      <c r="L342" t="s">
        <v>192</v>
      </c>
      <c r="M342" t="s">
        <v>193</v>
      </c>
      <c r="N342">
        <v>16.2334</v>
      </c>
      <c r="Q342" s="1">
        <f t="shared" si="5"/>
        <v>2.777777777777779E-2</v>
      </c>
    </row>
    <row r="343" spans="1:17">
      <c r="A343" t="s">
        <v>154</v>
      </c>
      <c r="B343">
        <v>7</v>
      </c>
      <c r="C343" t="s">
        <v>179</v>
      </c>
      <c r="H343" t="s">
        <v>192</v>
      </c>
      <c r="I343" t="s">
        <v>193</v>
      </c>
      <c r="J343" s="1">
        <v>0.3923611111111111</v>
      </c>
      <c r="K343" s="1">
        <v>0.40069444444444446</v>
      </c>
      <c r="L343" t="s">
        <v>180</v>
      </c>
      <c r="M343" t="s">
        <v>181</v>
      </c>
      <c r="N343">
        <v>7.5</v>
      </c>
      <c r="Q343" s="1">
        <f t="shared" si="5"/>
        <v>8.3333333333333592E-3</v>
      </c>
    </row>
    <row r="344" spans="1:17">
      <c r="A344" t="s">
        <v>154</v>
      </c>
      <c r="B344">
        <v>8</v>
      </c>
      <c r="C344" t="s">
        <v>179</v>
      </c>
      <c r="H344" t="s">
        <v>180</v>
      </c>
      <c r="I344" t="s">
        <v>181</v>
      </c>
      <c r="J344" s="1">
        <v>0.4916666666666667</v>
      </c>
      <c r="K344" s="1">
        <v>0.5</v>
      </c>
      <c r="L344" t="s">
        <v>192</v>
      </c>
      <c r="M344" t="s">
        <v>193</v>
      </c>
      <c r="N344">
        <v>7.5</v>
      </c>
      <c r="Q344" s="1">
        <f t="shared" si="5"/>
        <v>8.3333333333333037E-3</v>
      </c>
    </row>
    <row r="345" spans="1:17">
      <c r="A345" t="s">
        <v>154</v>
      </c>
      <c r="B345">
        <v>9</v>
      </c>
      <c r="C345" t="s">
        <v>184</v>
      </c>
      <c r="D345">
        <v>220228</v>
      </c>
      <c r="E345" t="s">
        <v>229</v>
      </c>
      <c r="F345" t="s">
        <v>230</v>
      </c>
      <c r="G345" t="s">
        <v>222</v>
      </c>
      <c r="H345" t="s">
        <v>192</v>
      </c>
      <c r="I345" t="s">
        <v>193</v>
      </c>
      <c r="J345" s="1">
        <v>0.5</v>
      </c>
      <c r="K345" s="1">
        <v>0.52638888888888891</v>
      </c>
      <c r="L345" t="s">
        <v>218</v>
      </c>
      <c r="M345" t="s">
        <v>219</v>
      </c>
      <c r="N345">
        <v>15.4627</v>
      </c>
      <c r="Q345" s="1">
        <f t="shared" si="5"/>
        <v>2.6388888888888906E-2</v>
      </c>
    </row>
    <row r="346" spans="1:17">
      <c r="A346" t="s">
        <v>154</v>
      </c>
      <c r="B346">
        <v>10</v>
      </c>
      <c r="C346" t="s">
        <v>184</v>
      </c>
      <c r="D346">
        <v>220089</v>
      </c>
      <c r="E346" t="s">
        <v>227</v>
      </c>
      <c r="F346" t="s">
        <v>228</v>
      </c>
      <c r="G346" t="s">
        <v>222</v>
      </c>
      <c r="H346" t="s">
        <v>218</v>
      </c>
      <c r="I346" t="s">
        <v>219</v>
      </c>
      <c r="J346" s="1">
        <v>0.53125</v>
      </c>
      <c r="K346" s="1">
        <v>0.55902777777777779</v>
      </c>
      <c r="L346" t="s">
        <v>192</v>
      </c>
      <c r="M346" t="s">
        <v>193</v>
      </c>
      <c r="N346">
        <v>16.2334</v>
      </c>
      <c r="Q346" s="1">
        <f t="shared" si="5"/>
        <v>2.777777777777779E-2</v>
      </c>
    </row>
    <row r="347" spans="1:17">
      <c r="A347" t="s">
        <v>154</v>
      </c>
      <c r="B347">
        <v>11</v>
      </c>
      <c r="C347" t="s">
        <v>179</v>
      </c>
      <c r="H347" t="s">
        <v>192</v>
      </c>
      <c r="I347" t="s">
        <v>193</v>
      </c>
      <c r="J347" s="1">
        <v>0.55902777777777779</v>
      </c>
      <c r="K347" s="1">
        <v>0.56180555555555556</v>
      </c>
      <c r="L347" t="s">
        <v>182</v>
      </c>
      <c r="M347" t="s">
        <v>183</v>
      </c>
      <c r="N347">
        <v>1.992</v>
      </c>
      <c r="Q347" s="1">
        <f t="shared" si="5"/>
        <v>2.7777777777777679E-3</v>
      </c>
    </row>
    <row r="348" spans="1:17">
      <c r="A348" t="s">
        <v>154</v>
      </c>
      <c r="B348">
        <v>12</v>
      </c>
      <c r="C348" t="s">
        <v>184</v>
      </c>
      <c r="D348">
        <v>535186</v>
      </c>
      <c r="E348" t="s">
        <v>185</v>
      </c>
      <c r="F348" t="s">
        <v>186</v>
      </c>
      <c r="G348" t="s">
        <v>187</v>
      </c>
      <c r="H348" t="s">
        <v>182</v>
      </c>
      <c r="I348" t="s">
        <v>183</v>
      </c>
      <c r="J348" s="1">
        <v>0.5625</v>
      </c>
      <c r="K348" s="1">
        <v>0.58194444444444449</v>
      </c>
      <c r="L348" t="s">
        <v>188</v>
      </c>
      <c r="M348" t="s">
        <v>189</v>
      </c>
      <c r="N348">
        <v>12.118</v>
      </c>
      <c r="Q348" s="1">
        <f t="shared" si="5"/>
        <v>1.9444444444444486E-2</v>
      </c>
    </row>
    <row r="349" spans="1:17">
      <c r="A349" t="s">
        <v>154</v>
      </c>
      <c r="B349">
        <v>13</v>
      </c>
      <c r="C349" t="s">
        <v>184</v>
      </c>
      <c r="D349">
        <v>535041</v>
      </c>
      <c r="E349" t="s">
        <v>190</v>
      </c>
      <c r="F349" t="s">
        <v>191</v>
      </c>
      <c r="G349" t="s">
        <v>187</v>
      </c>
      <c r="H349" t="s">
        <v>188</v>
      </c>
      <c r="I349" t="s">
        <v>189</v>
      </c>
      <c r="J349" s="1">
        <v>0.59375</v>
      </c>
      <c r="K349" s="1">
        <v>0.61388888888888882</v>
      </c>
      <c r="L349" t="s">
        <v>182</v>
      </c>
      <c r="M349" t="s">
        <v>183</v>
      </c>
      <c r="N349">
        <v>12.781700000000001</v>
      </c>
      <c r="Q349" s="1">
        <f t="shared" si="5"/>
        <v>2.0138888888888817E-2</v>
      </c>
    </row>
    <row r="350" spans="1:17">
      <c r="A350" t="s">
        <v>154</v>
      </c>
      <c r="B350">
        <v>14</v>
      </c>
      <c r="C350" t="s">
        <v>179</v>
      </c>
      <c r="H350" t="s">
        <v>182</v>
      </c>
      <c r="I350" t="s">
        <v>183</v>
      </c>
      <c r="J350" s="1">
        <v>0.61388888888888882</v>
      </c>
      <c r="K350" s="1">
        <v>0.62222222222222223</v>
      </c>
      <c r="L350" t="s">
        <v>180</v>
      </c>
      <c r="M350" t="s">
        <v>181</v>
      </c>
      <c r="N350">
        <v>7.8</v>
      </c>
      <c r="Q350" s="1">
        <f t="shared" si="5"/>
        <v>8.3333333333334147E-3</v>
      </c>
    </row>
    <row r="351" spans="1:17">
      <c r="A351" t="s">
        <v>154</v>
      </c>
      <c r="M351" t="s">
        <v>277</v>
      </c>
      <c r="N351">
        <f>SUM(N337:N350)</f>
        <v>147.57560000000001</v>
      </c>
      <c r="P351" t="s">
        <v>274</v>
      </c>
      <c r="Q351" s="1">
        <f>SUM(Q337:Q350)</f>
        <v>0.2236111111111112</v>
      </c>
    </row>
    <row r="352" spans="1:17">
      <c r="Q352" s="1"/>
    </row>
    <row r="353" spans="1:17">
      <c r="A353" t="s">
        <v>115</v>
      </c>
      <c r="Q353" s="1"/>
    </row>
    <row r="354" spans="1:17">
      <c r="A354" t="s">
        <v>115</v>
      </c>
      <c r="B354">
        <v>1</v>
      </c>
      <c r="C354" t="s">
        <v>179</v>
      </c>
      <c r="H354" t="s">
        <v>180</v>
      </c>
      <c r="I354" t="s">
        <v>181</v>
      </c>
      <c r="J354" s="1">
        <v>0.24166666666666667</v>
      </c>
      <c r="K354" s="1">
        <v>0.25</v>
      </c>
      <c r="L354" t="s">
        <v>182</v>
      </c>
      <c r="M354" t="s">
        <v>183</v>
      </c>
      <c r="N354">
        <v>7.6</v>
      </c>
      <c r="Q354" s="1">
        <f t="shared" si="5"/>
        <v>8.3333333333333315E-3</v>
      </c>
    </row>
    <row r="355" spans="1:17">
      <c r="A355" t="s">
        <v>115</v>
      </c>
      <c r="B355">
        <v>2</v>
      </c>
      <c r="C355" t="s">
        <v>184</v>
      </c>
      <c r="D355">
        <v>535123</v>
      </c>
      <c r="E355" t="s">
        <v>185</v>
      </c>
      <c r="F355" t="s">
        <v>186</v>
      </c>
      <c r="G355" t="s">
        <v>187</v>
      </c>
      <c r="H355" t="s">
        <v>182</v>
      </c>
      <c r="I355" t="s">
        <v>183</v>
      </c>
      <c r="J355" s="1">
        <v>0.25</v>
      </c>
      <c r="K355" s="1">
        <v>0.26874999999999999</v>
      </c>
      <c r="L355" t="s">
        <v>188</v>
      </c>
      <c r="M355" t="s">
        <v>189</v>
      </c>
      <c r="N355">
        <v>12.118</v>
      </c>
      <c r="Q355" s="1">
        <f t="shared" si="5"/>
        <v>1.8749999999999989E-2</v>
      </c>
    </row>
    <row r="356" spans="1:17">
      <c r="A356" t="s">
        <v>115</v>
      </c>
      <c r="B356">
        <v>3</v>
      </c>
      <c r="C356" t="s">
        <v>184</v>
      </c>
      <c r="D356">
        <v>534979</v>
      </c>
      <c r="E356" t="s">
        <v>190</v>
      </c>
      <c r="F356" t="s">
        <v>191</v>
      </c>
      <c r="G356" t="s">
        <v>187</v>
      </c>
      <c r="H356" t="s">
        <v>188</v>
      </c>
      <c r="I356" t="s">
        <v>189</v>
      </c>
      <c r="J356" s="1">
        <v>0.28125</v>
      </c>
      <c r="K356" s="1">
        <v>0.29930555555555555</v>
      </c>
      <c r="L356" t="s">
        <v>182</v>
      </c>
      <c r="M356" t="s">
        <v>183</v>
      </c>
      <c r="N356">
        <v>12.781700000000001</v>
      </c>
      <c r="Q356" s="1">
        <f t="shared" si="5"/>
        <v>1.8055555555555547E-2</v>
      </c>
    </row>
    <row r="357" spans="1:17">
      <c r="A357" t="s">
        <v>115</v>
      </c>
      <c r="B357">
        <v>4</v>
      </c>
      <c r="C357" t="s">
        <v>184</v>
      </c>
      <c r="D357">
        <v>535138</v>
      </c>
      <c r="E357" t="s">
        <v>185</v>
      </c>
      <c r="F357" t="s">
        <v>186</v>
      </c>
      <c r="G357" t="s">
        <v>187</v>
      </c>
      <c r="H357" t="s">
        <v>182</v>
      </c>
      <c r="I357" t="s">
        <v>183</v>
      </c>
      <c r="J357" s="1">
        <v>0.3125</v>
      </c>
      <c r="K357" s="1">
        <v>0.33124999999999999</v>
      </c>
      <c r="L357" t="s">
        <v>188</v>
      </c>
      <c r="M357" t="s">
        <v>189</v>
      </c>
      <c r="N357">
        <v>12.118</v>
      </c>
      <c r="Q357" s="1">
        <f t="shared" si="5"/>
        <v>1.8749999999999989E-2</v>
      </c>
    </row>
    <row r="358" spans="1:17">
      <c r="A358" t="s">
        <v>115</v>
      </c>
      <c r="B358">
        <v>5</v>
      </c>
      <c r="C358" t="s">
        <v>184</v>
      </c>
      <c r="D358">
        <v>534994</v>
      </c>
      <c r="E358" t="s">
        <v>190</v>
      </c>
      <c r="F358" t="s">
        <v>191</v>
      </c>
      <c r="G358" t="s">
        <v>187</v>
      </c>
      <c r="H358" t="s">
        <v>188</v>
      </c>
      <c r="I358" t="s">
        <v>189</v>
      </c>
      <c r="J358" s="1">
        <v>0.34375</v>
      </c>
      <c r="K358" s="1">
        <v>0.36249999999999999</v>
      </c>
      <c r="L358" t="s">
        <v>182</v>
      </c>
      <c r="M358" t="s">
        <v>183</v>
      </c>
      <c r="N358">
        <v>12.781700000000001</v>
      </c>
      <c r="Q358" s="1">
        <f t="shared" si="5"/>
        <v>1.8749999999999989E-2</v>
      </c>
    </row>
    <row r="359" spans="1:17">
      <c r="A359" t="s">
        <v>115</v>
      </c>
      <c r="B359">
        <v>6</v>
      </c>
      <c r="C359" t="s">
        <v>184</v>
      </c>
      <c r="D359">
        <v>535152</v>
      </c>
      <c r="E359" t="s">
        <v>185</v>
      </c>
      <c r="F359" t="s">
        <v>186</v>
      </c>
      <c r="G359" t="s">
        <v>187</v>
      </c>
      <c r="H359" t="s">
        <v>182</v>
      </c>
      <c r="I359" t="s">
        <v>183</v>
      </c>
      <c r="J359" s="1">
        <v>0.375</v>
      </c>
      <c r="K359" s="1">
        <v>0.39444444444444443</v>
      </c>
      <c r="L359" t="s">
        <v>188</v>
      </c>
      <c r="M359" t="s">
        <v>189</v>
      </c>
      <c r="N359">
        <v>12.118</v>
      </c>
      <c r="Q359" s="1">
        <f t="shared" si="5"/>
        <v>1.9444444444444431E-2</v>
      </c>
    </row>
    <row r="360" spans="1:17">
      <c r="A360" t="s">
        <v>115</v>
      </c>
      <c r="B360">
        <v>7</v>
      </c>
      <c r="C360" t="s">
        <v>184</v>
      </c>
      <c r="D360">
        <v>535007</v>
      </c>
      <c r="E360" t="s">
        <v>190</v>
      </c>
      <c r="F360" t="s">
        <v>191</v>
      </c>
      <c r="G360" t="s">
        <v>187</v>
      </c>
      <c r="H360" t="s">
        <v>188</v>
      </c>
      <c r="I360" t="s">
        <v>189</v>
      </c>
      <c r="J360" s="1">
        <v>0.40625</v>
      </c>
      <c r="K360" s="1">
        <v>0.42638888888888887</v>
      </c>
      <c r="L360" t="s">
        <v>182</v>
      </c>
      <c r="M360" t="s">
        <v>183</v>
      </c>
      <c r="N360">
        <v>12.781700000000001</v>
      </c>
      <c r="Q360" s="1">
        <f t="shared" si="5"/>
        <v>2.0138888888888873E-2</v>
      </c>
    </row>
    <row r="361" spans="1:17">
      <c r="A361" t="s">
        <v>115</v>
      </c>
      <c r="B361">
        <v>8</v>
      </c>
      <c r="C361" t="s">
        <v>179</v>
      </c>
      <c r="H361" t="s">
        <v>182</v>
      </c>
      <c r="I361" t="s">
        <v>183</v>
      </c>
      <c r="J361" s="1">
        <v>0.42638888888888887</v>
      </c>
      <c r="K361" s="1">
        <v>0.4291666666666667</v>
      </c>
      <c r="L361" t="s">
        <v>192</v>
      </c>
      <c r="M361" t="s">
        <v>193</v>
      </c>
      <c r="N361">
        <v>1.992</v>
      </c>
      <c r="Q361" s="1">
        <f t="shared" si="5"/>
        <v>2.7777777777778234E-3</v>
      </c>
    </row>
    <row r="362" spans="1:17">
      <c r="A362" t="s">
        <v>115</v>
      </c>
      <c r="B362">
        <v>9</v>
      </c>
      <c r="C362" t="s">
        <v>184</v>
      </c>
      <c r="D362">
        <v>220220</v>
      </c>
      <c r="E362" t="s">
        <v>229</v>
      </c>
      <c r="F362" t="s">
        <v>230</v>
      </c>
      <c r="G362" t="s">
        <v>222</v>
      </c>
      <c r="H362" t="s">
        <v>192</v>
      </c>
      <c r="I362" t="s">
        <v>193</v>
      </c>
      <c r="J362" s="1">
        <v>0.45833333333333331</v>
      </c>
      <c r="K362" s="1">
        <v>0.48472222222222222</v>
      </c>
      <c r="L362" t="s">
        <v>218</v>
      </c>
      <c r="M362" t="s">
        <v>219</v>
      </c>
      <c r="N362">
        <v>15.4627</v>
      </c>
      <c r="Q362" s="1">
        <f t="shared" si="5"/>
        <v>2.6388888888888906E-2</v>
      </c>
    </row>
    <row r="363" spans="1:17">
      <c r="A363" t="s">
        <v>115</v>
      </c>
      <c r="B363">
        <v>10</v>
      </c>
      <c r="C363" t="s">
        <v>184</v>
      </c>
      <c r="D363">
        <v>220081</v>
      </c>
      <c r="E363" t="s">
        <v>227</v>
      </c>
      <c r="F363" t="s">
        <v>228</v>
      </c>
      <c r="G363" t="s">
        <v>222</v>
      </c>
      <c r="H363" t="s">
        <v>218</v>
      </c>
      <c r="I363" t="s">
        <v>219</v>
      </c>
      <c r="J363" s="1">
        <v>0.48958333333333331</v>
      </c>
      <c r="K363" s="1">
        <v>0.51736111111111105</v>
      </c>
      <c r="L363" t="s">
        <v>192</v>
      </c>
      <c r="M363" t="s">
        <v>193</v>
      </c>
      <c r="N363">
        <v>16.2334</v>
      </c>
      <c r="Q363" s="1">
        <f t="shared" si="5"/>
        <v>2.7777777777777735E-2</v>
      </c>
    </row>
    <row r="364" spans="1:17">
      <c r="A364" t="s">
        <v>115</v>
      </c>
      <c r="B364">
        <v>11</v>
      </c>
      <c r="C364" t="s">
        <v>179</v>
      </c>
      <c r="H364" t="s">
        <v>192</v>
      </c>
      <c r="I364" t="s">
        <v>193</v>
      </c>
      <c r="J364" s="1">
        <v>0.51736111111111105</v>
      </c>
      <c r="K364" s="1">
        <v>0.52569444444444446</v>
      </c>
      <c r="L364" t="s">
        <v>180</v>
      </c>
      <c r="M364" t="s">
        <v>181</v>
      </c>
      <c r="N364">
        <v>7.5</v>
      </c>
      <c r="Q364" s="1">
        <f t="shared" si="5"/>
        <v>8.3333333333334147E-3</v>
      </c>
    </row>
    <row r="365" spans="1:17">
      <c r="A365" t="s">
        <v>115</v>
      </c>
      <c r="M365" t="s">
        <v>277</v>
      </c>
      <c r="N365">
        <f>SUM(N354:N364)</f>
        <v>123.48720000000002</v>
      </c>
      <c r="P365" t="s">
        <v>274</v>
      </c>
      <c r="Q365" s="1">
        <f>SUM(Q354:Q364)</f>
        <v>0.18750000000000003</v>
      </c>
    </row>
    <row r="366" spans="1:17">
      <c r="Q366" s="1"/>
    </row>
    <row r="367" spans="1:17">
      <c r="A367" t="s">
        <v>118</v>
      </c>
      <c r="Q367" s="1"/>
    </row>
    <row r="368" spans="1:17">
      <c r="A368" t="s">
        <v>118</v>
      </c>
      <c r="B368">
        <v>1</v>
      </c>
      <c r="C368" t="s">
        <v>179</v>
      </c>
      <c r="H368" t="s">
        <v>180</v>
      </c>
      <c r="I368" t="s">
        <v>181</v>
      </c>
      <c r="J368" s="1">
        <v>0.37708333333333338</v>
      </c>
      <c r="K368" s="1">
        <v>0.38541666666666669</v>
      </c>
      <c r="L368" t="s">
        <v>218</v>
      </c>
      <c r="M368" t="s">
        <v>219</v>
      </c>
      <c r="N368">
        <v>5.3</v>
      </c>
      <c r="Q368" s="1">
        <f t="shared" si="5"/>
        <v>8.3333333333333037E-3</v>
      </c>
    </row>
    <row r="369" spans="1:17">
      <c r="A369" t="s">
        <v>118</v>
      </c>
      <c r="B369">
        <v>2</v>
      </c>
      <c r="C369" t="s">
        <v>184</v>
      </c>
      <c r="D369">
        <v>220062</v>
      </c>
      <c r="E369" t="s">
        <v>220</v>
      </c>
      <c r="F369" t="s">
        <v>221</v>
      </c>
      <c r="G369" t="s">
        <v>222</v>
      </c>
      <c r="H369" t="s">
        <v>218</v>
      </c>
      <c r="I369" t="s">
        <v>219</v>
      </c>
      <c r="J369" s="1">
        <v>0.38541666666666669</v>
      </c>
      <c r="K369" s="1">
        <v>0.41875000000000001</v>
      </c>
      <c r="L369" t="s">
        <v>223</v>
      </c>
      <c r="M369" t="s">
        <v>224</v>
      </c>
      <c r="N369">
        <v>19.882999999999999</v>
      </c>
      <c r="Q369" s="1">
        <f t="shared" si="5"/>
        <v>3.3333333333333326E-2</v>
      </c>
    </row>
    <row r="370" spans="1:17">
      <c r="A370" t="s">
        <v>118</v>
      </c>
      <c r="B370">
        <v>3</v>
      </c>
      <c r="C370" t="s">
        <v>184</v>
      </c>
      <c r="D370">
        <v>220214</v>
      </c>
      <c r="E370" t="s">
        <v>225</v>
      </c>
      <c r="F370" t="s">
        <v>226</v>
      </c>
      <c r="G370" t="s">
        <v>222</v>
      </c>
      <c r="H370" t="s">
        <v>223</v>
      </c>
      <c r="I370" t="s">
        <v>224</v>
      </c>
      <c r="J370" s="1">
        <v>0.43055555555555558</v>
      </c>
      <c r="K370" s="1">
        <v>0.46527777777777773</v>
      </c>
      <c r="L370" t="s">
        <v>218</v>
      </c>
      <c r="M370" t="s">
        <v>219</v>
      </c>
      <c r="N370">
        <v>20.921500000000002</v>
      </c>
      <c r="Q370" s="1">
        <f t="shared" si="5"/>
        <v>3.4722222222222154E-2</v>
      </c>
    </row>
    <row r="371" spans="1:17">
      <c r="A371" t="s">
        <v>118</v>
      </c>
      <c r="B371">
        <v>4</v>
      </c>
      <c r="C371" t="s">
        <v>179</v>
      </c>
      <c r="H371" t="s">
        <v>218</v>
      </c>
      <c r="I371" t="s">
        <v>219</v>
      </c>
      <c r="J371" s="1">
        <v>0.46527777777777773</v>
      </c>
      <c r="K371" s="1">
        <v>0.46875</v>
      </c>
      <c r="L371" t="s">
        <v>201</v>
      </c>
      <c r="M371" t="s">
        <v>202</v>
      </c>
      <c r="N371">
        <v>2.3210000000000002</v>
      </c>
      <c r="Q371" s="1">
        <f t="shared" si="5"/>
        <v>3.4722222222222654E-3</v>
      </c>
    </row>
    <row r="372" spans="1:17">
      <c r="A372" t="s">
        <v>118</v>
      </c>
      <c r="B372">
        <v>5</v>
      </c>
      <c r="C372" t="s">
        <v>184</v>
      </c>
      <c r="D372">
        <v>100882</v>
      </c>
      <c r="E372" t="s">
        <v>203</v>
      </c>
      <c r="F372" t="s">
        <v>204</v>
      </c>
      <c r="G372" t="s">
        <v>196</v>
      </c>
      <c r="H372" t="s">
        <v>201</v>
      </c>
      <c r="I372" t="s">
        <v>202</v>
      </c>
      <c r="J372" s="1">
        <v>0.49652777777777773</v>
      </c>
      <c r="K372" s="1">
        <v>0.50416666666666665</v>
      </c>
      <c r="L372" t="s">
        <v>197</v>
      </c>
      <c r="M372" t="s">
        <v>198</v>
      </c>
      <c r="N372">
        <v>3.6383299999999998</v>
      </c>
      <c r="Q372" s="1">
        <f t="shared" si="5"/>
        <v>7.6388888888889173E-3</v>
      </c>
    </row>
    <row r="373" spans="1:17">
      <c r="A373" t="s">
        <v>118</v>
      </c>
      <c r="B373">
        <v>6</v>
      </c>
      <c r="C373" t="s">
        <v>184</v>
      </c>
      <c r="D373">
        <v>100745</v>
      </c>
      <c r="E373" t="s">
        <v>199</v>
      </c>
      <c r="F373" t="s">
        <v>200</v>
      </c>
      <c r="G373" t="s">
        <v>196</v>
      </c>
      <c r="H373" t="s">
        <v>197</v>
      </c>
      <c r="I373" t="s">
        <v>198</v>
      </c>
      <c r="J373" s="1">
        <v>0.50694444444444442</v>
      </c>
      <c r="K373" s="1">
        <v>0.51527777777777783</v>
      </c>
      <c r="L373" t="s">
        <v>201</v>
      </c>
      <c r="M373" t="s">
        <v>202</v>
      </c>
      <c r="N373">
        <v>3.9434100000000001</v>
      </c>
      <c r="Q373" s="1">
        <f t="shared" si="5"/>
        <v>8.3333333333334147E-3</v>
      </c>
    </row>
    <row r="374" spans="1:17">
      <c r="A374" t="s">
        <v>118</v>
      </c>
      <c r="B374">
        <v>7</v>
      </c>
      <c r="C374" t="s">
        <v>184</v>
      </c>
      <c r="D374">
        <v>100886</v>
      </c>
      <c r="E374" t="s">
        <v>203</v>
      </c>
      <c r="F374" t="s">
        <v>204</v>
      </c>
      <c r="G374" t="s">
        <v>196</v>
      </c>
      <c r="H374" t="s">
        <v>201</v>
      </c>
      <c r="I374" t="s">
        <v>202</v>
      </c>
      <c r="J374" s="1">
        <v>0.51736111111111105</v>
      </c>
      <c r="K374" s="1">
        <v>0.52500000000000002</v>
      </c>
      <c r="L374" t="s">
        <v>197</v>
      </c>
      <c r="M374" t="s">
        <v>198</v>
      </c>
      <c r="N374">
        <v>3.6383299999999998</v>
      </c>
      <c r="Q374" s="1">
        <f t="shared" si="5"/>
        <v>7.6388888888889728E-3</v>
      </c>
    </row>
    <row r="375" spans="1:17">
      <c r="A375" t="s">
        <v>118</v>
      </c>
      <c r="B375">
        <v>8</v>
      </c>
      <c r="C375" t="s">
        <v>184</v>
      </c>
      <c r="D375">
        <v>100748</v>
      </c>
      <c r="E375" t="s">
        <v>199</v>
      </c>
      <c r="F375" t="s">
        <v>200</v>
      </c>
      <c r="G375" t="s">
        <v>196</v>
      </c>
      <c r="H375" t="s">
        <v>197</v>
      </c>
      <c r="I375" t="s">
        <v>198</v>
      </c>
      <c r="J375" s="1">
        <v>0.52777777777777779</v>
      </c>
      <c r="K375" s="1">
        <v>0.53611111111111109</v>
      </c>
      <c r="L375" t="s">
        <v>201</v>
      </c>
      <c r="M375" t="s">
        <v>202</v>
      </c>
      <c r="N375">
        <v>3.9434100000000001</v>
      </c>
      <c r="Q375" s="1">
        <f t="shared" si="5"/>
        <v>8.3333333333333037E-3</v>
      </c>
    </row>
    <row r="376" spans="1:17">
      <c r="A376" t="s">
        <v>118</v>
      </c>
      <c r="B376">
        <v>9</v>
      </c>
      <c r="C376" t="s">
        <v>184</v>
      </c>
      <c r="D376">
        <v>100891</v>
      </c>
      <c r="E376" t="s">
        <v>203</v>
      </c>
      <c r="F376" t="s">
        <v>204</v>
      </c>
      <c r="G376" t="s">
        <v>196</v>
      </c>
      <c r="H376" t="s">
        <v>201</v>
      </c>
      <c r="I376" t="s">
        <v>202</v>
      </c>
      <c r="J376" s="1">
        <v>0.53819444444444442</v>
      </c>
      <c r="K376" s="1">
        <v>0.54583333333333328</v>
      </c>
      <c r="L376" t="s">
        <v>197</v>
      </c>
      <c r="M376" t="s">
        <v>198</v>
      </c>
      <c r="N376">
        <v>3.6383299999999998</v>
      </c>
      <c r="Q376" s="1">
        <f t="shared" si="5"/>
        <v>7.6388888888888618E-3</v>
      </c>
    </row>
    <row r="377" spans="1:17">
      <c r="A377" t="s">
        <v>118</v>
      </c>
      <c r="B377">
        <v>10</v>
      </c>
      <c r="C377" t="s">
        <v>184</v>
      </c>
      <c r="D377">
        <v>100754</v>
      </c>
      <c r="E377" t="s">
        <v>199</v>
      </c>
      <c r="F377" t="s">
        <v>200</v>
      </c>
      <c r="G377" t="s">
        <v>196</v>
      </c>
      <c r="H377" t="s">
        <v>197</v>
      </c>
      <c r="I377" t="s">
        <v>198</v>
      </c>
      <c r="J377" s="1">
        <v>0.54861111111111105</v>
      </c>
      <c r="K377" s="1">
        <v>0.55694444444444446</v>
      </c>
      <c r="L377" t="s">
        <v>201</v>
      </c>
      <c r="M377" t="s">
        <v>202</v>
      </c>
      <c r="N377">
        <v>3.9434100000000001</v>
      </c>
      <c r="Q377" s="1">
        <f t="shared" si="5"/>
        <v>8.3333333333334147E-3</v>
      </c>
    </row>
    <row r="378" spans="1:17">
      <c r="A378" t="s">
        <v>118</v>
      </c>
      <c r="B378">
        <v>11</v>
      </c>
      <c r="C378" t="s">
        <v>184</v>
      </c>
      <c r="D378">
        <v>100895</v>
      </c>
      <c r="E378" t="s">
        <v>203</v>
      </c>
      <c r="F378" t="s">
        <v>204</v>
      </c>
      <c r="G378" t="s">
        <v>196</v>
      </c>
      <c r="H378" t="s">
        <v>201</v>
      </c>
      <c r="I378" t="s">
        <v>202</v>
      </c>
      <c r="J378" s="1">
        <v>0.55902777777777779</v>
      </c>
      <c r="K378" s="1">
        <v>0.56666666666666665</v>
      </c>
      <c r="L378" t="s">
        <v>197</v>
      </c>
      <c r="M378" t="s">
        <v>198</v>
      </c>
      <c r="N378">
        <v>3.6383299999999998</v>
      </c>
      <c r="Q378" s="1">
        <f t="shared" si="5"/>
        <v>7.6388888888888618E-3</v>
      </c>
    </row>
    <row r="379" spans="1:17">
      <c r="A379" t="s">
        <v>118</v>
      </c>
      <c r="B379">
        <v>12</v>
      </c>
      <c r="C379" t="s">
        <v>184</v>
      </c>
      <c r="D379">
        <v>100757</v>
      </c>
      <c r="E379" t="s">
        <v>199</v>
      </c>
      <c r="F379" t="s">
        <v>200</v>
      </c>
      <c r="G379" t="s">
        <v>196</v>
      </c>
      <c r="H379" t="s">
        <v>197</v>
      </c>
      <c r="I379" t="s">
        <v>198</v>
      </c>
      <c r="J379" s="1">
        <v>0.56944444444444442</v>
      </c>
      <c r="K379" s="1">
        <v>0.57777777777777783</v>
      </c>
      <c r="L379" t="s">
        <v>201</v>
      </c>
      <c r="M379" t="s">
        <v>202</v>
      </c>
      <c r="N379">
        <v>3.9434100000000001</v>
      </c>
      <c r="Q379" s="1">
        <f t="shared" si="5"/>
        <v>8.3333333333334147E-3</v>
      </c>
    </row>
    <row r="380" spans="1:17">
      <c r="A380" t="s">
        <v>118</v>
      </c>
      <c r="B380">
        <v>13</v>
      </c>
      <c r="C380" t="s">
        <v>184</v>
      </c>
      <c r="D380">
        <v>100900</v>
      </c>
      <c r="E380" t="s">
        <v>203</v>
      </c>
      <c r="F380" t="s">
        <v>204</v>
      </c>
      <c r="G380" t="s">
        <v>196</v>
      </c>
      <c r="H380" t="s">
        <v>201</v>
      </c>
      <c r="I380" t="s">
        <v>202</v>
      </c>
      <c r="J380" s="1">
        <v>0.57986111111111105</v>
      </c>
      <c r="K380" s="1">
        <v>0.58750000000000002</v>
      </c>
      <c r="L380" t="s">
        <v>197</v>
      </c>
      <c r="M380" t="s">
        <v>198</v>
      </c>
      <c r="N380">
        <v>3.6383299999999998</v>
      </c>
      <c r="Q380" s="1">
        <f t="shared" si="5"/>
        <v>7.6388888888889728E-3</v>
      </c>
    </row>
    <row r="381" spans="1:17">
      <c r="A381" t="s">
        <v>118</v>
      </c>
      <c r="B381">
        <v>14</v>
      </c>
      <c r="C381" t="s">
        <v>184</v>
      </c>
      <c r="D381">
        <v>100762</v>
      </c>
      <c r="E381" t="s">
        <v>199</v>
      </c>
      <c r="F381" t="s">
        <v>200</v>
      </c>
      <c r="G381" t="s">
        <v>196</v>
      </c>
      <c r="H381" t="s">
        <v>197</v>
      </c>
      <c r="I381" t="s">
        <v>198</v>
      </c>
      <c r="J381" s="1">
        <v>0.59027777777777779</v>
      </c>
      <c r="K381" s="1">
        <v>0.59861111111111109</v>
      </c>
      <c r="L381" t="s">
        <v>201</v>
      </c>
      <c r="M381" t="s">
        <v>202</v>
      </c>
      <c r="N381">
        <v>3.9434100000000001</v>
      </c>
      <c r="Q381" s="1">
        <f t="shared" si="5"/>
        <v>8.3333333333333037E-3</v>
      </c>
    </row>
    <row r="382" spans="1:17">
      <c r="A382" t="s">
        <v>118</v>
      </c>
      <c r="B382">
        <v>15</v>
      </c>
      <c r="C382" t="s">
        <v>184</v>
      </c>
      <c r="D382">
        <v>100904</v>
      </c>
      <c r="E382" t="s">
        <v>203</v>
      </c>
      <c r="F382" t="s">
        <v>204</v>
      </c>
      <c r="G382" t="s">
        <v>196</v>
      </c>
      <c r="H382" t="s">
        <v>201</v>
      </c>
      <c r="I382" t="s">
        <v>202</v>
      </c>
      <c r="J382" s="1">
        <v>0.60069444444444442</v>
      </c>
      <c r="K382" s="1">
        <v>0.60833333333333328</v>
      </c>
      <c r="L382" t="s">
        <v>197</v>
      </c>
      <c r="M382" t="s">
        <v>198</v>
      </c>
      <c r="N382">
        <v>3.6383299999999998</v>
      </c>
      <c r="Q382" s="1">
        <f t="shared" si="5"/>
        <v>7.6388888888888618E-3</v>
      </c>
    </row>
    <row r="383" spans="1:17">
      <c r="A383" t="s">
        <v>118</v>
      </c>
      <c r="B383">
        <v>16</v>
      </c>
      <c r="C383" t="s">
        <v>184</v>
      </c>
      <c r="D383">
        <v>100766</v>
      </c>
      <c r="E383" t="s">
        <v>199</v>
      </c>
      <c r="F383" t="s">
        <v>200</v>
      </c>
      <c r="G383" t="s">
        <v>196</v>
      </c>
      <c r="H383" t="s">
        <v>197</v>
      </c>
      <c r="I383" t="s">
        <v>198</v>
      </c>
      <c r="J383" s="1">
        <v>0.61111111111111105</v>
      </c>
      <c r="K383" s="1">
        <v>0.61944444444444446</v>
      </c>
      <c r="L383" t="s">
        <v>201</v>
      </c>
      <c r="M383" t="s">
        <v>202</v>
      </c>
      <c r="N383">
        <v>3.9434100000000001</v>
      </c>
      <c r="Q383" s="1">
        <f t="shared" si="5"/>
        <v>8.3333333333334147E-3</v>
      </c>
    </row>
    <row r="384" spans="1:17">
      <c r="A384" t="s">
        <v>118</v>
      </c>
      <c r="B384">
        <v>17</v>
      </c>
      <c r="C384" t="s">
        <v>184</v>
      </c>
      <c r="D384">
        <v>100909</v>
      </c>
      <c r="E384" t="s">
        <v>203</v>
      </c>
      <c r="F384" t="s">
        <v>204</v>
      </c>
      <c r="G384" t="s">
        <v>196</v>
      </c>
      <c r="H384" t="s">
        <v>201</v>
      </c>
      <c r="I384" t="s">
        <v>202</v>
      </c>
      <c r="J384" s="1">
        <v>0.62152777777777779</v>
      </c>
      <c r="K384" s="1">
        <v>0.62916666666666665</v>
      </c>
      <c r="L384" t="s">
        <v>197</v>
      </c>
      <c r="M384" t="s">
        <v>198</v>
      </c>
      <c r="N384">
        <v>3.6383299999999998</v>
      </c>
      <c r="Q384" s="1">
        <f t="shared" si="5"/>
        <v>7.6388888888888618E-3</v>
      </c>
    </row>
    <row r="385" spans="1:17">
      <c r="A385" t="s">
        <v>118</v>
      </c>
      <c r="B385">
        <v>18</v>
      </c>
      <c r="C385" t="s">
        <v>184</v>
      </c>
      <c r="D385">
        <v>100771</v>
      </c>
      <c r="E385" t="s">
        <v>199</v>
      </c>
      <c r="F385" t="s">
        <v>200</v>
      </c>
      <c r="G385" t="s">
        <v>196</v>
      </c>
      <c r="H385" t="s">
        <v>197</v>
      </c>
      <c r="I385" t="s">
        <v>198</v>
      </c>
      <c r="J385" s="1">
        <v>0.63194444444444442</v>
      </c>
      <c r="K385" s="1">
        <v>0.64027777777777783</v>
      </c>
      <c r="L385" t="s">
        <v>201</v>
      </c>
      <c r="M385" t="s">
        <v>202</v>
      </c>
      <c r="N385">
        <v>3.9434100000000001</v>
      </c>
      <c r="Q385" s="1">
        <f t="shared" si="5"/>
        <v>8.3333333333334147E-3</v>
      </c>
    </row>
    <row r="386" spans="1:17">
      <c r="A386" t="s">
        <v>118</v>
      </c>
      <c r="B386">
        <v>19</v>
      </c>
      <c r="C386" t="s">
        <v>184</v>
      </c>
      <c r="D386">
        <v>100913</v>
      </c>
      <c r="E386" t="s">
        <v>203</v>
      </c>
      <c r="F386" t="s">
        <v>204</v>
      </c>
      <c r="G386" t="s">
        <v>196</v>
      </c>
      <c r="H386" t="s">
        <v>201</v>
      </c>
      <c r="I386" t="s">
        <v>202</v>
      </c>
      <c r="J386" s="1">
        <v>0.64236111111111105</v>
      </c>
      <c r="K386" s="1">
        <v>0.65</v>
      </c>
      <c r="L386" t="s">
        <v>197</v>
      </c>
      <c r="M386" t="s">
        <v>198</v>
      </c>
      <c r="N386">
        <v>3.6383299999999998</v>
      </c>
      <c r="Q386" s="1">
        <f t="shared" si="5"/>
        <v>7.6388888888889728E-3</v>
      </c>
    </row>
    <row r="387" spans="1:17">
      <c r="A387" t="s">
        <v>118</v>
      </c>
      <c r="B387">
        <v>20</v>
      </c>
      <c r="C387" t="s">
        <v>184</v>
      </c>
      <c r="D387">
        <v>100776</v>
      </c>
      <c r="E387" t="s">
        <v>199</v>
      </c>
      <c r="F387" t="s">
        <v>200</v>
      </c>
      <c r="G387" t="s">
        <v>196</v>
      </c>
      <c r="H387" t="s">
        <v>197</v>
      </c>
      <c r="I387" t="s">
        <v>198</v>
      </c>
      <c r="J387" s="1">
        <v>0.65277777777777779</v>
      </c>
      <c r="K387" s="1">
        <v>0.66111111111111109</v>
      </c>
      <c r="L387" t="s">
        <v>201</v>
      </c>
      <c r="M387" t="s">
        <v>202</v>
      </c>
      <c r="N387">
        <v>3.9434100000000001</v>
      </c>
      <c r="Q387" s="1">
        <f t="shared" si="5"/>
        <v>8.3333333333333037E-3</v>
      </c>
    </row>
    <row r="388" spans="1:17">
      <c r="A388" t="s">
        <v>118</v>
      </c>
      <c r="B388">
        <v>21</v>
      </c>
      <c r="C388" t="s">
        <v>184</v>
      </c>
      <c r="D388">
        <v>100918</v>
      </c>
      <c r="E388" t="s">
        <v>203</v>
      </c>
      <c r="F388" t="s">
        <v>204</v>
      </c>
      <c r="G388" t="s">
        <v>196</v>
      </c>
      <c r="H388" t="s">
        <v>201</v>
      </c>
      <c r="I388" t="s">
        <v>202</v>
      </c>
      <c r="J388" s="1">
        <v>0.66319444444444442</v>
      </c>
      <c r="K388" s="1">
        <v>0.67083333333333339</v>
      </c>
      <c r="L388" t="s">
        <v>197</v>
      </c>
      <c r="M388" t="s">
        <v>198</v>
      </c>
      <c r="N388">
        <v>3.6383299999999998</v>
      </c>
      <c r="Q388" s="1">
        <f t="shared" si="5"/>
        <v>7.6388888888889728E-3</v>
      </c>
    </row>
    <row r="389" spans="1:17">
      <c r="A389" t="s">
        <v>118</v>
      </c>
      <c r="B389">
        <v>22</v>
      </c>
      <c r="C389" t="s">
        <v>179</v>
      </c>
      <c r="H389" t="s">
        <v>197</v>
      </c>
      <c r="I389" t="s">
        <v>198</v>
      </c>
      <c r="J389" s="1">
        <v>0.67083333333333339</v>
      </c>
      <c r="K389" s="1">
        <v>0.68472222222222223</v>
      </c>
      <c r="L389" t="s">
        <v>180</v>
      </c>
      <c r="M389" t="s">
        <v>181</v>
      </c>
      <c r="N389">
        <v>8.5</v>
      </c>
      <c r="Q389" s="1">
        <f t="shared" ref="Q389:Q429" si="6">K389-J389</f>
        <v>1.388888888888884E-2</v>
      </c>
    </row>
    <row r="390" spans="1:17">
      <c r="A390" t="s">
        <v>118</v>
      </c>
      <c r="M390" t="s">
        <v>277</v>
      </c>
      <c r="N390">
        <f>SUM(N368:N389)</f>
        <v>121.21774999999997</v>
      </c>
      <c r="P390" t="s">
        <v>274</v>
      </c>
      <c r="Q390" s="1">
        <f>SUM(Q368:Q389)</f>
        <v>0.22916666666666713</v>
      </c>
    </row>
    <row r="391" spans="1:17">
      <c r="Q391" s="1"/>
    </row>
    <row r="392" spans="1:17">
      <c r="A392" t="s">
        <v>134</v>
      </c>
      <c r="Q392" s="1"/>
    </row>
    <row r="393" spans="1:17">
      <c r="A393" t="s">
        <v>134</v>
      </c>
      <c r="B393">
        <v>1</v>
      </c>
      <c r="C393" t="s">
        <v>179</v>
      </c>
      <c r="H393" t="s">
        <v>180</v>
      </c>
      <c r="I393" t="s">
        <v>181</v>
      </c>
      <c r="J393" s="1">
        <v>0.25694444444444448</v>
      </c>
      <c r="K393" s="1">
        <v>0.27083333333333331</v>
      </c>
      <c r="L393" t="s">
        <v>197</v>
      </c>
      <c r="M393" t="s">
        <v>198</v>
      </c>
      <c r="N393">
        <v>8.5</v>
      </c>
      <c r="Q393" s="1">
        <f t="shared" si="6"/>
        <v>1.388888888888884E-2</v>
      </c>
    </row>
    <row r="394" spans="1:17">
      <c r="A394" t="s">
        <v>134</v>
      </c>
      <c r="B394">
        <v>2</v>
      </c>
      <c r="C394" t="s">
        <v>184</v>
      </c>
      <c r="D394">
        <v>100639</v>
      </c>
      <c r="E394" t="s">
        <v>199</v>
      </c>
      <c r="F394" t="s">
        <v>200</v>
      </c>
      <c r="G394" t="s">
        <v>196</v>
      </c>
      <c r="H394" t="s">
        <v>197</v>
      </c>
      <c r="I394" t="s">
        <v>198</v>
      </c>
      <c r="J394" s="1">
        <v>0.27083333333333331</v>
      </c>
      <c r="K394" s="1">
        <v>0.27916666666666667</v>
      </c>
      <c r="L394" t="s">
        <v>201</v>
      </c>
      <c r="M394" t="s">
        <v>202</v>
      </c>
      <c r="N394">
        <v>3.9434100000000001</v>
      </c>
      <c r="Q394" s="1">
        <f t="shared" si="6"/>
        <v>8.3333333333333592E-3</v>
      </c>
    </row>
    <row r="395" spans="1:17">
      <c r="A395" t="s">
        <v>134</v>
      </c>
      <c r="B395">
        <v>3</v>
      </c>
      <c r="C395" t="s">
        <v>184</v>
      </c>
      <c r="D395">
        <v>100837</v>
      </c>
      <c r="E395" t="s">
        <v>203</v>
      </c>
      <c r="F395" t="s">
        <v>204</v>
      </c>
      <c r="G395" t="s">
        <v>196</v>
      </c>
      <c r="H395" t="s">
        <v>201</v>
      </c>
      <c r="I395" t="s">
        <v>202</v>
      </c>
      <c r="J395" s="1">
        <v>0.28472222222222221</v>
      </c>
      <c r="K395" s="1">
        <v>0.29236111111111113</v>
      </c>
      <c r="L395" t="s">
        <v>197</v>
      </c>
      <c r="M395" t="s">
        <v>198</v>
      </c>
      <c r="N395">
        <v>3.6383299999999998</v>
      </c>
      <c r="Q395" s="1">
        <f t="shared" si="6"/>
        <v>7.6388888888889173E-3</v>
      </c>
    </row>
    <row r="396" spans="1:17">
      <c r="A396" t="s">
        <v>134</v>
      </c>
      <c r="B396">
        <v>4</v>
      </c>
      <c r="C396" t="s">
        <v>184</v>
      </c>
      <c r="D396">
        <v>100699</v>
      </c>
      <c r="E396" t="s">
        <v>199</v>
      </c>
      <c r="F396" t="s">
        <v>200</v>
      </c>
      <c r="G396" t="s">
        <v>196</v>
      </c>
      <c r="H396" t="s">
        <v>197</v>
      </c>
      <c r="I396" t="s">
        <v>198</v>
      </c>
      <c r="J396" s="1">
        <v>0.2951388888888889</v>
      </c>
      <c r="K396" s="1">
        <v>0.3034722222222222</v>
      </c>
      <c r="L396" t="s">
        <v>201</v>
      </c>
      <c r="M396" t="s">
        <v>202</v>
      </c>
      <c r="N396">
        <v>3.9434100000000001</v>
      </c>
      <c r="Q396" s="1">
        <f t="shared" si="6"/>
        <v>8.3333333333333037E-3</v>
      </c>
    </row>
    <row r="397" spans="1:17">
      <c r="A397" t="s">
        <v>134</v>
      </c>
      <c r="B397">
        <v>5</v>
      </c>
      <c r="C397" t="s">
        <v>184</v>
      </c>
      <c r="D397">
        <v>100841</v>
      </c>
      <c r="E397" t="s">
        <v>203</v>
      </c>
      <c r="F397" t="s">
        <v>204</v>
      </c>
      <c r="G397" t="s">
        <v>196</v>
      </c>
      <c r="H397" t="s">
        <v>201</v>
      </c>
      <c r="I397" t="s">
        <v>202</v>
      </c>
      <c r="J397" s="1">
        <v>0.30624999999999997</v>
      </c>
      <c r="K397" s="1">
        <v>0.31388888888888888</v>
      </c>
      <c r="L397" t="s">
        <v>197</v>
      </c>
      <c r="M397" t="s">
        <v>198</v>
      </c>
      <c r="N397">
        <v>3.6383299999999998</v>
      </c>
      <c r="Q397" s="1">
        <f t="shared" si="6"/>
        <v>7.6388888888889173E-3</v>
      </c>
    </row>
    <row r="398" spans="1:17">
      <c r="A398" t="s">
        <v>134</v>
      </c>
      <c r="B398">
        <v>6</v>
      </c>
      <c r="C398" t="s">
        <v>184</v>
      </c>
      <c r="D398">
        <v>100704</v>
      </c>
      <c r="E398" t="s">
        <v>199</v>
      </c>
      <c r="F398" t="s">
        <v>200</v>
      </c>
      <c r="G398" t="s">
        <v>196</v>
      </c>
      <c r="H398" t="s">
        <v>197</v>
      </c>
      <c r="I398" t="s">
        <v>198</v>
      </c>
      <c r="J398" s="1">
        <v>0.31944444444444448</v>
      </c>
      <c r="K398" s="1">
        <v>0.32777777777777778</v>
      </c>
      <c r="L398" t="s">
        <v>201</v>
      </c>
      <c r="M398" t="s">
        <v>202</v>
      </c>
      <c r="N398">
        <v>3.9434100000000001</v>
      </c>
      <c r="Q398" s="1">
        <f t="shared" si="6"/>
        <v>8.3333333333333037E-3</v>
      </c>
    </row>
    <row r="399" spans="1:17">
      <c r="A399" t="s">
        <v>134</v>
      </c>
      <c r="B399">
        <v>7</v>
      </c>
      <c r="C399" t="s">
        <v>184</v>
      </c>
      <c r="D399">
        <v>100846</v>
      </c>
      <c r="E399" t="s">
        <v>203</v>
      </c>
      <c r="F399" t="s">
        <v>204</v>
      </c>
      <c r="G399" t="s">
        <v>196</v>
      </c>
      <c r="H399" t="s">
        <v>201</v>
      </c>
      <c r="I399" t="s">
        <v>202</v>
      </c>
      <c r="J399" s="1">
        <v>0.32777777777777778</v>
      </c>
      <c r="K399" s="1">
        <v>0.3354166666666667</v>
      </c>
      <c r="L399" t="s">
        <v>197</v>
      </c>
      <c r="M399" t="s">
        <v>198</v>
      </c>
      <c r="N399">
        <v>3.6383299999999998</v>
      </c>
      <c r="Q399" s="1">
        <f t="shared" si="6"/>
        <v>7.6388888888889173E-3</v>
      </c>
    </row>
    <row r="400" spans="1:17">
      <c r="A400" t="s">
        <v>134</v>
      </c>
      <c r="B400">
        <v>8</v>
      </c>
      <c r="C400" t="s">
        <v>184</v>
      </c>
      <c r="D400">
        <v>100708</v>
      </c>
      <c r="E400" t="s">
        <v>199</v>
      </c>
      <c r="F400" t="s">
        <v>200</v>
      </c>
      <c r="G400" t="s">
        <v>196</v>
      </c>
      <c r="H400" t="s">
        <v>197</v>
      </c>
      <c r="I400" t="s">
        <v>198</v>
      </c>
      <c r="J400" s="1">
        <v>0.34027777777777773</v>
      </c>
      <c r="K400" s="1">
        <v>0.34861111111111115</v>
      </c>
      <c r="L400" t="s">
        <v>201</v>
      </c>
      <c r="M400" t="s">
        <v>202</v>
      </c>
      <c r="N400">
        <v>3.9434100000000001</v>
      </c>
      <c r="Q400" s="1">
        <f t="shared" si="6"/>
        <v>8.3333333333334147E-3</v>
      </c>
    </row>
    <row r="401" spans="1:17">
      <c r="A401" t="s">
        <v>134</v>
      </c>
      <c r="B401">
        <v>9</v>
      </c>
      <c r="C401" t="s">
        <v>184</v>
      </c>
      <c r="D401">
        <v>100850</v>
      </c>
      <c r="E401" t="s">
        <v>203</v>
      </c>
      <c r="F401" t="s">
        <v>204</v>
      </c>
      <c r="G401" t="s">
        <v>196</v>
      </c>
      <c r="H401" t="s">
        <v>201</v>
      </c>
      <c r="I401" t="s">
        <v>202</v>
      </c>
      <c r="J401" s="1">
        <v>0.34930555555555554</v>
      </c>
      <c r="K401" s="1">
        <v>0.35694444444444445</v>
      </c>
      <c r="L401" t="s">
        <v>197</v>
      </c>
      <c r="M401" t="s">
        <v>198</v>
      </c>
      <c r="N401">
        <v>3.6383299999999998</v>
      </c>
      <c r="Q401" s="1">
        <f t="shared" si="6"/>
        <v>7.6388888888889173E-3</v>
      </c>
    </row>
    <row r="402" spans="1:17">
      <c r="A402" t="s">
        <v>134</v>
      </c>
      <c r="B402">
        <v>10</v>
      </c>
      <c r="C402" t="s">
        <v>184</v>
      </c>
      <c r="D402">
        <v>100713</v>
      </c>
      <c r="E402" t="s">
        <v>199</v>
      </c>
      <c r="F402" t="s">
        <v>200</v>
      </c>
      <c r="G402" t="s">
        <v>196</v>
      </c>
      <c r="H402" t="s">
        <v>197</v>
      </c>
      <c r="I402" t="s">
        <v>198</v>
      </c>
      <c r="J402" s="1">
        <v>0.3611111111111111</v>
      </c>
      <c r="K402" s="1">
        <v>0.36944444444444446</v>
      </c>
      <c r="L402" t="s">
        <v>201</v>
      </c>
      <c r="M402" t="s">
        <v>202</v>
      </c>
      <c r="N402">
        <v>3.9434100000000001</v>
      </c>
      <c r="Q402" s="1">
        <f t="shared" si="6"/>
        <v>8.3333333333333592E-3</v>
      </c>
    </row>
    <row r="403" spans="1:17">
      <c r="A403" t="s">
        <v>134</v>
      </c>
      <c r="B403">
        <v>11</v>
      </c>
      <c r="C403" t="s">
        <v>184</v>
      </c>
      <c r="D403">
        <v>100855</v>
      </c>
      <c r="E403" t="s">
        <v>203</v>
      </c>
      <c r="F403" t="s">
        <v>204</v>
      </c>
      <c r="G403" t="s">
        <v>196</v>
      </c>
      <c r="H403" t="s">
        <v>201</v>
      </c>
      <c r="I403" t="s">
        <v>202</v>
      </c>
      <c r="J403" s="1">
        <v>0.37083333333333335</v>
      </c>
      <c r="K403" s="1">
        <v>0.37847222222222227</v>
      </c>
      <c r="L403" t="s">
        <v>197</v>
      </c>
      <c r="M403" t="s">
        <v>198</v>
      </c>
      <c r="N403">
        <v>3.6383299999999998</v>
      </c>
      <c r="Q403" s="1">
        <f t="shared" si="6"/>
        <v>7.6388888888889173E-3</v>
      </c>
    </row>
    <row r="404" spans="1:17">
      <c r="A404" t="s">
        <v>134</v>
      </c>
      <c r="B404">
        <v>12</v>
      </c>
      <c r="C404" t="s">
        <v>184</v>
      </c>
      <c r="D404">
        <v>100717</v>
      </c>
      <c r="E404" t="s">
        <v>199</v>
      </c>
      <c r="F404" t="s">
        <v>200</v>
      </c>
      <c r="G404" t="s">
        <v>196</v>
      </c>
      <c r="H404" t="s">
        <v>197</v>
      </c>
      <c r="I404" t="s">
        <v>198</v>
      </c>
      <c r="J404" s="1">
        <v>0.38194444444444442</v>
      </c>
      <c r="K404" s="1">
        <v>0.39027777777777778</v>
      </c>
      <c r="L404" t="s">
        <v>201</v>
      </c>
      <c r="M404" t="s">
        <v>202</v>
      </c>
      <c r="N404">
        <v>3.9434100000000001</v>
      </c>
      <c r="Q404" s="1">
        <f t="shared" si="6"/>
        <v>8.3333333333333592E-3</v>
      </c>
    </row>
    <row r="405" spans="1:17">
      <c r="A405" t="s">
        <v>134</v>
      </c>
      <c r="B405">
        <v>13</v>
      </c>
      <c r="C405" t="s">
        <v>184</v>
      </c>
      <c r="D405">
        <v>100859</v>
      </c>
      <c r="E405" t="s">
        <v>203</v>
      </c>
      <c r="F405" t="s">
        <v>204</v>
      </c>
      <c r="G405" t="s">
        <v>196</v>
      </c>
      <c r="H405" t="s">
        <v>201</v>
      </c>
      <c r="I405" t="s">
        <v>202</v>
      </c>
      <c r="J405" s="1">
        <v>0.3923611111111111</v>
      </c>
      <c r="K405" s="1">
        <v>0.39999999999999997</v>
      </c>
      <c r="L405" t="s">
        <v>197</v>
      </c>
      <c r="M405" t="s">
        <v>198</v>
      </c>
      <c r="N405">
        <v>3.6383299999999998</v>
      </c>
      <c r="Q405" s="1">
        <f t="shared" si="6"/>
        <v>7.6388888888888618E-3</v>
      </c>
    </row>
    <row r="406" spans="1:17">
      <c r="A406" t="s">
        <v>134</v>
      </c>
      <c r="B406">
        <v>14</v>
      </c>
      <c r="C406" t="s">
        <v>184</v>
      </c>
      <c r="D406">
        <v>100721</v>
      </c>
      <c r="E406" t="s">
        <v>199</v>
      </c>
      <c r="F406" t="s">
        <v>200</v>
      </c>
      <c r="G406" t="s">
        <v>196</v>
      </c>
      <c r="H406" t="s">
        <v>197</v>
      </c>
      <c r="I406" t="s">
        <v>198</v>
      </c>
      <c r="J406" s="1">
        <v>0.40277777777777773</v>
      </c>
      <c r="K406" s="1">
        <v>0.41111111111111115</v>
      </c>
      <c r="L406" t="s">
        <v>201</v>
      </c>
      <c r="M406" t="s">
        <v>202</v>
      </c>
      <c r="N406">
        <v>3.9434100000000001</v>
      </c>
      <c r="Q406" s="1">
        <f t="shared" si="6"/>
        <v>8.3333333333334147E-3</v>
      </c>
    </row>
    <row r="407" spans="1:17">
      <c r="A407" t="s">
        <v>134</v>
      </c>
      <c r="B407">
        <v>15</v>
      </c>
      <c r="C407" t="s">
        <v>184</v>
      </c>
      <c r="D407">
        <v>100864</v>
      </c>
      <c r="E407" t="s">
        <v>203</v>
      </c>
      <c r="F407" t="s">
        <v>204</v>
      </c>
      <c r="G407" t="s">
        <v>196</v>
      </c>
      <c r="H407" t="s">
        <v>201</v>
      </c>
      <c r="I407" t="s">
        <v>202</v>
      </c>
      <c r="J407" s="1">
        <v>0.41319444444444442</v>
      </c>
      <c r="K407" s="1">
        <v>0.42083333333333334</v>
      </c>
      <c r="L407" t="s">
        <v>197</v>
      </c>
      <c r="M407" t="s">
        <v>198</v>
      </c>
      <c r="N407">
        <v>3.6383299999999998</v>
      </c>
      <c r="Q407" s="1">
        <f t="shared" si="6"/>
        <v>7.6388888888889173E-3</v>
      </c>
    </row>
    <row r="408" spans="1:17">
      <c r="A408" t="s">
        <v>134</v>
      </c>
      <c r="B408">
        <v>16</v>
      </c>
      <c r="C408" t="s">
        <v>184</v>
      </c>
      <c r="D408">
        <v>100726</v>
      </c>
      <c r="E408" t="s">
        <v>199</v>
      </c>
      <c r="F408" t="s">
        <v>200</v>
      </c>
      <c r="G408" t="s">
        <v>196</v>
      </c>
      <c r="H408" t="s">
        <v>197</v>
      </c>
      <c r="I408" t="s">
        <v>198</v>
      </c>
      <c r="J408" s="1">
        <v>0.4236111111111111</v>
      </c>
      <c r="K408" s="1">
        <v>0.43194444444444446</v>
      </c>
      <c r="L408" t="s">
        <v>201</v>
      </c>
      <c r="M408" t="s">
        <v>202</v>
      </c>
      <c r="N408">
        <v>3.9434100000000001</v>
      </c>
      <c r="Q408" s="1">
        <f t="shared" si="6"/>
        <v>8.3333333333333592E-3</v>
      </c>
    </row>
    <row r="409" spans="1:17">
      <c r="A409" t="s">
        <v>134</v>
      </c>
      <c r="B409">
        <v>17</v>
      </c>
      <c r="C409" t="s">
        <v>184</v>
      </c>
      <c r="D409">
        <v>100868</v>
      </c>
      <c r="E409" t="s">
        <v>203</v>
      </c>
      <c r="F409" t="s">
        <v>204</v>
      </c>
      <c r="G409" t="s">
        <v>196</v>
      </c>
      <c r="H409" t="s">
        <v>201</v>
      </c>
      <c r="I409" t="s">
        <v>202</v>
      </c>
      <c r="J409" s="1">
        <v>0.43402777777777773</v>
      </c>
      <c r="K409" s="1">
        <v>0.44166666666666665</v>
      </c>
      <c r="L409" t="s">
        <v>197</v>
      </c>
      <c r="M409" t="s">
        <v>198</v>
      </c>
      <c r="N409">
        <v>3.6383299999999998</v>
      </c>
      <c r="Q409" s="1">
        <f t="shared" si="6"/>
        <v>7.6388888888889173E-3</v>
      </c>
    </row>
    <row r="410" spans="1:17">
      <c r="A410" t="s">
        <v>134</v>
      </c>
      <c r="B410">
        <v>18</v>
      </c>
      <c r="C410" t="s">
        <v>179</v>
      </c>
      <c r="H410" t="s">
        <v>197</v>
      </c>
      <c r="I410" t="s">
        <v>198</v>
      </c>
      <c r="J410" s="1">
        <v>0.44166666666666665</v>
      </c>
      <c r="K410" s="1">
        <v>0.4465277777777778</v>
      </c>
      <c r="L410" t="s">
        <v>201</v>
      </c>
      <c r="M410" t="s">
        <v>202</v>
      </c>
      <c r="N410">
        <v>3.2549999999999999</v>
      </c>
      <c r="Q410" s="1">
        <f t="shared" si="6"/>
        <v>4.8611111111111494E-3</v>
      </c>
    </row>
    <row r="411" spans="1:17">
      <c r="A411" t="s">
        <v>134</v>
      </c>
      <c r="B411">
        <v>19</v>
      </c>
      <c r="C411" t="s">
        <v>184</v>
      </c>
      <c r="D411">
        <v>100877</v>
      </c>
      <c r="E411" t="s">
        <v>203</v>
      </c>
      <c r="F411" t="s">
        <v>204</v>
      </c>
      <c r="G411" t="s">
        <v>196</v>
      </c>
      <c r="H411" t="s">
        <v>201</v>
      </c>
      <c r="I411" t="s">
        <v>202</v>
      </c>
      <c r="J411" s="1">
        <v>0.47569444444444442</v>
      </c>
      <c r="K411" s="1">
        <v>0.48333333333333334</v>
      </c>
      <c r="L411" t="s">
        <v>197</v>
      </c>
      <c r="M411" t="s">
        <v>198</v>
      </c>
      <c r="N411">
        <v>3.6383299999999998</v>
      </c>
      <c r="Q411" s="1">
        <f t="shared" si="6"/>
        <v>7.6388888888889173E-3</v>
      </c>
    </row>
    <row r="412" spans="1:17">
      <c r="A412" t="s">
        <v>134</v>
      </c>
      <c r="B412">
        <v>20</v>
      </c>
      <c r="C412" t="s">
        <v>184</v>
      </c>
      <c r="D412">
        <v>100739</v>
      </c>
      <c r="E412" t="s">
        <v>199</v>
      </c>
      <c r="F412" t="s">
        <v>200</v>
      </c>
      <c r="G412" t="s">
        <v>196</v>
      </c>
      <c r="H412" t="s">
        <v>197</v>
      </c>
      <c r="I412" t="s">
        <v>198</v>
      </c>
      <c r="J412" s="1">
        <v>0.4861111111111111</v>
      </c>
      <c r="K412" s="1">
        <v>0.49444444444444446</v>
      </c>
      <c r="L412" t="s">
        <v>201</v>
      </c>
      <c r="M412" t="s">
        <v>202</v>
      </c>
      <c r="N412">
        <v>3.9434100000000001</v>
      </c>
      <c r="Q412" s="1">
        <f t="shared" si="6"/>
        <v>8.3333333333333592E-3</v>
      </c>
    </row>
    <row r="413" spans="1:17">
      <c r="A413" t="s">
        <v>134</v>
      </c>
      <c r="B413">
        <v>21</v>
      </c>
      <c r="C413" t="s">
        <v>179</v>
      </c>
      <c r="H413" t="s">
        <v>201</v>
      </c>
      <c r="I413" t="s">
        <v>202</v>
      </c>
      <c r="J413" s="1">
        <v>0.49444444444444446</v>
      </c>
      <c r="K413" s="1">
        <v>0.50069444444444444</v>
      </c>
      <c r="L413" t="s">
        <v>231</v>
      </c>
      <c r="M413" t="s">
        <v>232</v>
      </c>
      <c r="N413">
        <v>6</v>
      </c>
      <c r="Q413" s="1">
        <f t="shared" si="6"/>
        <v>6.2499999999999778E-3</v>
      </c>
    </row>
    <row r="414" spans="1:17">
      <c r="A414" t="s">
        <v>134</v>
      </c>
      <c r="B414">
        <v>22</v>
      </c>
      <c r="C414" t="s">
        <v>184</v>
      </c>
      <c r="D414">
        <v>230814</v>
      </c>
      <c r="E414" t="s">
        <v>233</v>
      </c>
      <c r="F414" t="s">
        <v>234</v>
      </c>
      <c r="G414" t="s">
        <v>235</v>
      </c>
      <c r="H414" t="s">
        <v>231</v>
      </c>
      <c r="I414" t="s">
        <v>232</v>
      </c>
      <c r="J414" s="1">
        <v>0.50694444444444442</v>
      </c>
      <c r="K414" s="1">
        <v>0.52777777777777779</v>
      </c>
      <c r="L414" t="s">
        <v>236</v>
      </c>
      <c r="M414" t="s">
        <v>237</v>
      </c>
      <c r="N414">
        <v>14.0327</v>
      </c>
      <c r="Q414" s="1">
        <f t="shared" si="6"/>
        <v>2.083333333333337E-2</v>
      </c>
    </row>
    <row r="415" spans="1:17">
      <c r="A415" t="s">
        <v>134</v>
      </c>
      <c r="B415">
        <v>23</v>
      </c>
      <c r="C415" t="s">
        <v>184</v>
      </c>
      <c r="D415">
        <v>230823</v>
      </c>
      <c r="E415" t="s">
        <v>238</v>
      </c>
      <c r="F415" t="s">
        <v>239</v>
      </c>
      <c r="G415" t="s">
        <v>235</v>
      </c>
      <c r="H415" t="s">
        <v>236</v>
      </c>
      <c r="I415" t="s">
        <v>237</v>
      </c>
      <c r="J415" s="1">
        <v>0.53819444444444442</v>
      </c>
      <c r="K415" s="1">
        <v>0.55625000000000002</v>
      </c>
      <c r="L415" t="s">
        <v>231</v>
      </c>
      <c r="M415" t="s">
        <v>232</v>
      </c>
      <c r="N415">
        <v>13.1371</v>
      </c>
      <c r="Q415" s="1">
        <f t="shared" si="6"/>
        <v>1.8055555555555602E-2</v>
      </c>
    </row>
    <row r="416" spans="1:17">
      <c r="A416" t="s">
        <v>134</v>
      </c>
      <c r="B416">
        <v>24</v>
      </c>
      <c r="C416" t="s">
        <v>179</v>
      </c>
      <c r="H416" t="s">
        <v>231</v>
      </c>
      <c r="I416" t="s">
        <v>232</v>
      </c>
      <c r="J416" s="1">
        <v>0.55625000000000002</v>
      </c>
      <c r="K416" s="1">
        <v>0.56874999999999998</v>
      </c>
      <c r="L416" t="s">
        <v>180</v>
      </c>
      <c r="M416" t="s">
        <v>181</v>
      </c>
      <c r="N416">
        <v>9.8000000000000007</v>
      </c>
      <c r="Q416" s="1">
        <f t="shared" si="6"/>
        <v>1.2499999999999956E-2</v>
      </c>
    </row>
    <row r="417" spans="1:17">
      <c r="A417" t="s">
        <v>134</v>
      </c>
      <c r="M417" t="s">
        <v>277</v>
      </c>
      <c r="N417">
        <f>SUM(N393:N416)</f>
        <v>122.96045999999998</v>
      </c>
      <c r="P417" t="s">
        <v>274</v>
      </c>
      <c r="Q417" s="1">
        <f>SUM(Q393:Q416)</f>
        <v>0.22013888888888933</v>
      </c>
    </row>
    <row r="418" spans="1:17">
      <c r="Q418" s="1"/>
    </row>
    <row r="419" spans="1:17">
      <c r="A419" t="s">
        <v>125</v>
      </c>
      <c r="Q419" s="1"/>
    </row>
    <row r="420" spans="1:17">
      <c r="A420" t="s">
        <v>125</v>
      </c>
      <c r="B420">
        <v>1</v>
      </c>
      <c r="C420" t="s">
        <v>179</v>
      </c>
      <c r="H420" t="s">
        <v>180</v>
      </c>
      <c r="I420" t="s">
        <v>181</v>
      </c>
      <c r="J420" s="1">
        <v>0.64444444444444449</v>
      </c>
      <c r="K420" s="1">
        <v>0.65277777777777779</v>
      </c>
      <c r="L420" t="s">
        <v>182</v>
      </c>
      <c r="M420" t="s">
        <v>183</v>
      </c>
      <c r="N420">
        <v>7.6</v>
      </c>
      <c r="Q420" s="1">
        <f t="shared" si="6"/>
        <v>8.3333333333333037E-3</v>
      </c>
    </row>
    <row r="421" spans="1:17">
      <c r="A421" t="s">
        <v>125</v>
      </c>
      <c r="B421">
        <v>2</v>
      </c>
      <c r="C421" t="s">
        <v>184</v>
      </c>
      <c r="D421">
        <v>535203</v>
      </c>
      <c r="E421" t="s">
        <v>185</v>
      </c>
      <c r="F421" t="s">
        <v>186</v>
      </c>
      <c r="G421" t="s">
        <v>187</v>
      </c>
      <c r="H421" t="s">
        <v>182</v>
      </c>
      <c r="I421" t="s">
        <v>183</v>
      </c>
      <c r="J421" s="1">
        <v>0.65277777777777779</v>
      </c>
      <c r="K421" s="1">
        <v>0.67222222222222217</v>
      </c>
      <c r="L421" t="s">
        <v>188</v>
      </c>
      <c r="M421" t="s">
        <v>189</v>
      </c>
      <c r="N421">
        <v>12.118</v>
      </c>
      <c r="Q421" s="1">
        <f t="shared" si="6"/>
        <v>1.9444444444444375E-2</v>
      </c>
    </row>
    <row r="422" spans="1:17">
      <c r="A422" t="s">
        <v>125</v>
      </c>
      <c r="B422">
        <v>3</v>
      </c>
      <c r="C422" t="s">
        <v>184</v>
      </c>
      <c r="D422">
        <v>535057</v>
      </c>
      <c r="E422" t="s">
        <v>190</v>
      </c>
      <c r="F422" t="s">
        <v>191</v>
      </c>
      <c r="G422" t="s">
        <v>187</v>
      </c>
      <c r="H422" t="s">
        <v>188</v>
      </c>
      <c r="I422" t="s">
        <v>189</v>
      </c>
      <c r="J422" s="1">
        <v>0.68055555555555547</v>
      </c>
      <c r="K422" s="1">
        <v>0.7006944444444444</v>
      </c>
      <c r="L422" t="s">
        <v>182</v>
      </c>
      <c r="M422" t="s">
        <v>183</v>
      </c>
      <c r="N422">
        <v>12.781700000000001</v>
      </c>
      <c r="Q422" s="1">
        <f t="shared" si="6"/>
        <v>2.0138888888888928E-2</v>
      </c>
    </row>
    <row r="423" spans="1:17">
      <c r="A423" t="s">
        <v>125</v>
      </c>
      <c r="B423">
        <v>4</v>
      </c>
      <c r="C423" t="s">
        <v>184</v>
      </c>
      <c r="D423">
        <v>535216</v>
      </c>
      <c r="E423" t="s">
        <v>185</v>
      </c>
      <c r="F423" t="s">
        <v>186</v>
      </c>
      <c r="G423" t="s">
        <v>187</v>
      </c>
      <c r="H423" t="s">
        <v>182</v>
      </c>
      <c r="I423" t="s">
        <v>183</v>
      </c>
      <c r="J423" s="1">
        <v>0.71527777777777779</v>
      </c>
      <c r="K423" s="1">
        <v>0.73472222222222217</v>
      </c>
      <c r="L423" t="s">
        <v>188</v>
      </c>
      <c r="M423" t="s">
        <v>189</v>
      </c>
      <c r="N423">
        <v>12.118</v>
      </c>
      <c r="Q423" s="1">
        <f t="shared" si="6"/>
        <v>1.9444444444444375E-2</v>
      </c>
    </row>
    <row r="424" spans="1:17">
      <c r="A424" t="s">
        <v>125</v>
      </c>
      <c r="B424">
        <v>5</v>
      </c>
      <c r="C424" t="s">
        <v>184</v>
      </c>
      <c r="D424">
        <v>535071</v>
      </c>
      <c r="E424" t="s">
        <v>190</v>
      </c>
      <c r="F424" t="s">
        <v>191</v>
      </c>
      <c r="G424" t="s">
        <v>187</v>
      </c>
      <c r="H424" t="s">
        <v>188</v>
      </c>
      <c r="I424" t="s">
        <v>189</v>
      </c>
      <c r="J424" s="1">
        <v>0.74305555555555547</v>
      </c>
      <c r="K424" s="1">
        <v>0.7631944444444444</v>
      </c>
      <c r="L424" t="s">
        <v>182</v>
      </c>
      <c r="M424" t="s">
        <v>183</v>
      </c>
      <c r="N424">
        <v>12.781700000000001</v>
      </c>
      <c r="Q424" s="1">
        <f t="shared" si="6"/>
        <v>2.0138888888888928E-2</v>
      </c>
    </row>
    <row r="425" spans="1:17">
      <c r="A425" t="s">
        <v>125</v>
      </c>
      <c r="B425">
        <v>6</v>
      </c>
      <c r="C425" t="s">
        <v>184</v>
      </c>
      <c r="D425">
        <v>535245</v>
      </c>
      <c r="E425" t="s">
        <v>185</v>
      </c>
      <c r="F425" t="s">
        <v>186</v>
      </c>
      <c r="G425" t="s">
        <v>187</v>
      </c>
      <c r="H425" t="s">
        <v>182</v>
      </c>
      <c r="I425" t="s">
        <v>183</v>
      </c>
      <c r="J425" s="1">
        <v>0.84027777777777779</v>
      </c>
      <c r="K425" s="1">
        <v>0.85972222222222217</v>
      </c>
      <c r="L425" t="s">
        <v>188</v>
      </c>
      <c r="M425" t="s">
        <v>189</v>
      </c>
      <c r="N425">
        <v>12.118</v>
      </c>
      <c r="Q425" s="1">
        <f t="shared" si="6"/>
        <v>1.9444444444444375E-2</v>
      </c>
    </row>
    <row r="426" spans="1:17">
      <c r="A426" t="s">
        <v>125</v>
      </c>
      <c r="B426">
        <v>7</v>
      </c>
      <c r="C426" t="s">
        <v>184</v>
      </c>
      <c r="D426">
        <v>535099</v>
      </c>
      <c r="E426" t="s">
        <v>190</v>
      </c>
      <c r="F426" t="s">
        <v>191</v>
      </c>
      <c r="G426" t="s">
        <v>187</v>
      </c>
      <c r="H426" t="s">
        <v>188</v>
      </c>
      <c r="I426" t="s">
        <v>189</v>
      </c>
      <c r="J426" s="1">
        <v>0.86805555555555547</v>
      </c>
      <c r="K426" s="1">
        <v>0.88611111111111107</v>
      </c>
      <c r="L426" t="s">
        <v>182</v>
      </c>
      <c r="M426" t="s">
        <v>183</v>
      </c>
      <c r="N426">
        <v>12.781700000000001</v>
      </c>
      <c r="Q426" s="1">
        <f t="shared" si="6"/>
        <v>1.8055555555555602E-2</v>
      </c>
    </row>
    <row r="427" spans="1:17">
      <c r="A427" t="s">
        <v>125</v>
      </c>
      <c r="B427">
        <v>8</v>
      </c>
      <c r="C427" t="s">
        <v>184</v>
      </c>
      <c r="D427">
        <v>535252</v>
      </c>
      <c r="E427" t="s">
        <v>185</v>
      </c>
      <c r="F427" t="s">
        <v>186</v>
      </c>
      <c r="G427" t="s">
        <v>187</v>
      </c>
      <c r="H427" t="s">
        <v>182</v>
      </c>
      <c r="I427" t="s">
        <v>183</v>
      </c>
      <c r="J427" s="1">
        <v>0.88888888888888884</v>
      </c>
      <c r="K427" s="1">
        <v>0.90763888888888899</v>
      </c>
      <c r="L427" t="s">
        <v>188</v>
      </c>
      <c r="M427" t="s">
        <v>189</v>
      </c>
      <c r="N427">
        <v>12.118</v>
      </c>
      <c r="Q427" s="1">
        <f t="shared" si="6"/>
        <v>1.8750000000000155E-2</v>
      </c>
    </row>
    <row r="428" spans="1:17">
      <c r="A428" t="s">
        <v>125</v>
      </c>
      <c r="B428">
        <v>9</v>
      </c>
      <c r="C428" t="s">
        <v>184</v>
      </c>
      <c r="D428">
        <v>535106</v>
      </c>
      <c r="E428" t="s">
        <v>190</v>
      </c>
      <c r="F428" t="s">
        <v>191</v>
      </c>
      <c r="G428" t="s">
        <v>187</v>
      </c>
      <c r="H428" t="s">
        <v>188</v>
      </c>
      <c r="I428" t="s">
        <v>189</v>
      </c>
      <c r="J428" s="1">
        <v>0.92013888888888884</v>
      </c>
      <c r="K428" s="1">
        <v>0.93819444444444444</v>
      </c>
      <c r="L428" t="s">
        <v>182</v>
      </c>
      <c r="M428" t="s">
        <v>183</v>
      </c>
      <c r="N428">
        <v>12.781700000000001</v>
      </c>
      <c r="Q428" s="1">
        <f t="shared" si="6"/>
        <v>1.8055555555555602E-2</v>
      </c>
    </row>
    <row r="429" spans="1:17">
      <c r="A429" t="s">
        <v>125</v>
      </c>
      <c r="B429">
        <v>10</v>
      </c>
      <c r="C429" t="s">
        <v>179</v>
      </c>
      <c r="H429" t="s">
        <v>182</v>
      </c>
      <c r="I429" t="s">
        <v>183</v>
      </c>
      <c r="J429" s="1">
        <v>0.93819444444444444</v>
      </c>
      <c r="K429" s="1">
        <v>0.94652777777777775</v>
      </c>
      <c r="L429" t="s">
        <v>180</v>
      </c>
      <c r="M429" t="s">
        <v>181</v>
      </c>
      <c r="N429">
        <v>7.8</v>
      </c>
      <c r="Q429" s="1">
        <f t="shared" si="6"/>
        <v>8.3333333333333037E-3</v>
      </c>
    </row>
    <row r="430" spans="1:17">
      <c r="A430" t="s">
        <v>125</v>
      </c>
      <c r="M430" t="s">
        <v>277</v>
      </c>
      <c r="N430">
        <f>SUM(N420:N429)</f>
        <v>114.9988</v>
      </c>
      <c r="P430" t="s">
        <v>274</v>
      </c>
      <c r="Q430" s="1">
        <f>SUM(Q420:Q429)</f>
        <v>0.17013888888888895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5563-D336-42BD-A7EB-3269678D6E93}">
  <dimension ref="A1:M71"/>
  <sheetViews>
    <sheetView workbookViewId="0">
      <selection sqref="A1:XFD1048576"/>
    </sheetView>
  </sheetViews>
  <sheetFormatPr defaultColWidth="8.85546875" defaultRowHeight="15"/>
  <cols>
    <col min="1" max="1" width="12.28515625" customWidth="1"/>
    <col min="3" max="3" width="26" customWidth="1"/>
    <col min="5" max="5" width="16.42578125" customWidth="1"/>
    <col min="7" max="7" width="11.140625" customWidth="1"/>
    <col min="8" max="8" width="11.85546875" customWidth="1"/>
    <col min="9" max="9" width="35.42578125" customWidth="1"/>
    <col min="10" max="10" width="15.42578125" customWidth="1"/>
  </cols>
  <sheetData>
    <row r="1" spans="1:13">
      <c r="A1" s="10" t="s">
        <v>22</v>
      </c>
      <c r="B1" s="11" t="s">
        <v>23</v>
      </c>
      <c r="C1" s="11" t="s">
        <v>24</v>
      </c>
      <c r="D1" s="11" t="s">
        <v>25</v>
      </c>
      <c r="E1" s="12" t="s">
        <v>26</v>
      </c>
      <c r="F1" s="11" t="s">
        <v>2</v>
      </c>
      <c r="G1" s="13" t="s">
        <v>3</v>
      </c>
      <c r="H1" s="11" t="s">
        <v>27</v>
      </c>
      <c r="I1" s="11" t="s">
        <v>1</v>
      </c>
      <c r="J1" s="14" t="s">
        <v>28</v>
      </c>
      <c r="L1" t="s">
        <v>23</v>
      </c>
      <c r="M1" t="s">
        <v>29</v>
      </c>
    </row>
    <row r="2" spans="1:13">
      <c r="A2" s="15">
        <v>1001</v>
      </c>
      <c r="B2" s="16" t="s">
        <v>30</v>
      </c>
      <c r="C2" s="16" t="s">
        <v>31</v>
      </c>
      <c r="D2" s="16" t="s">
        <v>32</v>
      </c>
      <c r="E2" s="17">
        <v>96</v>
      </c>
      <c r="F2" s="16" t="s">
        <v>6</v>
      </c>
      <c r="G2" s="16">
        <v>2015</v>
      </c>
      <c r="H2" s="16">
        <v>2.44</v>
      </c>
      <c r="I2" s="16" t="s">
        <v>8</v>
      </c>
      <c r="J2" s="18">
        <v>26000</v>
      </c>
      <c r="L2" t="s">
        <v>33</v>
      </c>
      <c r="M2">
        <v>22</v>
      </c>
    </row>
    <row r="3" spans="1:13">
      <c r="A3" s="15">
        <v>1002</v>
      </c>
      <c r="B3" s="16" t="s">
        <v>30</v>
      </c>
      <c r="C3" s="16" t="s">
        <v>31</v>
      </c>
      <c r="D3" s="16" t="s">
        <v>32</v>
      </c>
      <c r="E3" s="17">
        <v>96</v>
      </c>
      <c r="F3" s="16" t="s">
        <v>6</v>
      </c>
      <c r="G3" s="16">
        <v>2015</v>
      </c>
      <c r="H3" s="16">
        <v>2.31</v>
      </c>
      <c r="I3" s="16" t="s">
        <v>8</v>
      </c>
      <c r="J3" s="18">
        <v>26000</v>
      </c>
      <c r="L3" t="s">
        <v>34</v>
      </c>
      <c r="M3">
        <v>2</v>
      </c>
    </row>
    <row r="4" spans="1:13">
      <c r="A4" s="15">
        <v>1003</v>
      </c>
      <c r="B4" s="16" t="s">
        <v>30</v>
      </c>
      <c r="C4" s="16" t="s">
        <v>31</v>
      </c>
      <c r="D4" s="16" t="s">
        <v>32</v>
      </c>
      <c r="E4" s="17">
        <v>96</v>
      </c>
      <c r="F4" s="16" t="s">
        <v>6</v>
      </c>
      <c r="G4" s="16">
        <v>2015</v>
      </c>
      <c r="H4" s="16">
        <v>2.54</v>
      </c>
      <c r="I4" s="16" t="s">
        <v>8</v>
      </c>
      <c r="J4" s="18">
        <v>26000</v>
      </c>
      <c r="L4" t="s">
        <v>35</v>
      </c>
      <c r="M4">
        <v>46</v>
      </c>
    </row>
    <row r="5" spans="1:13">
      <c r="A5" s="15">
        <v>1004</v>
      </c>
      <c r="B5" s="16" t="s">
        <v>30</v>
      </c>
      <c r="C5" s="16" t="s">
        <v>31</v>
      </c>
      <c r="D5" s="16" t="s">
        <v>32</v>
      </c>
      <c r="E5" s="17">
        <v>96</v>
      </c>
      <c r="F5" s="16" t="s">
        <v>6</v>
      </c>
      <c r="G5" s="16">
        <v>2015</v>
      </c>
      <c r="H5" s="16">
        <v>2.4900000000000002</v>
      </c>
      <c r="I5" s="16" t="s">
        <v>8</v>
      </c>
      <c r="J5" s="18">
        <v>26000</v>
      </c>
    </row>
    <row r="6" spans="1:13">
      <c r="A6" s="15">
        <v>1005</v>
      </c>
      <c r="B6" s="16" t="s">
        <v>30</v>
      </c>
      <c r="C6" s="16" t="s">
        <v>31</v>
      </c>
      <c r="D6" s="16" t="s">
        <v>32</v>
      </c>
      <c r="E6" s="17">
        <v>96</v>
      </c>
      <c r="F6" s="16" t="s">
        <v>6</v>
      </c>
      <c r="G6" s="16">
        <v>2015</v>
      </c>
      <c r="H6" s="16">
        <v>2.38</v>
      </c>
      <c r="I6" s="16" t="s">
        <v>8</v>
      </c>
      <c r="J6" s="18">
        <v>26000</v>
      </c>
    </row>
    <row r="7" spans="1:13">
      <c r="A7" s="15">
        <v>1006</v>
      </c>
      <c r="B7" s="16" t="s">
        <v>30</v>
      </c>
      <c r="C7" s="16" t="s">
        <v>31</v>
      </c>
      <c r="D7" s="16" t="s">
        <v>32</v>
      </c>
      <c r="E7" s="17">
        <v>93</v>
      </c>
      <c r="F7" s="16" t="s">
        <v>6</v>
      </c>
      <c r="G7" s="16">
        <v>2017</v>
      </c>
      <c r="H7" s="16">
        <v>2.48</v>
      </c>
      <c r="I7" s="16" t="s">
        <v>8</v>
      </c>
      <c r="J7" s="18">
        <v>45000</v>
      </c>
    </row>
    <row r="8" spans="1:13">
      <c r="A8" s="15">
        <v>1007</v>
      </c>
      <c r="B8" s="16" t="s">
        <v>30</v>
      </c>
      <c r="C8" s="16" t="s">
        <v>31</v>
      </c>
      <c r="D8" s="16" t="s">
        <v>32</v>
      </c>
      <c r="E8" s="17">
        <v>93</v>
      </c>
      <c r="F8" s="16" t="s">
        <v>6</v>
      </c>
      <c r="G8" s="16">
        <v>2017</v>
      </c>
      <c r="H8" s="16">
        <v>2.56</v>
      </c>
      <c r="I8" s="16" t="s">
        <v>8</v>
      </c>
      <c r="J8" s="18">
        <v>45000</v>
      </c>
    </row>
    <row r="9" spans="1:13">
      <c r="A9" s="15">
        <v>1008</v>
      </c>
      <c r="B9" s="16" t="s">
        <v>30</v>
      </c>
      <c r="C9" s="16" t="s">
        <v>31</v>
      </c>
      <c r="D9" s="16" t="s">
        <v>32</v>
      </c>
      <c r="E9" s="17">
        <v>98</v>
      </c>
      <c r="F9" s="16" t="s">
        <v>6</v>
      </c>
      <c r="G9" s="16">
        <v>2010</v>
      </c>
      <c r="H9" s="16">
        <v>2.1800000000000002</v>
      </c>
      <c r="I9" s="16" t="s">
        <v>8</v>
      </c>
      <c r="J9" s="18">
        <v>26000</v>
      </c>
    </row>
    <row r="10" spans="1:13">
      <c r="A10" s="15">
        <v>1009</v>
      </c>
      <c r="B10" s="16" t="s">
        <v>30</v>
      </c>
      <c r="C10" s="16" t="s">
        <v>31</v>
      </c>
      <c r="D10" s="16" t="s">
        <v>32</v>
      </c>
      <c r="E10" s="17">
        <v>98</v>
      </c>
      <c r="F10" s="16" t="s">
        <v>6</v>
      </c>
      <c r="G10" s="16">
        <v>2010</v>
      </c>
      <c r="H10" s="16">
        <v>2.39</v>
      </c>
      <c r="I10" s="16" t="s">
        <v>8</v>
      </c>
      <c r="J10" s="18">
        <v>26000</v>
      </c>
    </row>
    <row r="11" spans="1:13">
      <c r="A11" s="15">
        <v>1010</v>
      </c>
      <c r="B11" s="16" t="s">
        <v>30</v>
      </c>
      <c r="C11" s="16" t="s">
        <v>31</v>
      </c>
      <c r="D11" s="16" t="s">
        <v>32</v>
      </c>
      <c r="E11" s="17">
        <v>96</v>
      </c>
      <c r="F11" s="16" t="s">
        <v>6</v>
      </c>
      <c r="G11" s="16">
        <v>2015</v>
      </c>
      <c r="H11" s="16">
        <v>2.52</v>
      </c>
      <c r="I11" s="16" t="s">
        <v>8</v>
      </c>
      <c r="J11" s="18">
        <v>26000</v>
      </c>
    </row>
    <row r="12" spans="1:13">
      <c r="A12" s="15">
        <v>1011</v>
      </c>
      <c r="B12" s="16" t="s">
        <v>30</v>
      </c>
      <c r="C12" s="16" t="s">
        <v>31</v>
      </c>
      <c r="D12" s="16" t="s">
        <v>32</v>
      </c>
      <c r="E12" s="17">
        <v>99</v>
      </c>
      <c r="F12" s="16" t="s">
        <v>6</v>
      </c>
      <c r="G12" s="16">
        <v>2015</v>
      </c>
      <c r="H12" s="16">
        <v>2.4700000000000002</v>
      </c>
      <c r="I12" s="16" t="s">
        <v>8</v>
      </c>
      <c r="J12" s="18">
        <v>26000</v>
      </c>
    </row>
    <row r="13" spans="1:13">
      <c r="A13" s="15">
        <v>1012</v>
      </c>
      <c r="B13" s="16" t="s">
        <v>30</v>
      </c>
      <c r="C13" s="16" t="s">
        <v>36</v>
      </c>
      <c r="D13" s="16" t="s">
        <v>37</v>
      </c>
      <c r="E13" s="17">
        <v>92</v>
      </c>
      <c r="F13" s="16" t="s">
        <v>6</v>
      </c>
      <c r="G13" s="16">
        <v>2014</v>
      </c>
      <c r="H13" s="16">
        <v>1.96</v>
      </c>
      <c r="I13" s="16" t="s">
        <v>8</v>
      </c>
      <c r="J13" s="18">
        <v>26000</v>
      </c>
    </row>
    <row r="14" spans="1:13">
      <c r="A14" s="15">
        <v>1013</v>
      </c>
      <c r="B14" s="16" t="s">
        <v>30</v>
      </c>
      <c r="C14" s="16" t="s">
        <v>36</v>
      </c>
      <c r="D14" s="16" t="s">
        <v>37</v>
      </c>
      <c r="E14" s="17">
        <v>92</v>
      </c>
      <c r="F14" s="16" t="s">
        <v>6</v>
      </c>
      <c r="G14" s="16">
        <v>2014</v>
      </c>
      <c r="H14" s="16">
        <v>2.11</v>
      </c>
      <c r="I14" s="16" t="s">
        <v>8</v>
      </c>
      <c r="J14" s="18">
        <v>26000</v>
      </c>
    </row>
    <row r="15" spans="1:13">
      <c r="A15" s="15">
        <v>1014</v>
      </c>
      <c r="B15" s="16" t="s">
        <v>30</v>
      </c>
      <c r="C15" s="16" t="s">
        <v>36</v>
      </c>
      <c r="D15" s="16" t="s">
        <v>37</v>
      </c>
      <c r="E15" s="17">
        <v>92</v>
      </c>
      <c r="F15" s="16" t="s">
        <v>6</v>
      </c>
      <c r="G15" s="16">
        <v>2015</v>
      </c>
      <c r="H15" s="16">
        <v>2.0499999999999998</v>
      </c>
      <c r="I15" s="16" t="s">
        <v>8</v>
      </c>
      <c r="J15" s="18">
        <v>26000</v>
      </c>
    </row>
    <row r="16" spans="1:13">
      <c r="A16" s="15">
        <v>1015</v>
      </c>
      <c r="B16" s="16" t="s">
        <v>30</v>
      </c>
      <c r="C16" s="16" t="s">
        <v>36</v>
      </c>
      <c r="D16" s="16" t="s">
        <v>37</v>
      </c>
      <c r="E16" s="17">
        <v>92</v>
      </c>
      <c r="F16" s="16" t="s">
        <v>6</v>
      </c>
      <c r="G16" s="16">
        <v>2015</v>
      </c>
      <c r="H16" s="16">
        <v>1.88</v>
      </c>
      <c r="I16" s="16" t="s">
        <v>8</v>
      </c>
      <c r="J16" s="18">
        <v>26000</v>
      </c>
    </row>
    <row r="17" spans="1:10">
      <c r="A17" s="15">
        <v>1016</v>
      </c>
      <c r="B17" s="16" t="s">
        <v>30</v>
      </c>
      <c r="C17" s="16" t="s">
        <v>36</v>
      </c>
      <c r="D17" s="16" t="s">
        <v>37</v>
      </c>
      <c r="E17" s="17">
        <v>92</v>
      </c>
      <c r="F17" s="16" t="s">
        <v>6</v>
      </c>
      <c r="G17" s="16">
        <v>2015</v>
      </c>
      <c r="H17" s="16">
        <v>1.98</v>
      </c>
      <c r="I17" s="16" t="s">
        <v>8</v>
      </c>
      <c r="J17" s="18">
        <v>26000</v>
      </c>
    </row>
    <row r="18" spans="1:10">
      <c r="A18" s="15">
        <v>1017</v>
      </c>
      <c r="B18" s="16" t="s">
        <v>30</v>
      </c>
      <c r="C18" s="16" t="s">
        <v>36</v>
      </c>
      <c r="D18" s="16" t="s">
        <v>37</v>
      </c>
      <c r="E18" s="17">
        <v>92</v>
      </c>
      <c r="F18" s="16" t="s">
        <v>6</v>
      </c>
      <c r="G18" s="16">
        <v>2015</v>
      </c>
      <c r="H18" s="16">
        <v>1.98</v>
      </c>
      <c r="I18" s="16" t="s">
        <v>8</v>
      </c>
      <c r="J18" s="18">
        <v>26000</v>
      </c>
    </row>
    <row r="19" spans="1:10">
      <c r="A19" s="15">
        <v>1018</v>
      </c>
      <c r="B19" s="16" t="s">
        <v>30</v>
      </c>
      <c r="C19" s="16" t="s">
        <v>31</v>
      </c>
      <c r="D19" s="16" t="s">
        <v>32</v>
      </c>
      <c r="E19" s="17">
        <v>91</v>
      </c>
      <c r="F19" s="16" t="s">
        <v>6</v>
      </c>
      <c r="G19" s="16">
        <v>2021</v>
      </c>
      <c r="H19" s="16">
        <v>2.56</v>
      </c>
      <c r="I19" s="16" t="s">
        <v>5</v>
      </c>
      <c r="J19" s="18">
        <v>50000</v>
      </c>
    </row>
    <row r="20" spans="1:10">
      <c r="A20" s="15">
        <v>1019</v>
      </c>
      <c r="B20" s="16" t="s">
        <v>30</v>
      </c>
      <c r="C20" s="16" t="s">
        <v>31</v>
      </c>
      <c r="D20" s="16" t="s">
        <v>32</v>
      </c>
      <c r="E20" s="17">
        <v>91</v>
      </c>
      <c r="F20" s="16" t="s">
        <v>6</v>
      </c>
      <c r="G20" s="16">
        <v>2021</v>
      </c>
      <c r="H20" s="16">
        <v>2.5</v>
      </c>
      <c r="I20" s="16" t="s">
        <v>5</v>
      </c>
      <c r="J20" s="18">
        <v>50000</v>
      </c>
    </row>
    <row r="21" spans="1:10">
      <c r="A21" s="15">
        <v>1020</v>
      </c>
      <c r="B21" s="16" t="s">
        <v>30</v>
      </c>
      <c r="C21" s="16" t="s">
        <v>31</v>
      </c>
      <c r="D21" s="16" t="s">
        <v>32</v>
      </c>
      <c r="E21" s="17">
        <v>91</v>
      </c>
      <c r="F21" s="16" t="s">
        <v>6</v>
      </c>
      <c r="G21" s="16">
        <v>2021</v>
      </c>
      <c r="H21" s="16">
        <v>2.58</v>
      </c>
      <c r="I21" s="16" t="s">
        <v>5</v>
      </c>
      <c r="J21" s="18">
        <v>50000</v>
      </c>
    </row>
    <row r="22" spans="1:10">
      <c r="A22" s="15">
        <v>1021</v>
      </c>
      <c r="B22" s="16" t="s">
        <v>30</v>
      </c>
      <c r="C22" s="16" t="s">
        <v>31</v>
      </c>
      <c r="D22" s="16" t="s">
        <v>32</v>
      </c>
      <c r="E22" s="17">
        <v>91</v>
      </c>
      <c r="F22" s="16" t="s">
        <v>6</v>
      </c>
      <c r="G22" s="16">
        <v>2021</v>
      </c>
      <c r="H22" s="16">
        <v>2.57</v>
      </c>
      <c r="I22" s="16" t="s">
        <v>5</v>
      </c>
      <c r="J22" s="18">
        <v>50000</v>
      </c>
    </row>
    <row r="23" spans="1:10">
      <c r="A23" s="15">
        <v>1022</v>
      </c>
      <c r="B23" s="16" t="s">
        <v>30</v>
      </c>
      <c r="C23" s="16" t="s">
        <v>31</v>
      </c>
      <c r="D23" s="16" t="s">
        <v>32</v>
      </c>
      <c r="E23" s="17">
        <v>91</v>
      </c>
      <c r="F23" s="16" t="s">
        <v>6</v>
      </c>
      <c r="G23" s="16">
        <v>2021</v>
      </c>
      <c r="H23" s="16">
        <v>2.64</v>
      </c>
      <c r="I23" s="16" t="s">
        <v>5</v>
      </c>
      <c r="J23" s="18">
        <v>50000</v>
      </c>
    </row>
    <row r="24" spans="1:10">
      <c r="A24" s="15">
        <v>1023</v>
      </c>
      <c r="B24" s="16" t="s">
        <v>30</v>
      </c>
      <c r="C24" s="16" t="s">
        <v>31</v>
      </c>
      <c r="D24" s="16" t="s">
        <v>32</v>
      </c>
      <c r="E24" s="17">
        <v>91</v>
      </c>
      <c r="F24" s="16" t="s">
        <v>6</v>
      </c>
      <c r="G24" s="16">
        <v>2021</v>
      </c>
      <c r="H24" s="16">
        <v>2.59</v>
      </c>
      <c r="I24" s="16" t="s">
        <v>5</v>
      </c>
      <c r="J24" s="18">
        <v>50000</v>
      </c>
    </row>
    <row r="25" spans="1:10">
      <c r="A25" s="15">
        <v>1024</v>
      </c>
      <c r="B25" s="16" t="s">
        <v>30</v>
      </c>
      <c r="C25" s="16" t="s">
        <v>31</v>
      </c>
      <c r="D25" s="16" t="s">
        <v>32</v>
      </c>
      <c r="E25" s="17">
        <v>91</v>
      </c>
      <c r="F25" s="16" t="s">
        <v>6</v>
      </c>
      <c r="G25" s="16">
        <v>2021</v>
      </c>
      <c r="H25" s="16">
        <v>2.52</v>
      </c>
      <c r="I25" s="16" t="s">
        <v>5</v>
      </c>
      <c r="J25" s="18">
        <v>50000</v>
      </c>
    </row>
    <row r="26" spans="1:10">
      <c r="A26" s="15">
        <v>1025</v>
      </c>
      <c r="B26" s="16" t="s">
        <v>30</v>
      </c>
      <c r="C26" s="16" t="s">
        <v>31</v>
      </c>
      <c r="D26" s="16" t="s">
        <v>32</v>
      </c>
      <c r="E26" s="17">
        <v>91</v>
      </c>
      <c r="F26" s="16" t="s">
        <v>6</v>
      </c>
      <c r="G26" s="16">
        <v>2021</v>
      </c>
      <c r="H26" s="16">
        <v>2.5499999999999998</v>
      </c>
      <c r="I26" s="16" t="s">
        <v>5</v>
      </c>
      <c r="J26" s="18">
        <v>50000</v>
      </c>
    </row>
    <row r="27" spans="1:10">
      <c r="A27" s="15">
        <v>1026</v>
      </c>
      <c r="B27" s="16" t="s">
        <v>30</v>
      </c>
      <c r="C27" s="16" t="s">
        <v>31</v>
      </c>
      <c r="D27" s="16" t="s">
        <v>32</v>
      </c>
      <c r="E27" s="17">
        <v>91</v>
      </c>
      <c r="F27" s="16" t="s">
        <v>6</v>
      </c>
      <c r="G27" s="16">
        <v>2021</v>
      </c>
      <c r="H27" s="16">
        <v>2.61</v>
      </c>
      <c r="I27" s="16" t="s">
        <v>5</v>
      </c>
      <c r="J27" s="18">
        <v>50000</v>
      </c>
    </row>
    <row r="28" spans="1:10">
      <c r="A28" s="15">
        <v>1027</v>
      </c>
      <c r="B28" s="16" t="s">
        <v>30</v>
      </c>
      <c r="C28" s="16" t="s">
        <v>31</v>
      </c>
      <c r="D28" s="16" t="s">
        <v>32</v>
      </c>
      <c r="E28" s="17">
        <v>91</v>
      </c>
      <c r="F28" s="16" t="s">
        <v>6</v>
      </c>
      <c r="G28" s="16">
        <v>2021</v>
      </c>
      <c r="H28" s="16">
        <v>2.6</v>
      </c>
      <c r="I28" s="16" t="s">
        <v>5</v>
      </c>
      <c r="J28" s="18">
        <v>50000</v>
      </c>
    </row>
    <row r="29" spans="1:10">
      <c r="A29" s="15">
        <v>1028</v>
      </c>
      <c r="B29" s="16" t="s">
        <v>30</v>
      </c>
      <c r="C29" s="16" t="s">
        <v>31</v>
      </c>
      <c r="D29" s="16" t="s">
        <v>32</v>
      </c>
      <c r="E29" s="17">
        <v>91</v>
      </c>
      <c r="F29" s="16" t="s">
        <v>6</v>
      </c>
      <c r="G29" s="16">
        <v>2021</v>
      </c>
      <c r="H29" s="16">
        <v>2.58</v>
      </c>
      <c r="I29" s="16" t="s">
        <v>5</v>
      </c>
      <c r="J29" s="18">
        <v>50000</v>
      </c>
    </row>
    <row r="30" spans="1:10">
      <c r="A30" s="15">
        <v>1029</v>
      </c>
      <c r="B30" s="16" t="s">
        <v>30</v>
      </c>
      <c r="C30" s="16" t="s">
        <v>31</v>
      </c>
      <c r="D30" s="16" t="s">
        <v>32</v>
      </c>
      <c r="E30" s="17">
        <v>91</v>
      </c>
      <c r="F30" s="16" t="s">
        <v>6</v>
      </c>
      <c r="G30" s="16">
        <v>2021</v>
      </c>
      <c r="H30" s="16">
        <v>2.58</v>
      </c>
      <c r="I30" s="16" t="s">
        <v>5</v>
      </c>
      <c r="J30" s="18">
        <v>50000</v>
      </c>
    </row>
    <row r="31" spans="1:10">
      <c r="A31" s="15">
        <v>1030</v>
      </c>
      <c r="B31" s="16" t="s">
        <v>30</v>
      </c>
      <c r="C31" s="16" t="s">
        <v>31</v>
      </c>
      <c r="D31" s="16" t="s">
        <v>32</v>
      </c>
      <c r="E31" s="17">
        <v>91</v>
      </c>
      <c r="F31" s="16" t="s">
        <v>6</v>
      </c>
      <c r="G31" s="16">
        <v>2021</v>
      </c>
      <c r="H31" s="16">
        <v>2.59</v>
      </c>
      <c r="I31" s="16" t="s">
        <v>5</v>
      </c>
      <c r="J31" s="18">
        <v>50000</v>
      </c>
    </row>
    <row r="32" spans="1:10">
      <c r="A32" s="15">
        <v>1031</v>
      </c>
      <c r="B32" s="16" t="s">
        <v>30</v>
      </c>
      <c r="C32" s="16" t="s">
        <v>31</v>
      </c>
      <c r="D32" s="16" t="s">
        <v>32</v>
      </c>
      <c r="E32" s="17">
        <v>91</v>
      </c>
      <c r="F32" s="16" t="s">
        <v>6</v>
      </c>
      <c r="G32" s="16">
        <v>2021</v>
      </c>
      <c r="H32" s="16">
        <v>2.4500000000000002</v>
      </c>
      <c r="I32" s="16" t="s">
        <v>5</v>
      </c>
      <c r="J32" s="18">
        <v>50000</v>
      </c>
    </row>
    <row r="33" spans="1:10">
      <c r="A33" s="15">
        <v>1032</v>
      </c>
      <c r="B33" s="16" t="s">
        <v>30</v>
      </c>
      <c r="C33" s="16" t="s">
        <v>31</v>
      </c>
      <c r="D33" s="16" t="s">
        <v>32</v>
      </c>
      <c r="E33" s="17">
        <v>91</v>
      </c>
      <c r="F33" s="16" t="s">
        <v>6</v>
      </c>
      <c r="G33" s="16">
        <v>2021</v>
      </c>
      <c r="H33" s="16">
        <v>2.5</v>
      </c>
      <c r="I33" s="16" t="s">
        <v>5</v>
      </c>
      <c r="J33" s="18">
        <v>50000</v>
      </c>
    </row>
    <row r="34" spans="1:10">
      <c r="A34" s="15">
        <v>1033</v>
      </c>
      <c r="B34" s="16" t="s">
        <v>30</v>
      </c>
      <c r="C34" s="16" t="s">
        <v>31</v>
      </c>
      <c r="D34" s="16" t="s">
        <v>32</v>
      </c>
      <c r="E34" s="17">
        <v>91</v>
      </c>
      <c r="F34" s="16" t="s">
        <v>6</v>
      </c>
      <c r="G34" s="16">
        <v>2021</v>
      </c>
      <c r="H34" s="16">
        <v>2.56</v>
      </c>
      <c r="I34" s="16" t="s">
        <v>5</v>
      </c>
      <c r="J34" s="18">
        <v>50000</v>
      </c>
    </row>
    <row r="35" spans="1:10">
      <c r="A35" s="15">
        <v>1034</v>
      </c>
      <c r="B35" s="16" t="s">
        <v>30</v>
      </c>
      <c r="C35" s="16" t="s">
        <v>31</v>
      </c>
      <c r="D35" s="16" t="s">
        <v>32</v>
      </c>
      <c r="E35" s="17">
        <v>91</v>
      </c>
      <c r="F35" s="16" t="s">
        <v>6</v>
      </c>
      <c r="G35" s="16">
        <v>2021</v>
      </c>
      <c r="H35" s="16">
        <v>2.68</v>
      </c>
      <c r="I35" s="16" t="s">
        <v>5</v>
      </c>
      <c r="J35" s="18">
        <v>50000</v>
      </c>
    </row>
    <row r="36" spans="1:10">
      <c r="A36" s="15">
        <v>1035</v>
      </c>
      <c r="B36" s="16" t="s">
        <v>30</v>
      </c>
      <c r="C36" s="16" t="s">
        <v>31</v>
      </c>
      <c r="D36" s="16" t="s">
        <v>32</v>
      </c>
      <c r="E36" s="17">
        <v>91</v>
      </c>
      <c r="F36" s="16" t="s">
        <v>6</v>
      </c>
      <c r="G36" s="16">
        <v>2021</v>
      </c>
      <c r="H36" s="16">
        <v>2.52</v>
      </c>
      <c r="I36" s="16" t="s">
        <v>5</v>
      </c>
      <c r="J36" s="18">
        <v>50000</v>
      </c>
    </row>
    <row r="37" spans="1:10">
      <c r="A37" s="15">
        <v>1036</v>
      </c>
      <c r="B37" s="16" t="s">
        <v>30</v>
      </c>
      <c r="C37" s="16" t="s">
        <v>31</v>
      </c>
      <c r="D37" s="16" t="s">
        <v>32</v>
      </c>
      <c r="E37" s="17">
        <v>91</v>
      </c>
      <c r="F37" s="16" t="s">
        <v>6</v>
      </c>
      <c r="G37" s="16">
        <v>2021</v>
      </c>
      <c r="H37" s="16">
        <v>2.61</v>
      </c>
      <c r="I37" s="16" t="s">
        <v>5</v>
      </c>
      <c r="J37" s="18">
        <v>50000</v>
      </c>
    </row>
    <row r="38" spans="1:10">
      <c r="A38" s="15">
        <v>1037</v>
      </c>
      <c r="B38" s="16" t="s">
        <v>30</v>
      </c>
      <c r="C38" s="16" t="s">
        <v>31</v>
      </c>
      <c r="D38" s="16" t="s">
        <v>32</v>
      </c>
      <c r="E38" s="17">
        <v>91</v>
      </c>
      <c r="F38" s="16" t="s">
        <v>6</v>
      </c>
      <c r="G38" s="16">
        <v>2021</v>
      </c>
      <c r="H38" s="16">
        <v>2.63</v>
      </c>
      <c r="I38" s="16" t="s">
        <v>5</v>
      </c>
      <c r="J38" s="18">
        <v>50000</v>
      </c>
    </row>
    <row r="39" spans="1:10">
      <c r="A39" s="15">
        <v>1038</v>
      </c>
      <c r="B39" s="16" t="s">
        <v>30</v>
      </c>
      <c r="C39" s="16" t="s">
        <v>31</v>
      </c>
      <c r="D39" s="16" t="s">
        <v>32</v>
      </c>
      <c r="E39" s="17">
        <v>91</v>
      </c>
      <c r="F39" s="16" t="s">
        <v>6</v>
      </c>
      <c r="G39" s="16">
        <v>2021</v>
      </c>
      <c r="H39" s="16">
        <v>2.54</v>
      </c>
      <c r="I39" s="16" t="s">
        <v>5</v>
      </c>
      <c r="J39" s="18">
        <v>50000</v>
      </c>
    </row>
    <row r="40" spans="1:10">
      <c r="A40" s="15">
        <v>1039</v>
      </c>
      <c r="B40" s="16" t="s">
        <v>30</v>
      </c>
      <c r="C40" s="16" t="s">
        <v>31</v>
      </c>
      <c r="D40" s="16" t="s">
        <v>32</v>
      </c>
      <c r="E40" s="17">
        <v>91</v>
      </c>
      <c r="F40" s="16" t="s">
        <v>6</v>
      </c>
      <c r="G40" s="16">
        <v>2021</v>
      </c>
      <c r="H40" s="16">
        <v>2.58</v>
      </c>
      <c r="I40" s="16" t="s">
        <v>5</v>
      </c>
      <c r="J40" s="18">
        <v>50000</v>
      </c>
    </row>
    <row r="41" spans="1:10">
      <c r="A41" s="15">
        <v>1040</v>
      </c>
      <c r="B41" s="16" t="s">
        <v>30</v>
      </c>
      <c r="C41" s="16" t="s">
        <v>31</v>
      </c>
      <c r="D41" s="16" t="s">
        <v>32</v>
      </c>
      <c r="E41" s="17">
        <v>91</v>
      </c>
      <c r="F41" s="16" t="s">
        <v>6</v>
      </c>
      <c r="G41" s="16">
        <v>2021</v>
      </c>
      <c r="H41" s="16">
        <v>2.62</v>
      </c>
      <c r="I41" s="16" t="s">
        <v>5</v>
      </c>
      <c r="J41" s="18">
        <v>50000</v>
      </c>
    </row>
    <row r="42" spans="1:10">
      <c r="A42" s="15">
        <v>1041</v>
      </c>
      <c r="B42" s="16" t="s">
        <v>30</v>
      </c>
      <c r="C42" s="16" t="s">
        <v>31</v>
      </c>
      <c r="D42" s="16" t="s">
        <v>32</v>
      </c>
      <c r="E42" s="17">
        <v>91</v>
      </c>
      <c r="F42" s="16" t="s">
        <v>6</v>
      </c>
      <c r="G42" s="16">
        <v>2021</v>
      </c>
      <c r="H42" s="16">
        <v>2.57</v>
      </c>
      <c r="I42" s="16" t="s">
        <v>5</v>
      </c>
      <c r="J42" s="18">
        <v>50000</v>
      </c>
    </row>
    <row r="43" spans="1:10">
      <c r="A43" s="15">
        <v>1042</v>
      </c>
      <c r="B43" s="16" t="s">
        <v>30</v>
      </c>
      <c r="C43" s="16" t="s">
        <v>31</v>
      </c>
      <c r="D43" s="16" t="s">
        <v>32</v>
      </c>
      <c r="E43" s="17">
        <v>91</v>
      </c>
      <c r="F43" s="16" t="s">
        <v>6</v>
      </c>
      <c r="G43" s="16">
        <v>2021</v>
      </c>
      <c r="H43" s="16">
        <v>2.46</v>
      </c>
      <c r="I43" s="16" t="s">
        <v>5</v>
      </c>
      <c r="J43" s="18">
        <v>50000</v>
      </c>
    </row>
    <row r="44" spans="1:10">
      <c r="A44" s="15">
        <v>1043</v>
      </c>
      <c r="B44" s="16" t="s">
        <v>30</v>
      </c>
      <c r="C44" s="16" t="s">
        <v>31</v>
      </c>
      <c r="D44" s="16" t="s">
        <v>32</v>
      </c>
      <c r="E44" s="17">
        <v>91</v>
      </c>
      <c r="F44" s="16" t="s">
        <v>6</v>
      </c>
      <c r="G44" s="16">
        <v>2021</v>
      </c>
      <c r="H44" s="16">
        <v>2.64</v>
      </c>
      <c r="I44" s="16" t="s">
        <v>5</v>
      </c>
      <c r="J44" s="18">
        <v>50000</v>
      </c>
    </row>
    <row r="45" spans="1:10">
      <c r="A45" s="15">
        <v>1044</v>
      </c>
      <c r="B45" s="16" t="s">
        <v>30</v>
      </c>
      <c r="C45" s="16" t="s">
        <v>31</v>
      </c>
      <c r="D45" s="16" t="s">
        <v>32</v>
      </c>
      <c r="E45" s="17">
        <v>91</v>
      </c>
      <c r="F45" s="16" t="s">
        <v>6</v>
      </c>
      <c r="G45" s="16">
        <v>2021</v>
      </c>
      <c r="H45" s="16">
        <v>2.68</v>
      </c>
      <c r="I45" s="16" t="s">
        <v>5</v>
      </c>
      <c r="J45" s="18">
        <v>50000</v>
      </c>
    </row>
    <row r="46" spans="1:10">
      <c r="A46" s="15">
        <v>1045</v>
      </c>
      <c r="B46" s="16" t="s">
        <v>30</v>
      </c>
      <c r="C46" s="16" t="s">
        <v>31</v>
      </c>
      <c r="D46" s="16" t="s">
        <v>32</v>
      </c>
      <c r="E46" s="17">
        <v>91</v>
      </c>
      <c r="F46" s="16" t="s">
        <v>6</v>
      </c>
      <c r="G46" s="16">
        <v>2021</v>
      </c>
      <c r="H46" s="16">
        <v>2.56</v>
      </c>
      <c r="I46" s="16" t="s">
        <v>5</v>
      </c>
      <c r="J46" s="18">
        <v>50000</v>
      </c>
    </row>
    <row r="47" spans="1:10">
      <c r="A47" s="15">
        <v>1046</v>
      </c>
      <c r="B47" s="16" t="s">
        <v>30</v>
      </c>
      <c r="C47" s="16" t="s">
        <v>31</v>
      </c>
      <c r="D47" s="16" t="s">
        <v>32</v>
      </c>
      <c r="E47" s="17">
        <v>91</v>
      </c>
      <c r="F47" s="16" t="s">
        <v>6</v>
      </c>
      <c r="G47" s="16">
        <v>2021</v>
      </c>
      <c r="H47" s="16">
        <v>2.5299999999999998</v>
      </c>
      <c r="I47" s="16" t="s">
        <v>5</v>
      </c>
      <c r="J47" s="18">
        <v>50000</v>
      </c>
    </row>
    <row r="48" spans="1:10">
      <c r="A48" s="15">
        <v>1047</v>
      </c>
      <c r="B48" s="16" t="s">
        <v>30</v>
      </c>
      <c r="C48" s="16" t="s">
        <v>31</v>
      </c>
      <c r="D48" s="16" t="s">
        <v>32</v>
      </c>
      <c r="E48" s="17">
        <v>91</v>
      </c>
      <c r="F48" s="16" t="s">
        <v>6</v>
      </c>
      <c r="G48" s="16">
        <v>2021</v>
      </c>
      <c r="H48" s="16">
        <v>2.68</v>
      </c>
      <c r="I48" s="16" t="s">
        <v>5</v>
      </c>
      <c r="J48" s="18">
        <v>50000</v>
      </c>
    </row>
    <row r="49" spans="1:10">
      <c r="A49" s="15">
        <v>1048</v>
      </c>
      <c r="B49" s="16" t="s">
        <v>30</v>
      </c>
      <c r="C49" s="16" t="s">
        <v>31</v>
      </c>
      <c r="D49" s="16" t="s">
        <v>32</v>
      </c>
      <c r="E49" s="17">
        <v>91</v>
      </c>
      <c r="F49" s="16" t="s">
        <v>6</v>
      </c>
      <c r="G49" s="16">
        <v>2021</v>
      </c>
      <c r="H49" s="16">
        <v>2.57</v>
      </c>
      <c r="I49" s="16" t="s">
        <v>5</v>
      </c>
      <c r="J49" s="18">
        <v>50000</v>
      </c>
    </row>
    <row r="50" spans="1:10">
      <c r="A50" s="15">
        <v>1049</v>
      </c>
      <c r="B50" s="16" t="s">
        <v>30</v>
      </c>
      <c r="C50" s="16" t="s">
        <v>31</v>
      </c>
      <c r="D50" s="16" t="s">
        <v>32</v>
      </c>
      <c r="E50" s="17">
        <v>91</v>
      </c>
      <c r="F50" s="16" t="s">
        <v>6</v>
      </c>
      <c r="G50" s="16">
        <v>2021</v>
      </c>
      <c r="H50" s="16">
        <v>2.4700000000000002</v>
      </c>
      <c r="I50" s="16" t="s">
        <v>5</v>
      </c>
      <c r="J50" s="18">
        <v>50000</v>
      </c>
    </row>
    <row r="51" spans="1:10">
      <c r="A51" s="15">
        <v>1050</v>
      </c>
      <c r="B51" s="16" t="s">
        <v>30</v>
      </c>
      <c r="C51" s="16" t="s">
        <v>31</v>
      </c>
      <c r="D51" s="16" t="s">
        <v>32</v>
      </c>
      <c r="E51" s="17">
        <v>91</v>
      </c>
      <c r="F51" s="16" t="s">
        <v>6</v>
      </c>
      <c r="G51" s="16">
        <v>2021</v>
      </c>
      <c r="H51" s="16">
        <v>2.67</v>
      </c>
      <c r="I51" s="16" t="s">
        <v>5</v>
      </c>
      <c r="J51" s="18">
        <v>50000</v>
      </c>
    </row>
    <row r="52" spans="1:10">
      <c r="A52" s="15">
        <v>1051</v>
      </c>
      <c r="B52" s="16" t="s">
        <v>30</v>
      </c>
      <c r="C52" s="16" t="s">
        <v>31</v>
      </c>
      <c r="D52" s="16" t="s">
        <v>32</v>
      </c>
      <c r="E52" s="17">
        <v>91</v>
      </c>
      <c r="F52" s="16" t="s">
        <v>6</v>
      </c>
      <c r="G52" s="16">
        <v>2021</v>
      </c>
      <c r="H52" s="16">
        <v>2.64</v>
      </c>
      <c r="I52" s="16" t="s">
        <v>5</v>
      </c>
      <c r="J52" s="18">
        <v>50000</v>
      </c>
    </row>
    <row r="53" spans="1:10">
      <c r="A53" s="15">
        <v>1052</v>
      </c>
      <c r="B53" s="16" t="s">
        <v>30</v>
      </c>
      <c r="C53" s="16" t="s">
        <v>31</v>
      </c>
      <c r="D53" s="16" t="s">
        <v>32</v>
      </c>
      <c r="E53" s="17">
        <v>91</v>
      </c>
      <c r="F53" s="16" t="s">
        <v>6</v>
      </c>
      <c r="G53" s="16">
        <v>2021</v>
      </c>
      <c r="H53" s="16">
        <v>2.58</v>
      </c>
      <c r="I53" s="16" t="s">
        <v>5</v>
      </c>
      <c r="J53" s="18">
        <v>50000</v>
      </c>
    </row>
    <row r="54" spans="1:10">
      <c r="A54" s="15">
        <v>1053</v>
      </c>
      <c r="B54" s="16" t="s">
        <v>30</v>
      </c>
      <c r="C54" s="16" t="s">
        <v>31</v>
      </c>
      <c r="D54" s="16" t="s">
        <v>32</v>
      </c>
      <c r="E54" s="17">
        <v>91</v>
      </c>
      <c r="F54" s="16" t="s">
        <v>6</v>
      </c>
      <c r="G54" s="16">
        <v>2021</v>
      </c>
      <c r="H54" s="16">
        <v>2.66</v>
      </c>
      <c r="I54" s="16" t="s">
        <v>5</v>
      </c>
      <c r="J54" s="18">
        <v>50000</v>
      </c>
    </row>
    <row r="55" spans="1:10">
      <c r="A55" s="15">
        <v>1054</v>
      </c>
      <c r="B55" s="16" t="s">
        <v>30</v>
      </c>
      <c r="C55" s="16" t="s">
        <v>31</v>
      </c>
      <c r="D55" s="16" t="s">
        <v>32</v>
      </c>
      <c r="E55" s="17">
        <v>91</v>
      </c>
      <c r="F55" s="16" t="s">
        <v>6</v>
      </c>
      <c r="G55" s="16">
        <v>2021</v>
      </c>
      <c r="H55" s="16">
        <v>2.69</v>
      </c>
      <c r="I55" s="16" t="s">
        <v>5</v>
      </c>
      <c r="J55" s="18">
        <v>50000</v>
      </c>
    </row>
    <row r="56" spans="1:10">
      <c r="A56" s="15">
        <v>1055</v>
      </c>
      <c r="B56" s="16" t="s">
        <v>30</v>
      </c>
      <c r="C56" s="16" t="s">
        <v>31</v>
      </c>
      <c r="D56" s="16" t="s">
        <v>32</v>
      </c>
      <c r="E56" s="17">
        <v>91</v>
      </c>
      <c r="F56" s="16" t="s">
        <v>6</v>
      </c>
      <c r="G56" s="16">
        <v>2021</v>
      </c>
      <c r="H56" s="16">
        <v>2.52</v>
      </c>
      <c r="I56" s="16" t="s">
        <v>5</v>
      </c>
      <c r="J56" s="18">
        <v>50000</v>
      </c>
    </row>
    <row r="57" spans="1:10">
      <c r="A57" s="15">
        <v>1056</v>
      </c>
      <c r="B57" s="16" t="s">
        <v>30</v>
      </c>
      <c r="C57" s="16" t="s">
        <v>31</v>
      </c>
      <c r="D57" s="16" t="s">
        <v>32</v>
      </c>
      <c r="E57" s="17">
        <v>91</v>
      </c>
      <c r="F57" s="16" t="s">
        <v>6</v>
      </c>
      <c r="G57" s="16">
        <v>2021</v>
      </c>
      <c r="H57" s="16">
        <v>2.58</v>
      </c>
      <c r="I57" s="16" t="s">
        <v>5</v>
      </c>
      <c r="J57" s="18">
        <v>50000</v>
      </c>
    </row>
    <row r="58" spans="1:10">
      <c r="A58" s="15">
        <v>1057</v>
      </c>
      <c r="B58" s="16" t="s">
        <v>30</v>
      </c>
      <c r="C58" s="16" t="s">
        <v>31</v>
      </c>
      <c r="D58" s="16" t="s">
        <v>32</v>
      </c>
      <c r="E58" s="17">
        <v>91</v>
      </c>
      <c r="F58" s="16" t="s">
        <v>6</v>
      </c>
      <c r="G58" s="16">
        <v>2021</v>
      </c>
      <c r="H58" s="16">
        <v>2.62</v>
      </c>
      <c r="I58" s="16" t="s">
        <v>5</v>
      </c>
      <c r="J58" s="18">
        <v>50000</v>
      </c>
    </row>
    <row r="59" spans="1:10">
      <c r="A59" s="15">
        <v>1058</v>
      </c>
      <c r="B59" s="16" t="s">
        <v>30</v>
      </c>
      <c r="C59" s="16" t="s">
        <v>31</v>
      </c>
      <c r="D59" s="16" t="s">
        <v>32</v>
      </c>
      <c r="E59" s="17">
        <v>91</v>
      </c>
      <c r="F59" s="16" t="s">
        <v>6</v>
      </c>
      <c r="G59" s="16">
        <v>2021</v>
      </c>
      <c r="H59" s="16">
        <v>2.5299999999999998</v>
      </c>
      <c r="I59" s="16" t="s">
        <v>5</v>
      </c>
      <c r="J59" s="18">
        <v>50000</v>
      </c>
    </row>
    <row r="60" spans="1:10">
      <c r="A60" s="15">
        <v>1059</v>
      </c>
      <c r="B60" s="16" t="s">
        <v>30</v>
      </c>
      <c r="C60" s="16" t="s">
        <v>31</v>
      </c>
      <c r="D60" s="16" t="s">
        <v>32</v>
      </c>
      <c r="E60" s="17">
        <v>91</v>
      </c>
      <c r="F60" s="16" t="s">
        <v>6</v>
      </c>
      <c r="G60" s="16">
        <v>2021</v>
      </c>
      <c r="H60" s="16">
        <v>2.54</v>
      </c>
      <c r="I60" s="16" t="s">
        <v>5</v>
      </c>
      <c r="J60" s="18">
        <v>50000</v>
      </c>
    </row>
    <row r="61" spans="1:10">
      <c r="A61" s="15">
        <v>1060</v>
      </c>
      <c r="B61" s="16" t="s">
        <v>30</v>
      </c>
      <c r="C61" s="16" t="s">
        <v>31</v>
      </c>
      <c r="D61" s="16" t="s">
        <v>32</v>
      </c>
      <c r="E61" s="17">
        <v>91</v>
      </c>
      <c r="F61" s="16" t="s">
        <v>6</v>
      </c>
      <c r="G61" s="16">
        <v>2021</v>
      </c>
      <c r="H61" s="16">
        <v>2.5499999999999998</v>
      </c>
      <c r="I61" s="16" t="s">
        <v>5</v>
      </c>
      <c r="J61" s="18">
        <v>50000</v>
      </c>
    </row>
    <row r="62" spans="1:10">
      <c r="A62" s="15">
        <v>1061</v>
      </c>
      <c r="B62" s="16" t="s">
        <v>30</v>
      </c>
      <c r="C62" s="16" t="s">
        <v>31</v>
      </c>
      <c r="D62" s="16" t="s">
        <v>32</v>
      </c>
      <c r="E62" s="17">
        <v>91</v>
      </c>
      <c r="F62" s="16" t="s">
        <v>6</v>
      </c>
      <c r="G62" s="16">
        <v>2021</v>
      </c>
      <c r="H62" s="16">
        <v>2.5299999999999998</v>
      </c>
      <c r="I62" s="16" t="s">
        <v>5</v>
      </c>
      <c r="J62" s="18">
        <v>50000</v>
      </c>
    </row>
    <row r="63" spans="1:10">
      <c r="A63" s="15">
        <v>1062</v>
      </c>
      <c r="B63" s="16" t="s">
        <v>30</v>
      </c>
      <c r="C63" s="16" t="s">
        <v>31</v>
      </c>
      <c r="D63" s="16" t="s">
        <v>32</v>
      </c>
      <c r="E63" s="17">
        <v>91</v>
      </c>
      <c r="F63" s="16" t="s">
        <v>6</v>
      </c>
      <c r="G63" s="16">
        <v>2021</v>
      </c>
      <c r="H63" s="16">
        <v>2.4500000000000002</v>
      </c>
      <c r="I63" s="16" t="s">
        <v>5</v>
      </c>
      <c r="J63" s="18">
        <v>50000</v>
      </c>
    </row>
    <row r="64" spans="1:10">
      <c r="A64" s="15">
        <v>1063</v>
      </c>
      <c r="B64" s="16" t="s">
        <v>30</v>
      </c>
      <c r="C64" s="16" t="s">
        <v>31</v>
      </c>
      <c r="D64" s="16" t="s">
        <v>32</v>
      </c>
      <c r="E64" s="17">
        <v>91</v>
      </c>
      <c r="F64" s="16" t="s">
        <v>6</v>
      </c>
      <c r="G64" s="16">
        <v>2021</v>
      </c>
      <c r="H64" s="16">
        <v>2.6</v>
      </c>
      <c r="I64" s="16" t="s">
        <v>5</v>
      </c>
      <c r="J64" s="18">
        <v>50000</v>
      </c>
    </row>
    <row r="65" spans="1:10">
      <c r="A65" s="15">
        <v>1064</v>
      </c>
      <c r="B65" s="16" t="s">
        <v>30</v>
      </c>
      <c r="C65" s="16" t="s">
        <v>38</v>
      </c>
      <c r="D65" s="16" t="s">
        <v>39</v>
      </c>
      <c r="E65" s="17">
        <v>91</v>
      </c>
      <c r="F65" s="16" t="s">
        <v>6</v>
      </c>
      <c r="G65" s="16">
        <v>2015</v>
      </c>
      <c r="H65" s="16">
        <v>1.97</v>
      </c>
      <c r="I65" s="16" t="s">
        <v>5</v>
      </c>
      <c r="J65" s="18">
        <v>26000</v>
      </c>
    </row>
    <row r="66" spans="1:10">
      <c r="A66" s="15">
        <v>1065</v>
      </c>
      <c r="B66" s="16" t="s">
        <v>30</v>
      </c>
      <c r="C66" s="16" t="s">
        <v>38</v>
      </c>
      <c r="D66" s="16" t="s">
        <v>39</v>
      </c>
      <c r="E66" s="17">
        <v>91</v>
      </c>
      <c r="F66" s="16" t="s">
        <v>6</v>
      </c>
      <c r="G66" s="16">
        <v>2015</v>
      </c>
      <c r="H66" s="16">
        <v>1.96</v>
      </c>
      <c r="I66" s="16" t="s">
        <v>5</v>
      </c>
      <c r="J66" s="18">
        <v>26000</v>
      </c>
    </row>
    <row r="67" spans="1:10">
      <c r="A67" s="15">
        <v>1066</v>
      </c>
      <c r="B67" s="16" t="s">
        <v>30</v>
      </c>
      <c r="C67" s="16" t="s">
        <v>38</v>
      </c>
      <c r="D67" s="16" t="s">
        <v>39</v>
      </c>
      <c r="E67" s="17">
        <v>91</v>
      </c>
      <c r="F67" s="16" t="s">
        <v>6</v>
      </c>
      <c r="G67" s="16">
        <v>2015</v>
      </c>
      <c r="H67" s="16">
        <v>2.19</v>
      </c>
      <c r="I67" s="16" t="s">
        <v>5</v>
      </c>
      <c r="J67" s="18">
        <v>26000</v>
      </c>
    </row>
    <row r="68" spans="1:10">
      <c r="A68" s="15">
        <v>1067</v>
      </c>
      <c r="B68" s="16" t="s">
        <v>30</v>
      </c>
      <c r="C68" s="16" t="s">
        <v>38</v>
      </c>
      <c r="D68" s="16" t="s">
        <v>39</v>
      </c>
      <c r="E68" s="17">
        <v>91</v>
      </c>
      <c r="F68" s="16" t="s">
        <v>6</v>
      </c>
      <c r="G68" s="16">
        <v>2015</v>
      </c>
      <c r="H68" s="16">
        <v>2.0299999999999998</v>
      </c>
      <c r="I68" s="16" t="s">
        <v>5</v>
      </c>
      <c r="J68" s="18">
        <v>26000</v>
      </c>
    </row>
    <row r="69" spans="1:10">
      <c r="A69" s="15">
        <v>1068</v>
      </c>
      <c r="B69" s="16" t="s">
        <v>40</v>
      </c>
      <c r="C69" s="16" t="s">
        <v>38</v>
      </c>
      <c r="D69" s="16" t="s">
        <v>39</v>
      </c>
      <c r="E69" s="17">
        <v>106</v>
      </c>
      <c r="F69" s="16" t="s">
        <v>6</v>
      </c>
      <c r="G69" s="16">
        <v>2015</v>
      </c>
      <c r="H69" s="16">
        <v>2.1</v>
      </c>
      <c r="I69" s="16" t="s">
        <v>5</v>
      </c>
      <c r="J69" s="18">
        <v>26000</v>
      </c>
    </row>
    <row r="70" spans="1:10">
      <c r="A70" s="15">
        <v>1069</v>
      </c>
      <c r="B70" s="16" t="s">
        <v>30</v>
      </c>
      <c r="C70" s="16" t="s">
        <v>31</v>
      </c>
      <c r="D70" s="16" t="s">
        <v>41</v>
      </c>
      <c r="E70" s="17">
        <v>133</v>
      </c>
      <c r="F70" s="16" t="s">
        <v>7</v>
      </c>
      <c r="G70" s="16">
        <v>2015</v>
      </c>
      <c r="H70" s="16">
        <v>1.68</v>
      </c>
      <c r="I70" s="16" t="s">
        <v>5</v>
      </c>
      <c r="J70" s="18">
        <v>26000</v>
      </c>
    </row>
    <row r="71" spans="1:10">
      <c r="A71" s="15">
        <v>1070</v>
      </c>
      <c r="B71" s="16" t="s">
        <v>30</v>
      </c>
      <c r="C71" s="16" t="s">
        <v>31</v>
      </c>
      <c r="D71" s="16" t="s">
        <v>41</v>
      </c>
      <c r="E71" s="17">
        <v>137</v>
      </c>
      <c r="F71" s="16" t="s">
        <v>7</v>
      </c>
      <c r="G71" s="16">
        <v>2015</v>
      </c>
      <c r="H71" s="16">
        <v>1.78</v>
      </c>
      <c r="I71" s="16" t="s">
        <v>5</v>
      </c>
      <c r="J71" s="18">
        <v>26000</v>
      </c>
    </row>
  </sheetData>
  <autoFilter ref="A1:J71" xr:uid="{428C6E82-5AE5-4209-8668-96E43F5425A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F67A-F6AC-411E-B156-322268203C1C}">
  <dimension ref="A1:M71"/>
  <sheetViews>
    <sheetView workbookViewId="0">
      <selection activeCell="A54" sqref="A54"/>
    </sheetView>
  </sheetViews>
  <sheetFormatPr defaultColWidth="8.85546875" defaultRowHeight="15"/>
  <cols>
    <col min="1" max="1" width="12.28515625" customWidth="1"/>
    <col min="2" max="2" width="9.140625"/>
    <col min="3" max="3" width="26" customWidth="1"/>
    <col min="4" max="4" width="9.140625"/>
    <col min="5" max="5" width="16.42578125" customWidth="1"/>
    <col min="6" max="6" width="9.140625"/>
    <col min="7" max="7" width="11.140625" customWidth="1"/>
    <col min="8" max="8" width="11.85546875" customWidth="1"/>
    <col min="9" max="9" width="35.42578125" customWidth="1"/>
    <col min="10" max="10" width="15.42578125" customWidth="1"/>
  </cols>
  <sheetData>
    <row r="1" spans="1:13">
      <c r="A1" s="10" t="s">
        <v>22</v>
      </c>
      <c r="B1" s="11" t="s">
        <v>23</v>
      </c>
      <c r="C1" s="11" t="s">
        <v>24</v>
      </c>
      <c r="D1" s="11" t="s">
        <v>25</v>
      </c>
      <c r="E1" s="12" t="s">
        <v>26</v>
      </c>
      <c r="F1" s="11" t="s">
        <v>2</v>
      </c>
      <c r="G1" s="13" t="s">
        <v>3</v>
      </c>
      <c r="H1" s="11" t="s">
        <v>27</v>
      </c>
      <c r="I1" s="11" t="s">
        <v>1</v>
      </c>
      <c r="J1" s="14" t="s">
        <v>28</v>
      </c>
      <c r="L1" t="s">
        <v>23</v>
      </c>
      <c r="M1" t="s">
        <v>29</v>
      </c>
    </row>
    <row r="2" spans="1:13" hidden="1">
      <c r="A2" s="15">
        <v>1001</v>
      </c>
      <c r="B2" s="16" t="s">
        <v>30</v>
      </c>
      <c r="C2" s="16" t="s">
        <v>31</v>
      </c>
      <c r="D2" s="16" t="s">
        <v>32</v>
      </c>
      <c r="E2" s="17">
        <v>96</v>
      </c>
      <c r="F2" s="16" t="s">
        <v>6</v>
      </c>
      <c r="G2" s="16">
        <v>2015</v>
      </c>
      <c r="H2" s="16">
        <v>2.44</v>
      </c>
      <c r="I2" s="16" t="s">
        <v>8</v>
      </c>
      <c r="J2" s="18">
        <v>26000</v>
      </c>
      <c r="L2" t="s">
        <v>33</v>
      </c>
      <c r="M2">
        <v>22</v>
      </c>
    </row>
    <row r="3" spans="1:13" hidden="1">
      <c r="A3" s="15">
        <v>1002</v>
      </c>
      <c r="B3" s="16" t="s">
        <v>30</v>
      </c>
      <c r="C3" s="16" t="s">
        <v>31</v>
      </c>
      <c r="D3" s="16" t="s">
        <v>32</v>
      </c>
      <c r="E3" s="17">
        <v>96</v>
      </c>
      <c r="F3" s="16" t="s">
        <v>6</v>
      </c>
      <c r="G3" s="16">
        <v>2015</v>
      </c>
      <c r="H3" s="16">
        <v>2.31</v>
      </c>
      <c r="I3" s="16" t="s">
        <v>8</v>
      </c>
      <c r="J3" s="18">
        <v>26000</v>
      </c>
      <c r="L3" t="s">
        <v>34</v>
      </c>
      <c r="M3">
        <v>2</v>
      </c>
    </row>
    <row r="4" spans="1:13" hidden="1">
      <c r="A4" s="15">
        <v>1003</v>
      </c>
      <c r="B4" s="16" t="s">
        <v>30</v>
      </c>
      <c r="C4" s="16" t="s">
        <v>31</v>
      </c>
      <c r="D4" s="16" t="s">
        <v>32</v>
      </c>
      <c r="E4" s="17">
        <v>96</v>
      </c>
      <c r="F4" s="16" t="s">
        <v>6</v>
      </c>
      <c r="G4" s="16">
        <v>2015</v>
      </c>
      <c r="H4" s="16">
        <v>2.54</v>
      </c>
      <c r="I4" s="16" t="s">
        <v>8</v>
      </c>
      <c r="J4" s="18">
        <v>26000</v>
      </c>
      <c r="L4" t="s">
        <v>35</v>
      </c>
      <c r="M4">
        <v>46</v>
      </c>
    </row>
    <row r="5" spans="1:13" hidden="1">
      <c r="A5" s="15">
        <v>1004</v>
      </c>
      <c r="B5" s="16" t="s">
        <v>30</v>
      </c>
      <c r="C5" s="16" t="s">
        <v>31</v>
      </c>
      <c r="D5" s="16" t="s">
        <v>32</v>
      </c>
      <c r="E5" s="17">
        <v>96</v>
      </c>
      <c r="F5" s="16" t="s">
        <v>6</v>
      </c>
      <c r="G5" s="16">
        <v>2015</v>
      </c>
      <c r="H5" s="16">
        <v>2.4900000000000002</v>
      </c>
      <c r="I5" s="16" t="s">
        <v>8</v>
      </c>
      <c r="J5" s="18">
        <v>26000</v>
      </c>
    </row>
    <row r="6" spans="1:13" hidden="1">
      <c r="A6" s="15">
        <v>1005</v>
      </c>
      <c r="B6" s="16" t="s">
        <v>30</v>
      </c>
      <c r="C6" s="16" t="s">
        <v>31</v>
      </c>
      <c r="D6" s="16" t="s">
        <v>32</v>
      </c>
      <c r="E6" s="17">
        <v>96</v>
      </c>
      <c r="F6" s="16" t="s">
        <v>6</v>
      </c>
      <c r="G6" s="16">
        <v>2015</v>
      </c>
      <c r="H6" s="16">
        <v>2.38</v>
      </c>
      <c r="I6" s="16" t="s">
        <v>8</v>
      </c>
      <c r="J6" s="18">
        <v>26000</v>
      </c>
    </row>
    <row r="7" spans="1:13" hidden="1">
      <c r="A7" s="15">
        <v>1006</v>
      </c>
      <c r="B7" s="16" t="s">
        <v>30</v>
      </c>
      <c r="C7" s="16" t="s">
        <v>31</v>
      </c>
      <c r="D7" s="16" t="s">
        <v>32</v>
      </c>
      <c r="E7" s="17">
        <v>93</v>
      </c>
      <c r="F7" s="16" t="s">
        <v>6</v>
      </c>
      <c r="G7" s="16">
        <v>2017</v>
      </c>
      <c r="H7" s="16">
        <v>2.48</v>
      </c>
      <c r="I7" s="16" t="s">
        <v>8</v>
      </c>
      <c r="J7" s="18">
        <v>45000</v>
      </c>
    </row>
    <row r="8" spans="1:13" hidden="1">
      <c r="A8" s="15">
        <v>1007</v>
      </c>
      <c r="B8" s="16" t="s">
        <v>30</v>
      </c>
      <c r="C8" s="16" t="s">
        <v>31</v>
      </c>
      <c r="D8" s="16" t="s">
        <v>32</v>
      </c>
      <c r="E8" s="17">
        <v>93</v>
      </c>
      <c r="F8" s="16" t="s">
        <v>6</v>
      </c>
      <c r="G8" s="16">
        <v>2017</v>
      </c>
      <c r="H8" s="16">
        <v>2.56</v>
      </c>
      <c r="I8" s="16" t="s">
        <v>8</v>
      </c>
      <c r="J8" s="18">
        <v>45000</v>
      </c>
    </row>
    <row r="9" spans="1:13" hidden="1">
      <c r="A9" s="15">
        <v>1008</v>
      </c>
      <c r="B9" s="16" t="s">
        <v>30</v>
      </c>
      <c r="C9" s="16" t="s">
        <v>31</v>
      </c>
      <c r="D9" s="16" t="s">
        <v>32</v>
      </c>
      <c r="E9" s="17">
        <v>98</v>
      </c>
      <c r="F9" s="16" t="s">
        <v>6</v>
      </c>
      <c r="G9" s="16">
        <v>2010</v>
      </c>
      <c r="H9" s="16">
        <v>2.1800000000000002</v>
      </c>
      <c r="I9" s="16" t="s">
        <v>8</v>
      </c>
      <c r="J9" s="18">
        <v>26000</v>
      </c>
    </row>
    <row r="10" spans="1:13" hidden="1">
      <c r="A10" s="15">
        <v>1009</v>
      </c>
      <c r="B10" s="16" t="s">
        <v>30</v>
      </c>
      <c r="C10" s="16" t="s">
        <v>31</v>
      </c>
      <c r="D10" s="16" t="s">
        <v>32</v>
      </c>
      <c r="E10" s="17">
        <v>98</v>
      </c>
      <c r="F10" s="16" t="s">
        <v>6</v>
      </c>
      <c r="G10" s="16">
        <v>2010</v>
      </c>
      <c r="H10" s="16">
        <v>2.39</v>
      </c>
      <c r="I10" s="16" t="s">
        <v>8</v>
      </c>
      <c r="J10" s="18">
        <v>26000</v>
      </c>
    </row>
    <row r="11" spans="1:13" hidden="1">
      <c r="A11" s="15">
        <v>1010</v>
      </c>
      <c r="B11" s="16" t="s">
        <v>30</v>
      </c>
      <c r="C11" s="16" t="s">
        <v>31</v>
      </c>
      <c r="D11" s="16" t="s">
        <v>32</v>
      </c>
      <c r="E11" s="17">
        <v>96</v>
      </c>
      <c r="F11" s="16" t="s">
        <v>6</v>
      </c>
      <c r="G11" s="16">
        <v>2015</v>
      </c>
      <c r="H11" s="16">
        <v>2.52</v>
      </c>
      <c r="I11" s="16" t="s">
        <v>8</v>
      </c>
      <c r="J11" s="18">
        <v>26000</v>
      </c>
    </row>
    <row r="12" spans="1:13" hidden="1">
      <c r="A12" s="15">
        <v>1011</v>
      </c>
      <c r="B12" s="16" t="s">
        <v>30</v>
      </c>
      <c r="C12" s="16" t="s">
        <v>31</v>
      </c>
      <c r="D12" s="16" t="s">
        <v>32</v>
      </c>
      <c r="E12" s="17">
        <v>99</v>
      </c>
      <c r="F12" s="16" t="s">
        <v>6</v>
      </c>
      <c r="G12" s="16">
        <v>2015</v>
      </c>
      <c r="H12" s="16">
        <v>2.4700000000000002</v>
      </c>
      <c r="I12" s="16" t="s">
        <v>8</v>
      </c>
      <c r="J12" s="18">
        <v>26000</v>
      </c>
    </row>
    <row r="13" spans="1:13" hidden="1">
      <c r="A13" s="15">
        <v>1012</v>
      </c>
      <c r="B13" s="16" t="s">
        <v>30</v>
      </c>
      <c r="C13" s="16" t="s">
        <v>36</v>
      </c>
      <c r="D13" s="16" t="s">
        <v>37</v>
      </c>
      <c r="E13" s="17">
        <v>92</v>
      </c>
      <c r="F13" s="16" t="s">
        <v>6</v>
      </c>
      <c r="G13" s="16">
        <v>2014</v>
      </c>
      <c r="H13" s="16">
        <v>1.96</v>
      </c>
      <c r="I13" s="16" t="s">
        <v>8</v>
      </c>
      <c r="J13" s="18">
        <v>26000</v>
      </c>
    </row>
    <row r="14" spans="1:13" hidden="1">
      <c r="A14" s="15">
        <v>1013</v>
      </c>
      <c r="B14" s="16" t="s">
        <v>30</v>
      </c>
      <c r="C14" s="16" t="s">
        <v>36</v>
      </c>
      <c r="D14" s="16" t="s">
        <v>37</v>
      </c>
      <c r="E14" s="17">
        <v>92</v>
      </c>
      <c r="F14" s="16" t="s">
        <v>6</v>
      </c>
      <c r="G14" s="16">
        <v>2014</v>
      </c>
      <c r="H14" s="16">
        <v>2.11</v>
      </c>
      <c r="I14" s="16" t="s">
        <v>8</v>
      </c>
      <c r="J14" s="18">
        <v>26000</v>
      </c>
    </row>
    <row r="15" spans="1:13" hidden="1">
      <c r="A15" s="15">
        <v>1014</v>
      </c>
      <c r="B15" s="16" t="s">
        <v>30</v>
      </c>
      <c r="C15" s="16" t="s">
        <v>36</v>
      </c>
      <c r="D15" s="16" t="s">
        <v>37</v>
      </c>
      <c r="E15" s="17">
        <v>92</v>
      </c>
      <c r="F15" s="16" t="s">
        <v>6</v>
      </c>
      <c r="G15" s="16">
        <v>2015</v>
      </c>
      <c r="H15" s="16">
        <v>2.0499999999999998</v>
      </c>
      <c r="I15" s="16" t="s">
        <v>8</v>
      </c>
      <c r="J15" s="18">
        <v>26000</v>
      </c>
    </row>
    <row r="16" spans="1:13" hidden="1">
      <c r="A16" s="15">
        <v>1015</v>
      </c>
      <c r="B16" s="16" t="s">
        <v>30</v>
      </c>
      <c r="C16" s="16" t="s">
        <v>36</v>
      </c>
      <c r="D16" s="16" t="s">
        <v>37</v>
      </c>
      <c r="E16" s="17">
        <v>92</v>
      </c>
      <c r="F16" s="16" t="s">
        <v>6</v>
      </c>
      <c r="G16" s="16">
        <v>2015</v>
      </c>
      <c r="H16" s="16">
        <v>1.88</v>
      </c>
      <c r="I16" s="16" t="s">
        <v>8</v>
      </c>
      <c r="J16" s="18">
        <v>26000</v>
      </c>
    </row>
    <row r="17" spans="1:10" hidden="1">
      <c r="A17" s="15">
        <v>1016</v>
      </c>
      <c r="B17" s="16" t="s">
        <v>30</v>
      </c>
      <c r="C17" s="16" t="s">
        <v>36</v>
      </c>
      <c r="D17" s="16" t="s">
        <v>37</v>
      </c>
      <c r="E17" s="17">
        <v>92</v>
      </c>
      <c r="F17" s="16" t="s">
        <v>6</v>
      </c>
      <c r="G17" s="16">
        <v>2015</v>
      </c>
      <c r="H17" s="16">
        <v>1.98</v>
      </c>
      <c r="I17" s="16" t="s">
        <v>8</v>
      </c>
      <c r="J17" s="18">
        <v>26000</v>
      </c>
    </row>
    <row r="18" spans="1:10" hidden="1">
      <c r="A18" s="15">
        <v>1017</v>
      </c>
      <c r="B18" s="16" t="s">
        <v>30</v>
      </c>
      <c r="C18" s="16" t="s">
        <v>36</v>
      </c>
      <c r="D18" s="16" t="s">
        <v>37</v>
      </c>
      <c r="E18" s="17">
        <v>92</v>
      </c>
      <c r="F18" s="16" t="s">
        <v>6</v>
      </c>
      <c r="G18" s="16">
        <v>2015</v>
      </c>
      <c r="H18" s="16">
        <v>1.98</v>
      </c>
      <c r="I18" s="16" t="s">
        <v>8</v>
      </c>
      <c r="J18" s="18">
        <v>26000</v>
      </c>
    </row>
    <row r="19" spans="1:10">
      <c r="A19" s="15">
        <v>1018</v>
      </c>
      <c r="B19" s="16" t="s">
        <v>30</v>
      </c>
      <c r="C19" s="16" t="s">
        <v>31</v>
      </c>
      <c r="D19" s="16" t="s">
        <v>32</v>
      </c>
      <c r="E19" s="17">
        <v>91</v>
      </c>
      <c r="F19" s="16" t="s">
        <v>6</v>
      </c>
      <c r="G19" s="16">
        <v>2021</v>
      </c>
      <c r="H19" s="16">
        <v>2.56</v>
      </c>
      <c r="I19" s="16" t="s">
        <v>5</v>
      </c>
      <c r="J19" s="18">
        <v>50000</v>
      </c>
    </row>
    <row r="20" spans="1:10">
      <c r="A20" s="15">
        <v>1019</v>
      </c>
      <c r="B20" s="16" t="s">
        <v>30</v>
      </c>
      <c r="C20" s="16" t="s">
        <v>31</v>
      </c>
      <c r="D20" s="16" t="s">
        <v>32</v>
      </c>
      <c r="E20" s="17">
        <v>91</v>
      </c>
      <c r="F20" s="16" t="s">
        <v>6</v>
      </c>
      <c r="G20" s="16">
        <v>2021</v>
      </c>
      <c r="H20" s="16">
        <v>2.5</v>
      </c>
      <c r="I20" s="16" t="s">
        <v>5</v>
      </c>
      <c r="J20" s="18">
        <v>50000</v>
      </c>
    </row>
    <row r="21" spans="1:10">
      <c r="A21" s="15">
        <v>1020</v>
      </c>
      <c r="B21" s="16" t="s">
        <v>30</v>
      </c>
      <c r="C21" s="16" t="s">
        <v>31</v>
      </c>
      <c r="D21" s="16" t="s">
        <v>32</v>
      </c>
      <c r="E21" s="17">
        <v>91</v>
      </c>
      <c r="F21" s="16" t="s">
        <v>6</v>
      </c>
      <c r="G21" s="16">
        <v>2021</v>
      </c>
      <c r="H21" s="16">
        <v>2.58</v>
      </c>
      <c r="I21" s="16" t="s">
        <v>5</v>
      </c>
      <c r="J21" s="18">
        <v>50000</v>
      </c>
    </row>
    <row r="22" spans="1:10">
      <c r="A22" s="15">
        <v>1021</v>
      </c>
      <c r="B22" s="16" t="s">
        <v>30</v>
      </c>
      <c r="C22" s="16" t="s">
        <v>31</v>
      </c>
      <c r="D22" s="16" t="s">
        <v>32</v>
      </c>
      <c r="E22" s="17">
        <v>91</v>
      </c>
      <c r="F22" s="16" t="s">
        <v>6</v>
      </c>
      <c r="G22" s="16">
        <v>2021</v>
      </c>
      <c r="H22" s="16">
        <v>2.57</v>
      </c>
      <c r="I22" s="16" t="s">
        <v>5</v>
      </c>
      <c r="J22" s="18">
        <v>50000</v>
      </c>
    </row>
    <row r="23" spans="1:10">
      <c r="A23" s="15">
        <v>1022</v>
      </c>
      <c r="B23" s="16" t="s">
        <v>30</v>
      </c>
      <c r="C23" s="16" t="s">
        <v>31</v>
      </c>
      <c r="D23" s="16" t="s">
        <v>32</v>
      </c>
      <c r="E23" s="17">
        <v>91</v>
      </c>
      <c r="F23" s="16" t="s">
        <v>6</v>
      </c>
      <c r="G23" s="16">
        <v>2021</v>
      </c>
      <c r="H23" s="16">
        <v>2.64</v>
      </c>
      <c r="I23" s="16" t="s">
        <v>5</v>
      </c>
      <c r="J23" s="18">
        <v>50000</v>
      </c>
    </row>
    <row r="24" spans="1:10">
      <c r="A24" s="15">
        <v>1023</v>
      </c>
      <c r="B24" s="16" t="s">
        <v>30</v>
      </c>
      <c r="C24" s="16" t="s">
        <v>31</v>
      </c>
      <c r="D24" s="16" t="s">
        <v>32</v>
      </c>
      <c r="E24" s="17">
        <v>91</v>
      </c>
      <c r="F24" s="16" t="s">
        <v>6</v>
      </c>
      <c r="G24" s="16">
        <v>2021</v>
      </c>
      <c r="H24" s="16">
        <v>2.59</v>
      </c>
      <c r="I24" s="16" t="s">
        <v>5</v>
      </c>
      <c r="J24" s="18">
        <v>50000</v>
      </c>
    </row>
    <row r="25" spans="1:10">
      <c r="A25" s="15">
        <v>1024</v>
      </c>
      <c r="B25" s="16" t="s">
        <v>30</v>
      </c>
      <c r="C25" s="16" t="s">
        <v>31</v>
      </c>
      <c r="D25" s="16" t="s">
        <v>32</v>
      </c>
      <c r="E25" s="17">
        <v>91</v>
      </c>
      <c r="F25" s="16" t="s">
        <v>6</v>
      </c>
      <c r="G25" s="16">
        <v>2021</v>
      </c>
      <c r="H25" s="16">
        <v>2.52</v>
      </c>
      <c r="I25" s="16" t="s">
        <v>5</v>
      </c>
      <c r="J25" s="18">
        <v>50000</v>
      </c>
    </row>
    <row r="26" spans="1:10">
      <c r="A26" s="15">
        <v>1025</v>
      </c>
      <c r="B26" s="16" t="s">
        <v>30</v>
      </c>
      <c r="C26" s="16" t="s">
        <v>31</v>
      </c>
      <c r="D26" s="16" t="s">
        <v>32</v>
      </c>
      <c r="E26" s="17">
        <v>91</v>
      </c>
      <c r="F26" s="16" t="s">
        <v>6</v>
      </c>
      <c r="G26" s="16">
        <v>2021</v>
      </c>
      <c r="H26" s="16">
        <v>2.5499999999999998</v>
      </c>
      <c r="I26" s="16" t="s">
        <v>5</v>
      </c>
      <c r="J26" s="18">
        <v>50000</v>
      </c>
    </row>
    <row r="27" spans="1:10">
      <c r="A27" s="15">
        <v>1026</v>
      </c>
      <c r="B27" s="16" t="s">
        <v>30</v>
      </c>
      <c r="C27" s="16" t="s">
        <v>31</v>
      </c>
      <c r="D27" s="16" t="s">
        <v>32</v>
      </c>
      <c r="E27" s="17">
        <v>91</v>
      </c>
      <c r="F27" s="16" t="s">
        <v>6</v>
      </c>
      <c r="G27" s="16">
        <v>2021</v>
      </c>
      <c r="H27" s="16">
        <v>2.61</v>
      </c>
      <c r="I27" s="16" t="s">
        <v>5</v>
      </c>
      <c r="J27" s="18">
        <v>50000</v>
      </c>
    </row>
    <row r="28" spans="1:10">
      <c r="A28" s="15">
        <v>1027</v>
      </c>
      <c r="B28" s="16" t="s">
        <v>30</v>
      </c>
      <c r="C28" s="16" t="s">
        <v>31</v>
      </c>
      <c r="D28" s="16" t="s">
        <v>32</v>
      </c>
      <c r="E28" s="17">
        <v>91</v>
      </c>
      <c r="F28" s="16" t="s">
        <v>6</v>
      </c>
      <c r="G28" s="16">
        <v>2021</v>
      </c>
      <c r="H28" s="16">
        <v>2.6</v>
      </c>
      <c r="I28" s="16" t="s">
        <v>5</v>
      </c>
      <c r="J28" s="18">
        <v>50000</v>
      </c>
    </row>
    <row r="29" spans="1:10">
      <c r="A29" s="15">
        <v>1028</v>
      </c>
      <c r="B29" s="16" t="s">
        <v>30</v>
      </c>
      <c r="C29" s="16" t="s">
        <v>31</v>
      </c>
      <c r="D29" s="16" t="s">
        <v>32</v>
      </c>
      <c r="E29" s="17">
        <v>91</v>
      </c>
      <c r="F29" s="16" t="s">
        <v>6</v>
      </c>
      <c r="G29" s="16">
        <v>2021</v>
      </c>
      <c r="H29" s="16">
        <v>2.58</v>
      </c>
      <c r="I29" s="16" t="s">
        <v>5</v>
      </c>
      <c r="J29" s="18">
        <v>50000</v>
      </c>
    </row>
    <row r="30" spans="1:10">
      <c r="A30" s="15">
        <v>1029</v>
      </c>
      <c r="B30" s="16" t="s">
        <v>30</v>
      </c>
      <c r="C30" s="16" t="s">
        <v>31</v>
      </c>
      <c r="D30" s="16" t="s">
        <v>32</v>
      </c>
      <c r="E30" s="17">
        <v>91</v>
      </c>
      <c r="F30" s="16" t="s">
        <v>6</v>
      </c>
      <c r="G30" s="16">
        <v>2021</v>
      </c>
      <c r="H30" s="16">
        <v>2.58</v>
      </c>
      <c r="I30" s="16" t="s">
        <v>5</v>
      </c>
      <c r="J30" s="18">
        <v>50000</v>
      </c>
    </row>
    <row r="31" spans="1:10">
      <c r="A31" s="15">
        <v>1030</v>
      </c>
      <c r="B31" s="16" t="s">
        <v>30</v>
      </c>
      <c r="C31" s="16" t="s">
        <v>31</v>
      </c>
      <c r="D31" s="16" t="s">
        <v>32</v>
      </c>
      <c r="E31" s="17">
        <v>91</v>
      </c>
      <c r="F31" s="16" t="s">
        <v>6</v>
      </c>
      <c r="G31" s="16">
        <v>2021</v>
      </c>
      <c r="H31" s="16">
        <v>2.59</v>
      </c>
      <c r="I31" s="16" t="s">
        <v>5</v>
      </c>
      <c r="J31" s="18">
        <v>50000</v>
      </c>
    </row>
    <row r="32" spans="1:10">
      <c r="A32" s="15">
        <v>1031</v>
      </c>
      <c r="B32" s="16" t="s">
        <v>30</v>
      </c>
      <c r="C32" s="16" t="s">
        <v>31</v>
      </c>
      <c r="D32" s="16" t="s">
        <v>32</v>
      </c>
      <c r="E32" s="17">
        <v>91</v>
      </c>
      <c r="F32" s="16" t="s">
        <v>6</v>
      </c>
      <c r="G32" s="16">
        <v>2021</v>
      </c>
      <c r="H32" s="16">
        <v>2.4500000000000002</v>
      </c>
      <c r="I32" s="16" t="s">
        <v>5</v>
      </c>
      <c r="J32" s="18">
        <v>50000</v>
      </c>
    </row>
    <row r="33" spans="1:10">
      <c r="A33" s="15">
        <v>1032</v>
      </c>
      <c r="B33" s="16" t="s">
        <v>30</v>
      </c>
      <c r="C33" s="16" t="s">
        <v>31</v>
      </c>
      <c r="D33" s="16" t="s">
        <v>32</v>
      </c>
      <c r="E33" s="17">
        <v>91</v>
      </c>
      <c r="F33" s="16" t="s">
        <v>6</v>
      </c>
      <c r="G33" s="16">
        <v>2021</v>
      </c>
      <c r="H33" s="16">
        <v>2.5</v>
      </c>
      <c r="I33" s="16" t="s">
        <v>5</v>
      </c>
      <c r="J33" s="18">
        <v>50000</v>
      </c>
    </row>
    <row r="34" spans="1:10">
      <c r="A34" s="15">
        <v>1033</v>
      </c>
      <c r="B34" s="16" t="s">
        <v>30</v>
      </c>
      <c r="C34" s="16" t="s">
        <v>31</v>
      </c>
      <c r="D34" s="16" t="s">
        <v>32</v>
      </c>
      <c r="E34" s="17">
        <v>91</v>
      </c>
      <c r="F34" s="16" t="s">
        <v>6</v>
      </c>
      <c r="G34" s="16">
        <v>2021</v>
      </c>
      <c r="H34" s="16">
        <v>2.56</v>
      </c>
      <c r="I34" s="16" t="s">
        <v>5</v>
      </c>
      <c r="J34" s="18">
        <v>50000</v>
      </c>
    </row>
    <row r="35" spans="1:10">
      <c r="A35" s="15">
        <v>1034</v>
      </c>
      <c r="B35" s="16" t="s">
        <v>30</v>
      </c>
      <c r="C35" s="16" t="s">
        <v>31</v>
      </c>
      <c r="D35" s="16" t="s">
        <v>32</v>
      </c>
      <c r="E35" s="17">
        <v>91</v>
      </c>
      <c r="F35" s="16" t="s">
        <v>6</v>
      </c>
      <c r="G35" s="16">
        <v>2021</v>
      </c>
      <c r="H35" s="16">
        <v>2.68</v>
      </c>
      <c r="I35" s="16" t="s">
        <v>5</v>
      </c>
      <c r="J35" s="18">
        <v>50000</v>
      </c>
    </row>
    <row r="36" spans="1:10">
      <c r="A36" s="15">
        <v>1035</v>
      </c>
      <c r="B36" s="16" t="s">
        <v>30</v>
      </c>
      <c r="C36" s="16" t="s">
        <v>31</v>
      </c>
      <c r="D36" s="16" t="s">
        <v>32</v>
      </c>
      <c r="E36" s="17">
        <v>91</v>
      </c>
      <c r="F36" s="16" t="s">
        <v>6</v>
      </c>
      <c r="G36" s="16">
        <v>2021</v>
      </c>
      <c r="H36" s="16">
        <v>2.52</v>
      </c>
      <c r="I36" s="16" t="s">
        <v>5</v>
      </c>
      <c r="J36" s="18">
        <v>50000</v>
      </c>
    </row>
    <row r="37" spans="1:10">
      <c r="A37" s="15">
        <v>1036</v>
      </c>
      <c r="B37" s="16" t="s">
        <v>30</v>
      </c>
      <c r="C37" s="16" t="s">
        <v>31</v>
      </c>
      <c r="D37" s="16" t="s">
        <v>32</v>
      </c>
      <c r="E37" s="17">
        <v>91</v>
      </c>
      <c r="F37" s="16" t="s">
        <v>6</v>
      </c>
      <c r="G37" s="16">
        <v>2021</v>
      </c>
      <c r="H37" s="16">
        <v>2.61</v>
      </c>
      <c r="I37" s="16" t="s">
        <v>5</v>
      </c>
      <c r="J37" s="18">
        <v>50000</v>
      </c>
    </row>
    <row r="38" spans="1:10">
      <c r="A38" s="15">
        <v>1037</v>
      </c>
      <c r="B38" s="16" t="s">
        <v>30</v>
      </c>
      <c r="C38" s="16" t="s">
        <v>31</v>
      </c>
      <c r="D38" s="16" t="s">
        <v>32</v>
      </c>
      <c r="E38" s="17">
        <v>91</v>
      </c>
      <c r="F38" s="16" t="s">
        <v>6</v>
      </c>
      <c r="G38" s="16">
        <v>2021</v>
      </c>
      <c r="H38" s="16">
        <v>2.63</v>
      </c>
      <c r="I38" s="16" t="s">
        <v>5</v>
      </c>
      <c r="J38" s="18">
        <v>50000</v>
      </c>
    </row>
    <row r="39" spans="1:10">
      <c r="A39" s="15">
        <v>1038</v>
      </c>
      <c r="B39" s="16" t="s">
        <v>30</v>
      </c>
      <c r="C39" s="16" t="s">
        <v>31</v>
      </c>
      <c r="D39" s="16" t="s">
        <v>32</v>
      </c>
      <c r="E39" s="17">
        <v>91</v>
      </c>
      <c r="F39" s="16" t="s">
        <v>6</v>
      </c>
      <c r="G39" s="16">
        <v>2021</v>
      </c>
      <c r="H39" s="16">
        <v>2.54</v>
      </c>
      <c r="I39" s="16" t="s">
        <v>5</v>
      </c>
      <c r="J39" s="18">
        <v>50000</v>
      </c>
    </row>
    <row r="40" spans="1:10">
      <c r="A40" s="15">
        <v>1039</v>
      </c>
      <c r="B40" s="16" t="s">
        <v>30</v>
      </c>
      <c r="C40" s="16" t="s">
        <v>31</v>
      </c>
      <c r="D40" s="16" t="s">
        <v>32</v>
      </c>
      <c r="E40" s="17">
        <v>91</v>
      </c>
      <c r="F40" s="16" t="s">
        <v>6</v>
      </c>
      <c r="G40" s="16">
        <v>2021</v>
      </c>
      <c r="H40" s="16">
        <v>2.58</v>
      </c>
      <c r="I40" s="16" t="s">
        <v>5</v>
      </c>
      <c r="J40" s="18">
        <v>50000</v>
      </c>
    </row>
    <row r="41" spans="1:10">
      <c r="A41" s="15">
        <v>1040</v>
      </c>
      <c r="B41" s="16" t="s">
        <v>30</v>
      </c>
      <c r="C41" s="16" t="s">
        <v>31</v>
      </c>
      <c r="D41" s="16" t="s">
        <v>32</v>
      </c>
      <c r="E41" s="17">
        <v>91</v>
      </c>
      <c r="F41" s="16" t="s">
        <v>6</v>
      </c>
      <c r="G41" s="16">
        <v>2021</v>
      </c>
      <c r="H41" s="16">
        <v>2.62</v>
      </c>
      <c r="I41" s="16" t="s">
        <v>5</v>
      </c>
      <c r="J41" s="18">
        <v>50000</v>
      </c>
    </row>
    <row r="42" spans="1:10">
      <c r="A42" s="15">
        <v>1041</v>
      </c>
      <c r="B42" s="16" t="s">
        <v>30</v>
      </c>
      <c r="C42" s="16" t="s">
        <v>31</v>
      </c>
      <c r="D42" s="16" t="s">
        <v>32</v>
      </c>
      <c r="E42" s="17">
        <v>91</v>
      </c>
      <c r="F42" s="16" t="s">
        <v>6</v>
      </c>
      <c r="G42" s="16">
        <v>2021</v>
      </c>
      <c r="H42" s="16">
        <v>2.57</v>
      </c>
      <c r="I42" s="16" t="s">
        <v>5</v>
      </c>
      <c r="J42" s="18">
        <v>50000</v>
      </c>
    </row>
    <row r="43" spans="1:10">
      <c r="A43" s="15">
        <v>1042</v>
      </c>
      <c r="B43" s="16" t="s">
        <v>30</v>
      </c>
      <c r="C43" s="16" t="s">
        <v>31</v>
      </c>
      <c r="D43" s="16" t="s">
        <v>32</v>
      </c>
      <c r="E43" s="17">
        <v>91</v>
      </c>
      <c r="F43" s="16" t="s">
        <v>6</v>
      </c>
      <c r="G43" s="16">
        <v>2021</v>
      </c>
      <c r="H43" s="16">
        <v>2.46</v>
      </c>
      <c r="I43" s="16" t="s">
        <v>5</v>
      </c>
      <c r="J43" s="18">
        <v>50000</v>
      </c>
    </row>
    <row r="44" spans="1:10">
      <c r="A44" s="15">
        <v>1043</v>
      </c>
      <c r="B44" s="16" t="s">
        <v>30</v>
      </c>
      <c r="C44" s="16" t="s">
        <v>31</v>
      </c>
      <c r="D44" s="16" t="s">
        <v>32</v>
      </c>
      <c r="E44" s="17">
        <v>91</v>
      </c>
      <c r="F44" s="16" t="s">
        <v>6</v>
      </c>
      <c r="G44" s="16">
        <v>2021</v>
      </c>
      <c r="H44" s="16">
        <v>2.64</v>
      </c>
      <c r="I44" s="16" t="s">
        <v>5</v>
      </c>
      <c r="J44" s="18">
        <v>50000</v>
      </c>
    </row>
    <row r="45" spans="1:10">
      <c r="A45" s="15">
        <v>1044</v>
      </c>
      <c r="B45" s="16" t="s">
        <v>30</v>
      </c>
      <c r="C45" s="16" t="s">
        <v>31</v>
      </c>
      <c r="D45" s="16" t="s">
        <v>32</v>
      </c>
      <c r="E45" s="17">
        <v>91</v>
      </c>
      <c r="F45" s="16" t="s">
        <v>6</v>
      </c>
      <c r="G45" s="16">
        <v>2021</v>
      </c>
      <c r="H45" s="16">
        <v>2.68</v>
      </c>
      <c r="I45" s="16" t="s">
        <v>5</v>
      </c>
      <c r="J45" s="18">
        <v>50000</v>
      </c>
    </row>
    <row r="46" spans="1:10">
      <c r="A46" s="15">
        <v>1045</v>
      </c>
      <c r="B46" s="16" t="s">
        <v>30</v>
      </c>
      <c r="C46" s="16" t="s">
        <v>31</v>
      </c>
      <c r="D46" s="16" t="s">
        <v>32</v>
      </c>
      <c r="E46" s="17">
        <v>91</v>
      </c>
      <c r="F46" s="16" t="s">
        <v>6</v>
      </c>
      <c r="G46" s="16">
        <v>2021</v>
      </c>
      <c r="H46" s="16">
        <v>2.56</v>
      </c>
      <c r="I46" s="16" t="s">
        <v>5</v>
      </c>
      <c r="J46" s="18">
        <v>50000</v>
      </c>
    </row>
    <row r="47" spans="1:10">
      <c r="A47" s="15">
        <v>1046</v>
      </c>
      <c r="B47" s="16" t="s">
        <v>30</v>
      </c>
      <c r="C47" s="16" t="s">
        <v>31</v>
      </c>
      <c r="D47" s="16" t="s">
        <v>32</v>
      </c>
      <c r="E47" s="17">
        <v>91</v>
      </c>
      <c r="F47" s="16" t="s">
        <v>6</v>
      </c>
      <c r="G47" s="16">
        <v>2021</v>
      </c>
      <c r="H47" s="16">
        <v>2.5299999999999998</v>
      </c>
      <c r="I47" s="16" t="s">
        <v>5</v>
      </c>
      <c r="J47" s="18">
        <v>50000</v>
      </c>
    </row>
    <row r="48" spans="1:10">
      <c r="A48" s="15">
        <v>1047</v>
      </c>
      <c r="B48" s="16" t="s">
        <v>30</v>
      </c>
      <c r="C48" s="16" t="s">
        <v>31</v>
      </c>
      <c r="D48" s="16" t="s">
        <v>32</v>
      </c>
      <c r="E48" s="17">
        <v>91</v>
      </c>
      <c r="F48" s="16" t="s">
        <v>6</v>
      </c>
      <c r="G48" s="16">
        <v>2021</v>
      </c>
      <c r="H48" s="16">
        <v>2.68</v>
      </c>
      <c r="I48" s="16" t="s">
        <v>5</v>
      </c>
      <c r="J48" s="18">
        <v>50000</v>
      </c>
    </row>
    <row r="49" spans="1:10">
      <c r="A49" s="15">
        <v>1048</v>
      </c>
      <c r="B49" s="16" t="s">
        <v>30</v>
      </c>
      <c r="C49" s="16" t="s">
        <v>31</v>
      </c>
      <c r="D49" s="16" t="s">
        <v>32</v>
      </c>
      <c r="E49" s="17">
        <v>91</v>
      </c>
      <c r="F49" s="16" t="s">
        <v>6</v>
      </c>
      <c r="G49" s="16">
        <v>2021</v>
      </c>
      <c r="H49" s="16">
        <v>2.57</v>
      </c>
      <c r="I49" s="16" t="s">
        <v>5</v>
      </c>
      <c r="J49" s="18">
        <v>50000</v>
      </c>
    </row>
    <row r="50" spans="1:10">
      <c r="A50" s="15">
        <v>1049</v>
      </c>
      <c r="B50" s="16" t="s">
        <v>30</v>
      </c>
      <c r="C50" s="16" t="s">
        <v>31</v>
      </c>
      <c r="D50" s="16" t="s">
        <v>32</v>
      </c>
      <c r="E50" s="17">
        <v>91</v>
      </c>
      <c r="F50" s="16" t="s">
        <v>6</v>
      </c>
      <c r="G50" s="16">
        <v>2021</v>
      </c>
      <c r="H50" s="16">
        <v>2.4700000000000002</v>
      </c>
      <c r="I50" s="16" t="s">
        <v>5</v>
      </c>
      <c r="J50" s="18">
        <v>50000</v>
      </c>
    </row>
    <row r="51" spans="1:10">
      <c r="A51" s="15">
        <v>1050</v>
      </c>
      <c r="B51" s="16" t="s">
        <v>30</v>
      </c>
      <c r="C51" s="16" t="s">
        <v>31</v>
      </c>
      <c r="D51" s="16" t="s">
        <v>32</v>
      </c>
      <c r="E51" s="17">
        <v>91</v>
      </c>
      <c r="F51" s="16" t="s">
        <v>6</v>
      </c>
      <c r="G51" s="16">
        <v>2021</v>
      </c>
      <c r="H51" s="16">
        <v>2.67</v>
      </c>
      <c r="I51" s="16" t="s">
        <v>5</v>
      </c>
      <c r="J51" s="18">
        <v>50000</v>
      </c>
    </row>
    <row r="52" spans="1:10">
      <c r="A52" s="15">
        <v>1051</v>
      </c>
      <c r="B52" s="16" t="s">
        <v>30</v>
      </c>
      <c r="C52" s="16" t="s">
        <v>31</v>
      </c>
      <c r="D52" s="16" t="s">
        <v>32</v>
      </c>
      <c r="E52" s="17">
        <v>91</v>
      </c>
      <c r="F52" s="16" t="s">
        <v>6</v>
      </c>
      <c r="G52" s="16">
        <v>2021</v>
      </c>
      <c r="H52" s="16">
        <v>2.64</v>
      </c>
      <c r="I52" s="16" t="s">
        <v>5</v>
      </c>
      <c r="J52" s="18">
        <v>50000</v>
      </c>
    </row>
    <row r="53" spans="1:10">
      <c r="A53" s="15">
        <v>1052</v>
      </c>
      <c r="B53" s="16" t="s">
        <v>30</v>
      </c>
      <c r="C53" s="16" t="s">
        <v>31</v>
      </c>
      <c r="D53" s="16" t="s">
        <v>32</v>
      </c>
      <c r="E53" s="17">
        <v>91</v>
      </c>
      <c r="F53" s="16" t="s">
        <v>6</v>
      </c>
      <c r="G53" s="16">
        <v>2021</v>
      </c>
      <c r="H53" s="16">
        <v>2.58</v>
      </c>
      <c r="I53" s="16" t="s">
        <v>5</v>
      </c>
      <c r="J53" s="18">
        <v>50000</v>
      </c>
    </row>
    <row r="54" spans="1:10">
      <c r="A54" s="15">
        <v>1053</v>
      </c>
      <c r="B54" s="16" t="s">
        <v>30</v>
      </c>
      <c r="C54" s="16" t="s">
        <v>31</v>
      </c>
      <c r="D54" s="16" t="s">
        <v>32</v>
      </c>
      <c r="E54" s="17">
        <v>91</v>
      </c>
      <c r="F54" s="16" t="s">
        <v>6</v>
      </c>
      <c r="G54" s="16">
        <v>2021</v>
      </c>
      <c r="H54" s="16">
        <v>2.66</v>
      </c>
      <c r="I54" s="16" t="s">
        <v>5</v>
      </c>
      <c r="J54" s="18">
        <v>50000</v>
      </c>
    </row>
    <row r="55" spans="1:10">
      <c r="A55" s="15">
        <v>1054</v>
      </c>
      <c r="B55" s="16" t="s">
        <v>30</v>
      </c>
      <c r="C55" s="16" t="s">
        <v>31</v>
      </c>
      <c r="D55" s="16" t="s">
        <v>32</v>
      </c>
      <c r="E55" s="17">
        <v>91</v>
      </c>
      <c r="F55" s="16" t="s">
        <v>6</v>
      </c>
      <c r="G55" s="16">
        <v>2021</v>
      </c>
      <c r="H55" s="16">
        <v>2.69</v>
      </c>
      <c r="I55" s="16" t="s">
        <v>5</v>
      </c>
      <c r="J55" s="18">
        <v>50000</v>
      </c>
    </row>
    <row r="56" spans="1:10">
      <c r="A56" s="15">
        <v>1055</v>
      </c>
      <c r="B56" s="16" t="s">
        <v>30</v>
      </c>
      <c r="C56" s="16" t="s">
        <v>31</v>
      </c>
      <c r="D56" s="16" t="s">
        <v>32</v>
      </c>
      <c r="E56" s="17">
        <v>91</v>
      </c>
      <c r="F56" s="16" t="s">
        <v>6</v>
      </c>
      <c r="G56" s="16">
        <v>2021</v>
      </c>
      <c r="H56" s="16">
        <v>2.52</v>
      </c>
      <c r="I56" s="16" t="s">
        <v>5</v>
      </c>
      <c r="J56" s="18">
        <v>50000</v>
      </c>
    </row>
    <row r="57" spans="1:10">
      <c r="A57" s="15">
        <v>1056</v>
      </c>
      <c r="B57" s="16" t="s">
        <v>30</v>
      </c>
      <c r="C57" s="16" t="s">
        <v>31</v>
      </c>
      <c r="D57" s="16" t="s">
        <v>32</v>
      </c>
      <c r="E57" s="17">
        <v>91</v>
      </c>
      <c r="F57" s="16" t="s">
        <v>6</v>
      </c>
      <c r="G57" s="16">
        <v>2021</v>
      </c>
      <c r="H57" s="16">
        <v>2.58</v>
      </c>
      <c r="I57" s="16" t="s">
        <v>5</v>
      </c>
      <c r="J57" s="18">
        <v>50000</v>
      </c>
    </row>
    <row r="58" spans="1:10">
      <c r="A58" s="15">
        <v>1057</v>
      </c>
      <c r="B58" s="16" t="s">
        <v>30</v>
      </c>
      <c r="C58" s="16" t="s">
        <v>31</v>
      </c>
      <c r="D58" s="16" t="s">
        <v>32</v>
      </c>
      <c r="E58" s="17">
        <v>91</v>
      </c>
      <c r="F58" s="16" t="s">
        <v>6</v>
      </c>
      <c r="G58" s="16">
        <v>2021</v>
      </c>
      <c r="H58" s="16">
        <v>2.62</v>
      </c>
      <c r="I58" s="16" t="s">
        <v>5</v>
      </c>
      <c r="J58" s="18">
        <v>50000</v>
      </c>
    </row>
    <row r="59" spans="1:10">
      <c r="A59" s="15">
        <v>1058</v>
      </c>
      <c r="B59" s="16" t="s">
        <v>30</v>
      </c>
      <c r="C59" s="16" t="s">
        <v>31</v>
      </c>
      <c r="D59" s="16" t="s">
        <v>32</v>
      </c>
      <c r="E59" s="17">
        <v>91</v>
      </c>
      <c r="F59" s="16" t="s">
        <v>6</v>
      </c>
      <c r="G59" s="16">
        <v>2021</v>
      </c>
      <c r="H59" s="16">
        <v>2.5299999999999998</v>
      </c>
      <c r="I59" s="16" t="s">
        <v>5</v>
      </c>
      <c r="J59" s="18">
        <v>50000</v>
      </c>
    </row>
    <row r="60" spans="1:10">
      <c r="A60" s="15">
        <v>1059</v>
      </c>
      <c r="B60" s="16" t="s">
        <v>30</v>
      </c>
      <c r="C60" s="16" t="s">
        <v>31</v>
      </c>
      <c r="D60" s="16" t="s">
        <v>32</v>
      </c>
      <c r="E60" s="17">
        <v>91</v>
      </c>
      <c r="F60" s="16" t="s">
        <v>6</v>
      </c>
      <c r="G60" s="16">
        <v>2021</v>
      </c>
      <c r="H60" s="16">
        <v>2.54</v>
      </c>
      <c r="I60" s="16" t="s">
        <v>5</v>
      </c>
      <c r="J60" s="18">
        <v>50000</v>
      </c>
    </row>
    <row r="61" spans="1:10">
      <c r="A61" s="15">
        <v>1060</v>
      </c>
      <c r="B61" s="16" t="s">
        <v>30</v>
      </c>
      <c r="C61" s="16" t="s">
        <v>31</v>
      </c>
      <c r="D61" s="16" t="s">
        <v>32</v>
      </c>
      <c r="E61" s="17">
        <v>91</v>
      </c>
      <c r="F61" s="16" t="s">
        <v>6</v>
      </c>
      <c r="G61" s="16">
        <v>2021</v>
      </c>
      <c r="H61" s="16">
        <v>2.5499999999999998</v>
      </c>
      <c r="I61" s="16" t="s">
        <v>5</v>
      </c>
      <c r="J61" s="18">
        <v>50000</v>
      </c>
    </row>
    <row r="62" spans="1:10">
      <c r="A62" s="15">
        <v>1061</v>
      </c>
      <c r="B62" s="16" t="s">
        <v>30</v>
      </c>
      <c r="C62" s="16" t="s">
        <v>31</v>
      </c>
      <c r="D62" s="16" t="s">
        <v>32</v>
      </c>
      <c r="E62" s="17">
        <v>91</v>
      </c>
      <c r="F62" s="16" t="s">
        <v>6</v>
      </c>
      <c r="G62" s="16">
        <v>2021</v>
      </c>
      <c r="H62" s="16">
        <v>2.5299999999999998</v>
      </c>
      <c r="I62" s="16" t="s">
        <v>5</v>
      </c>
      <c r="J62" s="18">
        <v>50000</v>
      </c>
    </row>
    <row r="63" spans="1:10">
      <c r="A63" s="15">
        <v>1062</v>
      </c>
      <c r="B63" s="16" t="s">
        <v>30</v>
      </c>
      <c r="C63" s="16" t="s">
        <v>31</v>
      </c>
      <c r="D63" s="16" t="s">
        <v>32</v>
      </c>
      <c r="E63" s="17">
        <v>91</v>
      </c>
      <c r="F63" s="16" t="s">
        <v>6</v>
      </c>
      <c r="G63" s="16">
        <v>2021</v>
      </c>
      <c r="H63" s="16">
        <v>2.4500000000000002</v>
      </c>
      <c r="I63" s="16" t="s">
        <v>5</v>
      </c>
      <c r="J63" s="18">
        <v>50000</v>
      </c>
    </row>
    <row r="64" spans="1:10">
      <c r="A64" s="15">
        <v>1063</v>
      </c>
      <c r="B64" s="16" t="s">
        <v>30</v>
      </c>
      <c r="C64" s="16" t="s">
        <v>31</v>
      </c>
      <c r="D64" s="16" t="s">
        <v>32</v>
      </c>
      <c r="E64" s="17">
        <v>91</v>
      </c>
      <c r="F64" s="16" t="s">
        <v>6</v>
      </c>
      <c r="G64" s="16">
        <v>2021</v>
      </c>
      <c r="H64" s="16">
        <v>2.6</v>
      </c>
      <c r="I64" s="16" t="s">
        <v>5</v>
      </c>
      <c r="J64" s="18">
        <v>50000</v>
      </c>
    </row>
    <row r="65" spans="1:10" hidden="1">
      <c r="A65" s="15">
        <v>1064</v>
      </c>
      <c r="B65" s="16" t="s">
        <v>30</v>
      </c>
      <c r="C65" s="16" t="s">
        <v>38</v>
      </c>
      <c r="D65" s="16" t="s">
        <v>39</v>
      </c>
      <c r="E65" s="17">
        <v>91</v>
      </c>
      <c r="F65" s="16" t="s">
        <v>6</v>
      </c>
      <c r="G65" s="16">
        <v>2015</v>
      </c>
      <c r="H65" s="16">
        <v>1.97</v>
      </c>
      <c r="I65" s="16" t="s">
        <v>5</v>
      </c>
      <c r="J65" s="18">
        <v>26000</v>
      </c>
    </row>
    <row r="66" spans="1:10" hidden="1">
      <c r="A66" s="15">
        <v>1065</v>
      </c>
      <c r="B66" s="16" t="s">
        <v>30</v>
      </c>
      <c r="C66" s="16" t="s">
        <v>38</v>
      </c>
      <c r="D66" s="16" t="s">
        <v>39</v>
      </c>
      <c r="E66" s="17">
        <v>91</v>
      </c>
      <c r="F66" s="16" t="s">
        <v>6</v>
      </c>
      <c r="G66" s="16">
        <v>2015</v>
      </c>
      <c r="H66" s="16">
        <v>1.96</v>
      </c>
      <c r="I66" s="16" t="s">
        <v>5</v>
      </c>
      <c r="J66" s="18">
        <v>26000</v>
      </c>
    </row>
    <row r="67" spans="1:10" hidden="1">
      <c r="A67" s="15">
        <v>1066</v>
      </c>
      <c r="B67" s="16" t="s">
        <v>30</v>
      </c>
      <c r="C67" s="16" t="s">
        <v>38</v>
      </c>
      <c r="D67" s="16" t="s">
        <v>39</v>
      </c>
      <c r="E67" s="17">
        <v>91</v>
      </c>
      <c r="F67" s="16" t="s">
        <v>6</v>
      </c>
      <c r="G67" s="16">
        <v>2015</v>
      </c>
      <c r="H67" s="16">
        <v>2.19</v>
      </c>
      <c r="I67" s="16" t="s">
        <v>5</v>
      </c>
      <c r="J67" s="18">
        <v>26000</v>
      </c>
    </row>
    <row r="68" spans="1:10" hidden="1">
      <c r="A68" s="15">
        <v>1067</v>
      </c>
      <c r="B68" s="16" t="s">
        <v>30</v>
      </c>
      <c r="C68" s="16" t="s">
        <v>38</v>
      </c>
      <c r="D68" s="16" t="s">
        <v>39</v>
      </c>
      <c r="E68" s="17">
        <v>91</v>
      </c>
      <c r="F68" s="16" t="s">
        <v>6</v>
      </c>
      <c r="G68" s="16">
        <v>2015</v>
      </c>
      <c r="H68" s="16">
        <v>2.0299999999999998</v>
      </c>
      <c r="I68" s="16" t="s">
        <v>5</v>
      </c>
      <c r="J68" s="18">
        <v>26000</v>
      </c>
    </row>
    <row r="69" spans="1:10" hidden="1">
      <c r="A69" s="15">
        <v>1068</v>
      </c>
      <c r="B69" s="16" t="s">
        <v>40</v>
      </c>
      <c r="C69" s="16" t="s">
        <v>38</v>
      </c>
      <c r="D69" s="16" t="s">
        <v>39</v>
      </c>
      <c r="E69" s="17">
        <v>106</v>
      </c>
      <c r="F69" s="16" t="s">
        <v>6</v>
      </c>
      <c r="G69" s="16">
        <v>2015</v>
      </c>
      <c r="H69" s="16">
        <v>2.1</v>
      </c>
      <c r="I69" s="16" t="s">
        <v>5</v>
      </c>
      <c r="J69" s="18">
        <v>26000</v>
      </c>
    </row>
    <row r="70" spans="1:10" hidden="1">
      <c r="A70" s="15">
        <v>1069</v>
      </c>
      <c r="B70" s="16" t="s">
        <v>30</v>
      </c>
      <c r="C70" s="16" t="s">
        <v>31</v>
      </c>
      <c r="D70" s="16" t="s">
        <v>41</v>
      </c>
      <c r="E70" s="17">
        <v>133</v>
      </c>
      <c r="F70" s="16" t="s">
        <v>7</v>
      </c>
      <c r="G70" s="16">
        <v>2015</v>
      </c>
      <c r="H70" s="16">
        <v>1.68</v>
      </c>
      <c r="I70" s="16" t="s">
        <v>5</v>
      </c>
      <c r="J70" s="18">
        <v>26000</v>
      </c>
    </row>
    <row r="71" spans="1:10" hidden="1">
      <c r="A71" s="15">
        <v>1070</v>
      </c>
      <c r="B71" s="16" t="s">
        <v>30</v>
      </c>
      <c r="C71" s="16" t="s">
        <v>31</v>
      </c>
      <c r="D71" s="16" t="s">
        <v>41</v>
      </c>
      <c r="E71" s="17">
        <v>137</v>
      </c>
      <c r="F71" s="16" t="s">
        <v>7</v>
      </c>
      <c r="G71" s="16">
        <v>2015</v>
      </c>
      <c r="H71" s="16">
        <v>1.78</v>
      </c>
      <c r="I71" s="16" t="s">
        <v>5</v>
      </c>
      <c r="J71" s="18"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opLeftCell="AG22" workbookViewId="0">
      <selection activeCell="D20" sqref="D20"/>
    </sheetView>
  </sheetViews>
  <sheetFormatPr defaultColWidth="8.85546875" defaultRowHeight="15"/>
  <sheetData>
    <row r="1" spans="1:18">
      <c r="A1" t="s">
        <v>42</v>
      </c>
      <c r="N1" t="s">
        <v>43</v>
      </c>
      <c r="P1" t="s">
        <v>44</v>
      </c>
      <c r="R1">
        <v>8911.3957699999992</v>
      </c>
    </row>
    <row r="2" spans="1:18">
      <c r="A2" t="s">
        <v>45</v>
      </c>
      <c r="P2" t="s">
        <v>46</v>
      </c>
      <c r="R2">
        <v>6766.7436600000001</v>
      </c>
    </row>
    <row r="3" spans="1:18">
      <c r="A3" t="s">
        <v>47</v>
      </c>
      <c r="P3" t="s">
        <v>48</v>
      </c>
      <c r="R3">
        <v>3596.3904000000002</v>
      </c>
    </row>
    <row r="4" spans="1:18">
      <c r="A4" t="s">
        <v>49</v>
      </c>
      <c r="P4" t="s">
        <v>50</v>
      </c>
      <c r="R4">
        <v>7382.7404500000002</v>
      </c>
    </row>
    <row r="5" spans="1:18">
      <c r="A5" t="s">
        <v>51</v>
      </c>
      <c r="P5" t="s">
        <v>52</v>
      </c>
      <c r="R5">
        <v>4998.3656899999996</v>
      </c>
    </row>
    <row r="6" spans="1:18">
      <c r="A6" t="s">
        <v>53</v>
      </c>
      <c r="P6" t="s">
        <v>54</v>
      </c>
      <c r="R6">
        <v>3303.6493700000001</v>
      </c>
    </row>
    <row r="7" spans="1:18">
      <c r="A7" t="s">
        <v>55</v>
      </c>
      <c r="R7">
        <v>34959.285340000002</v>
      </c>
    </row>
    <row r="8" spans="1:18">
      <c r="A8" t="s">
        <v>56</v>
      </c>
      <c r="N8" t="s">
        <v>23</v>
      </c>
      <c r="O8" t="s">
        <v>29</v>
      </c>
    </row>
    <row r="9" spans="1:18">
      <c r="A9" t="s">
        <v>57</v>
      </c>
      <c r="N9" t="s">
        <v>58</v>
      </c>
      <c r="O9">
        <v>22</v>
      </c>
    </row>
    <row r="10" spans="1:18">
      <c r="A10" t="s">
        <v>59</v>
      </c>
      <c r="N10" t="s">
        <v>60</v>
      </c>
      <c r="O10">
        <v>2</v>
      </c>
    </row>
    <row r="11" spans="1:18">
      <c r="N11" t="s">
        <v>61</v>
      </c>
      <c r="O11"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tabSelected="1" workbookViewId="0">
      <selection sqref="A1:XFD1048576"/>
    </sheetView>
  </sheetViews>
  <sheetFormatPr defaultColWidth="8.85546875" defaultRowHeight="15"/>
  <cols>
    <col min="1" max="1" width="30.7109375" customWidth="1"/>
    <col min="2" max="2" width="18.42578125" style="2" customWidth="1"/>
    <col min="3" max="3" width="8.85546875" style="2"/>
    <col min="4" max="5" width="8.85546875" style="4"/>
  </cols>
  <sheetData>
    <row r="1" spans="1:23">
      <c r="B1" s="2" t="s">
        <v>62</v>
      </c>
      <c r="C1" s="2" t="s">
        <v>63</v>
      </c>
      <c r="D1" s="2" t="s">
        <v>62</v>
      </c>
      <c r="E1" s="2" t="s">
        <v>63</v>
      </c>
      <c r="J1" t="s">
        <v>64</v>
      </c>
      <c r="L1" t="s">
        <v>64</v>
      </c>
      <c r="M1" t="s">
        <v>65</v>
      </c>
      <c r="N1" t="s">
        <v>66</v>
      </c>
      <c r="U1" t="s">
        <v>67</v>
      </c>
    </row>
    <row r="2" spans="1:23">
      <c r="A2" t="s">
        <v>68</v>
      </c>
      <c r="B2" s="3">
        <v>44197</v>
      </c>
      <c r="C2" s="3">
        <v>44355</v>
      </c>
      <c r="D2" s="5">
        <v>44451</v>
      </c>
      <c r="E2" s="5">
        <v>44561</v>
      </c>
      <c r="G2" t="s">
        <v>69</v>
      </c>
      <c r="J2">
        <v>109</v>
      </c>
      <c r="L2">
        <v>78</v>
      </c>
      <c r="M2">
        <f>J2+L2</f>
        <v>187</v>
      </c>
      <c r="N2">
        <v>222.78489425000001</v>
      </c>
      <c r="O2" t="s">
        <v>70</v>
      </c>
      <c r="R2">
        <v>113</v>
      </c>
      <c r="T2">
        <v>80</v>
      </c>
      <c r="U2">
        <f>R2+T2</f>
        <v>193</v>
      </c>
    </row>
    <row r="3" spans="1:23">
      <c r="A3" t="s">
        <v>71</v>
      </c>
      <c r="B3" s="3">
        <v>44197</v>
      </c>
      <c r="C3" s="3">
        <v>44355</v>
      </c>
      <c r="D3" s="5">
        <v>44451</v>
      </c>
      <c r="E3" s="5">
        <v>44561</v>
      </c>
      <c r="J3">
        <v>22</v>
      </c>
      <c r="L3">
        <v>14</v>
      </c>
      <c r="M3">
        <f t="shared" ref="M3" si="0">J3+L3</f>
        <v>36</v>
      </c>
      <c r="R3">
        <v>22</v>
      </c>
      <c r="T3">
        <v>14</v>
      </c>
      <c r="U3">
        <f t="shared" ref="U3:U7" si="1">R3+T3</f>
        <v>36</v>
      </c>
    </row>
    <row r="4" spans="1:23">
      <c r="A4" t="s">
        <v>72</v>
      </c>
      <c r="B4" s="3">
        <v>44197</v>
      </c>
      <c r="C4" s="3">
        <v>44355</v>
      </c>
      <c r="D4" s="5">
        <v>44451</v>
      </c>
      <c r="E4" s="5">
        <v>44561</v>
      </c>
      <c r="J4">
        <v>23</v>
      </c>
      <c r="L4">
        <v>16</v>
      </c>
      <c r="M4">
        <f>J4+L4</f>
        <v>39</v>
      </c>
      <c r="R4">
        <v>23</v>
      </c>
      <c r="T4">
        <v>16</v>
      </c>
      <c r="U4">
        <f t="shared" si="1"/>
        <v>39</v>
      </c>
    </row>
    <row r="5" spans="1:23">
      <c r="A5" t="s">
        <v>73</v>
      </c>
      <c r="B5" s="3">
        <v>44356</v>
      </c>
      <c r="C5" s="3">
        <v>44450</v>
      </c>
      <c r="J5">
        <v>68</v>
      </c>
      <c r="M5">
        <f t="shared" ref="M5:M7" si="2">J5+L5</f>
        <v>68</v>
      </c>
      <c r="R5">
        <v>68</v>
      </c>
      <c r="U5">
        <f t="shared" si="1"/>
        <v>68</v>
      </c>
    </row>
    <row r="6" spans="1:23">
      <c r="A6" t="s">
        <v>74</v>
      </c>
      <c r="B6" s="3">
        <v>44356</v>
      </c>
      <c r="C6" s="3">
        <v>44450</v>
      </c>
      <c r="J6">
        <v>14</v>
      </c>
      <c r="M6">
        <f t="shared" si="2"/>
        <v>14</v>
      </c>
      <c r="R6">
        <v>14</v>
      </c>
      <c r="U6">
        <f t="shared" si="1"/>
        <v>14</v>
      </c>
    </row>
    <row r="7" spans="1:23">
      <c r="A7" t="s">
        <v>75</v>
      </c>
      <c r="B7" s="3">
        <v>44356</v>
      </c>
      <c r="C7" s="3">
        <v>44450</v>
      </c>
      <c r="J7">
        <v>13</v>
      </c>
      <c r="M7">
        <f t="shared" si="2"/>
        <v>13</v>
      </c>
      <c r="R7">
        <v>13</v>
      </c>
      <c r="U7">
        <f t="shared" si="1"/>
        <v>13</v>
      </c>
    </row>
    <row r="9" spans="1:23">
      <c r="J9">
        <v>357</v>
      </c>
      <c r="R9">
        <v>363</v>
      </c>
    </row>
    <row r="10" spans="1:23">
      <c r="A10" t="s">
        <v>76</v>
      </c>
      <c r="B10" s="27">
        <v>2962000</v>
      </c>
      <c r="D10" s="4" t="s">
        <v>77</v>
      </c>
      <c r="F10">
        <v>2718712.2930000001</v>
      </c>
    </row>
    <row r="12" spans="1:23">
      <c r="O12" t="s">
        <v>78</v>
      </c>
      <c r="S12" t="s">
        <v>78</v>
      </c>
    </row>
    <row r="13" spans="1:23">
      <c r="M13" t="s">
        <v>79</v>
      </c>
      <c r="O13">
        <v>193</v>
      </c>
      <c r="P13">
        <v>1719899.3840000001</v>
      </c>
      <c r="S13">
        <v>193</v>
      </c>
      <c r="T13">
        <v>8911.3957699999992</v>
      </c>
      <c r="U13" t="s">
        <v>80</v>
      </c>
      <c r="V13">
        <v>1719899.3840000001</v>
      </c>
      <c r="W13" t="s">
        <v>81</v>
      </c>
    </row>
    <row r="14" spans="1:23">
      <c r="I14" t="s">
        <v>82</v>
      </c>
      <c r="J14">
        <v>2103761.3810000001</v>
      </c>
      <c r="M14" t="s">
        <v>83</v>
      </c>
      <c r="O14">
        <v>36</v>
      </c>
      <c r="P14">
        <v>243602.77179999999</v>
      </c>
      <c r="S14">
        <v>36</v>
      </c>
      <c r="T14">
        <v>6766.7436600000001</v>
      </c>
      <c r="U14" t="s">
        <v>80</v>
      </c>
      <c r="V14">
        <v>243602.77179999999</v>
      </c>
      <c r="W14" t="s">
        <v>81</v>
      </c>
    </row>
    <row r="15" spans="1:23">
      <c r="M15" t="s">
        <v>84</v>
      </c>
      <c r="O15">
        <v>39</v>
      </c>
      <c r="P15">
        <v>140259.22560000001</v>
      </c>
      <c r="S15">
        <v>39</v>
      </c>
      <c r="T15">
        <v>3596.3904000000002</v>
      </c>
      <c r="U15" t="s">
        <v>80</v>
      </c>
      <c r="V15">
        <v>140259.22560000001</v>
      </c>
      <c r="W15" t="s">
        <v>81</v>
      </c>
    </row>
    <row r="16" spans="1:23">
      <c r="M16" t="s">
        <v>85</v>
      </c>
      <c r="O16">
        <v>68</v>
      </c>
      <c r="P16">
        <v>502026.35060000001</v>
      </c>
      <c r="S16">
        <v>68</v>
      </c>
      <c r="T16">
        <v>7382.7404500000002</v>
      </c>
      <c r="U16" t="s">
        <v>80</v>
      </c>
      <c r="V16">
        <v>502026.35060000001</v>
      </c>
      <c r="W16" t="s">
        <v>81</v>
      </c>
    </row>
    <row r="17" spans="9:23">
      <c r="I17" t="s">
        <v>86</v>
      </c>
      <c r="J17">
        <v>614950.91209999996</v>
      </c>
      <c r="M17" t="s">
        <v>87</v>
      </c>
      <c r="O17">
        <v>14</v>
      </c>
      <c r="P17">
        <v>69977.119659999997</v>
      </c>
      <c r="S17">
        <v>14</v>
      </c>
      <c r="T17">
        <v>4998.3656899999996</v>
      </c>
      <c r="U17" t="s">
        <v>80</v>
      </c>
      <c r="V17">
        <v>69977.119659999997</v>
      </c>
      <c r="W17" t="s">
        <v>81</v>
      </c>
    </row>
    <row r="18" spans="9:23">
      <c r="M18" t="s">
        <v>88</v>
      </c>
      <c r="O18">
        <v>13</v>
      </c>
      <c r="P18">
        <v>42947.441809999997</v>
      </c>
      <c r="S18">
        <v>13</v>
      </c>
      <c r="T18">
        <v>3303.6493700000001</v>
      </c>
      <c r="U18" t="s">
        <v>80</v>
      </c>
      <c r="V18">
        <v>42947.441809999997</v>
      </c>
      <c r="W18" t="s">
        <v>81</v>
      </c>
    </row>
    <row r="19" spans="9:23">
      <c r="N19" t="s">
        <v>89</v>
      </c>
      <c r="O19">
        <v>363</v>
      </c>
      <c r="P19">
        <v>2718712.2930000001</v>
      </c>
      <c r="S19">
        <v>363</v>
      </c>
      <c r="T19">
        <v>34959.285340000002</v>
      </c>
      <c r="V19">
        <v>2718712.2930000001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D40D-0774-46AC-9FE4-46520969971E}">
  <dimension ref="A2:U46"/>
  <sheetViews>
    <sheetView workbookViewId="0">
      <selection activeCell="A2" sqref="A2:XFD2"/>
    </sheetView>
  </sheetViews>
  <sheetFormatPr defaultColWidth="8.85546875" defaultRowHeight="15"/>
  <cols>
    <col min="2" max="2" width="15.42578125" customWidth="1"/>
    <col min="8" max="9" width="17.28515625" customWidth="1"/>
    <col min="10" max="10" width="23.7109375" customWidth="1"/>
    <col min="11" max="11" width="19.28515625" customWidth="1"/>
    <col min="12" max="12" width="23.7109375" customWidth="1"/>
    <col min="14" max="14" width="21.28515625" customWidth="1"/>
    <col min="15" max="15" width="20.7109375" customWidth="1"/>
    <col min="16" max="16" width="29.7109375" customWidth="1"/>
    <col min="17" max="17" width="18.140625" customWidth="1"/>
    <col min="18" max="18" width="19.28515625" customWidth="1"/>
    <col min="19" max="19" width="28.5703125" customWidth="1"/>
    <col min="20" max="20" width="15.85546875" customWidth="1"/>
    <col min="21" max="21" width="22.28515625" customWidth="1"/>
  </cols>
  <sheetData>
    <row r="2" spans="1:21" ht="15" customHeight="1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</row>
    <row r="3" spans="1:21" ht="15" customHeight="1">
      <c r="A3">
        <f>1</f>
        <v>1</v>
      </c>
      <c r="B3" t="s">
        <v>110</v>
      </c>
      <c r="C3">
        <v>99.223579999999998</v>
      </c>
      <c r="D3" s="1">
        <v>0.19097222222222221</v>
      </c>
      <c r="E3">
        <f>IF(C3&gt;C$43,1,0)</f>
        <v>0</v>
      </c>
      <c r="F3" s="28">
        <f>IF(D3&gt;D$43,1,0)</f>
        <v>0</v>
      </c>
      <c r="H3">
        <f t="shared" ref="H3:H42" si="0">C3*187</f>
        <v>18554.80946</v>
      </c>
      <c r="I3">
        <f>IF(H3&lt;50000,Foglio1!A19,0)</f>
        <v>1018</v>
      </c>
      <c r="J3">
        <f>50000-H3</f>
        <v>31445.19054</v>
      </c>
      <c r="K3">
        <f t="shared" ref="K3:K42" si="1">IF(H3&gt;50000,1,0)</f>
        <v>0</v>
      </c>
      <c r="L3">
        <f t="shared" ref="L3:L42" si="2">H3-H$45</f>
        <v>0</v>
      </c>
      <c r="M3">
        <f t="shared" ref="M3:M42" si="3">IF(H3&lt;26000,1,0)</f>
        <v>1</v>
      </c>
      <c r="N3">
        <f t="shared" ref="N3:N40" si="4">IF(M3=1,26,50)</f>
        <v>26</v>
      </c>
      <c r="O3">
        <f t="shared" ref="O3:O40" si="5">IF(H3&gt;H$45,H$45,H3)</f>
        <v>18554.80946</v>
      </c>
      <c r="P3">
        <f t="shared" ref="P3:P40" si="6">L3</f>
        <v>0</v>
      </c>
      <c r="Q3">
        <f t="shared" ref="Q3:Q40" si="7">O3+IF(A3&gt;C$46,P3,0)</f>
        <v>18554.80946</v>
      </c>
      <c r="R3">
        <f t="shared" ref="R3:R40" si="8">+IF(A3&lt;C$46,P3,0)</f>
        <v>0</v>
      </c>
      <c r="S3">
        <f>IF(R3&gt;26000,R3-26000+Q3,Q3)</f>
        <v>18554.80946</v>
      </c>
      <c r="T3">
        <f>IF(R3&gt;26000,26000,R3)</f>
        <v>0</v>
      </c>
      <c r="U3">
        <f>50000-S3</f>
        <v>31445.19054</v>
      </c>
    </row>
    <row r="4" spans="1:21">
      <c r="A4">
        <f>A3+1</f>
        <v>2</v>
      </c>
      <c r="B4" t="s">
        <v>111</v>
      </c>
      <c r="C4">
        <v>107.64848000000001</v>
      </c>
      <c r="D4" s="1">
        <v>0.21527777777777779</v>
      </c>
      <c r="E4">
        <f>IF(C4&gt;C$43,1,0)</f>
        <v>0</v>
      </c>
      <c r="F4" s="28">
        <f>IF(D4&gt;D$43,1,0)</f>
        <v>0</v>
      </c>
      <c r="H4">
        <f t="shared" si="0"/>
        <v>20130.265760000002</v>
      </c>
      <c r="I4">
        <f>IF(H4&lt;50000,Foglio1!A20,0)</f>
        <v>1019</v>
      </c>
      <c r="J4">
        <f t="shared" ref="J4:J42" si="9">50000-H4</f>
        <v>29869.734239999998</v>
      </c>
      <c r="K4">
        <f t="shared" si="1"/>
        <v>0</v>
      </c>
      <c r="L4">
        <f t="shared" si="2"/>
        <v>1575.4563000000016</v>
      </c>
      <c r="M4">
        <f t="shared" si="3"/>
        <v>1</v>
      </c>
      <c r="N4">
        <f t="shared" si="4"/>
        <v>26</v>
      </c>
      <c r="O4">
        <f t="shared" si="5"/>
        <v>18554.80946</v>
      </c>
      <c r="P4">
        <f t="shared" si="6"/>
        <v>1575.4563000000016</v>
      </c>
      <c r="Q4">
        <f t="shared" si="7"/>
        <v>18554.80946</v>
      </c>
      <c r="R4">
        <f t="shared" si="8"/>
        <v>1575.4563000000016</v>
      </c>
      <c r="S4">
        <f t="shared" ref="S4:S40" si="10">IF(R4&gt;26000,R4-26000+Q4,Q4)</f>
        <v>18554.80946</v>
      </c>
      <c r="T4">
        <f t="shared" ref="T4:T40" si="11">IF(R4&gt;26000,26000,R4)</f>
        <v>1575.4563000000016</v>
      </c>
      <c r="U4">
        <f t="shared" ref="U4:U40" si="12">50000-S4</f>
        <v>31445.19054</v>
      </c>
    </row>
    <row r="5" spans="1:21">
      <c r="A5">
        <f t="shared" ref="A5:A42" si="13">A4+1</f>
        <v>3</v>
      </c>
      <c r="B5" s="6" t="s">
        <v>112</v>
      </c>
      <c r="C5">
        <v>128.61600999999999</v>
      </c>
      <c r="D5" s="1">
        <v>0.22430555555555556</v>
      </c>
      <c r="E5">
        <f>IF(C5&gt;C$43,1,0)</f>
        <v>0</v>
      </c>
      <c r="F5" s="28">
        <f>IF(D5&gt;D$43,1,0)</f>
        <v>0</v>
      </c>
      <c r="H5">
        <f t="shared" si="0"/>
        <v>24051.193869999999</v>
      </c>
      <c r="I5">
        <f>IF(H5&lt;50000,Foglio1!A21,0)</f>
        <v>1020</v>
      </c>
      <c r="J5">
        <f t="shared" si="9"/>
        <v>25948.806130000001</v>
      </c>
      <c r="K5">
        <f t="shared" si="1"/>
        <v>0</v>
      </c>
      <c r="L5">
        <f t="shared" si="2"/>
        <v>5496.3844099999988</v>
      </c>
      <c r="M5">
        <f t="shared" si="3"/>
        <v>1</v>
      </c>
      <c r="N5">
        <f t="shared" si="4"/>
        <v>26</v>
      </c>
      <c r="O5">
        <f t="shared" si="5"/>
        <v>18554.80946</v>
      </c>
      <c r="P5">
        <f t="shared" si="6"/>
        <v>5496.3844099999988</v>
      </c>
      <c r="Q5">
        <f t="shared" si="7"/>
        <v>18554.80946</v>
      </c>
      <c r="R5">
        <f t="shared" si="8"/>
        <v>5496.3844099999988</v>
      </c>
      <c r="S5">
        <f t="shared" si="10"/>
        <v>18554.80946</v>
      </c>
      <c r="T5">
        <f t="shared" si="11"/>
        <v>5496.3844099999988</v>
      </c>
      <c r="U5">
        <f t="shared" si="12"/>
        <v>31445.19054</v>
      </c>
    </row>
    <row r="6" spans="1:21">
      <c r="A6">
        <f t="shared" si="13"/>
        <v>4</v>
      </c>
      <c r="B6" t="s">
        <v>113</v>
      </c>
      <c r="C6">
        <v>162.84569999999999</v>
      </c>
      <c r="D6" s="1">
        <v>0.28125</v>
      </c>
      <c r="E6">
        <f>IF(C6&gt;C$43,1,0)</f>
        <v>0</v>
      </c>
      <c r="F6" s="28">
        <f>IF(D6&gt;D$43,1,0)</f>
        <v>0</v>
      </c>
      <c r="H6">
        <f t="shared" si="0"/>
        <v>30452.1459</v>
      </c>
      <c r="I6">
        <f>IF(H6&lt;50000,Foglio1!A22,0)</f>
        <v>1021</v>
      </c>
      <c r="J6">
        <f t="shared" si="9"/>
        <v>19547.8541</v>
      </c>
      <c r="K6">
        <f t="shared" si="1"/>
        <v>0</v>
      </c>
      <c r="L6">
        <f t="shared" si="2"/>
        <v>11897.336439999999</v>
      </c>
      <c r="M6">
        <f t="shared" si="3"/>
        <v>0</v>
      </c>
      <c r="N6">
        <f t="shared" si="4"/>
        <v>50</v>
      </c>
      <c r="O6">
        <f t="shared" si="5"/>
        <v>18554.80946</v>
      </c>
      <c r="P6">
        <f t="shared" si="6"/>
        <v>11897.336439999999</v>
      </c>
      <c r="Q6">
        <f t="shared" si="7"/>
        <v>18554.80946</v>
      </c>
      <c r="R6">
        <f t="shared" si="8"/>
        <v>11897.336439999999</v>
      </c>
      <c r="S6">
        <f t="shared" si="10"/>
        <v>18554.80946</v>
      </c>
      <c r="T6">
        <f t="shared" si="11"/>
        <v>11897.336439999999</v>
      </c>
      <c r="U6">
        <f t="shared" si="12"/>
        <v>31445.19054</v>
      </c>
    </row>
    <row r="7" spans="1:21">
      <c r="A7">
        <f t="shared" si="13"/>
        <v>5</v>
      </c>
      <c r="B7" t="s">
        <v>114</v>
      </c>
      <c r="C7">
        <v>168.2483</v>
      </c>
      <c r="D7" s="1">
        <v>0.23750000000000002</v>
      </c>
      <c r="E7">
        <f>IF(C7&gt;C$43,1,0)</f>
        <v>0</v>
      </c>
      <c r="F7" s="28">
        <f>IF(D7&gt;D$43,1,0)</f>
        <v>0</v>
      </c>
      <c r="H7">
        <f t="shared" si="0"/>
        <v>31462.432100000002</v>
      </c>
      <c r="I7">
        <f>IF(H7&lt;50000,Foglio1!A23,0)</f>
        <v>1022</v>
      </c>
      <c r="J7">
        <f t="shared" si="9"/>
        <v>18537.567899999998</v>
      </c>
      <c r="K7">
        <f t="shared" si="1"/>
        <v>0</v>
      </c>
      <c r="L7">
        <f t="shared" si="2"/>
        <v>12907.622640000001</v>
      </c>
      <c r="M7">
        <f t="shared" si="3"/>
        <v>0</v>
      </c>
      <c r="N7">
        <f t="shared" si="4"/>
        <v>50</v>
      </c>
      <c r="O7">
        <f t="shared" si="5"/>
        <v>18554.80946</v>
      </c>
      <c r="P7">
        <f t="shared" si="6"/>
        <v>12907.622640000001</v>
      </c>
      <c r="Q7">
        <f t="shared" si="7"/>
        <v>18554.80946</v>
      </c>
      <c r="R7">
        <f t="shared" si="8"/>
        <v>12907.622640000001</v>
      </c>
      <c r="S7">
        <f t="shared" si="10"/>
        <v>18554.80946</v>
      </c>
      <c r="T7">
        <f t="shared" si="11"/>
        <v>12907.622640000001</v>
      </c>
      <c r="U7">
        <f t="shared" si="12"/>
        <v>31445.19054</v>
      </c>
    </row>
    <row r="8" spans="1:21">
      <c r="A8">
        <f t="shared" si="13"/>
        <v>6</v>
      </c>
      <c r="B8" t="s">
        <v>115</v>
      </c>
      <c r="C8">
        <v>175.85026999999999</v>
      </c>
      <c r="D8" s="1">
        <v>0.31597222222222221</v>
      </c>
      <c r="E8">
        <f>IF(C8&gt;C$43,1,0)</f>
        <v>0</v>
      </c>
      <c r="F8" s="28">
        <f>IF(D8&gt;D$43,1,0)</f>
        <v>0</v>
      </c>
      <c r="H8">
        <f t="shared" si="0"/>
        <v>32884.000489999999</v>
      </c>
      <c r="I8">
        <f>IF(H8&lt;50000,Foglio1!A24,0)</f>
        <v>1023</v>
      </c>
      <c r="J8">
        <f t="shared" si="9"/>
        <v>17115.999510000001</v>
      </c>
      <c r="K8">
        <f t="shared" si="1"/>
        <v>0</v>
      </c>
      <c r="L8">
        <f t="shared" si="2"/>
        <v>14329.191029999998</v>
      </c>
      <c r="M8">
        <f t="shared" si="3"/>
        <v>0</v>
      </c>
      <c r="N8">
        <f t="shared" si="4"/>
        <v>50</v>
      </c>
      <c r="O8">
        <f t="shared" si="5"/>
        <v>18554.80946</v>
      </c>
      <c r="P8">
        <f t="shared" si="6"/>
        <v>14329.191029999998</v>
      </c>
      <c r="Q8">
        <f t="shared" si="7"/>
        <v>18554.80946</v>
      </c>
      <c r="R8">
        <f t="shared" si="8"/>
        <v>14329.191029999998</v>
      </c>
      <c r="S8">
        <f t="shared" si="10"/>
        <v>18554.80946</v>
      </c>
      <c r="T8">
        <f t="shared" si="11"/>
        <v>14329.191029999998</v>
      </c>
      <c r="U8">
        <f t="shared" si="12"/>
        <v>31445.19054</v>
      </c>
    </row>
    <row r="9" spans="1:21">
      <c r="A9">
        <f t="shared" si="13"/>
        <v>7</v>
      </c>
      <c r="B9" t="s">
        <v>116</v>
      </c>
      <c r="C9">
        <v>176.34735000000001</v>
      </c>
      <c r="D9" s="1">
        <v>0.35000000000000003</v>
      </c>
      <c r="E9">
        <f>IF(C9&gt;C$43,1,0)</f>
        <v>0</v>
      </c>
      <c r="F9" s="28">
        <f>IF(D9&gt;D$43,1,0)</f>
        <v>0</v>
      </c>
      <c r="H9">
        <f t="shared" si="0"/>
        <v>32976.954450000005</v>
      </c>
      <c r="I9">
        <f>IF(H9&lt;50000,Foglio1!A25,0)</f>
        <v>1024</v>
      </c>
      <c r="J9">
        <f t="shared" si="9"/>
        <v>17023.045549999995</v>
      </c>
      <c r="K9">
        <f t="shared" si="1"/>
        <v>0</v>
      </c>
      <c r="L9">
        <f t="shared" si="2"/>
        <v>14422.144990000004</v>
      </c>
      <c r="M9">
        <f t="shared" si="3"/>
        <v>0</v>
      </c>
      <c r="N9">
        <f t="shared" si="4"/>
        <v>50</v>
      </c>
      <c r="O9">
        <f t="shared" si="5"/>
        <v>18554.80946</v>
      </c>
      <c r="P9">
        <f t="shared" si="6"/>
        <v>14422.144990000004</v>
      </c>
      <c r="Q9">
        <f t="shared" si="7"/>
        <v>18554.80946</v>
      </c>
      <c r="R9">
        <f t="shared" si="8"/>
        <v>14422.144990000004</v>
      </c>
      <c r="S9">
        <f t="shared" si="10"/>
        <v>18554.80946</v>
      </c>
      <c r="T9">
        <f t="shared" si="11"/>
        <v>14422.144990000004</v>
      </c>
      <c r="U9">
        <f t="shared" si="12"/>
        <v>31445.19054</v>
      </c>
    </row>
    <row r="10" spans="1:21">
      <c r="A10">
        <f t="shared" si="13"/>
        <v>8</v>
      </c>
      <c r="B10" t="s">
        <v>117</v>
      </c>
      <c r="C10">
        <v>186.1455</v>
      </c>
      <c r="D10" s="1">
        <v>0.26597222222222222</v>
      </c>
      <c r="E10">
        <f>IF(C10&gt;C$43,1,0)</f>
        <v>0</v>
      </c>
      <c r="F10" s="28">
        <f>IF(D10&gt;D$43,1,0)</f>
        <v>0</v>
      </c>
      <c r="H10">
        <f t="shared" si="0"/>
        <v>34809.208500000001</v>
      </c>
      <c r="I10">
        <f>IF(H10&lt;50000,Foglio1!A26,0)</f>
        <v>1025</v>
      </c>
      <c r="J10">
        <f t="shared" si="9"/>
        <v>15190.791499999999</v>
      </c>
      <c r="K10">
        <f t="shared" si="1"/>
        <v>0</v>
      </c>
      <c r="L10">
        <f t="shared" si="2"/>
        <v>16254.39904</v>
      </c>
      <c r="M10">
        <f t="shared" si="3"/>
        <v>0</v>
      </c>
      <c r="N10">
        <f t="shared" si="4"/>
        <v>50</v>
      </c>
      <c r="O10">
        <f t="shared" si="5"/>
        <v>18554.80946</v>
      </c>
      <c r="P10">
        <f t="shared" si="6"/>
        <v>16254.39904</v>
      </c>
      <c r="Q10">
        <f t="shared" si="7"/>
        <v>18554.80946</v>
      </c>
      <c r="R10">
        <f t="shared" si="8"/>
        <v>16254.39904</v>
      </c>
      <c r="S10">
        <f t="shared" si="10"/>
        <v>18554.80946</v>
      </c>
      <c r="T10">
        <f t="shared" si="11"/>
        <v>16254.39904</v>
      </c>
      <c r="U10">
        <f t="shared" si="12"/>
        <v>31445.19054</v>
      </c>
    </row>
    <row r="11" spans="1:21">
      <c r="A11">
        <f t="shared" si="13"/>
        <v>9</v>
      </c>
      <c r="B11" t="s">
        <v>118</v>
      </c>
      <c r="C11">
        <v>191.73840000000001</v>
      </c>
      <c r="D11" s="1">
        <v>0.30624999999999997</v>
      </c>
      <c r="E11">
        <f>IF(C11&gt;C$43,1,0)</f>
        <v>0</v>
      </c>
      <c r="F11" s="28">
        <f>IF(D11&gt;D$43,1,0)</f>
        <v>0</v>
      </c>
      <c r="H11">
        <f t="shared" si="0"/>
        <v>35855.080800000003</v>
      </c>
      <c r="I11">
        <f>IF(H11&lt;50000,Foglio1!A27,0)</f>
        <v>1026</v>
      </c>
      <c r="J11">
        <f t="shared" si="9"/>
        <v>14144.919199999997</v>
      </c>
      <c r="K11">
        <f t="shared" si="1"/>
        <v>0</v>
      </c>
      <c r="L11">
        <f t="shared" si="2"/>
        <v>17300.271340000003</v>
      </c>
      <c r="M11">
        <f t="shared" si="3"/>
        <v>0</v>
      </c>
      <c r="N11">
        <f t="shared" si="4"/>
        <v>50</v>
      </c>
      <c r="O11">
        <f t="shared" si="5"/>
        <v>18554.80946</v>
      </c>
      <c r="P11">
        <f t="shared" si="6"/>
        <v>17300.271340000003</v>
      </c>
      <c r="Q11">
        <f t="shared" si="7"/>
        <v>18554.80946</v>
      </c>
      <c r="R11">
        <f t="shared" si="8"/>
        <v>17300.271340000003</v>
      </c>
      <c r="S11">
        <f t="shared" si="10"/>
        <v>18554.80946</v>
      </c>
      <c r="T11">
        <f t="shared" si="11"/>
        <v>17300.271340000003</v>
      </c>
      <c r="U11">
        <f t="shared" si="12"/>
        <v>31445.19054</v>
      </c>
    </row>
    <row r="12" spans="1:21">
      <c r="A12">
        <f t="shared" si="13"/>
        <v>10</v>
      </c>
      <c r="B12" t="s">
        <v>119</v>
      </c>
      <c r="C12">
        <v>193.14726999999999</v>
      </c>
      <c r="D12" s="1">
        <v>0.43402777777777773</v>
      </c>
      <c r="E12">
        <f>IF(C12&gt;C$43,1,0)</f>
        <v>0</v>
      </c>
      <c r="F12" s="28">
        <f>IF(D12&gt;D$43,1,0)</f>
        <v>0</v>
      </c>
      <c r="H12">
        <f t="shared" si="0"/>
        <v>36118.539489999996</v>
      </c>
      <c r="I12">
        <f>IF(H12&lt;50000,Foglio1!A28,0)</f>
        <v>1027</v>
      </c>
      <c r="J12">
        <f t="shared" si="9"/>
        <v>13881.460510000004</v>
      </c>
      <c r="K12">
        <f t="shared" si="1"/>
        <v>0</v>
      </c>
      <c r="L12">
        <f t="shared" si="2"/>
        <v>17563.730029999995</v>
      </c>
      <c r="M12">
        <f t="shared" si="3"/>
        <v>0</v>
      </c>
      <c r="N12">
        <f t="shared" si="4"/>
        <v>50</v>
      </c>
      <c r="O12">
        <f t="shared" si="5"/>
        <v>18554.80946</v>
      </c>
      <c r="P12">
        <f t="shared" si="6"/>
        <v>17563.730029999995</v>
      </c>
      <c r="Q12">
        <f t="shared" si="7"/>
        <v>18554.80946</v>
      </c>
      <c r="R12">
        <f t="shared" si="8"/>
        <v>17563.730029999995</v>
      </c>
      <c r="S12">
        <f t="shared" si="10"/>
        <v>18554.80946</v>
      </c>
      <c r="T12">
        <f t="shared" si="11"/>
        <v>17563.730029999995</v>
      </c>
      <c r="U12">
        <f t="shared" si="12"/>
        <v>31445.19054</v>
      </c>
    </row>
    <row r="13" spans="1:21">
      <c r="A13">
        <f t="shared" si="13"/>
        <v>11</v>
      </c>
      <c r="B13" t="s">
        <v>120</v>
      </c>
      <c r="C13">
        <v>203.08544000000001</v>
      </c>
      <c r="D13" s="1">
        <v>0.41180555555555576</v>
      </c>
      <c r="E13">
        <f>IF(C13&gt;C$43,1,0)</f>
        <v>0</v>
      </c>
      <c r="F13" s="28">
        <f>IF(D13&gt;D$43,1,0)</f>
        <v>0</v>
      </c>
      <c r="H13">
        <f t="shared" si="0"/>
        <v>37976.977279999999</v>
      </c>
      <c r="I13">
        <f>IF(H13&lt;50000,Foglio1!A29,0)</f>
        <v>1028</v>
      </c>
      <c r="J13">
        <f t="shared" si="9"/>
        <v>12023.022720000001</v>
      </c>
      <c r="K13">
        <f t="shared" si="1"/>
        <v>0</v>
      </c>
      <c r="L13">
        <f t="shared" si="2"/>
        <v>19422.167819999999</v>
      </c>
      <c r="M13">
        <f t="shared" si="3"/>
        <v>0</v>
      </c>
      <c r="N13">
        <f t="shared" si="4"/>
        <v>50</v>
      </c>
      <c r="O13">
        <f t="shared" si="5"/>
        <v>18554.80946</v>
      </c>
      <c r="P13">
        <f t="shared" si="6"/>
        <v>19422.167819999999</v>
      </c>
      <c r="Q13">
        <f t="shared" si="7"/>
        <v>18554.80946</v>
      </c>
      <c r="R13">
        <f t="shared" si="8"/>
        <v>19422.167819999999</v>
      </c>
      <c r="S13">
        <f t="shared" si="10"/>
        <v>18554.80946</v>
      </c>
      <c r="T13">
        <f t="shared" si="11"/>
        <v>19422.167819999999</v>
      </c>
      <c r="U13">
        <f t="shared" si="12"/>
        <v>31445.19054</v>
      </c>
    </row>
    <row r="14" spans="1:21">
      <c r="A14">
        <f t="shared" si="13"/>
        <v>12</v>
      </c>
      <c r="B14" t="s">
        <v>121</v>
      </c>
      <c r="C14">
        <v>206.89453</v>
      </c>
      <c r="D14" s="1">
        <v>0.3979166666666667</v>
      </c>
      <c r="E14">
        <f>IF(C14&gt;C$43,1,0)</f>
        <v>0</v>
      </c>
      <c r="F14" s="28">
        <f>IF(D14&gt;D$43,1,0)</f>
        <v>0</v>
      </c>
      <c r="H14">
        <f t="shared" si="0"/>
        <v>38689.277110000003</v>
      </c>
      <c r="I14">
        <f>IF(H14&lt;50000,Foglio1!A30,0)</f>
        <v>1029</v>
      </c>
      <c r="J14">
        <f t="shared" si="9"/>
        <v>11310.722889999997</v>
      </c>
      <c r="K14">
        <f t="shared" si="1"/>
        <v>0</v>
      </c>
      <c r="L14">
        <f t="shared" si="2"/>
        <v>20134.467650000002</v>
      </c>
      <c r="M14">
        <f t="shared" si="3"/>
        <v>0</v>
      </c>
      <c r="N14">
        <f t="shared" si="4"/>
        <v>50</v>
      </c>
      <c r="O14">
        <f t="shared" si="5"/>
        <v>18554.80946</v>
      </c>
      <c r="P14">
        <f t="shared" si="6"/>
        <v>20134.467650000002</v>
      </c>
      <c r="Q14">
        <f t="shared" si="7"/>
        <v>18554.80946</v>
      </c>
      <c r="R14">
        <f t="shared" si="8"/>
        <v>20134.467650000002</v>
      </c>
      <c r="S14">
        <f t="shared" si="10"/>
        <v>18554.80946</v>
      </c>
      <c r="T14">
        <f t="shared" si="11"/>
        <v>20134.467650000002</v>
      </c>
      <c r="U14">
        <f t="shared" si="12"/>
        <v>31445.19054</v>
      </c>
    </row>
    <row r="15" spans="1:21">
      <c r="A15">
        <f t="shared" si="13"/>
        <v>13</v>
      </c>
      <c r="B15" t="s">
        <v>122</v>
      </c>
      <c r="C15">
        <v>207.43021999999999</v>
      </c>
      <c r="D15" s="1">
        <v>0.36944444444444446</v>
      </c>
      <c r="E15">
        <f>IF(C15&gt;C$43,1,0)</f>
        <v>0</v>
      </c>
      <c r="F15" s="28">
        <f>IF(D15&gt;D$43,1,0)</f>
        <v>0</v>
      </c>
      <c r="H15">
        <f t="shared" si="0"/>
        <v>38789.451139999997</v>
      </c>
      <c r="I15">
        <f>IF(H15&lt;50000,Foglio1!A31,0)</f>
        <v>1030</v>
      </c>
      <c r="J15">
        <f t="shared" si="9"/>
        <v>11210.548860000003</v>
      </c>
      <c r="K15">
        <f t="shared" si="1"/>
        <v>0</v>
      </c>
      <c r="L15">
        <f t="shared" si="2"/>
        <v>20234.641679999997</v>
      </c>
      <c r="M15">
        <f t="shared" si="3"/>
        <v>0</v>
      </c>
      <c r="N15">
        <f t="shared" si="4"/>
        <v>50</v>
      </c>
      <c r="O15">
        <f t="shared" si="5"/>
        <v>18554.80946</v>
      </c>
      <c r="P15">
        <f t="shared" si="6"/>
        <v>20234.641679999997</v>
      </c>
      <c r="Q15">
        <f t="shared" si="7"/>
        <v>18554.80946</v>
      </c>
      <c r="R15">
        <f t="shared" si="8"/>
        <v>20234.641679999997</v>
      </c>
      <c r="S15">
        <f t="shared" si="10"/>
        <v>18554.80946</v>
      </c>
      <c r="T15">
        <f t="shared" si="11"/>
        <v>20234.641679999997</v>
      </c>
      <c r="U15">
        <f t="shared" si="12"/>
        <v>31445.19054</v>
      </c>
    </row>
    <row r="16" spans="1:21">
      <c r="A16">
        <f t="shared" si="13"/>
        <v>14</v>
      </c>
      <c r="B16" t="s">
        <v>123</v>
      </c>
      <c r="C16">
        <v>214.25033999999999</v>
      </c>
      <c r="D16" s="1">
        <v>0.38402777777777836</v>
      </c>
      <c r="E16">
        <f>IF(C16&gt;C$43,1,0)</f>
        <v>0</v>
      </c>
      <c r="F16" s="8">
        <f>IF(D16&gt;D$43,1,0)</f>
        <v>0</v>
      </c>
      <c r="H16">
        <f t="shared" si="0"/>
        <v>40064.813580000002</v>
      </c>
      <c r="I16">
        <f>IF(H16&lt;50000,Foglio1!A32,0)</f>
        <v>1031</v>
      </c>
      <c r="J16">
        <f t="shared" si="9"/>
        <v>9935.1864199999982</v>
      </c>
      <c r="K16">
        <f t="shared" si="1"/>
        <v>0</v>
      </c>
      <c r="L16">
        <f t="shared" si="2"/>
        <v>21510.004120000001</v>
      </c>
      <c r="M16">
        <f t="shared" si="3"/>
        <v>0</v>
      </c>
      <c r="N16">
        <f t="shared" si="4"/>
        <v>50</v>
      </c>
      <c r="O16">
        <f t="shared" si="5"/>
        <v>18554.80946</v>
      </c>
      <c r="P16">
        <f t="shared" si="6"/>
        <v>21510.004120000001</v>
      </c>
      <c r="Q16">
        <f t="shared" si="7"/>
        <v>18554.80946</v>
      </c>
      <c r="R16">
        <f t="shared" si="8"/>
        <v>21510.004120000001</v>
      </c>
      <c r="S16">
        <f t="shared" si="10"/>
        <v>18554.80946</v>
      </c>
      <c r="T16">
        <f t="shared" si="11"/>
        <v>21510.004120000001</v>
      </c>
      <c r="U16">
        <f t="shared" si="12"/>
        <v>31445.19054</v>
      </c>
    </row>
    <row r="17" spans="1:21">
      <c r="A17">
        <f t="shared" si="13"/>
        <v>15</v>
      </c>
      <c r="B17" s="6" t="s">
        <v>124</v>
      </c>
      <c r="C17">
        <v>214.5976</v>
      </c>
      <c r="D17" s="1">
        <v>0.39097222222222222</v>
      </c>
      <c r="E17">
        <f>IF(C17&gt;C$43,1,0)</f>
        <v>0</v>
      </c>
      <c r="F17" s="28">
        <f>IF(D17&gt;D$43,1,0)</f>
        <v>0</v>
      </c>
      <c r="H17">
        <f t="shared" si="0"/>
        <v>40129.751199999999</v>
      </c>
      <c r="I17">
        <f>IF(H17&lt;50000,Foglio1!A33,0)</f>
        <v>1032</v>
      </c>
      <c r="J17">
        <f t="shared" si="9"/>
        <v>9870.2488000000012</v>
      </c>
      <c r="K17">
        <f t="shared" si="1"/>
        <v>0</v>
      </c>
      <c r="L17">
        <f t="shared" si="2"/>
        <v>21574.941739999998</v>
      </c>
      <c r="M17">
        <f t="shared" si="3"/>
        <v>0</v>
      </c>
      <c r="N17">
        <f t="shared" si="4"/>
        <v>50</v>
      </c>
      <c r="O17">
        <f t="shared" si="5"/>
        <v>18554.80946</v>
      </c>
      <c r="P17">
        <f t="shared" si="6"/>
        <v>21574.941739999998</v>
      </c>
      <c r="Q17">
        <f t="shared" si="7"/>
        <v>18554.80946</v>
      </c>
      <c r="R17">
        <f t="shared" si="8"/>
        <v>21574.941739999998</v>
      </c>
      <c r="S17">
        <f t="shared" si="10"/>
        <v>18554.80946</v>
      </c>
      <c r="T17">
        <f t="shared" si="11"/>
        <v>21574.941739999998</v>
      </c>
      <c r="U17">
        <f t="shared" si="12"/>
        <v>31445.19054</v>
      </c>
    </row>
    <row r="18" spans="1:21">
      <c r="A18">
        <f t="shared" si="13"/>
        <v>16</v>
      </c>
      <c r="B18" t="s">
        <v>125</v>
      </c>
      <c r="C18">
        <v>216.7775</v>
      </c>
      <c r="D18" s="1">
        <v>0.31111111111111112</v>
      </c>
      <c r="E18">
        <f>IF(C18&gt;C$43,1,0)</f>
        <v>0</v>
      </c>
      <c r="F18" s="28">
        <f>IF(D18&gt;D$43,1,0)</f>
        <v>0</v>
      </c>
      <c r="H18">
        <f t="shared" si="0"/>
        <v>40537.392500000002</v>
      </c>
      <c r="I18">
        <f>IF(H18&lt;50000,Foglio1!A34,0)</f>
        <v>1033</v>
      </c>
      <c r="J18">
        <f t="shared" si="9"/>
        <v>9462.6074999999983</v>
      </c>
      <c r="K18">
        <f t="shared" si="1"/>
        <v>0</v>
      </c>
      <c r="L18">
        <f t="shared" si="2"/>
        <v>21982.583040000001</v>
      </c>
      <c r="M18">
        <f t="shared" si="3"/>
        <v>0</v>
      </c>
      <c r="N18">
        <f t="shared" si="4"/>
        <v>50</v>
      </c>
      <c r="O18">
        <f t="shared" si="5"/>
        <v>18554.80946</v>
      </c>
      <c r="P18">
        <f t="shared" si="6"/>
        <v>21982.583040000001</v>
      </c>
      <c r="Q18">
        <f t="shared" si="7"/>
        <v>18554.80946</v>
      </c>
      <c r="R18">
        <f t="shared" si="8"/>
        <v>21982.583040000001</v>
      </c>
      <c r="S18">
        <f t="shared" si="10"/>
        <v>18554.80946</v>
      </c>
      <c r="T18">
        <f t="shared" si="11"/>
        <v>21982.583040000001</v>
      </c>
      <c r="U18">
        <f t="shared" si="12"/>
        <v>31445.19054</v>
      </c>
    </row>
    <row r="19" spans="1:21">
      <c r="A19">
        <f t="shared" si="13"/>
        <v>17</v>
      </c>
      <c r="B19" t="s">
        <v>126</v>
      </c>
      <c r="C19">
        <v>220.54839999999999</v>
      </c>
      <c r="D19" s="1">
        <v>0.33055555555555555</v>
      </c>
      <c r="E19">
        <f>IF(C19&gt;C$43,1,0)</f>
        <v>0</v>
      </c>
      <c r="F19" s="28">
        <f>IF(D19&gt;D$43,1,0)</f>
        <v>0</v>
      </c>
      <c r="H19">
        <f t="shared" si="0"/>
        <v>41242.550799999997</v>
      </c>
      <c r="I19">
        <f>IF(H19&lt;50000,Foglio1!A35,0)</f>
        <v>1034</v>
      </c>
      <c r="J19">
        <f t="shared" si="9"/>
        <v>8757.4492000000027</v>
      </c>
      <c r="K19">
        <f t="shared" si="1"/>
        <v>0</v>
      </c>
      <c r="L19">
        <f t="shared" si="2"/>
        <v>22687.741339999997</v>
      </c>
      <c r="M19">
        <f t="shared" si="3"/>
        <v>0</v>
      </c>
      <c r="N19">
        <f t="shared" si="4"/>
        <v>50</v>
      </c>
      <c r="O19">
        <f t="shared" si="5"/>
        <v>18554.80946</v>
      </c>
      <c r="P19">
        <f t="shared" si="6"/>
        <v>22687.741339999997</v>
      </c>
      <c r="Q19">
        <f t="shared" si="7"/>
        <v>18554.80946</v>
      </c>
      <c r="R19">
        <f t="shared" si="8"/>
        <v>0</v>
      </c>
      <c r="S19">
        <f t="shared" si="10"/>
        <v>18554.80946</v>
      </c>
      <c r="T19">
        <f t="shared" si="11"/>
        <v>0</v>
      </c>
      <c r="U19">
        <f t="shared" si="12"/>
        <v>31445.19054</v>
      </c>
    </row>
    <row r="20" spans="1:21">
      <c r="A20">
        <f t="shared" si="13"/>
        <v>18</v>
      </c>
      <c r="B20" t="s">
        <v>127</v>
      </c>
      <c r="C20">
        <v>223.40316000000001</v>
      </c>
      <c r="D20" s="1">
        <v>0.40972222222222227</v>
      </c>
      <c r="E20">
        <f>IF(C20&gt;C$43,1,0)</f>
        <v>0</v>
      </c>
      <c r="F20" s="28">
        <f>IF(D20&gt;D$43,1,0)</f>
        <v>0</v>
      </c>
      <c r="H20">
        <f t="shared" si="0"/>
        <v>41776.390920000005</v>
      </c>
      <c r="I20">
        <f>IF(H20&lt;50000,Foglio1!A36,0)</f>
        <v>1035</v>
      </c>
      <c r="J20">
        <f t="shared" si="9"/>
        <v>8223.6090799999947</v>
      </c>
      <c r="K20">
        <f t="shared" si="1"/>
        <v>0</v>
      </c>
      <c r="L20">
        <f t="shared" si="2"/>
        <v>23221.581460000005</v>
      </c>
      <c r="M20">
        <f t="shared" si="3"/>
        <v>0</v>
      </c>
      <c r="N20">
        <f t="shared" si="4"/>
        <v>50</v>
      </c>
      <c r="O20">
        <f t="shared" si="5"/>
        <v>18554.80946</v>
      </c>
      <c r="P20">
        <f t="shared" si="6"/>
        <v>23221.581460000005</v>
      </c>
      <c r="Q20">
        <f t="shared" si="7"/>
        <v>41776.390920000005</v>
      </c>
      <c r="R20">
        <f t="shared" si="8"/>
        <v>0</v>
      </c>
      <c r="S20">
        <f t="shared" si="10"/>
        <v>41776.390920000005</v>
      </c>
      <c r="T20">
        <f t="shared" si="11"/>
        <v>0</v>
      </c>
      <c r="U20">
        <f t="shared" si="12"/>
        <v>8223.6090799999947</v>
      </c>
    </row>
    <row r="21" spans="1:21">
      <c r="A21">
        <f t="shared" si="13"/>
        <v>19</v>
      </c>
      <c r="B21" t="s">
        <v>128</v>
      </c>
      <c r="C21">
        <v>223.85907</v>
      </c>
      <c r="D21" s="1">
        <v>0.39027777777777778</v>
      </c>
      <c r="E21">
        <f>IF(C21&gt;C$43,1,0)</f>
        <v>0</v>
      </c>
      <c r="F21" s="28">
        <f>IF(D21&gt;D$43,1,0)</f>
        <v>0</v>
      </c>
      <c r="H21">
        <f t="shared" si="0"/>
        <v>41861.646090000002</v>
      </c>
      <c r="I21">
        <f>IF(H21&lt;50000,Foglio1!A37,0)</f>
        <v>1036</v>
      </c>
      <c r="J21">
        <f t="shared" si="9"/>
        <v>8138.353909999998</v>
      </c>
      <c r="K21">
        <f t="shared" si="1"/>
        <v>0</v>
      </c>
      <c r="L21">
        <f t="shared" si="2"/>
        <v>23306.836630000002</v>
      </c>
      <c r="M21">
        <f t="shared" si="3"/>
        <v>0</v>
      </c>
      <c r="N21">
        <f t="shared" si="4"/>
        <v>50</v>
      </c>
      <c r="O21">
        <f t="shared" si="5"/>
        <v>18554.80946</v>
      </c>
      <c r="P21">
        <f t="shared" si="6"/>
        <v>23306.836630000002</v>
      </c>
      <c r="Q21">
        <f t="shared" si="7"/>
        <v>41861.646090000002</v>
      </c>
      <c r="R21">
        <f t="shared" si="8"/>
        <v>0</v>
      </c>
      <c r="S21">
        <f t="shared" si="10"/>
        <v>41861.646090000002</v>
      </c>
      <c r="T21">
        <f t="shared" si="11"/>
        <v>0</v>
      </c>
      <c r="U21">
        <f t="shared" si="12"/>
        <v>8138.353909999998</v>
      </c>
    </row>
    <row r="22" spans="1:21">
      <c r="A22">
        <f t="shared" si="13"/>
        <v>20</v>
      </c>
      <c r="B22" t="s">
        <v>129</v>
      </c>
      <c r="C22">
        <v>227.3391</v>
      </c>
      <c r="D22" s="1">
        <v>0.37152777777777773</v>
      </c>
      <c r="E22">
        <f>IF(C22&gt;C$43,1,0)</f>
        <v>0</v>
      </c>
      <c r="F22" s="28">
        <f>IF(D22&gt;D$43,1,0)</f>
        <v>0</v>
      </c>
      <c r="H22">
        <f t="shared" si="0"/>
        <v>42512.411699999997</v>
      </c>
      <c r="I22">
        <f>IF(H22&lt;50000,Foglio1!A38,0)</f>
        <v>1037</v>
      </c>
      <c r="J22">
        <f t="shared" si="9"/>
        <v>7487.5883000000031</v>
      </c>
      <c r="K22">
        <f t="shared" si="1"/>
        <v>0</v>
      </c>
      <c r="L22">
        <f t="shared" si="2"/>
        <v>23957.602239999997</v>
      </c>
      <c r="M22">
        <f t="shared" si="3"/>
        <v>0</v>
      </c>
      <c r="N22">
        <f t="shared" si="4"/>
        <v>50</v>
      </c>
      <c r="O22">
        <f t="shared" si="5"/>
        <v>18554.80946</v>
      </c>
      <c r="P22">
        <f t="shared" si="6"/>
        <v>23957.602239999997</v>
      </c>
      <c r="Q22">
        <f t="shared" si="7"/>
        <v>42512.411699999997</v>
      </c>
      <c r="R22">
        <f t="shared" si="8"/>
        <v>0</v>
      </c>
      <c r="S22">
        <f t="shared" si="10"/>
        <v>42512.411699999997</v>
      </c>
      <c r="T22">
        <f t="shared" si="11"/>
        <v>0</v>
      </c>
      <c r="U22">
        <f t="shared" si="12"/>
        <v>7487.5883000000031</v>
      </c>
    </row>
    <row r="23" spans="1:21">
      <c r="A23">
        <f t="shared" si="13"/>
        <v>21</v>
      </c>
      <c r="B23" t="s">
        <v>130</v>
      </c>
      <c r="C23">
        <v>228.48926</v>
      </c>
      <c r="D23" s="1">
        <v>0.41319444444444442</v>
      </c>
      <c r="E23">
        <f>IF(C23&gt;C$43,1,0)</f>
        <v>0</v>
      </c>
      <c r="F23" s="28">
        <f>IF(D23&gt;D$43,1,0)</f>
        <v>0</v>
      </c>
      <c r="H23">
        <f t="shared" si="0"/>
        <v>42727.491620000001</v>
      </c>
      <c r="I23">
        <f>IF(H23&lt;50000,Foglio1!A39,0)</f>
        <v>1038</v>
      </c>
      <c r="J23">
        <f t="shared" si="9"/>
        <v>7272.5083799999993</v>
      </c>
      <c r="K23">
        <f t="shared" si="1"/>
        <v>0</v>
      </c>
      <c r="L23">
        <f t="shared" si="2"/>
        <v>24172.68216</v>
      </c>
      <c r="M23">
        <f t="shared" si="3"/>
        <v>0</v>
      </c>
      <c r="N23">
        <f t="shared" si="4"/>
        <v>50</v>
      </c>
      <c r="O23">
        <f t="shared" si="5"/>
        <v>18554.80946</v>
      </c>
      <c r="P23">
        <f t="shared" si="6"/>
        <v>24172.68216</v>
      </c>
      <c r="Q23">
        <f t="shared" si="7"/>
        <v>42727.491620000001</v>
      </c>
      <c r="R23">
        <f t="shared" si="8"/>
        <v>0</v>
      </c>
      <c r="S23">
        <f t="shared" si="10"/>
        <v>42727.491620000001</v>
      </c>
      <c r="T23">
        <f t="shared" si="11"/>
        <v>0</v>
      </c>
      <c r="U23">
        <f t="shared" si="12"/>
        <v>7272.5083799999993</v>
      </c>
    </row>
    <row r="24" spans="1:21">
      <c r="A24">
        <f t="shared" si="13"/>
        <v>22</v>
      </c>
      <c r="B24" t="s">
        <v>131</v>
      </c>
      <c r="C24">
        <v>238.04051999999999</v>
      </c>
      <c r="D24" s="1">
        <v>0.43263888888888885</v>
      </c>
      <c r="E24">
        <f>IF(C24&gt;C$43,1,0)</f>
        <v>0</v>
      </c>
      <c r="F24" s="28">
        <f>IF(D24&gt;D$43,1,0)</f>
        <v>0</v>
      </c>
      <c r="H24">
        <f t="shared" si="0"/>
        <v>44513.577239999999</v>
      </c>
      <c r="I24">
        <f>IF(H24&lt;50000,Foglio1!A40,0)</f>
        <v>1039</v>
      </c>
      <c r="J24">
        <f t="shared" si="9"/>
        <v>5486.4227600000013</v>
      </c>
      <c r="K24">
        <f t="shared" si="1"/>
        <v>0</v>
      </c>
      <c r="L24">
        <f t="shared" si="2"/>
        <v>25958.767779999998</v>
      </c>
      <c r="M24">
        <f t="shared" si="3"/>
        <v>0</v>
      </c>
      <c r="N24">
        <f t="shared" si="4"/>
        <v>50</v>
      </c>
      <c r="O24">
        <f t="shared" si="5"/>
        <v>18554.80946</v>
      </c>
      <c r="P24">
        <f t="shared" si="6"/>
        <v>25958.767779999998</v>
      </c>
      <c r="Q24">
        <f t="shared" si="7"/>
        <v>44513.577239999999</v>
      </c>
      <c r="R24">
        <f t="shared" si="8"/>
        <v>0</v>
      </c>
      <c r="S24">
        <f t="shared" si="10"/>
        <v>44513.577239999999</v>
      </c>
      <c r="T24">
        <f t="shared" si="11"/>
        <v>0</v>
      </c>
      <c r="U24">
        <f t="shared" si="12"/>
        <v>5486.4227600000013</v>
      </c>
    </row>
    <row r="25" spans="1:21">
      <c r="A25">
        <f t="shared" si="13"/>
        <v>23</v>
      </c>
      <c r="B25" t="s">
        <v>132</v>
      </c>
      <c r="C25">
        <v>239.50982999999999</v>
      </c>
      <c r="D25" s="1">
        <v>0.39583333333333331</v>
      </c>
      <c r="E25">
        <f>IF(C25&gt;C$43,1,0)</f>
        <v>0</v>
      </c>
      <c r="F25" s="28">
        <f>IF(D25&gt;D$43,1,0)</f>
        <v>0</v>
      </c>
      <c r="H25">
        <f t="shared" si="0"/>
        <v>44788.338210000002</v>
      </c>
      <c r="I25">
        <f>IF(H25&lt;50000,Foglio1!A41,0)</f>
        <v>1040</v>
      </c>
      <c r="J25">
        <f t="shared" si="9"/>
        <v>5211.6617899999983</v>
      </c>
      <c r="K25">
        <f t="shared" si="1"/>
        <v>0</v>
      </c>
      <c r="L25">
        <f t="shared" si="2"/>
        <v>26233.528750000001</v>
      </c>
      <c r="M25">
        <f t="shared" si="3"/>
        <v>0</v>
      </c>
      <c r="N25">
        <f t="shared" si="4"/>
        <v>50</v>
      </c>
      <c r="O25">
        <f t="shared" si="5"/>
        <v>18554.80946</v>
      </c>
      <c r="P25">
        <f t="shared" si="6"/>
        <v>26233.528750000001</v>
      </c>
      <c r="Q25">
        <f t="shared" si="7"/>
        <v>44788.338210000002</v>
      </c>
      <c r="R25">
        <f t="shared" si="8"/>
        <v>0</v>
      </c>
      <c r="S25">
        <f t="shared" si="10"/>
        <v>44788.338210000002</v>
      </c>
      <c r="T25">
        <f t="shared" si="11"/>
        <v>0</v>
      </c>
      <c r="U25">
        <f t="shared" si="12"/>
        <v>5211.6617899999983</v>
      </c>
    </row>
    <row r="26" spans="1:21">
      <c r="A26">
        <f t="shared" si="13"/>
        <v>24</v>
      </c>
      <c r="B26" t="s">
        <v>133</v>
      </c>
      <c r="C26">
        <v>241.32103000000001</v>
      </c>
      <c r="D26" s="1">
        <v>0.4770833333333333</v>
      </c>
      <c r="E26">
        <f>IF(C26&gt;C$43,1,0)</f>
        <v>0</v>
      </c>
      <c r="F26" s="28">
        <f>IF(D26&gt;D$43,1,0)</f>
        <v>1</v>
      </c>
      <c r="H26">
        <f t="shared" si="0"/>
        <v>45127.032610000002</v>
      </c>
      <c r="I26">
        <f>IF(H26&lt;50000,Foglio1!A42,0)</f>
        <v>1041</v>
      </c>
      <c r="J26">
        <f t="shared" si="9"/>
        <v>4872.967389999998</v>
      </c>
      <c r="K26">
        <f t="shared" si="1"/>
        <v>0</v>
      </c>
      <c r="L26">
        <f t="shared" si="2"/>
        <v>26572.223150000002</v>
      </c>
      <c r="M26">
        <f t="shared" si="3"/>
        <v>0</v>
      </c>
      <c r="N26">
        <f t="shared" si="4"/>
        <v>50</v>
      </c>
      <c r="O26">
        <f t="shared" si="5"/>
        <v>18554.80946</v>
      </c>
      <c r="P26">
        <f t="shared" si="6"/>
        <v>26572.223150000002</v>
      </c>
      <c r="Q26">
        <f t="shared" si="7"/>
        <v>45127.032610000002</v>
      </c>
      <c r="R26">
        <f t="shared" si="8"/>
        <v>0</v>
      </c>
      <c r="S26">
        <f t="shared" si="10"/>
        <v>45127.032610000002</v>
      </c>
      <c r="T26">
        <f t="shared" si="11"/>
        <v>0</v>
      </c>
      <c r="U26">
        <f t="shared" si="12"/>
        <v>4872.967389999998</v>
      </c>
    </row>
    <row r="27" spans="1:21">
      <c r="A27">
        <f t="shared" si="13"/>
        <v>25</v>
      </c>
      <c r="B27" t="s">
        <v>134</v>
      </c>
      <c r="C27">
        <v>242.13055</v>
      </c>
      <c r="D27" s="1">
        <v>0.43263888888888885</v>
      </c>
      <c r="E27">
        <f>IF(C27&gt;C$43,1,0)</f>
        <v>0</v>
      </c>
      <c r="F27" s="28">
        <f>IF(D27&gt;D$43,1,0)</f>
        <v>0</v>
      </c>
      <c r="H27">
        <f t="shared" si="0"/>
        <v>45278.412850000001</v>
      </c>
      <c r="I27">
        <f>IF(H27&lt;50000,Foglio1!A43,0)</f>
        <v>1042</v>
      </c>
      <c r="J27">
        <f t="shared" si="9"/>
        <v>4721.5871499999994</v>
      </c>
      <c r="K27">
        <f t="shared" si="1"/>
        <v>0</v>
      </c>
      <c r="L27">
        <f t="shared" si="2"/>
        <v>26723.60339</v>
      </c>
      <c r="M27">
        <f t="shared" si="3"/>
        <v>0</v>
      </c>
      <c r="N27">
        <f t="shared" si="4"/>
        <v>50</v>
      </c>
      <c r="O27">
        <f t="shared" si="5"/>
        <v>18554.80946</v>
      </c>
      <c r="P27">
        <f t="shared" si="6"/>
        <v>26723.60339</v>
      </c>
      <c r="Q27">
        <f t="shared" si="7"/>
        <v>45278.412850000001</v>
      </c>
      <c r="R27">
        <f t="shared" si="8"/>
        <v>0</v>
      </c>
      <c r="S27">
        <f t="shared" si="10"/>
        <v>45278.412850000001</v>
      </c>
      <c r="T27">
        <f t="shared" si="11"/>
        <v>0</v>
      </c>
      <c r="U27">
        <f t="shared" si="12"/>
        <v>4721.5871499999994</v>
      </c>
    </row>
    <row r="28" spans="1:21">
      <c r="A28">
        <f t="shared" si="13"/>
        <v>26</v>
      </c>
      <c r="B28" t="s">
        <v>135</v>
      </c>
      <c r="C28">
        <v>250.48915</v>
      </c>
      <c r="D28" s="1">
        <v>0.44722222222222219</v>
      </c>
      <c r="E28">
        <f>IF(C28&gt;C$43,1,0)</f>
        <v>0</v>
      </c>
      <c r="F28" s="28">
        <f>IF(D28&gt;D$43,1,0)</f>
        <v>0</v>
      </c>
      <c r="H28">
        <f t="shared" si="0"/>
        <v>46841.47105</v>
      </c>
      <c r="I28">
        <f>IF(H28&lt;50000,Foglio1!A44,0)</f>
        <v>1043</v>
      </c>
      <c r="J28">
        <f t="shared" si="9"/>
        <v>3158.5289499999999</v>
      </c>
      <c r="K28">
        <f t="shared" si="1"/>
        <v>0</v>
      </c>
      <c r="L28">
        <f t="shared" si="2"/>
        <v>28286.66159</v>
      </c>
      <c r="M28">
        <f t="shared" si="3"/>
        <v>0</v>
      </c>
      <c r="N28">
        <f t="shared" si="4"/>
        <v>50</v>
      </c>
      <c r="O28">
        <f t="shared" si="5"/>
        <v>18554.80946</v>
      </c>
      <c r="P28">
        <f t="shared" si="6"/>
        <v>28286.66159</v>
      </c>
      <c r="Q28">
        <f t="shared" si="7"/>
        <v>46841.47105</v>
      </c>
      <c r="R28">
        <f t="shared" si="8"/>
        <v>0</v>
      </c>
      <c r="S28">
        <f t="shared" si="10"/>
        <v>46841.47105</v>
      </c>
      <c r="T28">
        <f t="shared" si="11"/>
        <v>0</v>
      </c>
      <c r="U28">
        <f t="shared" si="12"/>
        <v>3158.5289499999999</v>
      </c>
    </row>
    <row r="29" spans="1:21">
      <c r="A29">
        <f t="shared" si="13"/>
        <v>27</v>
      </c>
      <c r="B29" t="s">
        <v>136</v>
      </c>
      <c r="C29">
        <v>251.12734</v>
      </c>
      <c r="D29" s="1">
        <v>0.42430555555555555</v>
      </c>
      <c r="E29">
        <f>IF(C29&gt;C$43,1,0)</f>
        <v>0</v>
      </c>
      <c r="F29" s="28">
        <f>IF(D29&gt;D$43,1,0)</f>
        <v>0</v>
      </c>
      <c r="H29">
        <f t="shared" si="0"/>
        <v>46960.812579999998</v>
      </c>
      <c r="I29">
        <f>IF(H29&lt;50000,Foglio1!A45,0)</f>
        <v>1044</v>
      </c>
      <c r="J29">
        <f t="shared" si="9"/>
        <v>3039.187420000002</v>
      </c>
      <c r="K29">
        <f t="shared" si="1"/>
        <v>0</v>
      </c>
      <c r="L29">
        <f t="shared" si="2"/>
        <v>28406.003119999998</v>
      </c>
      <c r="M29">
        <f t="shared" si="3"/>
        <v>0</v>
      </c>
      <c r="N29">
        <f t="shared" si="4"/>
        <v>50</v>
      </c>
      <c r="O29">
        <f t="shared" si="5"/>
        <v>18554.80946</v>
      </c>
      <c r="P29">
        <f t="shared" si="6"/>
        <v>28406.003119999998</v>
      </c>
      <c r="Q29">
        <f t="shared" si="7"/>
        <v>46960.812579999998</v>
      </c>
      <c r="R29">
        <f t="shared" si="8"/>
        <v>0</v>
      </c>
      <c r="S29">
        <f t="shared" si="10"/>
        <v>46960.812579999998</v>
      </c>
      <c r="T29">
        <f t="shared" si="11"/>
        <v>0</v>
      </c>
      <c r="U29">
        <f t="shared" si="12"/>
        <v>3039.187420000002</v>
      </c>
    </row>
    <row r="30" spans="1:21">
      <c r="A30">
        <f t="shared" si="13"/>
        <v>28</v>
      </c>
      <c r="B30" t="s">
        <v>137</v>
      </c>
      <c r="C30">
        <v>252.45862</v>
      </c>
      <c r="D30" s="1">
        <v>0.43888888888888888</v>
      </c>
      <c r="E30">
        <f>IF(C30&gt;C$43,1,0)</f>
        <v>0</v>
      </c>
      <c r="F30" s="28">
        <f>IF(D30&gt;D$43,1,0)</f>
        <v>0</v>
      </c>
      <c r="H30">
        <f t="shared" si="0"/>
        <v>47209.761939999997</v>
      </c>
      <c r="I30">
        <f>IF(H30&lt;50000,Foglio1!A46,0)</f>
        <v>1045</v>
      </c>
      <c r="J30">
        <f t="shared" si="9"/>
        <v>2790.2380600000033</v>
      </c>
      <c r="K30">
        <f t="shared" si="1"/>
        <v>0</v>
      </c>
      <c r="L30">
        <f t="shared" si="2"/>
        <v>28654.952479999996</v>
      </c>
      <c r="M30">
        <f t="shared" si="3"/>
        <v>0</v>
      </c>
      <c r="N30">
        <f t="shared" si="4"/>
        <v>50</v>
      </c>
      <c r="O30">
        <f t="shared" si="5"/>
        <v>18554.80946</v>
      </c>
      <c r="P30">
        <f t="shared" si="6"/>
        <v>28654.952479999996</v>
      </c>
      <c r="Q30">
        <f t="shared" si="7"/>
        <v>47209.761939999997</v>
      </c>
      <c r="R30">
        <f t="shared" si="8"/>
        <v>0</v>
      </c>
      <c r="S30">
        <f t="shared" si="10"/>
        <v>47209.761939999997</v>
      </c>
      <c r="T30">
        <f t="shared" si="11"/>
        <v>0</v>
      </c>
      <c r="U30">
        <f t="shared" si="12"/>
        <v>2790.2380600000033</v>
      </c>
    </row>
    <row r="31" spans="1:21">
      <c r="A31">
        <f t="shared" si="13"/>
        <v>29</v>
      </c>
      <c r="B31" t="s">
        <v>138</v>
      </c>
      <c r="C31">
        <v>253.95859999999999</v>
      </c>
      <c r="D31" s="1">
        <v>0.4368055555555555</v>
      </c>
      <c r="E31">
        <f>IF(C31&gt;C$43,1,0)</f>
        <v>0</v>
      </c>
      <c r="F31" s="28">
        <f>IF(D31&gt;D$43,1,0)</f>
        <v>0</v>
      </c>
      <c r="H31">
        <f t="shared" si="0"/>
        <v>47490.258199999997</v>
      </c>
      <c r="I31">
        <f>IF(H31&lt;50000,Foglio1!A47,0)</f>
        <v>1046</v>
      </c>
      <c r="J31">
        <f t="shared" si="9"/>
        <v>2509.7418000000034</v>
      </c>
      <c r="K31">
        <f t="shared" si="1"/>
        <v>0</v>
      </c>
      <c r="L31">
        <f t="shared" si="2"/>
        <v>28935.448739999996</v>
      </c>
      <c r="M31">
        <f t="shared" si="3"/>
        <v>0</v>
      </c>
      <c r="N31">
        <f t="shared" si="4"/>
        <v>50</v>
      </c>
      <c r="O31">
        <f t="shared" si="5"/>
        <v>18554.80946</v>
      </c>
      <c r="P31">
        <f t="shared" si="6"/>
        <v>28935.448739999996</v>
      </c>
      <c r="Q31">
        <f t="shared" si="7"/>
        <v>47490.258199999997</v>
      </c>
      <c r="R31">
        <f t="shared" si="8"/>
        <v>0</v>
      </c>
      <c r="S31">
        <f t="shared" si="10"/>
        <v>47490.258199999997</v>
      </c>
      <c r="T31">
        <f t="shared" si="11"/>
        <v>0</v>
      </c>
      <c r="U31">
        <f t="shared" si="12"/>
        <v>2509.7418000000034</v>
      </c>
    </row>
    <row r="32" spans="1:21">
      <c r="A32">
        <f t="shared" si="13"/>
        <v>30</v>
      </c>
      <c r="B32" t="s">
        <v>139</v>
      </c>
      <c r="C32">
        <v>254.65938</v>
      </c>
      <c r="D32" s="1">
        <v>0.41041666666666665</v>
      </c>
      <c r="E32">
        <f>IF(C32&gt;C$43,1,0)</f>
        <v>0</v>
      </c>
      <c r="F32" s="28">
        <f>IF(D32&gt;D$43,1,0)</f>
        <v>0</v>
      </c>
      <c r="H32">
        <f t="shared" si="0"/>
        <v>47621.304060000002</v>
      </c>
      <c r="I32">
        <f>IF(H32&lt;50000,Foglio1!A48,0)</f>
        <v>1047</v>
      </c>
      <c r="J32">
        <f t="shared" si="9"/>
        <v>2378.6959399999978</v>
      </c>
      <c r="K32">
        <f t="shared" si="1"/>
        <v>0</v>
      </c>
      <c r="L32">
        <f t="shared" si="2"/>
        <v>29066.494600000002</v>
      </c>
      <c r="M32">
        <f t="shared" si="3"/>
        <v>0</v>
      </c>
      <c r="N32">
        <f t="shared" si="4"/>
        <v>50</v>
      </c>
      <c r="O32">
        <f t="shared" si="5"/>
        <v>18554.80946</v>
      </c>
      <c r="P32">
        <f t="shared" si="6"/>
        <v>29066.494600000002</v>
      </c>
      <c r="Q32">
        <f t="shared" si="7"/>
        <v>47621.304060000002</v>
      </c>
      <c r="R32">
        <f t="shared" si="8"/>
        <v>0</v>
      </c>
      <c r="S32">
        <f t="shared" si="10"/>
        <v>47621.304060000002</v>
      </c>
      <c r="T32">
        <f t="shared" si="11"/>
        <v>0</v>
      </c>
      <c r="U32">
        <f t="shared" si="12"/>
        <v>2378.6959399999978</v>
      </c>
    </row>
    <row r="33" spans="1:21">
      <c r="A33">
        <f t="shared" si="13"/>
        <v>31</v>
      </c>
      <c r="B33" t="s">
        <v>140</v>
      </c>
      <c r="C33">
        <v>254.92060000000001</v>
      </c>
      <c r="D33" s="1">
        <v>0.44097222222222227</v>
      </c>
      <c r="E33">
        <f>IF(C33&gt;C$43,1,0)</f>
        <v>0</v>
      </c>
      <c r="F33" s="28">
        <f>IF(D33&gt;D$43,1,0)</f>
        <v>0</v>
      </c>
      <c r="H33">
        <f t="shared" si="0"/>
        <v>47670.152200000004</v>
      </c>
      <c r="I33">
        <f>IF(H33&lt;50000,Foglio1!A49,0)</f>
        <v>1048</v>
      </c>
      <c r="J33">
        <f t="shared" si="9"/>
        <v>2329.8477999999959</v>
      </c>
      <c r="K33">
        <f t="shared" si="1"/>
        <v>0</v>
      </c>
      <c r="L33">
        <f t="shared" si="2"/>
        <v>29115.342740000004</v>
      </c>
      <c r="M33">
        <f t="shared" si="3"/>
        <v>0</v>
      </c>
      <c r="N33">
        <f t="shared" si="4"/>
        <v>50</v>
      </c>
      <c r="O33">
        <f t="shared" si="5"/>
        <v>18554.80946</v>
      </c>
      <c r="P33">
        <f t="shared" si="6"/>
        <v>29115.342740000004</v>
      </c>
      <c r="Q33">
        <f t="shared" si="7"/>
        <v>47670.152200000004</v>
      </c>
      <c r="R33">
        <f t="shared" si="8"/>
        <v>0</v>
      </c>
      <c r="S33">
        <f t="shared" si="10"/>
        <v>47670.152200000004</v>
      </c>
      <c r="T33">
        <f t="shared" si="11"/>
        <v>0</v>
      </c>
      <c r="U33">
        <f t="shared" si="12"/>
        <v>2329.8477999999959</v>
      </c>
    </row>
    <row r="34" spans="1:21">
      <c r="A34">
        <f t="shared" si="13"/>
        <v>32</v>
      </c>
      <c r="B34" t="s">
        <v>141</v>
      </c>
      <c r="C34">
        <v>255.29266999999999</v>
      </c>
      <c r="D34" s="1">
        <v>0.40486111111111112</v>
      </c>
      <c r="E34">
        <f>IF(C34&gt;C$43,1,0)</f>
        <v>0</v>
      </c>
      <c r="F34" s="28">
        <f>IF(D34&gt;D$43,1,0)</f>
        <v>0</v>
      </c>
      <c r="H34">
        <f t="shared" si="0"/>
        <v>47739.729289999996</v>
      </c>
      <c r="I34">
        <f>IF(H34&lt;50000,Foglio1!A50,0)</f>
        <v>1049</v>
      </c>
      <c r="J34">
        <f t="shared" si="9"/>
        <v>2260.2707100000043</v>
      </c>
      <c r="K34">
        <f t="shared" si="1"/>
        <v>0</v>
      </c>
      <c r="L34">
        <f t="shared" si="2"/>
        <v>29184.919829999995</v>
      </c>
      <c r="M34">
        <f t="shared" si="3"/>
        <v>0</v>
      </c>
      <c r="N34">
        <f t="shared" si="4"/>
        <v>50</v>
      </c>
      <c r="O34">
        <f t="shared" si="5"/>
        <v>18554.80946</v>
      </c>
      <c r="P34">
        <f t="shared" si="6"/>
        <v>29184.919829999995</v>
      </c>
      <c r="Q34">
        <f t="shared" si="7"/>
        <v>47739.729289999996</v>
      </c>
      <c r="R34">
        <f t="shared" si="8"/>
        <v>0</v>
      </c>
      <c r="S34">
        <f t="shared" si="10"/>
        <v>47739.729289999996</v>
      </c>
      <c r="T34">
        <f t="shared" si="11"/>
        <v>0</v>
      </c>
      <c r="U34">
        <f t="shared" si="12"/>
        <v>2260.2707100000043</v>
      </c>
    </row>
    <row r="35" spans="1:21">
      <c r="A35">
        <f t="shared" si="13"/>
        <v>33</v>
      </c>
      <c r="B35" t="s">
        <v>142</v>
      </c>
      <c r="C35">
        <v>257.23117999999999</v>
      </c>
      <c r="D35" s="1">
        <v>0.45624999999999999</v>
      </c>
      <c r="E35">
        <f>IF(C35&gt;C$43,1,0)</f>
        <v>0</v>
      </c>
      <c r="F35" s="28">
        <f>IF(D35&gt;D$43,1,0)</f>
        <v>0</v>
      </c>
      <c r="H35">
        <f t="shared" si="0"/>
        <v>48102.230660000001</v>
      </c>
      <c r="I35">
        <f>IF(H35&lt;50000,Foglio1!A51,0)</f>
        <v>1050</v>
      </c>
      <c r="J35">
        <f t="shared" si="9"/>
        <v>1897.7693399999989</v>
      </c>
      <c r="K35">
        <f t="shared" si="1"/>
        <v>0</v>
      </c>
      <c r="L35">
        <f t="shared" si="2"/>
        <v>29547.421200000001</v>
      </c>
      <c r="M35">
        <f t="shared" si="3"/>
        <v>0</v>
      </c>
      <c r="N35">
        <f t="shared" si="4"/>
        <v>50</v>
      </c>
      <c r="O35">
        <f t="shared" si="5"/>
        <v>18554.80946</v>
      </c>
      <c r="P35">
        <f t="shared" si="6"/>
        <v>29547.421200000001</v>
      </c>
      <c r="Q35">
        <f t="shared" si="7"/>
        <v>48102.230660000001</v>
      </c>
      <c r="R35">
        <f t="shared" si="8"/>
        <v>0</v>
      </c>
      <c r="S35">
        <f t="shared" si="10"/>
        <v>48102.230660000001</v>
      </c>
      <c r="T35">
        <f t="shared" si="11"/>
        <v>0</v>
      </c>
      <c r="U35">
        <f t="shared" si="12"/>
        <v>1897.7693399999989</v>
      </c>
    </row>
    <row r="36" spans="1:21">
      <c r="A36">
        <f t="shared" si="13"/>
        <v>34</v>
      </c>
      <c r="B36" t="s">
        <v>143</v>
      </c>
      <c r="C36">
        <v>261.66392000000002</v>
      </c>
      <c r="D36" s="1">
        <v>0.44166666666666665</v>
      </c>
      <c r="E36">
        <f>IF(C36&gt;C$43,1,0)</f>
        <v>0</v>
      </c>
      <c r="F36" s="28">
        <f>IF(D36&gt;D$43,1,0)</f>
        <v>0</v>
      </c>
      <c r="H36">
        <f t="shared" si="0"/>
        <v>48931.153040000005</v>
      </c>
      <c r="I36">
        <f>IF(H36&lt;50000,Foglio1!A52,0)</f>
        <v>1051</v>
      </c>
      <c r="J36">
        <f t="shared" si="9"/>
        <v>1068.8469599999953</v>
      </c>
      <c r="K36">
        <f t="shared" si="1"/>
        <v>0</v>
      </c>
      <c r="L36">
        <f t="shared" si="2"/>
        <v>30376.343580000004</v>
      </c>
      <c r="M36">
        <f t="shared" si="3"/>
        <v>0</v>
      </c>
      <c r="N36">
        <f t="shared" si="4"/>
        <v>50</v>
      </c>
      <c r="O36">
        <f t="shared" si="5"/>
        <v>18554.80946</v>
      </c>
      <c r="P36">
        <f t="shared" si="6"/>
        <v>30376.343580000004</v>
      </c>
      <c r="Q36">
        <f t="shared" si="7"/>
        <v>48931.153040000005</v>
      </c>
      <c r="R36">
        <f t="shared" si="8"/>
        <v>0</v>
      </c>
      <c r="S36">
        <f t="shared" si="10"/>
        <v>48931.153040000005</v>
      </c>
      <c r="T36">
        <f t="shared" si="11"/>
        <v>0</v>
      </c>
      <c r="U36">
        <f t="shared" si="12"/>
        <v>1068.8469599999953</v>
      </c>
    </row>
    <row r="37" spans="1:21">
      <c r="A37">
        <f t="shared" si="13"/>
        <v>35</v>
      </c>
      <c r="B37" t="s">
        <v>144</v>
      </c>
      <c r="C37">
        <v>265.36968000000002</v>
      </c>
      <c r="D37" s="1">
        <v>0.46180555555555558</v>
      </c>
      <c r="E37">
        <f>IF(C37&gt;C$43,1,0)</f>
        <v>0</v>
      </c>
      <c r="F37" s="28">
        <f>IF(D37&gt;D$43,1,0)</f>
        <v>0</v>
      </c>
      <c r="H37">
        <f t="shared" si="0"/>
        <v>49624.130160000001</v>
      </c>
      <c r="I37">
        <f>IF(H37&lt;50000,Foglio1!A53,0)</f>
        <v>1052</v>
      </c>
      <c r="J37">
        <f t="shared" si="9"/>
        <v>375.86983999999939</v>
      </c>
      <c r="K37">
        <f t="shared" si="1"/>
        <v>0</v>
      </c>
      <c r="L37">
        <f t="shared" si="2"/>
        <v>31069.3207</v>
      </c>
      <c r="M37">
        <f t="shared" si="3"/>
        <v>0</v>
      </c>
      <c r="N37">
        <f t="shared" si="4"/>
        <v>50</v>
      </c>
      <c r="O37">
        <f t="shared" si="5"/>
        <v>18554.80946</v>
      </c>
      <c r="P37">
        <f t="shared" si="6"/>
        <v>31069.3207</v>
      </c>
      <c r="Q37">
        <f t="shared" si="7"/>
        <v>49624.130160000001</v>
      </c>
      <c r="R37">
        <f t="shared" si="8"/>
        <v>0</v>
      </c>
      <c r="S37">
        <f t="shared" si="10"/>
        <v>49624.130160000001</v>
      </c>
      <c r="T37">
        <f t="shared" si="11"/>
        <v>0</v>
      </c>
      <c r="U37">
        <f t="shared" si="12"/>
        <v>375.86983999999939</v>
      </c>
    </row>
    <row r="38" spans="1:21">
      <c r="A38">
        <f t="shared" si="13"/>
        <v>36</v>
      </c>
      <c r="B38" t="s">
        <v>145</v>
      </c>
      <c r="C38">
        <v>268.62806999999998</v>
      </c>
      <c r="D38" s="1">
        <v>0.48333333333333334</v>
      </c>
      <c r="E38">
        <f>IF(C38&gt;C$43,1,0)</f>
        <v>0</v>
      </c>
      <c r="F38" s="28">
        <f>IF(D38&gt;D$43,1,0)</f>
        <v>1</v>
      </c>
      <c r="H38">
        <f t="shared" si="0"/>
        <v>50233.449089999995</v>
      </c>
      <c r="I38">
        <f>IF(H38&lt;50000,Foglio1!A54,0)</f>
        <v>0</v>
      </c>
      <c r="J38">
        <f t="shared" si="9"/>
        <v>-233.44908999999461</v>
      </c>
      <c r="K38">
        <f t="shared" si="1"/>
        <v>1</v>
      </c>
      <c r="L38">
        <f t="shared" si="2"/>
        <v>31678.639629999994</v>
      </c>
      <c r="M38">
        <f t="shared" si="3"/>
        <v>0</v>
      </c>
      <c r="N38">
        <f t="shared" si="4"/>
        <v>50</v>
      </c>
      <c r="O38">
        <f t="shared" si="5"/>
        <v>18554.80946</v>
      </c>
      <c r="P38">
        <f t="shared" si="6"/>
        <v>31678.639629999994</v>
      </c>
      <c r="Q38">
        <f t="shared" si="7"/>
        <v>50233.449089999995</v>
      </c>
      <c r="R38">
        <f t="shared" si="8"/>
        <v>0</v>
      </c>
      <c r="S38">
        <f t="shared" si="10"/>
        <v>50233.449089999995</v>
      </c>
      <c r="T38">
        <f t="shared" si="11"/>
        <v>0</v>
      </c>
      <c r="U38">
        <f t="shared" si="12"/>
        <v>-233.44908999999461</v>
      </c>
    </row>
    <row r="39" spans="1:21">
      <c r="A39">
        <f t="shared" si="13"/>
        <v>37</v>
      </c>
      <c r="B39" t="s">
        <v>146</v>
      </c>
      <c r="C39">
        <v>271.19371000000001</v>
      </c>
      <c r="D39" s="1">
        <v>0.45833333333333331</v>
      </c>
      <c r="E39">
        <f>IF(C39&gt;C$43,1,0)</f>
        <v>0</v>
      </c>
      <c r="F39" s="28">
        <f>IF(D39&gt;D$43,1,0)</f>
        <v>0</v>
      </c>
      <c r="H39">
        <f t="shared" si="0"/>
        <v>50713.223770000004</v>
      </c>
      <c r="I39">
        <f>IF(H39&lt;50000,Foglio1!A55,0)</f>
        <v>0</v>
      </c>
      <c r="J39">
        <f t="shared" si="9"/>
        <v>-713.22377000000415</v>
      </c>
      <c r="K39">
        <f t="shared" si="1"/>
        <v>1</v>
      </c>
      <c r="L39">
        <f t="shared" si="2"/>
        <v>32158.414310000004</v>
      </c>
      <c r="M39">
        <f t="shared" si="3"/>
        <v>0</v>
      </c>
      <c r="N39">
        <f t="shared" si="4"/>
        <v>50</v>
      </c>
      <c r="O39">
        <f t="shared" si="5"/>
        <v>18554.80946</v>
      </c>
      <c r="P39">
        <f t="shared" si="6"/>
        <v>32158.414310000004</v>
      </c>
      <c r="Q39">
        <f t="shared" si="7"/>
        <v>50713.223770000004</v>
      </c>
      <c r="R39">
        <f t="shared" si="8"/>
        <v>0</v>
      </c>
      <c r="S39">
        <f t="shared" si="10"/>
        <v>50713.223770000004</v>
      </c>
      <c r="T39">
        <f t="shared" si="11"/>
        <v>0</v>
      </c>
      <c r="U39">
        <f t="shared" si="12"/>
        <v>-713.22377000000415</v>
      </c>
    </row>
    <row r="40" spans="1:21">
      <c r="A40">
        <f t="shared" si="13"/>
        <v>38</v>
      </c>
      <c r="B40" t="s">
        <v>147</v>
      </c>
      <c r="C40">
        <f>AVERAGE(C36:C37)</f>
        <v>263.51679999999999</v>
      </c>
      <c r="D40" s="1">
        <f>AVERAGE(D36:D37)</f>
        <v>0.45173611111111112</v>
      </c>
      <c r="H40">
        <f t="shared" si="0"/>
        <v>49277.641599999995</v>
      </c>
      <c r="I40">
        <f>IF(H40&lt;50000,Foglio1!A56,0)</f>
        <v>1055</v>
      </c>
      <c r="J40">
        <f t="shared" si="9"/>
        <v>722.35840000000462</v>
      </c>
      <c r="K40">
        <f t="shared" si="1"/>
        <v>0</v>
      </c>
      <c r="L40">
        <f t="shared" si="2"/>
        <v>30722.832139999995</v>
      </c>
      <c r="M40">
        <f t="shared" si="3"/>
        <v>0</v>
      </c>
      <c r="N40">
        <f t="shared" si="4"/>
        <v>50</v>
      </c>
      <c r="O40">
        <f t="shared" si="5"/>
        <v>18554.80946</v>
      </c>
      <c r="P40">
        <f t="shared" si="6"/>
        <v>30722.832139999995</v>
      </c>
      <c r="Q40">
        <f t="shared" si="7"/>
        <v>49277.641599999995</v>
      </c>
      <c r="R40">
        <f t="shared" si="8"/>
        <v>0</v>
      </c>
      <c r="S40">
        <f t="shared" si="10"/>
        <v>49277.641599999995</v>
      </c>
      <c r="T40">
        <f t="shared" si="11"/>
        <v>0</v>
      </c>
      <c r="U40">
        <f t="shared" si="12"/>
        <v>722.35840000000462</v>
      </c>
    </row>
    <row r="41" spans="1:21">
      <c r="A41">
        <f t="shared" si="13"/>
        <v>39</v>
      </c>
      <c r="B41" t="s">
        <v>148</v>
      </c>
      <c r="C41">
        <v>272.11734000000001</v>
      </c>
      <c r="D41" s="1">
        <v>0.48194444444444445</v>
      </c>
      <c r="E41">
        <f>IF(C41&gt;C$43,1,0)</f>
        <v>0</v>
      </c>
      <c r="F41" s="28">
        <f>IF(D41&gt;D$43,1,0)</f>
        <v>1</v>
      </c>
      <c r="H41">
        <f t="shared" si="0"/>
        <v>50885.942580000003</v>
      </c>
      <c r="I41">
        <f>IF(H41&lt;50000,Foglio1!A57,0)</f>
        <v>0</v>
      </c>
      <c r="J41">
        <f t="shared" si="9"/>
        <v>-885.94258000000264</v>
      </c>
      <c r="K41">
        <f t="shared" si="1"/>
        <v>1</v>
      </c>
      <c r="L41">
        <f t="shared" si="2"/>
        <v>32331.133120000002</v>
      </c>
      <c r="M41">
        <f t="shared" si="3"/>
        <v>0</v>
      </c>
      <c r="U41">
        <f>AVERAGE(U3:U40)</f>
        <v>15988.6215868421</v>
      </c>
    </row>
    <row r="42" spans="1:21">
      <c r="A42">
        <f t="shared" si="13"/>
        <v>40</v>
      </c>
      <c r="B42" t="s">
        <v>149</v>
      </c>
      <c r="C42">
        <v>294.30880000000002</v>
      </c>
      <c r="D42" s="1">
        <v>0.45833333333333331</v>
      </c>
      <c r="E42">
        <f>IF(C42&gt;C$43,1,0)</f>
        <v>0</v>
      </c>
      <c r="F42" s="28">
        <f>IF(D42&gt;D$43,1,0)</f>
        <v>0</v>
      </c>
      <c r="H42">
        <f t="shared" si="0"/>
        <v>55035.745600000002</v>
      </c>
      <c r="I42">
        <f>IF(H42&lt;50000,Foglio1!A58,0)</f>
        <v>0</v>
      </c>
      <c r="J42">
        <f t="shared" si="9"/>
        <v>-5035.745600000002</v>
      </c>
      <c r="K42">
        <f t="shared" si="1"/>
        <v>1</v>
      </c>
      <c r="L42">
        <f t="shared" si="2"/>
        <v>36480.936140000005</v>
      </c>
      <c r="M42">
        <f t="shared" si="3"/>
        <v>0</v>
      </c>
    </row>
    <row r="43" spans="1:21">
      <c r="B43" t="s">
        <v>150</v>
      </c>
      <c r="C43">
        <v>310.48930000000001</v>
      </c>
      <c r="D43" s="1">
        <v>0.47430555555555554</v>
      </c>
      <c r="E43">
        <f>IF(C43&gt;C$43,1,0)</f>
        <v>0</v>
      </c>
      <c r="F43" s="28">
        <f>IF(D43&gt;D$43,1,0)</f>
        <v>0</v>
      </c>
    </row>
    <row r="44" spans="1:21">
      <c r="H44">
        <f>AVERAGE(H3:H20,H22:H38,H40)</f>
        <v>40531.960929166657</v>
      </c>
      <c r="K44">
        <f>SUM(K5:K38)</f>
        <v>1</v>
      </c>
      <c r="L44">
        <f>SUM(L3:L20,L22:L38,L40)</f>
        <v>791177.45288999996</v>
      </c>
      <c r="M44">
        <f>SUM(M3:M40)</f>
        <v>3</v>
      </c>
      <c r="N44">
        <f>COUNTIF(N3:N42, 50)</f>
        <v>35</v>
      </c>
    </row>
    <row r="45" spans="1:21">
      <c r="C45" t="s">
        <v>33</v>
      </c>
      <c r="D45" t="s">
        <v>151</v>
      </c>
      <c r="H45">
        <f>MIN(H3:H20,H22,H22:H38,H40)</f>
        <v>18554.80946</v>
      </c>
      <c r="L45">
        <f>L44/26000</f>
        <v>30.429902034230768</v>
      </c>
    </row>
    <row r="46" spans="1:21">
      <c r="B46" t="s">
        <v>152</v>
      </c>
      <c r="C46">
        <f>22-2-M$44</f>
        <v>17</v>
      </c>
      <c r="D46">
        <f>46-N$44</f>
        <v>11</v>
      </c>
    </row>
  </sheetData>
  <autoFilter ref="B2:F43" xr:uid="{FAD9ECB1-B488-4F74-89C3-70C20B96AE62}">
    <sortState xmlns:xlrd2="http://schemas.microsoft.com/office/spreadsheetml/2017/richdata2" ref="B3:F43">
      <sortCondition ref="C2:C4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DD4F-03C4-49B8-B709-3AB2BD650DC0}">
  <dimension ref="A2:F34"/>
  <sheetViews>
    <sheetView workbookViewId="0">
      <selection activeCell="F13" sqref="F13"/>
    </sheetView>
  </sheetViews>
  <sheetFormatPr defaultColWidth="8.85546875" defaultRowHeight="15"/>
  <cols>
    <col min="1" max="1" width="16.7109375" customWidth="1"/>
    <col min="2" max="2" width="18.7109375" customWidth="1"/>
    <col min="3" max="3" width="12.42578125" customWidth="1"/>
    <col min="4" max="4" width="19.28515625" customWidth="1"/>
    <col min="5" max="5" width="19.42578125" customWidth="1"/>
    <col min="6" max="6" width="13.28515625" customWidth="1"/>
  </cols>
  <sheetData>
    <row r="2" spans="1:6" ht="15" customHeight="1">
      <c r="A2" t="s">
        <v>91</v>
      </c>
      <c r="B2" t="s">
        <v>92</v>
      </c>
      <c r="C2" t="s">
        <v>93</v>
      </c>
      <c r="D2" t="s">
        <v>94</v>
      </c>
      <c r="E2" t="s">
        <v>95</v>
      </c>
      <c r="F2" t="s">
        <v>153</v>
      </c>
    </row>
    <row r="3" spans="1:6">
      <c r="A3" t="s">
        <v>123</v>
      </c>
      <c r="B3">
        <v>257.24189999999999</v>
      </c>
      <c r="C3" s="1">
        <v>0.41666666666666685</v>
      </c>
      <c r="D3" s="29">
        <f t="shared" ref="D3:D33" si="0">IF(B3&gt;B$34,1,0)</f>
        <v>1</v>
      </c>
      <c r="E3" s="29">
        <f t="shared" ref="E3:E33" si="1">IF(C3&gt;C$34,1,0)</f>
        <v>1</v>
      </c>
      <c r="F3">
        <f t="shared" ref="F3:F33" si="2">B3*36</f>
        <v>9260.7083999999995</v>
      </c>
    </row>
    <row r="4" spans="1:6">
      <c r="A4" t="s">
        <v>120</v>
      </c>
      <c r="B4">
        <v>222.09372999999997</v>
      </c>
      <c r="C4" s="1">
        <v>0.38055555555555542</v>
      </c>
      <c r="D4" s="29">
        <f t="shared" si="0"/>
        <v>1</v>
      </c>
      <c r="E4" s="29">
        <f t="shared" si="1"/>
        <v>1</v>
      </c>
      <c r="F4">
        <f t="shared" si="2"/>
        <v>7995.3742799999991</v>
      </c>
    </row>
    <row r="5" spans="1:6">
      <c r="A5" t="s">
        <v>126</v>
      </c>
      <c r="B5">
        <v>216.76898000000003</v>
      </c>
      <c r="C5" s="1">
        <v>0.40069444444444458</v>
      </c>
      <c r="D5" s="29">
        <f t="shared" si="0"/>
        <v>0</v>
      </c>
      <c r="E5" s="29">
        <f t="shared" si="1"/>
        <v>1</v>
      </c>
      <c r="F5">
        <f t="shared" si="2"/>
        <v>7803.6832800000011</v>
      </c>
    </row>
    <row r="6" spans="1:6">
      <c r="A6" t="s">
        <v>140</v>
      </c>
      <c r="B6">
        <v>234.53862000000004</v>
      </c>
      <c r="C6" s="1">
        <v>0.41527777777777813</v>
      </c>
      <c r="D6" s="29">
        <f t="shared" si="0"/>
        <v>1</v>
      </c>
      <c r="E6" s="29">
        <f t="shared" si="1"/>
        <v>1</v>
      </c>
      <c r="F6">
        <f t="shared" si="2"/>
        <v>8443.3903200000022</v>
      </c>
    </row>
    <row r="7" spans="1:6">
      <c r="A7" t="s">
        <v>122</v>
      </c>
      <c r="B7">
        <v>265.39772000000005</v>
      </c>
      <c r="C7" s="1">
        <v>0.43541666666666629</v>
      </c>
      <c r="D7" s="29">
        <f t="shared" si="0"/>
        <v>1</v>
      </c>
      <c r="E7" s="29">
        <f t="shared" si="1"/>
        <v>1</v>
      </c>
      <c r="F7">
        <f t="shared" si="2"/>
        <v>9554.3179200000013</v>
      </c>
    </row>
    <row r="8" spans="1:6">
      <c r="A8" t="s">
        <v>113</v>
      </c>
      <c r="B8">
        <v>278.85829999999999</v>
      </c>
      <c r="C8" s="1">
        <v>0.44861111111111135</v>
      </c>
      <c r="D8" s="29">
        <f t="shared" si="0"/>
        <v>1</v>
      </c>
      <c r="E8" s="29">
        <f t="shared" si="1"/>
        <v>1</v>
      </c>
      <c r="F8">
        <f t="shared" si="2"/>
        <v>10038.898799999999</v>
      </c>
    </row>
    <row r="9" spans="1:6">
      <c r="A9" t="s">
        <v>117</v>
      </c>
      <c r="B9">
        <v>276.98090000000002</v>
      </c>
      <c r="C9" s="1">
        <v>0.42222222222222228</v>
      </c>
      <c r="D9" s="29">
        <f t="shared" si="0"/>
        <v>1</v>
      </c>
      <c r="E9" s="29">
        <f t="shared" si="1"/>
        <v>1</v>
      </c>
      <c r="F9">
        <f t="shared" si="2"/>
        <v>9971.3124000000007</v>
      </c>
    </row>
    <row r="10" spans="1:6">
      <c r="A10" t="s">
        <v>148</v>
      </c>
      <c r="B10">
        <v>114.9988</v>
      </c>
      <c r="C10" s="1">
        <v>0.19166666666666676</v>
      </c>
      <c r="D10" s="29">
        <f t="shared" si="0"/>
        <v>0</v>
      </c>
      <c r="E10" s="29">
        <f t="shared" si="1"/>
        <v>0</v>
      </c>
      <c r="F10">
        <f t="shared" si="2"/>
        <v>4139.9567999999999</v>
      </c>
    </row>
    <row r="11" spans="1:6">
      <c r="A11" t="s">
        <v>138</v>
      </c>
      <c r="B11">
        <v>273.29550000000006</v>
      </c>
      <c r="C11" s="1">
        <v>0.37986111111111115</v>
      </c>
      <c r="D11" s="29">
        <f t="shared" si="0"/>
        <v>1</v>
      </c>
      <c r="E11" s="29">
        <f t="shared" si="1"/>
        <v>1</v>
      </c>
      <c r="F11">
        <f t="shared" si="2"/>
        <v>9838.6380000000026</v>
      </c>
    </row>
    <row r="12" spans="1:6">
      <c r="A12" t="s">
        <v>114</v>
      </c>
      <c r="B12">
        <v>155.34900000000002</v>
      </c>
      <c r="C12" s="1">
        <v>0.2194444444444445</v>
      </c>
      <c r="D12" s="29">
        <f t="shared" si="0"/>
        <v>0</v>
      </c>
      <c r="E12" s="29">
        <f t="shared" si="1"/>
        <v>0</v>
      </c>
      <c r="F12">
        <f t="shared" si="2"/>
        <v>5592.5640000000003</v>
      </c>
    </row>
    <row r="13" spans="1:6">
      <c r="A13" t="s">
        <v>143</v>
      </c>
      <c r="B13">
        <v>218.21568000000002</v>
      </c>
      <c r="C13" s="1">
        <v>0.36805555555555552</v>
      </c>
      <c r="D13" s="29">
        <f t="shared" si="0"/>
        <v>0</v>
      </c>
      <c r="E13" s="29">
        <f t="shared" si="1"/>
        <v>1</v>
      </c>
      <c r="F13">
        <f t="shared" si="2"/>
        <v>7855.7644800000007</v>
      </c>
    </row>
    <row r="14" spans="1:6">
      <c r="A14" t="s">
        <v>136</v>
      </c>
      <c r="B14">
        <v>229.82769999999996</v>
      </c>
      <c r="C14" s="1">
        <v>0.4111111111111112</v>
      </c>
      <c r="D14" s="29">
        <f t="shared" si="0"/>
        <v>1</v>
      </c>
      <c r="E14" s="29">
        <f t="shared" si="1"/>
        <v>1</v>
      </c>
      <c r="F14">
        <f t="shared" si="2"/>
        <v>8273.7971999999991</v>
      </c>
    </row>
    <row r="15" spans="1:6">
      <c r="A15" t="s">
        <v>127</v>
      </c>
      <c r="B15">
        <v>247.77919</v>
      </c>
      <c r="C15" s="1">
        <v>0.42291666666666672</v>
      </c>
      <c r="D15" s="29">
        <f t="shared" si="0"/>
        <v>1</v>
      </c>
      <c r="E15" s="29">
        <f t="shared" si="1"/>
        <v>1</v>
      </c>
      <c r="F15">
        <f t="shared" si="2"/>
        <v>8920.0508399999999</v>
      </c>
    </row>
    <row r="16" spans="1:6">
      <c r="A16" t="s">
        <v>133</v>
      </c>
      <c r="B16">
        <v>128.17920000000001</v>
      </c>
      <c r="C16" s="1">
        <v>0.17916666666666653</v>
      </c>
      <c r="D16" s="29">
        <f t="shared" si="0"/>
        <v>0</v>
      </c>
      <c r="E16" s="29">
        <f t="shared" si="1"/>
        <v>0</v>
      </c>
      <c r="F16">
        <f t="shared" si="2"/>
        <v>4614.4512000000004</v>
      </c>
    </row>
    <row r="17" spans="1:6">
      <c r="A17" t="s">
        <v>145</v>
      </c>
      <c r="B17">
        <v>214.97864000000001</v>
      </c>
      <c r="C17" s="1">
        <v>0.39513888888888882</v>
      </c>
      <c r="D17" s="29">
        <f t="shared" si="0"/>
        <v>0</v>
      </c>
      <c r="E17" s="29">
        <f t="shared" si="1"/>
        <v>1</v>
      </c>
      <c r="F17">
        <f t="shared" si="2"/>
        <v>7739.2310400000006</v>
      </c>
    </row>
    <row r="18" spans="1:6">
      <c r="A18" t="s">
        <v>154</v>
      </c>
      <c r="B18">
        <v>226.95260000000002</v>
      </c>
      <c r="C18" s="1">
        <v>0.37847222222222227</v>
      </c>
      <c r="D18" s="29">
        <f t="shared" si="0"/>
        <v>1</v>
      </c>
      <c r="E18" s="29">
        <f t="shared" si="1"/>
        <v>1</v>
      </c>
      <c r="F18">
        <f t="shared" si="2"/>
        <v>8170.2936000000009</v>
      </c>
    </row>
    <row r="19" spans="1:6">
      <c r="A19" t="s">
        <v>115</v>
      </c>
      <c r="B19">
        <v>241.09973999999997</v>
      </c>
      <c r="C19" s="1">
        <v>0.41388888888888908</v>
      </c>
      <c r="D19" s="29">
        <f t="shared" si="0"/>
        <v>1</v>
      </c>
      <c r="E19" s="29">
        <f t="shared" si="1"/>
        <v>1</v>
      </c>
      <c r="F19">
        <f t="shared" si="2"/>
        <v>8679.5906399999985</v>
      </c>
    </row>
    <row r="20" spans="1:6">
      <c r="A20" t="s">
        <v>134</v>
      </c>
      <c r="B20">
        <v>248.83149999999998</v>
      </c>
      <c r="C20" s="1">
        <v>0.40000000000000019</v>
      </c>
      <c r="D20" s="29">
        <f t="shared" si="0"/>
        <v>1</v>
      </c>
      <c r="E20" s="29">
        <f t="shared" si="1"/>
        <v>1</v>
      </c>
      <c r="F20">
        <f t="shared" si="2"/>
        <v>8957.9339999999993</v>
      </c>
    </row>
    <row r="21" spans="1:6">
      <c r="A21" t="s">
        <v>125</v>
      </c>
      <c r="B21">
        <v>288.69653</v>
      </c>
      <c r="C21" s="1">
        <v>0.4861111111111111</v>
      </c>
      <c r="D21" s="29">
        <f t="shared" si="0"/>
        <v>1</v>
      </c>
      <c r="E21" s="29">
        <f t="shared" si="1"/>
        <v>1</v>
      </c>
      <c r="F21">
        <f t="shared" si="2"/>
        <v>10393.075080000001</v>
      </c>
    </row>
    <row r="22" spans="1:6">
      <c r="A22" t="s">
        <v>121</v>
      </c>
      <c r="B22">
        <v>110.64239999999999</v>
      </c>
      <c r="C22" s="1">
        <v>0.18541666666666673</v>
      </c>
      <c r="D22" s="29">
        <f t="shared" si="0"/>
        <v>0</v>
      </c>
      <c r="E22" s="29">
        <f t="shared" si="1"/>
        <v>0</v>
      </c>
      <c r="F22">
        <f t="shared" si="2"/>
        <v>3983.1263999999996</v>
      </c>
    </row>
    <row r="23" spans="1:6">
      <c r="A23" t="s">
        <v>131</v>
      </c>
      <c r="B23">
        <v>208.75657000000004</v>
      </c>
      <c r="C23" s="1">
        <v>0.35972222222222272</v>
      </c>
      <c r="D23" s="29">
        <f t="shared" si="0"/>
        <v>0</v>
      </c>
      <c r="E23" s="29">
        <f t="shared" si="1"/>
        <v>0</v>
      </c>
      <c r="F23">
        <f t="shared" si="2"/>
        <v>7515.2365200000013</v>
      </c>
    </row>
    <row r="24" spans="1:6">
      <c r="A24" t="s">
        <v>144</v>
      </c>
      <c r="B24">
        <v>205.28686999999999</v>
      </c>
      <c r="C24" s="1">
        <v>0.36319444444444438</v>
      </c>
      <c r="D24" s="29">
        <f t="shared" si="0"/>
        <v>0</v>
      </c>
      <c r="E24" s="29">
        <f t="shared" si="1"/>
        <v>0</v>
      </c>
      <c r="F24">
        <f t="shared" si="2"/>
        <v>7390.3273199999994</v>
      </c>
    </row>
    <row r="25" spans="1:6">
      <c r="A25" t="s">
        <v>146</v>
      </c>
      <c r="B25">
        <v>212.59438000000006</v>
      </c>
      <c r="C25" s="1">
        <v>0.39791666666666647</v>
      </c>
      <c r="D25" s="29">
        <f t="shared" si="0"/>
        <v>0</v>
      </c>
      <c r="E25" s="29">
        <f t="shared" si="1"/>
        <v>1</v>
      </c>
      <c r="F25">
        <f t="shared" si="2"/>
        <v>7653.3976800000019</v>
      </c>
    </row>
    <row r="26" spans="1:6">
      <c r="A26" t="s">
        <v>142</v>
      </c>
      <c r="B26">
        <v>142.33849999999998</v>
      </c>
      <c r="C26" s="1">
        <v>0.2409722222222222</v>
      </c>
      <c r="D26" s="29">
        <f t="shared" si="0"/>
        <v>0</v>
      </c>
      <c r="E26" s="29">
        <f t="shared" si="1"/>
        <v>0</v>
      </c>
      <c r="F26">
        <f t="shared" si="2"/>
        <v>5124.1859999999997</v>
      </c>
    </row>
    <row r="27" spans="1:6">
      <c r="A27" t="s">
        <v>139</v>
      </c>
      <c r="B27">
        <v>234.73460000000003</v>
      </c>
      <c r="C27" s="1">
        <v>0.39236111111111116</v>
      </c>
      <c r="D27" s="29">
        <f t="shared" si="0"/>
        <v>1</v>
      </c>
      <c r="E27" s="29">
        <f t="shared" si="1"/>
        <v>1</v>
      </c>
      <c r="F27">
        <f t="shared" si="2"/>
        <v>8450.4456000000009</v>
      </c>
    </row>
    <row r="28" spans="1:6">
      <c r="A28" t="s">
        <v>130</v>
      </c>
      <c r="B28">
        <v>260.42734000000002</v>
      </c>
      <c r="C28" s="1">
        <v>0.45000000000000029</v>
      </c>
      <c r="D28" s="29">
        <f t="shared" si="0"/>
        <v>1</v>
      </c>
      <c r="E28" s="29">
        <f t="shared" si="1"/>
        <v>1</v>
      </c>
      <c r="F28">
        <f t="shared" si="2"/>
        <v>9375.3842400000012</v>
      </c>
    </row>
    <row r="29" spans="1:6">
      <c r="A29" t="s">
        <v>149</v>
      </c>
      <c r="B29">
        <v>188.54600000000005</v>
      </c>
      <c r="C29" s="1">
        <v>0.39236111111111094</v>
      </c>
      <c r="D29" s="29">
        <f t="shared" si="0"/>
        <v>0</v>
      </c>
      <c r="E29" s="29">
        <f t="shared" si="1"/>
        <v>1</v>
      </c>
      <c r="F29">
        <f t="shared" si="2"/>
        <v>6787.6560000000018</v>
      </c>
    </row>
    <row r="30" spans="1:6">
      <c r="A30" t="s">
        <v>128</v>
      </c>
      <c r="B30">
        <v>211.48816999999997</v>
      </c>
      <c r="C30" s="1">
        <v>0.34027777777777779</v>
      </c>
      <c r="D30" s="29">
        <f t="shared" si="0"/>
        <v>0</v>
      </c>
      <c r="E30" s="29">
        <f t="shared" si="1"/>
        <v>0</v>
      </c>
      <c r="F30">
        <f t="shared" si="2"/>
        <v>7613.5741199999993</v>
      </c>
    </row>
    <row r="31" spans="1:6">
      <c r="A31" t="s">
        <v>150</v>
      </c>
      <c r="B31">
        <v>287.57769999999999</v>
      </c>
      <c r="C31" s="1">
        <v>0.43124999999999974</v>
      </c>
      <c r="D31" s="29">
        <f t="shared" si="0"/>
        <v>1</v>
      </c>
      <c r="E31" s="29">
        <f t="shared" si="1"/>
        <v>1</v>
      </c>
      <c r="F31">
        <f t="shared" si="2"/>
        <v>10352.797199999999</v>
      </c>
    </row>
    <row r="32" spans="1:6">
      <c r="A32" t="s">
        <v>132</v>
      </c>
      <c r="B32">
        <v>286.25653</v>
      </c>
      <c r="C32" s="1">
        <v>0.46944444444444461</v>
      </c>
      <c r="D32" s="29">
        <f t="shared" si="0"/>
        <v>1</v>
      </c>
      <c r="E32" s="29">
        <f t="shared" si="1"/>
        <v>1</v>
      </c>
      <c r="F32">
        <f t="shared" si="2"/>
        <v>10305.23508</v>
      </c>
    </row>
    <row r="33" spans="1:6">
      <c r="A33" t="s">
        <v>119</v>
      </c>
      <c r="B33">
        <v>78.010369999999995</v>
      </c>
      <c r="C33" s="1">
        <v>0.14583333333333331</v>
      </c>
      <c r="D33" s="29">
        <f t="shared" si="0"/>
        <v>0</v>
      </c>
      <c r="E33" s="29">
        <f t="shared" si="1"/>
        <v>0</v>
      </c>
      <c r="F33">
        <f t="shared" si="2"/>
        <v>2808.3733199999997</v>
      </c>
    </row>
    <row r="34" spans="1:6">
      <c r="B34">
        <f>AVERAGE(B3:B33)</f>
        <v>218.28205354838707</v>
      </c>
      <c r="C34" s="1">
        <f>AVERAGE(C3:C33)</f>
        <v>0.36561379928315429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004E-8AEE-4F9E-9AD0-3AC84BB9B250}">
  <dimension ref="A2:H29"/>
  <sheetViews>
    <sheetView workbookViewId="0">
      <selection activeCell="A3" sqref="A3"/>
    </sheetView>
  </sheetViews>
  <sheetFormatPr defaultColWidth="8.85546875" defaultRowHeight="15"/>
  <cols>
    <col min="1" max="1" width="18.7109375" customWidth="1"/>
    <col min="7" max="7" width="16" customWidth="1"/>
  </cols>
  <sheetData>
    <row r="2" spans="1:8">
      <c r="A2" t="s">
        <v>155</v>
      </c>
      <c r="B2" t="s">
        <v>156</v>
      </c>
      <c r="C2" t="s">
        <v>157</v>
      </c>
      <c r="D2" t="s">
        <v>94</v>
      </c>
      <c r="E2" t="s">
        <v>95</v>
      </c>
      <c r="G2" t="s">
        <v>96</v>
      </c>
      <c r="H2" t="s">
        <v>99</v>
      </c>
    </row>
    <row r="3" spans="1:8">
      <c r="A3" t="s">
        <v>141</v>
      </c>
      <c r="B3">
        <v>97.391640000000038</v>
      </c>
      <c r="C3" s="1">
        <v>0.19444444444444442</v>
      </c>
      <c r="D3">
        <f>IF(B3&gt;B$29,1,0)</f>
        <v>0</v>
      </c>
      <c r="E3">
        <f>IF(C3&gt;C$29,1,0)</f>
        <v>0</v>
      </c>
      <c r="G3">
        <f>B3*39</f>
        <v>3798.2739600000014</v>
      </c>
    </row>
    <row r="4" spans="1:8">
      <c r="A4" t="s">
        <v>158</v>
      </c>
      <c r="B4">
        <v>100.43634</v>
      </c>
      <c r="C4" s="1">
        <v>0.18750000000000033</v>
      </c>
      <c r="D4">
        <f t="shared" ref="D4:D28" si="0">IF(B4&gt;B$29,1,0)</f>
        <v>0</v>
      </c>
      <c r="E4">
        <f t="shared" ref="E4:E28" si="1">IF(C4&gt;C$29,1,0)</f>
        <v>0</v>
      </c>
      <c r="G4">
        <f t="shared" ref="G4:G28" si="2">B4*39</f>
        <v>3917.0172600000001</v>
      </c>
    </row>
    <row r="5" spans="1:8">
      <c r="A5" t="s">
        <v>159</v>
      </c>
      <c r="B5">
        <v>112.95472000000008</v>
      </c>
      <c r="C5" s="1">
        <v>0.1916666666666666</v>
      </c>
      <c r="D5">
        <f t="shared" si="0"/>
        <v>0</v>
      </c>
      <c r="E5">
        <f t="shared" si="1"/>
        <v>0</v>
      </c>
      <c r="G5">
        <f t="shared" si="2"/>
        <v>4405.2340800000029</v>
      </c>
    </row>
    <row r="6" spans="1:8">
      <c r="A6" t="s">
        <v>113</v>
      </c>
      <c r="B6">
        <v>252.71420000000003</v>
      </c>
      <c r="C6" s="1">
        <v>0.3881944444444444</v>
      </c>
      <c r="D6">
        <f t="shared" si="0"/>
        <v>1</v>
      </c>
      <c r="E6">
        <f t="shared" si="1"/>
        <v>1</v>
      </c>
      <c r="G6">
        <f t="shared" si="2"/>
        <v>9855.8538000000008</v>
      </c>
    </row>
    <row r="7" spans="1:8">
      <c r="A7" t="s">
        <v>137</v>
      </c>
      <c r="B7">
        <v>134.21407000000002</v>
      </c>
      <c r="C7" s="1">
        <v>0.19722222222222235</v>
      </c>
      <c r="D7">
        <f t="shared" si="0"/>
        <v>1</v>
      </c>
      <c r="E7">
        <f t="shared" si="1"/>
        <v>0</v>
      </c>
      <c r="G7">
        <f t="shared" si="2"/>
        <v>5234.3487300000006</v>
      </c>
    </row>
    <row r="8" spans="1:8">
      <c r="A8" t="s">
        <v>117</v>
      </c>
      <c r="B8">
        <v>138.02110000000002</v>
      </c>
      <c r="C8" s="1">
        <v>0.20138888888888914</v>
      </c>
      <c r="D8">
        <f t="shared" si="0"/>
        <v>1</v>
      </c>
      <c r="E8">
        <f t="shared" si="1"/>
        <v>0</v>
      </c>
      <c r="G8">
        <f t="shared" si="2"/>
        <v>5382.822900000001</v>
      </c>
    </row>
    <row r="9" spans="1:8">
      <c r="A9" t="s">
        <v>148</v>
      </c>
      <c r="B9">
        <v>210.23248000000007</v>
      </c>
      <c r="C9" s="1">
        <v>0.3409722222222219</v>
      </c>
      <c r="D9">
        <f t="shared" si="0"/>
        <v>1</v>
      </c>
      <c r="E9">
        <f t="shared" si="1"/>
        <v>1</v>
      </c>
      <c r="G9">
        <f t="shared" si="2"/>
        <v>8199.0667200000025</v>
      </c>
    </row>
    <row r="10" spans="1:8">
      <c r="A10" t="s">
        <v>160</v>
      </c>
      <c r="B10">
        <v>94.142620000000008</v>
      </c>
      <c r="C10" s="1">
        <v>0.18958333333333333</v>
      </c>
      <c r="D10">
        <f t="shared" si="0"/>
        <v>0</v>
      </c>
      <c r="E10">
        <f t="shared" si="1"/>
        <v>0</v>
      </c>
      <c r="G10">
        <f t="shared" si="2"/>
        <v>3671.5621800000004</v>
      </c>
    </row>
    <row r="11" spans="1:8">
      <c r="A11" t="s">
        <v>138</v>
      </c>
      <c r="B11">
        <v>99.762029999999996</v>
      </c>
      <c r="C11" s="1">
        <v>0.17916666666666678</v>
      </c>
      <c r="D11">
        <f t="shared" si="0"/>
        <v>0</v>
      </c>
      <c r="E11">
        <f t="shared" si="1"/>
        <v>0</v>
      </c>
      <c r="G11">
        <f t="shared" si="2"/>
        <v>3890.7191699999998</v>
      </c>
    </row>
    <row r="12" spans="1:8">
      <c r="A12" t="s">
        <v>114</v>
      </c>
      <c r="B12">
        <v>111.64201999999999</v>
      </c>
      <c r="C12" s="1">
        <v>0.20555555555555549</v>
      </c>
      <c r="D12">
        <f t="shared" si="0"/>
        <v>0</v>
      </c>
      <c r="E12">
        <f t="shared" si="1"/>
        <v>0</v>
      </c>
      <c r="G12">
        <f t="shared" si="2"/>
        <v>4354.0387799999999</v>
      </c>
    </row>
    <row r="13" spans="1:8">
      <c r="A13" t="s">
        <v>143</v>
      </c>
      <c r="B13">
        <v>114.06010000000001</v>
      </c>
      <c r="C13" s="1">
        <v>0.16736111111111129</v>
      </c>
      <c r="D13">
        <f t="shared" si="0"/>
        <v>0</v>
      </c>
      <c r="E13">
        <f t="shared" si="1"/>
        <v>0</v>
      </c>
      <c r="G13">
        <f t="shared" si="2"/>
        <v>4448.3438999999998</v>
      </c>
    </row>
    <row r="14" spans="1:8">
      <c r="A14" t="s">
        <v>161</v>
      </c>
      <c r="B14">
        <v>129.12948999999998</v>
      </c>
      <c r="C14" s="1">
        <v>0.21666666666666673</v>
      </c>
      <c r="D14">
        <f t="shared" si="0"/>
        <v>0</v>
      </c>
      <c r="E14">
        <f t="shared" si="1"/>
        <v>1</v>
      </c>
      <c r="G14">
        <f t="shared" si="2"/>
        <v>5036.0501099999992</v>
      </c>
    </row>
    <row r="15" spans="1:8">
      <c r="A15" t="s">
        <v>136</v>
      </c>
      <c r="B15">
        <v>130.4836</v>
      </c>
      <c r="C15" s="1">
        <v>0.21388888888888874</v>
      </c>
      <c r="D15">
        <f t="shared" si="0"/>
        <v>1</v>
      </c>
      <c r="E15">
        <f t="shared" si="1"/>
        <v>0</v>
      </c>
      <c r="G15">
        <f t="shared" si="2"/>
        <v>5088.8603999999996</v>
      </c>
    </row>
    <row r="16" spans="1:8">
      <c r="A16" t="s">
        <v>127</v>
      </c>
      <c r="B16">
        <v>151.29040999999998</v>
      </c>
      <c r="C16" s="1">
        <v>0.25208333333333355</v>
      </c>
      <c r="D16">
        <f t="shared" si="0"/>
        <v>1</v>
      </c>
      <c r="E16">
        <f t="shared" si="1"/>
        <v>1</v>
      </c>
      <c r="G16">
        <f t="shared" si="2"/>
        <v>5900.3259899999994</v>
      </c>
    </row>
    <row r="17" spans="1:7">
      <c r="A17" t="s">
        <v>133</v>
      </c>
      <c r="B17">
        <v>127.05695999999998</v>
      </c>
      <c r="C17" s="1">
        <v>0.2222222222222226</v>
      </c>
      <c r="D17">
        <f t="shared" si="0"/>
        <v>0</v>
      </c>
      <c r="E17">
        <f t="shared" si="1"/>
        <v>1</v>
      </c>
      <c r="G17">
        <f t="shared" si="2"/>
        <v>4955.2214399999993</v>
      </c>
    </row>
    <row r="18" spans="1:7">
      <c r="A18" t="s">
        <v>145</v>
      </c>
      <c r="B18">
        <v>114.9988</v>
      </c>
      <c r="C18" s="1">
        <v>0.17361111111111094</v>
      </c>
      <c r="D18">
        <f t="shared" si="0"/>
        <v>0</v>
      </c>
      <c r="E18">
        <f t="shared" si="1"/>
        <v>0</v>
      </c>
      <c r="G18">
        <f t="shared" si="2"/>
        <v>4484.9531999999999</v>
      </c>
    </row>
    <row r="19" spans="1:7">
      <c r="A19" t="s">
        <v>110</v>
      </c>
      <c r="B19">
        <v>119.13342999999999</v>
      </c>
      <c r="C19" s="1">
        <v>0.22222222222222254</v>
      </c>
      <c r="D19">
        <f t="shared" si="0"/>
        <v>0</v>
      </c>
      <c r="E19">
        <f t="shared" si="1"/>
        <v>1</v>
      </c>
      <c r="G19">
        <f t="shared" si="2"/>
        <v>4646.2037699999992</v>
      </c>
    </row>
    <row r="20" spans="1:7">
      <c r="A20" t="s">
        <v>154</v>
      </c>
      <c r="B20">
        <v>120.38139</v>
      </c>
      <c r="C20" s="1">
        <v>0.21736111111111134</v>
      </c>
      <c r="D20">
        <f t="shared" si="0"/>
        <v>0</v>
      </c>
      <c r="E20">
        <f t="shared" si="1"/>
        <v>1</v>
      </c>
      <c r="G20">
        <f t="shared" si="2"/>
        <v>4694.8742099999999</v>
      </c>
    </row>
    <row r="21" spans="1:7">
      <c r="A21" t="s">
        <v>115</v>
      </c>
      <c r="B21">
        <v>119.87287999999999</v>
      </c>
      <c r="C21" s="1">
        <v>0.17777777777777798</v>
      </c>
      <c r="D21">
        <f t="shared" si="0"/>
        <v>0</v>
      </c>
      <c r="E21">
        <f t="shared" si="1"/>
        <v>0</v>
      </c>
      <c r="G21">
        <f t="shared" si="2"/>
        <v>4675.0423199999996</v>
      </c>
    </row>
    <row r="22" spans="1:7">
      <c r="A22" t="s">
        <v>118</v>
      </c>
      <c r="B22">
        <v>120.96218</v>
      </c>
      <c r="C22" s="1">
        <v>0.20625000000000004</v>
      </c>
      <c r="D22">
        <f t="shared" si="0"/>
        <v>0</v>
      </c>
      <c r="E22">
        <f t="shared" si="1"/>
        <v>0</v>
      </c>
      <c r="G22">
        <f t="shared" si="2"/>
        <v>4717.52502</v>
      </c>
    </row>
    <row r="23" spans="1:7">
      <c r="A23" t="s">
        <v>134</v>
      </c>
      <c r="B23">
        <v>146.32420000000002</v>
      </c>
      <c r="C23" s="1">
        <v>0.22013888888888877</v>
      </c>
      <c r="D23">
        <f t="shared" si="0"/>
        <v>1</v>
      </c>
      <c r="E23">
        <f t="shared" si="1"/>
        <v>1</v>
      </c>
      <c r="G23">
        <f t="shared" si="2"/>
        <v>5706.6438000000007</v>
      </c>
    </row>
    <row r="24" spans="1:7">
      <c r="A24" t="s">
        <v>125</v>
      </c>
      <c r="B24">
        <v>125.72131999999999</v>
      </c>
      <c r="C24" s="1">
        <v>0.2020833333333335</v>
      </c>
      <c r="D24">
        <f t="shared" si="0"/>
        <v>0</v>
      </c>
      <c r="E24">
        <f t="shared" si="1"/>
        <v>0</v>
      </c>
      <c r="G24">
        <f t="shared" si="2"/>
        <v>4903.13148</v>
      </c>
    </row>
    <row r="25" spans="1:7">
      <c r="A25" t="s">
        <v>128</v>
      </c>
      <c r="B25">
        <v>115.23349999999999</v>
      </c>
      <c r="C25" s="1">
        <v>0.17847222222222225</v>
      </c>
      <c r="D25">
        <f t="shared" si="0"/>
        <v>0</v>
      </c>
      <c r="E25">
        <f t="shared" si="1"/>
        <v>0</v>
      </c>
      <c r="G25">
        <f t="shared" si="2"/>
        <v>4494.1064999999999</v>
      </c>
    </row>
    <row r="26" spans="1:7">
      <c r="A26" t="s">
        <v>162</v>
      </c>
      <c r="B26">
        <v>120.96218</v>
      </c>
      <c r="C26" s="1">
        <v>0.2062500000000001</v>
      </c>
      <c r="D26">
        <f t="shared" si="0"/>
        <v>0</v>
      </c>
      <c r="E26">
        <f t="shared" si="1"/>
        <v>0</v>
      </c>
      <c r="G26">
        <f t="shared" si="2"/>
        <v>4717.52502</v>
      </c>
    </row>
    <row r="27" spans="1:7">
      <c r="A27" t="s">
        <v>150</v>
      </c>
      <c r="B27">
        <v>133.01349999999999</v>
      </c>
      <c r="C27" s="1">
        <v>0.22083333333333327</v>
      </c>
      <c r="D27">
        <f t="shared" si="0"/>
        <v>1</v>
      </c>
      <c r="E27">
        <f t="shared" si="1"/>
        <v>1</v>
      </c>
      <c r="G27">
        <f t="shared" si="2"/>
        <v>5187.5264999999999</v>
      </c>
    </row>
    <row r="28" spans="1:7">
      <c r="A28" t="s">
        <v>132</v>
      </c>
      <c r="B28">
        <v>135.12704000000002</v>
      </c>
      <c r="C28" s="1">
        <v>0.21597222222222212</v>
      </c>
      <c r="D28">
        <f t="shared" si="0"/>
        <v>1</v>
      </c>
      <c r="E28">
        <f t="shared" si="1"/>
        <v>1</v>
      </c>
      <c r="G28">
        <f t="shared" si="2"/>
        <v>5269.954560000001</v>
      </c>
    </row>
    <row r="29" spans="1:7">
      <c r="B29">
        <f>AVERAGE(B3:B28)</f>
        <v>129.81777692307691</v>
      </c>
      <c r="C29" s="1">
        <f>AVERAGE(C3:C28)</f>
        <v>0.21495726495726494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69"/>
  <sheetViews>
    <sheetView workbookViewId="0">
      <selection sqref="A1:XFD1048576"/>
    </sheetView>
  </sheetViews>
  <sheetFormatPr defaultColWidth="8.85546875" defaultRowHeight="15"/>
  <cols>
    <col min="1" max="1" width="15.42578125" bestFit="1" customWidth="1"/>
    <col min="2" max="2" width="6.42578125" bestFit="1" customWidth="1"/>
    <col min="3" max="3" width="7.42578125" customWidth="1"/>
    <col min="4" max="4" width="13.42578125" bestFit="1" customWidth="1"/>
    <col min="5" max="5" width="9.85546875" bestFit="1" customWidth="1"/>
    <col min="6" max="6" width="48" bestFit="1" customWidth="1"/>
    <col min="7" max="7" width="11.85546875" bestFit="1" customWidth="1"/>
    <col min="8" max="8" width="18.42578125" bestFit="1" customWidth="1"/>
    <col min="9" max="9" width="65.85546875" customWidth="1"/>
    <col min="10" max="11" width="9.42578125" bestFit="1" customWidth="1"/>
    <col min="12" max="12" width="17.28515625" bestFit="1" customWidth="1"/>
    <col min="13" max="13" width="33.85546875" bestFit="1" customWidth="1"/>
    <col min="14" max="14" width="11.42578125" bestFit="1" customWidth="1"/>
    <col min="17" max="17" width="9.140625" style="1"/>
  </cols>
  <sheetData>
    <row r="1" spans="1:23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s="4" t="s">
        <v>176</v>
      </c>
      <c r="O1" t="s">
        <v>177</v>
      </c>
      <c r="Q1" t="s">
        <v>178</v>
      </c>
    </row>
    <row r="2" spans="1:23">
      <c r="Q2"/>
    </row>
    <row r="3" spans="1:23">
      <c r="A3" t="s">
        <v>123</v>
      </c>
      <c r="Q3"/>
    </row>
    <row r="4" spans="1:23">
      <c r="A4" t="s">
        <v>123</v>
      </c>
      <c r="B4">
        <v>1</v>
      </c>
      <c r="C4" t="s">
        <v>179</v>
      </c>
      <c r="H4" t="s">
        <v>180</v>
      </c>
      <c r="I4" t="s">
        <v>181</v>
      </c>
      <c r="J4" s="1">
        <v>0.3034722222222222</v>
      </c>
      <c r="K4" s="1">
        <v>0.31180555555555556</v>
      </c>
      <c r="L4" t="s">
        <v>182</v>
      </c>
      <c r="M4" t="s">
        <v>183</v>
      </c>
      <c r="N4">
        <v>7.6</v>
      </c>
      <c r="Q4" s="1">
        <f t="shared" ref="Q4:Q24" si="0">K4-J4</f>
        <v>8.3333333333333592E-3</v>
      </c>
    </row>
    <row r="5" spans="1:23">
      <c r="A5" t="s">
        <v>123</v>
      </c>
      <c r="B5">
        <v>2</v>
      </c>
      <c r="C5" t="s">
        <v>184</v>
      </c>
      <c r="D5">
        <v>534790</v>
      </c>
      <c r="E5" t="s">
        <v>185</v>
      </c>
      <c r="F5" t="s">
        <v>186</v>
      </c>
      <c r="G5" t="s">
        <v>187</v>
      </c>
      <c r="H5" t="s">
        <v>182</v>
      </c>
      <c r="I5" t="s">
        <v>183</v>
      </c>
      <c r="J5" s="1">
        <v>0.31180555555555556</v>
      </c>
      <c r="K5" s="1">
        <v>0.33749999999999997</v>
      </c>
      <c r="L5" t="s">
        <v>188</v>
      </c>
      <c r="M5" t="s">
        <v>189</v>
      </c>
      <c r="N5">
        <v>12.118</v>
      </c>
      <c r="Q5" s="1">
        <f t="shared" si="0"/>
        <v>2.5694444444444409E-2</v>
      </c>
      <c r="V5">
        <f>50000/214</f>
        <v>233.64485981308411</v>
      </c>
      <c r="W5">
        <f>V5-193</f>
        <v>40.644859813084111</v>
      </c>
    </row>
    <row r="6" spans="1:23">
      <c r="A6" t="s">
        <v>123</v>
      </c>
      <c r="B6">
        <v>3</v>
      </c>
      <c r="C6" t="s">
        <v>184</v>
      </c>
      <c r="D6">
        <v>534950</v>
      </c>
      <c r="E6" t="s">
        <v>190</v>
      </c>
      <c r="F6" t="s">
        <v>191</v>
      </c>
      <c r="G6" t="s">
        <v>187</v>
      </c>
      <c r="H6" t="s">
        <v>188</v>
      </c>
      <c r="I6" t="s">
        <v>189</v>
      </c>
      <c r="J6" s="1">
        <v>0.3430555555555555</v>
      </c>
      <c r="K6" s="1">
        <v>0.36736111111111108</v>
      </c>
      <c r="L6" t="s">
        <v>182</v>
      </c>
      <c r="M6" t="s">
        <v>183</v>
      </c>
      <c r="N6">
        <v>12.781700000000001</v>
      </c>
      <c r="Q6" s="1">
        <f t="shared" si="0"/>
        <v>2.430555555555558E-2</v>
      </c>
      <c r="V6">
        <f>50000/310</f>
        <v>161.29032258064515</v>
      </c>
    </row>
    <row r="7" spans="1:23">
      <c r="A7" t="s">
        <v>123</v>
      </c>
      <c r="B7">
        <v>4</v>
      </c>
      <c r="C7" t="s">
        <v>179</v>
      </c>
      <c r="H7" t="s">
        <v>182</v>
      </c>
      <c r="I7" t="s">
        <v>183</v>
      </c>
      <c r="J7" s="1">
        <v>0.36736111111111108</v>
      </c>
      <c r="K7" s="1">
        <v>0.37013888888888885</v>
      </c>
      <c r="L7" t="s">
        <v>192</v>
      </c>
      <c r="M7" t="s">
        <v>193</v>
      </c>
      <c r="N7">
        <v>1.992</v>
      </c>
      <c r="Q7" s="1">
        <f t="shared" si="0"/>
        <v>2.7777777777777679E-3</v>
      </c>
    </row>
    <row r="8" spans="1:23">
      <c r="A8" t="s">
        <v>123</v>
      </c>
      <c r="B8">
        <v>5</v>
      </c>
      <c r="C8" t="s">
        <v>184</v>
      </c>
      <c r="D8">
        <v>100437</v>
      </c>
      <c r="E8" t="s">
        <v>194</v>
      </c>
      <c r="F8" t="s">
        <v>195</v>
      </c>
      <c r="G8" t="s">
        <v>196</v>
      </c>
      <c r="H8" t="s">
        <v>192</v>
      </c>
      <c r="I8" t="s">
        <v>193</v>
      </c>
      <c r="J8" s="1">
        <v>0.38194444444444442</v>
      </c>
      <c r="K8" s="1">
        <v>0.4069444444444445</v>
      </c>
      <c r="L8" t="s">
        <v>197</v>
      </c>
      <c r="M8" t="s">
        <v>198</v>
      </c>
      <c r="N8">
        <v>13.524900000000001</v>
      </c>
      <c r="Q8" s="1">
        <f t="shared" si="0"/>
        <v>2.5000000000000078E-2</v>
      </c>
    </row>
    <row r="9" spans="1:23">
      <c r="A9" t="s">
        <v>123</v>
      </c>
      <c r="B9">
        <v>6</v>
      </c>
      <c r="C9" t="s">
        <v>184</v>
      </c>
      <c r="D9">
        <v>100281</v>
      </c>
      <c r="E9" t="s">
        <v>199</v>
      </c>
      <c r="F9" t="s">
        <v>200</v>
      </c>
      <c r="G9" t="s">
        <v>196</v>
      </c>
      <c r="H9" t="s">
        <v>197</v>
      </c>
      <c r="I9" t="s">
        <v>198</v>
      </c>
      <c r="J9" s="1">
        <v>0.41319444444444442</v>
      </c>
      <c r="K9" s="1">
        <v>0.42152777777777778</v>
      </c>
      <c r="L9" t="s">
        <v>201</v>
      </c>
      <c r="M9" t="s">
        <v>202</v>
      </c>
      <c r="N9">
        <v>3.9434100000000001</v>
      </c>
      <c r="Q9" s="1">
        <f t="shared" si="0"/>
        <v>8.3333333333333592E-3</v>
      </c>
    </row>
    <row r="10" spans="1:23">
      <c r="A10" t="s">
        <v>123</v>
      </c>
      <c r="B10">
        <v>7</v>
      </c>
      <c r="C10" t="s">
        <v>184</v>
      </c>
      <c r="D10">
        <v>100443</v>
      </c>
      <c r="E10" t="s">
        <v>203</v>
      </c>
      <c r="F10" t="s">
        <v>204</v>
      </c>
      <c r="G10" t="s">
        <v>196</v>
      </c>
      <c r="H10" t="s">
        <v>201</v>
      </c>
      <c r="I10" t="s">
        <v>202</v>
      </c>
      <c r="J10" s="1">
        <v>0.42986111111111108</v>
      </c>
      <c r="K10" s="1">
        <v>0.4375</v>
      </c>
      <c r="L10" t="s">
        <v>197</v>
      </c>
      <c r="M10" t="s">
        <v>198</v>
      </c>
      <c r="N10">
        <v>3.6383299999999998</v>
      </c>
      <c r="Q10" s="1">
        <f t="shared" si="0"/>
        <v>7.6388888888889173E-3</v>
      </c>
    </row>
    <row r="11" spans="1:23">
      <c r="A11" t="s">
        <v>123</v>
      </c>
      <c r="B11">
        <v>8</v>
      </c>
      <c r="C11" t="s">
        <v>184</v>
      </c>
      <c r="D11">
        <v>100286</v>
      </c>
      <c r="E11" t="s">
        <v>205</v>
      </c>
      <c r="F11" t="s">
        <v>206</v>
      </c>
      <c r="G11" t="s">
        <v>196</v>
      </c>
      <c r="H11" t="s">
        <v>197</v>
      </c>
      <c r="I11" t="s">
        <v>198</v>
      </c>
      <c r="J11" s="1">
        <v>0.46527777777777773</v>
      </c>
      <c r="K11" s="1">
        <v>0.48541666666666666</v>
      </c>
      <c r="L11" t="s">
        <v>182</v>
      </c>
      <c r="M11" t="s">
        <v>183</v>
      </c>
      <c r="N11">
        <v>10.9535</v>
      </c>
      <c r="Q11" s="1">
        <f t="shared" si="0"/>
        <v>2.0138888888888928E-2</v>
      </c>
    </row>
    <row r="12" spans="1:23">
      <c r="A12" t="s">
        <v>123</v>
      </c>
      <c r="B12">
        <v>9</v>
      </c>
      <c r="C12" t="s">
        <v>184</v>
      </c>
      <c r="D12">
        <v>534849</v>
      </c>
      <c r="E12" t="s">
        <v>185</v>
      </c>
      <c r="F12" t="s">
        <v>186</v>
      </c>
      <c r="G12" t="s">
        <v>187</v>
      </c>
      <c r="H12" t="s">
        <v>182</v>
      </c>
      <c r="I12" t="s">
        <v>183</v>
      </c>
      <c r="J12" s="1">
        <v>0.5131944444444444</v>
      </c>
      <c r="K12" s="1">
        <v>0.53680555555555554</v>
      </c>
      <c r="L12" t="s">
        <v>188</v>
      </c>
      <c r="M12" t="s">
        <v>189</v>
      </c>
      <c r="N12">
        <v>12.118</v>
      </c>
      <c r="Q12" s="1">
        <f t="shared" si="0"/>
        <v>2.3611111111111138E-2</v>
      </c>
    </row>
    <row r="13" spans="1:23">
      <c r="A13" t="s">
        <v>123</v>
      </c>
      <c r="B13">
        <v>10</v>
      </c>
      <c r="C13" t="s">
        <v>184</v>
      </c>
      <c r="D13">
        <v>534624</v>
      </c>
      <c r="E13" t="s">
        <v>190</v>
      </c>
      <c r="F13" t="s">
        <v>191</v>
      </c>
      <c r="G13" t="s">
        <v>187</v>
      </c>
      <c r="H13" t="s">
        <v>188</v>
      </c>
      <c r="I13" t="s">
        <v>189</v>
      </c>
      <c r="J13" s="1">
        <v>0.5395833333333333</v>
      </c>
      <c r="K13" s="1">
        <v>0.56180555555555556</v>
      </c>
      <c r="L13" t="s">
        <v>182</v>
      </c>
      <c r="M13" t="s">
        <v>183</v>
      </c>
      <c r="N13">
        <v>12.781700000000001</v>
      </c>
      <c r="Q13" s="1">
        <f t="shared" si="0"/>
        <v>2.2222222222222254E-2</v>
      </c>
    </row>
    <row r="14" spans="1:23">
      <c r="A14" t="s">
        <v>123</v>
      </c>
      <c r="B14">
        <v>11</v>
      </c>
      <c r="C14" t="s">
        <v>184</v>
      </c>
      <c r="D14">
        <v>534893</v>
      </c>
      <c r="E14" t="s">
        <v>185</v>
      </c>
      <c r="F14" t="s">
        <v>186</v>
      </c>
      <c r="G14" t="s">
        <v>187</v>
      </c>
      <c r="H14" t="s">
        <v>182</v>
      </c>
      <c r="I14" t="s">
        <v>183</v>
      </c>
      <c r="J14" s="1">
        <v>0.56388888888888888</v>
      </c>
      <c r="K14" s="1">
        <v>0.58750000000000002</v>
      </c>
      <c r="L14" t="s">
        <v>188</v>
      </c>
      <c r="M14" t="s">
        <v>189</v>
      </c>
      <c r="N14">
        <v>12.118</v>
      </c>
      <c r="Q14" s="1">
        <f t="shared" si="0"/>
        <v>2.3611111111111138E-2</v>
      </c>
    </row>
    <row r="15" spans="1:23">
      <c r="A15" t="s">
        <v>123</v>
      </c>
      <c r="B15">
        <v>12</v>
      </c>
      <c r="C15" t="s">
        <v>184</v>
      </c>
      <c r="D15">
        <v>534625</v>
      </c>
      <c r="E15" t="s">
        <v>190</v>
      </c>
      <c r="F15" t="s">
        <v>191</v>
      </c>
      <c r="G15" t="s">
        <v>187</v>
      </c>
      <c r="H15" t="s">
        <v>188</v>
      </c>
      <c r="I15" t="s">
        <v>189</v>
      </c>
      <c r="J15" s="1">
        <v>0.59027777777777779</v>
      </c>
      <c r="K15" s="1">
        <v>0.6118055555555556</v>
      </c>
      <c r="L15" t="s">
        <v>182</v>
      </c>
      <c r="M15" t="s">
        <v>183</v>
      </c>
      <c r="N15">
        <v>12.781700000000001</v>
      </c>
      <c r="Q15" s="1">
        <f t="shared" si="0"/>
        <v>2.1527777777777812E-2</v>
      </c>
    </row>
    <row r="16" spans="1:23">
      <c r="A16" t="s">
        <v>123</v>
      </c>
      <c r="B16">
        <v>13</v>
      </c>
      <c r="C16" t="s">
        <v>179</v>
      </c>
      <c r="H16" t="s">
        <v>182</v>
      </c>
      <c r="I16" t="s">
        <v>183</v>
      </c>
      <c r="J16" s="1">
        <v>0.6118055555555556</v>
      </c>
      <c r="K16" s="1">
        <v>0.62013888888888891</v>
      </c>
      <c r="L16" t="s">
        <v>180</v>
      </c>
      <c r="M16" t="s">
        <v>181</v>
      </c>
      <c r="N16">
        <v>7.8</v>
      </c>
      <c r="Q16" s="1">
        <f t="shared" si="0"/>
        <v>8.3333333333333037E-3</v>
      </c>
    </row>
    <row r="17" spans="1:21">
      <c r="A17" t="s">
        <v>123</v>
      </c>
      <c r="B17">
        <v>14</v>
      </c>
      <c r="C17" t="s">
        <v>179</v>
      </c>
      <c r="H17" t="s">
        <v>180</v>
      </c>
      <c r="I17" t="s">
        <v>181</v>
      </c>
      <c r="J17" s="1">
        <v>0.66180555555555554</v>
      </c>
      <c r="K17" s="1">
        <v>0.67013888888888884</v>
      </c>
      <c r="L17" t="s">
        <v>182</v>
      </c>
      <c r="M17" t="s">
        <v>183</v>
      </c>
      <c r="N17">
        <v>7.6</v>
      </c>
      <c r="Q17" s="1">
        <f t="shared" si="0"/>
        <v>8.3333333333333037E-3</v>
      </c>
    </row>
    <row r="18" spans="1:21">
      <c r="A18" t="s">
        <v>123</v>
      </c>
      <c r="B18">
        <v>15</v>
      </c>
      <c r="C18" t="s">
        <v>184</v>
      </c>
      <c r="D18">
        <v>534943</v>
      </c>
      <c r="E18" t="s">
        <v>185</v>
      </c>
      <c r="F18" t="s">
        <v>186</v>
      </c>
      <c r="G18" t="s">
        <v>187</v>
      </c>
      <c r="H18" t="s">
        <v>182</v>
      </c>
      <c r="I18" t="s">
        <v>183</v>
      </c>
      <c r="J18" s="1">
        <v>0.67013888888888884</v>
      </c>
      <c r="K18" s="1">
        <v>0.69374999999999998</v>
      </c>
      <c r="L18" t="s">
        <v>188</v>
      </c>
      <c r="M18" t="s">
        <v>189</v>
      </c>
      <c r="N18">
        <v>12.118</v>
      </c>
      <c r="Q18" s="1">
        <f t="shared" si="0"/>
        <v>2.3611111111111138E-2</v>
      </c>
    </row>
    <row r="19" spans="1:21">
      <c r="A19" t="s">
        <v>123</v>
      </c>
      <c r="B19">
        <v>16</v>
      </c>
      <c r="C19" t="s">
        <v>184</v>
      </c>
      <c r="D19">
        <v>534888</v>
      </c>
      <c r="E19" t="s">
        <v>190</v>
      </c>
      <c r="F19" t="s">
        <v>191</v>
      </c>
      <c r="G19" t="s">
        <v>187</v>
      </c>
      <c r="H19" t="s">
        <v>188</v>
      </c>
      <c r="I19" t="s">
        <v>189</v>
      </c>
      <c r="J19" s="1">
        <v>0.69652777777777775</v>
      </c>
      <c r="K19" s="1">
        <v>0.71805555555555556</v>
      </c>
      <c r="L19" t="s">
        <v>182</v>
      </c>
      <c r="M19" t="s">
        <v>183</v>
      </c>
      <c r="N19">
        <v>12.781700000000001</v>
      </c>
      <c r="Q19" s="1">
        <f t="shared" si="0"/>
        <v>2.1527777777777812E-2</v>
      </c>
    </row>
    <row r="20" spans="1:21">
      <c r="A20" t="s">
        <v>123</v>
      </c>
      <c r="B20">
        <v>17</v>
      </c>
      <c r="C20" t="s">
        <v>184</v>
      </c>
      <c r="D20">
        <v>534685</v>
      </c>
      <c r="E20" t="s">
        <v>185</v>
      </c>
      <c r="F20" t="s">
        <v>186</v>
      </c>
      <c r="G20" t="s">
        <v>187</v>
      </c>
      <c r="H20" t="s">
        <v>182</v>
      </c>
      <c r="I20" t="s">
        <v>183</v>
      </c>
      <c r="J20" s="1">
        <v>0.72430555555555554</v>
      </c>
      <c r="K20" s="1">
        <v>0.75138888888888899</v>
      </c>
      <c r="L20" t="s">
        <v>188</v>
      </c>
      <c r="M20" t="s">
        <v>189</v>
      </c>
      <c r="N20">
        <v>12.118</v>
      </c>
      <c r="Q20" s="1">
        <f t="shared" si="0"/>
        <v>2.7083333333333459E-2</v>
      </c>
    </row>
    <row r="21" spans="1:21">
      <c r="A21" t="s">
        <v>123</v>
      </c>
      <c r="B21">
        <v>18</v>
      </c>
      <c r="C21" t="s">
        <v>184</v>
      </c>
      <c r="D21">
        <v>534796</v>
      </c>
      <c r="E21" t="s">
        <v>190</v>
      </c>
      <c r="F21" t="s">
        <v>191</v>
      </c>
      <c r="G21" t="s">
        <v>187</v>
      </c>
      <c r="H21" t="s">
        <v>188</v>
      </c>
      <c r="I21" t="s">
        <v>189</v>
      </c>
      <c r="J21" s="1">
        <v>0.75347222222222221</v>
      </c>
      <c r="K21" s="1">
        <v>0.77777777777777779</v>
      </c>
      <c r="L21" t="s">
        <v>182</v>
      </c>
      <c r="M21" t="s">
        <v>183</v>
      </c>
      <c r="N21">
        <v>12.781700000000001</v>
      </c>
      <c r="Q21" s="1">
        <f t="shared" si="0"/>
        <v>2.430555555555558E-2</v>
      </c>
    </row>
    <row r="22" spans="1:21">
      <c r="A22" t="s">
        <v>123</v>
      </c>
      <c r="B22">
        <v>19</v>
      </c>
      <c r="C22" t="s">
        <v>184</v>
      </c>
      <c r="D22">
        <v>534866</v>
      </c>
      <c r="E22" t="s">
        <v>185</v>
      </c>
      <c r="F22" t="s">
        <v>186</v>
      </c>
      <c r="G22" t="s">
        <v>187</v>
      </c>
      <c r="H22" t="s">
        <v>182</v>
      </c>
      <c r="I22" t="s">
        <v>183</v>
      </c>
      <c r="J22" s="1">
        <v>0.78194444444444444</v>
      </c>
      <c r="K22" s="1">
        <v>0.80902777777777779</v>
      </c>
      <c r="L22" t="s">
        <v>188</v>
      </c>
      <c r="M22" t="s">
        <v>189</v>
      </c>
      <c r="N22">
        <v>12.118</v>
      </c>
      <c r="Q22" s="1">
        <f t="shared" si="0"/>
        <v>2.7083333333333348E-2</v>
      </c>
    </row>
    <row r="23" spans="1:21">
      <c r="A23" t="s">
        <v>123</v>
      </c>
      <c r="B23">
        <v>20</v>
      </c>
      <c r="C23" t="s">
        <v>184</v>
      </c>
      <c r="D23">
        <v>534680</v>
      </c>
      <c r="E23" t="s">
        <v>190</v>
      </c>
      <c r="F23" t="s">
        <v>191</v>
      </c>
      <c r="G23" t="s">
        <v>187</v>
      </c>
      <c r="H23" t="s">
        <v>188</v>
      </c>
      <c r="I23" t="s">
        <v>189</v>
      </c>
      <c r="J23" s="1">
        <v>0.81458333333333333</v>
      </c>
      <c r="K23" s="1">
        <v>0.83680555555555547</v>
      </c>
      <c r="L23" t="s">
        <v>182</v>
      </c>
      <c r="M23" t="s">
        <v>183</v>
      </c>
      <c r="N23">
        <v>12.781700000000001</v>
      </c>
      <c r="Q23" s="1">
        <f t="shared" si="0"/>
        <v>2.2222222222222143E-2</v>
      </c>
    </row>
    <row r="24" spans="1:21">
      <c r="A24" t="s">
        <v>123</v>
      </c>
      <c r="B24">
        <v>21</v>
      </c>
      <c r="C24" t="s">
        <v>179</v>
      </c>
      <c r="H24" t="s">
        <v>182</v>
      </c>
      <c r="I24" t="s">
        <v>183</v>
      </c>
      <c r="J24" s="1">
        <v>0.83680555555555547</v>
      </c>
      <c r="K24" s="1">
        <v>0.84513888888888899</v>
      </c>
      <c r="L24" t="s">
        <v>180</v>
      </c>
      <c r="M24" t="s">
        <v>181</v>
      </c>
      <c r="N24">
        <v>7.8</v>
      </c>
      <c r="Q24" s="1">
        <f t="shared" si="0"/>
        <v>8.3333333333335258E-3</v>
      </c>
    </row>
    <row r="25" spans="1:21">
      <c r="A25" t="s">
        <v>123</v>
      </c>
      <c r="M25" t="s">
        <v>156</v>
      </c>
      <c r="N25">
        <f>SUM(N4:N24)</f>
        <v>214.25033999999999</v>
      </c>
      <c r="P25" s="1" t="s">
        <v>157</v>
      </c>
      <c r="Q25" s="1">
        <f>SUM(Q4:Q24)</f>
        <v>0.38402777777777836</v>
      </c>
    </row>
    <row r="27" spans="1:21">
      <c r="A27" t="s">
        <v>120</v>
      </c>
      <c r="U27" s="1">
        <f>AVERAGE(Q12:Q15,Q18:Q23)</f>
        <v>2.3680555555555583E-2</v>
      </c>
    </row>
    <row r="28" spans="1:21">
      <c r="A28" t="s">
        <v>120</v>
      </c>
      <c r="B28">
        <v>1</v>
      </c>
      <c r="C28" t="s">
        <v>179</v>
      </c>
      <c r="H28" t="s">
        <v>180</v>
      </c>
      <c r="I28" t="s">
        <v>181</v>
      </c>
      <c r="J28" s="1">
        <v>0.24444444444444446</v>
      </c>
      <c r="K28" s="1">
        <v>0.25347222222222221</v>
      </c>
      <c r="L28" t="s">
        <v>207</v>
      </c>
      <c r="M28" t="s">
        <v>208</v>
      </c>
      <c r="N28">
        <v>5.3</v>
      </c>
      <c r="Q28" s="1">
        <f t="shared" ref="Q28:Q51" si="1">K28-J28</f>
        <v>9.0277777777777457E-3</v>
      </c>
    </row>
    <row r="29" spans="1:21">
      <c r="A29" t="s">
        <v>120</v>
      </c>
      <c r="B29">
        <v>2</v>
      </c>
      <c r="C29" t="s">
        <v>184</v>
      </c>
      <c r="D29">
        <v>201002</v>
      </c>
      <c r="E29" t="s">
        <v>209</v>
      </c>
      <c r="F29" t="s">
        <v>210</v>
      </c>
      <c r="G29" t="s">
        <v>211</v>
      </c>
      <c r="H29" t="s">
        <v>207</v>
      </c>
      <c r="I29" t="s">
        <v>208</v>
      </c>
      <c r="J29" s="1">
        <v>0.25347222222222221</v>
      </c>
      <c r="K29" s="1">
        <v>0.26666666666666666</v>
      </c>
      <c r="L29" t="s">
        <v>212</v>
      </c>
      <c r="M29" t="s">
        <v>213</v>
      </c>
      <c r="N29">
        <v>6.6947799999999997</v>
      </c>
      <c r="Q29" s="1">
        <f t="shared" si="1"/>
        <v>1.3194444444444453E-2</v>
      </c>
    </row>
    <row r="30" spans="1:21">
      <c r="A30" t="s">
        <v>120</v>
      </c>
      <c r="B30">
        <v>3</v>
      </c>
      <c r="C30" t="s">
        <v>184</v>
      </c>
      <c r="D30">
        <v>201199</v>
      </c>
      <c r="E30" t="s">
        <v>214</v>
      </c>
      <c r="F30" t="s">
        <v>215</v>
      </c>
      <c r="G30" t="s">
        <v>211</v>
      </c>
      <c r="H30" t="s">
        <v>212</v>
      </c>
      <c r="I30" t="s">
        <v>213</v>
      </c>
      <c r="J30" s="1">
        <v>0.26944444444444443</v>
      </c>
      <c r="K30" s="1">
        <v>0.28611111111111115</v>
      </c>
      <c r="L30" t="s">
        <v>207</v>
      </c>
      <c r="M30" t="s">
        <v>208</v>
      </c>
      <c r="N30">
        <v>7.8006000000000002</v>
      </c>
      <c r="Q30" s="1">
        <f t="shared" si="1"/>
        <v>1.6666666666666718E-2</v>
      </c>
    </row>
    <row r="31" spans="1:21">
      <c r="A31" t="s">
        <v>120</v>
      </c>
      <c r="B31">
        <v>4</v>
      </c>
      <c r="C31" t="s">
        <v>184</v>
      </c>
      <c r="D31">
        <v>201011</v>
      </c>
      <c r="E31" t="s">
        <v>209</v>
      </c>
      <c r="F31" t="s">
        <v>210</v>
      </c>
      <c r="G31" t="s">
        <v>211</v>
      </c>
      <c r="H31" t="s">
        <v>207</v>
      </c>
      <c r="I31" t="s">
        <v>208</v>
      </c>
      <c r="J31" s="1">
        <v>0.2951388888888889</v>
      </c>
      <c r="K31" s="1">
        <v>0.31319444444444444</v>
      </c>
      <c r="L31" t="s">
        <v>212</v>
      </c>
      <c r="M31" t="s">
        <v>213</v>
      </c>
      <c r="N31">
        <v>6.6947799999999997</v>
      </c>
      <c r="Q31" s="1">
        <f t="shared" si="1"/>
        <v>1.8055555555555547E-2</v>
      </c>
    </row>
    <row r="32" spans="1:21">
      <c r="A32" t="s">
        <v>120</v>
      </c>
      <c r="B32">
        <v>5</v>
      </c>
      <c r="C32" t="s">
        <v>184</v>
      </c>
      <c r="D32">
        <v>201208</v>
      </c>
      <c r="E32" t="s">
        <v>214</v>
      </c>
      <c r="F32" t="s">
        <v>215</v>
      </c>
      <c r="G32" t="s">
        <v>211</v>
      </c>
      <c r="H32" t="s">
        <v>212</v>
      </c>
      <c r="I32" t="s">
        <v>213</v>
      </c>
      <c r="J32" s="1">
        <v>0.31319444444444444</v>
      </c>
      <c r="K32" s="1">
        <v>0.33402777777777781</v>
      </c>
      <c r="L32" t="s">
        <v>207</v>
      </c>
      <c r="M32" t="s">
        <v>208</v>
      </c>
      <c r="N32">
        <v>7.8006000000000002</v>
      </c>
      <c r="Q32" s="1">
        <f t="shared" si="1"/>
        <v>2.083333333333337E-2</v>
      </c>
      <c r="S32" s="1">
        <f>AVERAGE(Q29:Q38)</f>
        <v>1.7361111111111115E-2</v>
      </c>
    </row>
    <row r="33" spans="1:17">
      <c r="A33" t="s">
        <v>120</v>
      </c>
      <c r="B33">
        <v>6</v>
      </c>
      <c r="C33" t="s">
        <v>184</v>
      </c>
      <c r="D33">
        <v>201020</v>
      </c>
      <c r="E33" t="s">
        <v>209</v>
      </c>
      <c r="F33" t="s">
        <v>210</v>
      </c>
      <c r="G33" t="s">
        <v>211</v>
      </c>
      <c r="H33" t="s">
        <v>207</v>
      </c>
      <c r="I33" t="s">
        <v>208</v>
      </c>
      <c r="J33" s="1">
        <v>0.33680555555555558</v>
      </c>
      <c r="K33" s="1">
        <v>0.35555555555555557</v>
      </c>
      <c r="L33" t="s">
        <v>212</v>
      </c>
      <c r="M33" t="s">
        <v>213</v>
      </c>
      <c r="N33">
        <v>6.6947799999999997</v>
      </c>
      <c r="Q33" s="1">
        <f t="shared" si="1"/>
        <v>1.8749999999999989E-2</v>
      </c>
    </row>
    <row r="34" spans="1:17">
      <c r="A34" t="s">
        <v>120</v>
      </c>
      <c r="B34">
        <v>7</v>
      </c>
      <c r="C34" t="s">
        <v>184</v>
      </c>
      <c r="D34">
        <v>201217</v>
      </c>
      <c r="E34" t="s">
        <v>214</v>
      </c>
      <c r="F34" t="s">
        <v>215</v>
      </c>
      <c r="G34" t="s">
        <v>211</v>
      </c>
      <c r="H34" t="s">
        <v>212</v>
      </c>
      <c r="I34" t="s">
        <v>213</v>
      </c>
      <c r="J34" s="1">
        <v>0.35555555555555557</v>
      </c>
      <c r="K34" s="1">
        <v>0.37638888888888888</v>
      </c>
      <c r="L34" t="s">
        <v>207</v>
      </c>
      <c r="M34" t="s">
        <v>208</v>
      </c>
      <c r="N34">
        <v>7.8006000000000002</v>
      </c>
      <c r="Q34" s="1">
        <f t="shared" si="1"/>
        <v>2.0833333333333315E-2</v>
      </c>
    </row>
    <row r="35" spans="1:17">
      <c r="A35" t="s">
        <v>120</v>
      </c>
      <c r="B35">
        <v>8</v>
      </c>
      <c r="C35" t="s">
        <v>184</v>
      </c>
      <c r="D35">
        <v>201035</v>
      </c>
      <c r="E35" t="s">
        <v>209</v>
      </c>
      <c r="F35" t="s">
        <v>210</v>
      </c>
      <c r="G35" t="s">
        <v>211</v>
      </c>
      <c r="H35" t="s">
        <v>207</v>
      </c>
      <c r="I35" t="s">
        <v>208</v>
      </c>
      <c r="J35" s="1">
        <v>0.4236111111111111</v>
      </c>
      <c r="K35" s="1">
        <v>0.43888888888888888</v>
      </c>
      <c r="L35" t="s">
        <v>212</v>
      </c>
      <c r="M35" t="s">
        <v>213</v>
      </c>
      <c r="N35">
        <v>6.6947799999999997</v>
      </c>
      <c r="Q35" s="1">
        <f t="shared" si="1"/>
        <v>1.5277777777777779E-2</v>
      </c>
    </row>
    <row r="36" spans="1:17">
      <c r="A36" t="s">
        <v>120</v>
      </c>
      <c r="B36">
        <v>9</v>
      </c>
      <c r="C36" t="s">
        <v>184</v>
      </c>
      <c r="D36">
        <v>201231</v>
      </c>
      <c r="E36" t="s">
        <v>214</v>
      </c>
      <c r="F36" t="s">
        <v>215</v>
      </c>
      <c r="G36" t="s">
        <v>211</v>
      </c>
      <c r="H36" t="s">
        <v>212</v>
      </c>
      <c r="I36" t="s">
        <v>213</v>
      </c>
      <c r="J36" s="1">
        <v>0.44097222222222227</v>
      </c>
      <c r="K36" s="1">
        <v>0.45833333333333331</v>
      </c>
      <c r="L36" t="s">
        <v>207</v>
      </c>
      <c r="M36" t="s">
        <v>208</v>
      </c>
      <c r="N36">
        <v>7.8006000000000002</v>
      </c>
      <c r="Q36" s="1">
        <f t="shared" si="1"/>
        <v>1.7361111111111049E-2</v>
      </c>
    </row>
    <row r="37" spans="1:17">
      <c r="A37" t="s">
        <v>120</v>
      </c>
      <c r="B37">
        <v>10</v>
      </c>
      <c r="C37" t="s">
        <v>184</v>
      </c>
      <c r="D37">
        <v>201040</v>
      </c>
      <c r="E37" t="s">
        <v>209</v>
      </c>
      <c r="F37" t="s">
        <v>210</v>
      </c>
      <c r="G37" t="s">
        <v>211</v>
      </c>
      <c r="H37" t="s">
        <v>207</v>
      </c>
      <c r="I37" t="s">
        <v>208</v>
      </c>
      <c r="J37" s="1">
        <v>0.46527777777777773</v>
      </c>
      <c r="K37" s="1">
        <v>0.48055555555555557</v>
      </c>
      <c r="L37" t="s">
        <v>212</v>
      </c>
      <c r="M37" t="s">
        <v>213</v>
      </c>
      <c r="N37">
        <v>6.6947799999999997</v>
      </c>
      <c r="Q37" s="1">
        <f t="shared" si="1"/>
        <v>1.5277777777777835E-2</v>
      </c>
    </row>
    <row r="38" spans="1:17">
      <c r="A38" t="s">
        <v>120</v>
      </c>
      <c r="B38">
        <v>11</v>
      </c>
      <c r="C38" t="s">
        <v>184</v>
      </c>
      <c r="D38">
        <v>201236</v>
      </c>
      <c r="E38" t="s">
        <v>214</v>
      </c>
      <c r="F38" t="s">
        <v>215</v>
      </c>
      <c r="G38" t="s">
        <v>211</v>
      </c>
      <c r="H38" t="s">
        <v>212</v>
      </c>
      <c r="I38" t="s">
        <v>213</v>
      </c>
      <c r="J38" s="1">
        <v>0.4826388888888889</v>
      </c>
      <c r="K38" s="1">
        <v>0.5</v>
      </c>
      <c r="L38" t="s">
        <v>207</v>
      </c>
      <c r="M38" t="s">
        <v>208</v>
      </c>
      <c r="N38">
        <v>7.8006000000000002</v>
      </c>
      <c r="Q38" s="1">
        <f t="shared" si="1"/>
        <v>1.7361111111111105E-2</v>
      </c>
    </row>
    <row r="39" spans="1:17">
      <c r="A39" t="s">
        <v>120</v>
      </c>
      <c r="B39">
        <v>12</v>
      </c>
      <c r="C39" t="s">
        <v>179</v>
      </c>
      <c r="H39" t="s">
        <v>207</v>
      </c>
      <c r="I39" t="s">
        <v>208</v>
      </c>
      <c r="J39" s="1">
        <v>0.5</v>
      </c>
      <c r="K39" s="1">
        <v>0.50902777777777775</v>
      </c>
      <c r="L39" t="s">
        <v>180</v>
      </c>
      <c r="M39" t="s">
        <v>181</v>
      </c>
      <c r="N39">
        <v>5.3</v>
      </c>
      <c r="Q39" s="1">
        <f t="shared" si="1"/>
        <v>9.0277777777777457E-3</v>
      </c>
    </row>
    <row r="40" spans="1:17">
      <c r="A40" t="s">
        <v>120</v>
      </c>
      <c r="B40">
        <v>13</v>
      </c>
      <c r="C40" t="s">
        <v>179</v>
      </c>
      <c r="H40" t="s">
        <v>180</v>
      </c>
      <c r="I40" t="s">
        <v>181</v>
      </c>
      <c r="J40" s="1">
        <v>0.54305555555555551</v>
      </c>
      <c r="K40" s="1">
        <v>0.55138888888888882</v>
      </c>
      <c r="L40" t="s">
        <v>182</v>
      </c>
      <c r="M40" t="s">
        <v>183</v>
      </c>
      <c r="N40">
        <v>7.6</v>
      </c>
      <c r="Q40" s="1">
        <f t="shared" si="1"/>
        <v>8.3333333333333037E-3</v>
      </c>
    </row>
    <row r="41" spans="1:17">
      <c r="A41" t="s">
        <v>120</v>
      </c>
      <c r="B41">
        <v>14</v>
      </c>
      <c r="C41" t="s">
        <v>184</v>
      </c>
      <c r="D41">
        <v>100454</v>
      </c>
      <c r="E41" t="s">
        <v>216</v>
      </c>
      <c r="F41" t="s">
        <v>217</v>
      </c>
      <c r="G41" t="s">
        <v>196</v>
      </c>
      <c r="H41" t="s">
        <v>182</v>
      </c>
      <c r="I41" t="s">
        <v>183</v>
      </c>
      <c r="J41" s="1">
        <v>0.55138888888888882</v>
      </c>
      <c r="K41" s="1">
        <v>0.57291666666666663</v>
      </c>
      <c r="L41" t="s">
        <v>197</v>
      </c>
      <c r="M41" t="s">
        <v>198</v>
      </c>
      <c r="N41">
        <v>11.3742</v>
      </c>
      <c r="Q41" s="1">
        <f t="shared" si="1"/>
        <v>2.1527777777777812E-2</v>
      </c>
    </row>
    <row r="42" spans="1:17">
      <c r="A42" t="s">
        <v>120</v>
      </c>
      <c r="B42">
        <v>15</v>
      </c>
      <c r="C42" t="s">
        <v>184</v>
      </c>
      <c r="D42">
        <v>100297</v>
      </c>
      <c r="E42" t="s">
        <v>199</v>
      </c>
      <c r="F42" t="s">
        <v>200</v>
      </c>
      <c r="G42" t="s">
        <v>196</v>
      </c>
      <c r="H42" t="s">
        <v>197</v>
      </c>
      <c r="I42" t="s">
        <v>198</v>
      </c>
      <c r="J42" s="1">
        <v>0.57986111111111105</v>
      </c>
      <c r="K42" s="1">
        <v>0.58819444444444446</v>
      </c>
      <c r="L42" t="s">
        <v>201</v>
      </c>
      <c r="M42" t="s">
        <v>202</v>
      </c>
      <c r="N42">
        <v>3.9434100000000001</v>
      </c>
      <c r="Q42" s="1">
        <f t="shared" si="1"/>
        <v>8.3333333333334147E-3</v>
      </c>
    </row>
    <row r="43" spans="1:17">
      <c r="A43" t="s">
        <v>120</v>
      </c>
      <c r="B43">
        <v>16</v>
      </c>
      <c r="C43" t="s">
        <v>184</v>
      </c>
      <c r="D43">
        <v>100459</v>
      </c>
      <c r="E43" t="s">
        <v>203</v>
      </c>
      <c r="F43" t="s">
        <v>204</v>
      </c>
      <c r="G43" t="s">
        <v>196</v>
      </c>
      <c r="H43" t="s">
        <v>201</v>
      </c>
      <c r="I43" t="s">
        <v>202</v>
      </c>
      <c r="J43" s="1">
        <v>0.59652777777777777</v>
      </c>
      <c r="K43" s="1">
        <v>0.60416666666666663</v>
      </c>
      <c r="L43" t="s">
        <v>197</v>
      </c>
      <c r="M43" t="s">
        <v>198</v>
      </c>
      <c r="N43">
        <v>3.6383299999999998</v>
      </c>
      <c r="Q43" s="1">
        <f t="shared" si="1"/>
        <v>7.6388888888888618E-3</v>
      </c>
    </row>
    <row r="44" spans="1:17">
      <c r="A44" t="s">
        <v>120</v>
      </c>
      <c r="B44">
        <v>17</v>
      </c>
      <c r="C44" t="s">
        <v>184</v>
      </c>
      <c r="D44">
        <v>100300</v>
      </c>
      <c r="E44" t="s">
        <v>205</v>
      </c>
      <c r="F44" t="s">
        <v>206</v>
      </c>
      <c r="G44" t="s">
        <v>196</v>
      </c>
      <c r="H44" t="s">
        <v>197</v>
      </c>
      <c r="I44" t="s">
        <v>198</v>
      </c>
      <c r="J44" s="1">
        <v>0.61111111111111105</v>
      </c>
      <c r="K44" s="1">
        <v>0.63124999999999998</v>
      </c>
      <c r="L44" t="s">
        <v>182</v>
      </c>
      <c r="M44" t="s">
        <v>183</v>
      </c>
      <c r="N44">
        <v>10.9535</v>
      </c>
      <c r="Q44" s="1">
        <f t="shared" si="1"/>
        <v>2.0138888888888928E-2</v>
      </c>
    </row>
    <row r="45" spans="1:17">
      <c r="A45" t="s">
        <v>120</v>
      </c>
      <c r="B45">
        <v>18</v>
      </c>
      <c r="C45" t="s">
        <v>184</v>
      </c>
      <c r="D45">
        <v>534738</v>
      </c>
      <c r="E45" t="s">
        <v>185</v>
      </c>
      <c r="F45" t="s">
        <v>186</v>
      </c>
      <c r="G45" t="s">
        <v>187</v>
      </c>
      <c r="H45" t="s">
        <v>182</v>
      </c>
      <c r="I45" t="s">
        <v>183</v>
      </c>
      <c r="J45" s="1">
        <v>0.65972222222222221</v>
      </c>
      <c r="K45" s="1">
        <v>0.68333333333333324</v>
      </c>
      <c r="L45" t="s">
        <v>188</v>
      </c>
      <c r="M45" t="s">
        <v>189</v>
      </c>
      <c r="N45">
        <v>12.118</v>
      </c>
      <c r="Q45" s="1">
        <f t="shared" si="1"/>
        <v>2.3611111111111027E-2</v>
      </c>
    </row>
    <row r="46" spans="1:17">
      <c r="A46" t="s">
        <v>120</v>
      </c>
      <c r="B46">
        <v>19</v>
      </c>
      <c r="C46" t="s">
        <v>184</v>
      </c>
      <c r="D46">
        <v>534887</v>
      </c>
      <c r="E46" t="s">
        <v>190</v>
      </c>
      <c r="F46" t="s">
        <v>191</v>
      </c>
      <c r="G46" t="s">
        <v>187</v>
      </c>
      <c r="H46" t="s">
        <v>188</v>
      </c>
      <c r="I46" t="s">
        <v>189</v>
      </c>
      <c r="J46" s="1">
        <v>0.68611111111111101</v>
      </c>
      <c r="K46" s="1">
        <v>0.70763888888888893</v>
      </c>
      <c r="L46" t="s">
        <v>182</v>
      </c>
      <c r="M46" t="s">
        <v>183</v>
      </c>
      <c r="N46">
        <v>12.781700000000001</v>
      </c>
      <c r="Q46" s="1">
        <f t="shared" si="1"/>
        <v>2.1527777777777923E-2</v>
      </c>
    </row>
    <row r="47" spans="1:17">
      <c r="A47" t="s">
        <v>120</v>
      </c>
      <c r="B47">
        <v>20</v>
      </c>
      <c r="C47" t="s">
        <v>184</v>
      </c>
      <c r="D47">
        <v>534793</v>
      </c>
      <c r="E47" t="s">
        <v>185</v>
      </c>
      <c r="F47" t="s">
        <v>186</v>
      </c>
      <c r="G47" t="s">
        <v>187</v>
      </c>
      <c r="H47" t="s">
        <v>182</v>
      </c>
      <c r="I47" t="s">
        <v>183</v>
      </c>
      <c r="J47" s="1">
        <v>0.71736111111111101</v>
      </c>
      <c r="K47" s="1">
        <v>0.74305555555555547</v>
      </c>
      <c r="L47" t="s">
        <v>188</v>
      </c>
      <c r="M47" t="s">
        <v>189</v>
      </c>
      <c r="N47">
        <v>12.118</v>
      </c>
      <c r="Q47" s="1">
        <f t="shared" si="1"/>
        <v>2.5694444444444464E-2</v>
      </c>
    </row>
    <row r="48" spans="1:17">
      <c r="A48" t="s">
        <v>120</v>
      </c>
      <c r="B48">
        <v>21</v>
      </c>
      <c r="C48" t="s">
        <v>184</v>
      </c>
      <c r="D48">
        <v>534687</v>
      </c>
      <c r="E48" t="s">
        <v>190</v>
      </c>
      <c r="F48" t="s">
        <v>191</v>
      </c>
      <c r="G48" t="s">
        <v>187</v>
      </c>
      <c r="H48" t="s">
        <v>188</v>
      </c>
      <c r="I48" t="s">
        <v>189</v>
      </c>
      <c r="J48" s="1">
        <v>0.74583333333333324</v>
      </c>
      <c r="K48" s="1">
        <v>0.77013888888888893</v>
      </c>
      <c r="L48" t="s">
        <v>182</v>
      </c>
      <c r="M48" t="s">
        <v>183</v>
      </c>
      <c r="N48">
        <v>12.781700000000001</v>
      </c>
      <c r="Q48" s="1">
        <f t="shared" si="1"/>
        <v>2.4305555555555691E-2</v>
      </c>
    </row>
    <row r="49" spans="1:20">
      <c r="A49" t="s">
        <v>120</v>
      </c>
      <c r="B49">
        <v>22</v>
      </c>
      <c r="C49" t="s">
        <v>184</v>
      </c>
      <c r="D49">
        <v>534799</v>
      </c>
      <c r="E49" t="s">
        <v>185</v>
      </c>
      <c r="F49" t="s">
        <v>186</v>
      </c>
      <c r="G49" t="s">
        <v>187</v>
      </c>
      <c r="H49" t="s">
        <v>182</v>
      </c>
      <c r="I49" t="s">
        <v>183</v>
      </c>
      <c r="J49" s="1">
        <v>0.77361111111111114</v>
      </c>
      <c r="K49" s="1">
        <v>0.80069444444444438</v>
      </c>
      <c r="L49" t="s">
        <v>188</v>
      </c>
      <c r="M49" t="s">
        <v>189</v>
      </c>
      <c r="N49">
        <v>12.118</v>
      </c>
      <c r="Q49" s="1">
        <f t="shared" si="1"/>
        <v>2.7083333333333237E-2</v>
      </c>
    </row>
    <row r="50" spans="1:20">
      <c r="A50" t="s">
        <v>120</v>
      </c>
      <c r="B50">
        <v>23</v>
      </c>
      <c r="C50" t="s">
        <v>184</v>
      </c>
      <c r="D50">
        <v>534820</v>
      </c>
      <c r="E50" t="s">
        <v>190</v>
      </c>
      <c r="F50" t="s">
        <v>191</v>
      </c>
      <c r="G50" t="s">
        <v>187</v>
      </c>
      <c r="H50" t="s">
        <v>188</v>
      </c>
      <c r="I50" t="s">
        <v>189</v>
      </c>
      <c r="J50" s="1">
        <v>0.80694444444444446</v>
      </c>
      <c r="K50" s="1">
        <v>0.8305555555555556</v>
      </c>
      <c r="L50" t="s">
        <v>182</v>
      </c>
      <c r="M50" t="s">
        <v>183</v>
      </c>
      <c r="N50">
        <v>12.781700000000001</v>
      </c>
      <c r="Q50" s="1">
        <f t="shared" si="1"/>
        <v>2.3611111111111138E-2</v>
      </c>
    </row>
    <row r="51" spans="1:20">
      <c r="A51" t="s">
        <v>120</v>
      </c>
      <c r="B51">
        <v>24</v>
      </c>
      <c r="C51" t="s">
        <v>179</v>
      </c>
      <c r="H51" t="s">
        <v>182</v>
      </c>
      <c r="I51" t="s">
        <v>183</v>
      </c>
      <c r="J51" s="1">
        <v>0.8305555555555556</v>
      </c>
      <c r="K51" s="1">
        <v>0.83888888888888891</v>
      </c>
      <c r="L51" t="s">
        <v>180</v>
      </c>
      <c r="M51" t="s">
        <v>181</v>
      </c>
      <c r="N51">
        <v>7.8</v>
      </c>
      <c r="Q51" s="1">
        <f t="shared" si="1"/>
        <v>8.3333333333333037E-3</v>
      </c>
    </row>
    <row r="52" spans="1:20">
      <c r="A52" t="s">
        <v>120</v>
      </c>
      <c r="M52" t="s">
        <v>156</v>
      </c>
      <c r="N52">
        <f>SUM(N28:N51)</f>
        <v>203.08544000000001</v>
      </c>
      <c r="P52" t="s">
        <v>157</v>
      </c>
      <c r="Q52" s="1">
        <f>SUM(Q28:Q51)</f>
        <v>0.41180555555555576</v>
      </c>
    </row>
    <row r="54" spans="1:20">
      <c r="A54" t="s">
        <v>135</v>
      </c>
    </row>
    <row r="55" spans="1:20">
      <c r="A55" t="s">
        <v>135</v>
      </c>
      <c r="B55">
        <v>1</v>
      </c>
      <c r="C55" t="s">
        <v>179</v>
      </c>
      <c r="H55" t="s">
        <v>180</v>
      </c>
      <c r="I55" t="s">
        <v>181</v>
      </c>
      <c r="J55" s="1">
        <v>0.24861111111111112</v>
      </c>
      <c r="K55" s="1">
        <v>0.25694444444444448</v>
      </c>
      <c r="L55" t="s">
        <v>218</v>
      </c>
      <c r="M55" t="s">
        <v>219</v>
      </c>
      <c r="N55">
        <v>5.3</v>
      </c>
      <c r="Q55" s="1">
        <f t="shared" ref="Q55:Q73" si="2">K55-J55</f>
        <v>8.3333333333333592E-3</v>
      </c>
    </row>
    <row r="56" spans="1:20">
      <c r="A56" t="s">
        <v>135</v>
      </c>
      <c r="B56">
        <v>2</v>
      </c>
      <c r="C56" t="s">
        <v>184</v>
      </c>
      <c r="D56">
        <v>220805</v>
      </c>
      <c r="E56" t="s">
        <v>220</v>
      </c>
      <c r="F56" t="s">
        <v>221</v>
      </c>
      <c r="G56" t="s">
        <v>222</v>
      </c>
      <c r="H56" t="s">
        <v>218</v>
      </c>
      <c r="I56" t="s">
        <v>219</v>
      </c>
      <c r="J56" s="1">
        <v>0.25694444444444448</v>
      </c>
      <c r="K56" s="1">
        <v>0.29236111111111113</v>
      </c>
      <c r="L56" t="s">
        <v>223</v>
      </c>
      <c r="M56" t="s">
        <v>224</v>
      </c>
      <c r="N56">
        <v>19.882999999999999</v>
      </c>
      <c r="Q56" s="1">
        <f t="shared" si="2"/>
        <v>3.5416666666666652E-2</v>
      </c>
    </row>
    <row r="57" spans="1:20">
      <c r="A57" t="s">
        <v>135</v>
      </c>
      <c r="B57">
        <v>3</v>
      </c>
      <c r="C57" t="s">
        <v>184</v>
      </c>
      <c r="D57">
        <v>220879</v>
      </c>
      <c r="E57" t="s">
        <v>225</v>
      </c>
      <c r="F57" t="s">
        <v>226</v>
      </c>
      <c r="G57" t="s">
        <v>222</v>
      </c>
      <c r="H57" t="s">
        <v>223</v>
      </c>
      <c r="I57" t="s">
        <v>224</v>
      </c>
      <c r="J57" s="1">
        <v>0.30902777777777779</v>
      </c>
      <c r="K57" s="1">
        <v>0.34652777777777777</v>
      </c>
      <c r="L57" t="s">
        <v>218</v>
      </c>
      <c r="M57" t="s">
        <v>219</v>
      </c>
      <c r="N57">
        <v>20.921500000000002</v>
      </c>
      <c r="Q57" s="1">
        <f t="shared" si="2"/>
        <v>3.7499999999999978E-2</v>
      </c>
    </row>
    <row r="58" spans="1:20">
      <c r="A58" t="s">
        <v>135</v>
      </c>
      <c r="B58">
        <v>4</v>
      </c>
      <c r="C58" t="s">
        <v>184</v>
      </c>
      <c r="D58">
        <v>220815</v>
      </c>
      <c r="E58" t="s">
        <v>220</v>
      </c>
      <c r="F58" t="s">
        <v>221</v>
      </c>
      <c r="G58" t="s">
        <v>222</v>
      </c>
      <c r="H58" t="s">
        <v>218</v>
      </c>
      <c r="I58" t="s">
        <v>219</v>
      </c>
      <c r="J58" s="1">
        <v>0.3611111111111111</v>
      </c>
      <c r="K58" s="1">
        <v>0.3979166666666667</v>
      </c>
      <c r="L58" t="s">
        <v>223</v>
      </c>
      <c r="M58" t="s">
        <v>224</v>
      </c>
      <c r="N58">
        <v>19.882999999999999</v>
      </c>
      <c r="Q58" s="1">
        <f t="shared" si="2"/>
        <v>3.6805555555555591E-2</v>
      </c>
      <c r="T58" s="1">
        <f>AVERAGE(Q56:Q61)</f>
        <v>3.3912037037037074E-2</v>
      </c>
    </row>
    <row r="59" spans="1:20">
      <c r="A59" t="s">
        <v>135</v>
      </c>
      <c r="B59">
        <v>5</v>
      </c>
      <c r="C59" t="s">
        <v>184</v>
      </c>
      <c r="D59">
        <v>220891</v>
      </c>
      <c r="E59" t="s">
        <v>225</v>
      </c>
      <c r="F59" t="s">
        <v>226</v>
      </c>
      <c r="G59" t="s">
        <v>222</v>
      </c>
      <c r="H59" t="s">
        <v>223</v>
      </c>
      <c r="I59" t="s">
        <v>224</v>
      </c>
      <c r="J59" s="1">
        <v>0.43402777777777773</v>
      </c>
      <c r="K59" s="1">
        <v>0.47083333333333338</v>
      </c>
      <c r="L59" t="s">
        <v>218</v>
      </c>
      <c r="M59" t="s">
        <v>219</v>
      </c>
      <c r="N59">
        <v>20.921500000000002</v>
      </c>
      <c r="Q59" s="1">
        <f t="shared" si="2"/>
        <v>3.6805555555555647E-2</v>
      </c>
    </row>
    <row r="60" spans="1:20">
      <c r="A60" t="s">
        <v>135</v>
      </c>
      <c r="B60">
        <v>6</v>
      </c>
      <c r="C60" t="s">
        <v>184</v>
      </c>
      <c r="D60">
        <v>220826</v>
      </c>
      <c r="E60" t="s">
        <v>227</v>
      </c>
      <c r="F60" t="s">
        <v>228</v>
      </c>
      <c r="G60" t="s">
        <v>222</v>
      </c>
      <c r="H60" t="s">
        <v>218</v>
      </c>
      <c r="I60" t="s">
        <v>219</v>
      </c>
      <c r="J60" s="1">
        <v>0.47569444444444442</v>
      </c>
      <c r="K60" s="1">
        <v>0.50486111111111109</v>
      </c>
      <c r="L60" t="s">
        <v>192</v>
      </c>
      <c r="M60" t="s">
        <v>193</v>
      </c>
      <c r="N60">
        <v>16.2334</v>
      </c>
      <c r="Q60" s="1">
        <f t="shared" si="2"/>
        <v>2.9166666666666674E-2</v>
      </c>
    </row>
    <row r="61" spans="1:20">
      <c r="A61" t="s">
        <v>135</v>
      </c>
      <c r="B61">
        <v>7</v>
      </c>
      <c r="C61" t="s">
        <v>184</v>
      </c>
      <c r="D61">
        <v>220898</v>
      </c>
      <c r="E61" t="s">
        <v>229</v>
      </c>
      <c r="F61" t="s">
        <v>230</v>
      </c>
      <c r="G61" t="s">
        <v>222</v>
      </c>
      <c r="H61" t="s">
        <v>192</v>
      </c>
      <c r="I61" t="s">
        <v>193</v>
      </c>
      <c r="J61" s="1">
        <v>0.51597222222222217</v>
      </c>
      <c r="K61" s="1">
        <v>0.54375000000000007</v>
      </c>
      <c r="L61" t="s">
        <v>218</v>
      </c>
      <c r="M61" t="s">
        <v>219</v>
      </c>
      <c r="N61">
        <v>15.4627</v>
      </c>
      <c r="Q61" s="1">
        <f t="shared" si="2"/>
        <v>2.7777777777777901E-2</v>
      </c>
    </row>
    <row r="62" spans="1:20">
      <c r="A62" t="s">
        <v>135</v>
      </c>
      <c r="B62">
        <v>8</v>
      </c>
      <c r="C62" t="s">
        <v>179</v>
      </c>
      <c r="H62" t="s">
        <v>218</v>
      </c>
      <c r="I62" t="s">
        <v>219</v>
      </c>
      <c r="J62" s="1">
        <v>0.54375000000000007</v>
      </c>
      <c r="K62" s="1">
        <v>0.55208333333333337</v>
      </c>
      <c r="L62" t="s">
        <v>180</v>
      </c>
      <c r="M62" t="s">
        <v>181</v>
      </c>
      <c r="N62">
        <v>5.3</v>
      </c>
      <c r="Q62" s="1">
        <f t="shared" si="2"/>
        <v>8.3333333333333037E-3</v>
      </c>
    </row>
    <row r="63" spans="1:20">
      <c r="A63" t="s">
        <v>135</v>
      </c>
      <c r="B63">
        <v>9</v>
      </c>
      <c r="C63" t="s">
        <v>179</v>
      </c>
      <c r="H63" t="s">
        <v>180</v>
      </c>
      <c r="I63" t="s">
        <v>181</v>
      </c>
      <c r="J63" s="1">
        <v>0.59236111111111112</v>
      </c>
      <c r="K63" s="1">
        <v>0.60069444444444442</v>
      </c>
      <c r="L63" t="s">
        <v>218</v>
      </c>
      <c r="M63" t="s">
        <v>219</v>
      </c>
      <c r="N63">
        <v>5.3</v>
      </c>
      <c r="Q63" s="1">
        <f t="shared" si="2"/>
        <v>8.3333333333333037E-3</v>
      </c>
    </row>
    <row r="64" spans="1:20">
      <c r="A64" t="s">
        <v>135</v>
      </c>
      <c r="B64">
        <v>10</v>
      </c>
      <c r="C64" t="s">
        <v>184</v>
      </c>
      <c r="D64">
        <v>220838</v>
      </c>
      <c r="E64" t="s">
        <v>227</v>
      </c>
      <c r="F64" t="s">
        <v>228</v>
      </c>
      <c r="G64" t="s">
        <v>222</v>
      </c>
      <c r="H64" t="s">
        <v>218</v>
      </c>
      <c r="I64" t="s">
        <v>219</v>
      </c>
      <c r="J64" s="1">
        <v>0.60069444444444442</v>
      </c>
      <c r="K64" s="1">
        <v>0.62986111111111109</v>
      </c>
      <c r="L64" t="s">
        <v>192</v>
      </c>
      <c r="M64" t="s">
        <v>193</v>
      </c>
      <c r="N64">
        <v>16.2334</v>
      </c>
      <c r="Q64" s="1">
        <f t="shared" si="2"/>
        <v>2.9166666666666674E-2</v>
      </c>
    </row>
    <row r="65" spans="1:17">
      <c r="A65" t="s">
        <v>135</v>
      </c>
      <c r="B65">
        <v>11</v>
      </c>
      <c r="C65" t="s">
        <v>184</v>
      </c>
      <c r="D65">
        <v>220910</v>
      </c>
      <c r="E65" t="s">
        <v>229</v>
      </c>
      <c r="F65" t="s">
        <v>230</v>
      </c>
      <c r="G65" t="s">
        <v>222</v>
      </c>
      <c r="H65" t="s">
        <v>192</v>
      </c>
      <c r="I65" t="s">
        <v>193</v>
      </c>
      <c r="J65" s="1">
        <v>0.64097222222222217</v>
      </c>
      <c r="K65" s="1">
        <v>0.66875000000000007</v>
      </c>
      <c r="L65" t="s">
        <v>218</v>
      </c>
      <c r="M65" t="s">
        <v>219</v>
      </c>
      <c r="N65">
        <v>15.4627</v>
      </c>
      <c r="Q65" s="1">
        <f t="shared" si="2"/>
        <v>2.7777777777777901E-2</v>
      </c>
    </row>
    <row r="66" spans="1:17">
      <c r="A66" t="s">
        <v>135</v>
      </c>
      <c r="B66">
        <v>12</v>
      </c>
      <c r="C66" t="s">
        <v>184</v>
      </c>
      <c r="D66">
        <v>220845</v>
      </c>
      <c r="E66" t="s">
        <v>220</v>
      </c>
      <c r="F66" t="s">
        <v>221</v>
      </c>
      <c r="G66" t="s">
        <v>222</v>
      </c>
      <c r="H66" t="s">
        <v>218</v>
      </c>
      <c r="I66" t="s">
        <v>219</v>
      </c>
      <c r="J66" s="1">
        <v>0.67361111111111116</v>
      </c>
      <c r="K66" s="1">
        <v>0.70833333333333337</v>
      </c>
      <c r="L66" t="s">
        <v>223</v>
      </c>
      <c r="M66" t="s">
        <v>224</v>
      </c>
      <c r="N66">
        <v>19.882999999999999</v>
      </c>
      <c r="Q66" s="1">
        <f t="shared" si="2"/>
        <v>3.472222222222221E-2</v>
      </c>
    </row>
    <row r="67" spans="1:17">
      <c r="A67" t="s">
        <v>135</v>
      </c>
      <c r="B67">
        <v>13</v>
      </c>
      <c r="C67" t="s">
        <v>184</v>
      </c>
      <c r="D67">
        <v>220923</v>
      </c>
      <c r="E67" t="s">
        <v>225</v>
      </c>
      <c r="F67" t="s">
        <v>226</v>
      </c>
      <c r="G67" t="s">
        <v>222</v>
      </c>
      <c r="H67" t="s">
        <v>223</v>
      </c>
      <c r="I67" t="s">
        <v>224</v>
      </c>
      <c r="J67" s="1">
        <v>0.76736111111111116</v>
      </c>
      <c r="K67" s="1">
        <v>0.80486111111111114</v>
      </c>
      <c r="L67" t="s">
        <v>218</v>
      </c>
      <c r="M67" t="s">
        <v>219</v>
      </c>
      <c r="N67">
        <v>20.921500000000002</v>
      </c>
      <c r="Q67" s="1">
        <f t="shared" si="2"/>
        <v>3.7499999999999978E-2</v>
      </c>
    </row>
    <row r="68" spans="1:17">
      <c r="A68" t="s">
        <v>135</v>
      </c>
      <c r="B68">
        <v>14</v>
      </c>
      <c r="C68" t="s">
        <v>184</v>
      </c>
      <c r="D68">
        <v>220858</v>
      </c>
      <c r="E68" t="s">
        <v>227</v>
      </c>
      <c r="F68" t="s">
        <v>228</v>
      </c>
      <c r="G68" t="s">
        <v>222</v>
      </c>
      <c r="H68" t="s">
        <v>218</v>
      </c>
      <c r="I68" t="s">
        <v>219</v>
      </c>
      <c r="J68" s="1">
        <v>0.80902777777777779</v>
      </c>
      <c r="K68" s="1">
        <v>0.83958333333333324</v>
      </c>
      <c r="L68" t="s">
        <v>192</v>
      </c>
      <c r="M68" t="s">
        <v>193</v>
      </c>
      <c r="N68">
        <v>16.2334</v>
      </c>
      <c r="Q68" s="1">
        <f t="shared" si="2"/>
        <v>3.0555555555555447E-2</v>
      </c>
    </row>
    <row r="69" spans="1:17">
      <c r="A69" t="s">
        <v>135</v>
      </c>
      <c r="B69">
        <v>15</v>
      </c>
      <c r="C69" t="s">
        <v>184</v>
      </c>
      <c r="D69">
        <v>100485</v>
      </c>
      <c r="E69" t="s">
        <v>194</v>
      </c>
      <c r="F69" t="s">
        <v>195</v>
      </c>
      <c r="G69" t="s">
        <v>196</v>
      </c>
      <c r="H69" t="s">
        <v>192</v>
      </c>
      <c r="I69" t="s">
        <v>193</v>
      </c>
      <c r="J69" s="1">
        <v>0.84027777777777779</v>
      </c>
      <c r="K69" s="1">
        <v>0.86458333333333337</v>
      </c>
      <c r="L69" t="s">
        <v>197</v>
      </c>
      <c r="M69" t="s">
        <v>198</v>
      </c>
      <c r="N69">
        <v>13.524900000000001</v>
      </c>
      <c r="Q69" s="1">
        <f t="shared" si="2"/>
        <v>2.430555555555558E-2</v>
      </c>
    </row>
    <row r="70" spans="1:17">
      <c r="A70" t="s">
        <v>135</v>
      </c>
      <c r="B70">
        <v>16</v>
      </c>
      <c r="C70" t="s">
        <v>184</v>
      </c>
      <c r="D70">
        <v>100329</v>
      </c>
      <c r="E70" t="s">
        <v>199</v>
      </c>
      <c r="F70" t="s">
        <v>200</v>
      </c>
      <c r="G70" t="s">
        <v>196</v>
      </c>
      <c r="H70" t="s">
        <v>197</v>
      </c>
      <c r="I70" t="s">
        <v>198</v>
      </c>
      <c r="J70" s="1">
        <v>0.875</v>
      </c>
      <c r="K70" s="1">
        <v>0.8833333333333333</v>
      </c>
      <c r="L70" t="s">
        <v>201</v>
      </c>
      <c r="M70" t="s">
        <v>202</v>
      </c>
      <c r="N70">
        <v>3.9434100000000001</v>
      </c>
      <c r="Q70" s="1">
        <f t="shared" si="2"/>
        <v>8.3333333333333037E-3</v>
      </c>
    </row>
    <row r="71" spans="1:17">
      <c r="A71" t="s">
        <v>135</v>
      </c>
      <c r="B71">
        <v>17</v>
      </c>
      <c r="C71" t="s">
        <v>184</v>
      </c>
      <c r="D71">
        <v>100488</v>
      </c>
      <c r="E71" t="s">
        <v>203</v>
      </c>
      <c r="F71" t="s">
        <v>204</v>
      </c>
      <c r="G71" t="s">
        <v>196</v>
      </c>
      <c r="H71" t="s">
        <v>201</v>
      </c>
      <c r="I71" t="s">
        <v>202</v>
      </c>
      <c r="J71" s="1">
        <v>0.88888888888888884</v>
      </c>
      <c r="K71" s="1">
        <v>0.8965277777777777</v>
      </c>
      <c r="L71" t="s">
        <v>197</v>
      </c>
      <c r="M71" t="s">
        <v>198</v>
      </c>
      <c r="N71">
        <v>3.6383299999999998</v>
      </c>
      <c r="Q71" s="1">
        <f t="shared" si="2"/>
        <v>7.6388888888888618E-3</v>
      </c>
    </row>
    <row r="72" spans="1:17">
      <c r="A72" t="s">
        <v>135</v>
      </c>
      <c r="B72">
        <v>18</v>
      </c>
      <c r="C72" t="s">
        <v>184</v>
      </c>
      <c r="D72">
        <v>100331</v>
      </c>
      <c r="E72" t="s">
        <v>199</v>
      </c>
      <c r="F72" t="s">
        <v>200</v>
      </c>
      <c r="G72" t="s">
        <v>196</v>
      </c>
      <c r="H72" t="s">
        <v>197</v>
      </c>
      <c r="I72" t="s">
        <v>198</v>
      </c>
      <c r="J72" s="1">
        <v>0.90625</v>
      </c>
      <c r="K72" s="1">
        <v>0.9145833333333333</v>
      </c>
      <c r="L72" t="s">
        <v>201</v>
      </c>
      <c r="M72" t="s">
        <v>202</v>
      </c>
      <c r="N72">
        <v>3.9434100000000001</v>
      </c>
      <c r="Q72" s="1">
        <f t="shared" si="2"/>
        <v>8.3333333333333037E-3</v>
      </c>
    </row>
    <row r="73" spans="1:17">
      <c r="A73" t="s">
        <v>135</v>
      </c>
      <c r="B73">
        <v>19</v>
      </c>
      <c r="C73" t="s">
        <v>179</v>
      </c>
      <c r="H73" t="s">
        <v>201</v>
      </c>
      <c r="I73" t="s">
        <v>202</v>
      </c>
      <c r="J73" s="1">
        <v>0.9145833333333333</v>
      </c>
      <c r="K73" s="1">
        <v>0.92499999999999993</v>
      </c>
      <c r="L73" t="s">
        <v>180</v>
      </c>
      <c r="M73" t="s">
        <v>181</v>
      </c>
      <c r="N73">
        <v>7.5</v>
      </c>
      <c r="Q73" s="1">
        <f t="shared" si="2"/>
        <v>1.041666666666663E-2</v>
      </c>
    </row>
    <row r="74" spans="1:17" ht="15.95">
      <c r="A74" t="s">
        <v>135</v>
      </c>
      <c r="M74" s="8" t="s">
        <v>156</v>
      </c>
      <c r="N74">
        <f>SUM(N55:N73)</f>
        <v>250.48915</v>
      </c>
      <c r="P74" t="s">
        <v>157</v>
      </c>
      <c r="Q74" s="1">
        <f>SUM(Q55:Q73)</f>
        <v>0.4472222222222223</v>
      </c>
    </row>
    <row r="76" spans="1:17">
      <c r="A76" t="s">
        <v>126</v>
      </c>
    </row>
    <row r="77" spans="1:17">
      <c r="A77" t="s">
        <v>126</v>
      </c>
      <c r="B77">
        <v>1</v>
      </c>
      <c r="C77" t="s">
        <v>179</v>
      </c>
      <c r="H77" t="s">
        <v>180</v>
      </c>
      <c r="I77" t="s">
        <v>181</v>
      </c>
      <c r="J77" s="1">
        <v>0.26180555555555557</v>
      </c>
      <c r="K77" s="1">
        <v>0.27430555555555552</v>
      </c>
      <c r="L77" t="s">
        <v>231</v>
      </c>
      <c r="M77" t="s">
        <v>232</v>
      </c>
      <c r="N77">
        <v>9.6999999999999993</v>
      </c>
      <c r="Q77" s="1">
        <f t="shared" ref="Q77:Q94" si="3">K77-J77</f>
        <v>1.2499999999999956E-2</v>
      </c>
    </row>
    <row r="78" spans="1:17">
      <c r="A78" t="s">
        <v>126</v>
      </c>
      <c r="B78">
        <v>2</v>
      </c>
      <c r="C78" t="s">
        <v>184</v>
      </c>
      <c r="D78">
        <v>330002</v>
      </c>
      <c r="E78" t="s">
        <v>233</v>
      </c>
      <c r="F78" t="s">
        <v>234</v>
      </c>
      <c r="G78" t="s">
        <v>235</v>
      </c>
      <c r="H78" t="s">
        <v>231</v>
      </c>
      <c r="I78" t="s">
        <v>232</v>
      </c>
      <c r="J78" s="1">
        <v>0.27430555555555552</v>
      </c>
      <c r="K78" s="1">
        <v>0.29652777777777778</v>
      </c>
      <c r="L78" t="s">
        <v>236</v>
      </c>
      <c r="M78" t="s">
        <v>237</v>
      </c>
      <c r="N78">
        <v>14.0327</v>
      </c>
      <c r="Q78" s="1">
        <f t="shared" si="3"/>
        <v>2.2222222222222254E-2</v>
      </c>
    </row>
    <row r="79" spans="1:17">
      <c r="A79" t="s">
        <v>126</v>
      </c>
      <c r="B79">
        <v>3</v>
      </c>
      <c r="C79" t="s">
        <v>184</v>
      </c>
      <c r="D79">
        <v>330044</v>
      </c>
      <c r="E79" t="s">
        <v>238</v>
      </c>
      <c r="F79" t="s">
        <v>239</v>
      </c>
      <c r="G79" t="s">
        <v>235</v>
      </c>
      <c r="H79" t="s">
        <v>236</v>
      </c>
      <c r="I79" t="s">
        <v>237</v>
      </c>
      <c r="J79" s="1">
        <v>0.30208333333333331</v>
      </c>
      <c r="K79" s="1">
        <v>0.32083333333333336</v>
      </c>
      <c r="L79" t="s">
        <v>231</v>
      </c>
      <c r="M79" t="s">
        <v>232</v>
      </c>
      <c r="N79">
        <v>13.1371</v>
      </c>
      <c r="Q79" s="1">
        <f t="shared" si="3"/>
        <v>1.8750000000000044E-2</v>
      </c>
    </row>
    <row r="80" spans="1:17">
      <c r="A80" t="s">
        <v>126</v>
      </c>
      <c r="B80">
        <v>4</v>
      </c>
      <c r="C80" t="s">
        <v>184</v>
      </c>
      <c r="D80">
        <v>330010</v>
      </c>
      <c r="E80" t="s">
        <v>233</v>
      </c>
      <c r="F80" t="s">
        <v>234</v>
      </c>
      <c r="G80" t="s">
        <v>235</v>
      </c>
      <c r="H80" t="s">
        <v>231</v>
      </c>
      <c r="I80" t="s">
        <v>232</v>
      </c>
      <c r="J80" s="1">
        <v>0.32291666666666669</v>
      </c>
      <c r="K80" s="1">
        <v>0.34652777777777777</v>
      </c>
      <c r="L80" t="s">
        <v>236</v>
      </c>
      <c r="M80" t="s">
        <v>237</v>
      </c>
      <c r="N80">
        <v>14.0327</v>
      </c>
      <c r="Q80" s="1">
        <f t="shared" si="3"/>
        <v>2.3611111111111083E-2</v>
      </c>
    </row>
    <row r="81" spans="1:17">
      <c r="A81" t="s">
        <v>126</v>
      </c>
      <c r="B81">
        <v>5</v>
      </c>
      <c r="C81" t="s">
        <v>184</v>
      </c>
      <c r="D81">
        <v>100244</v>
      </c>
      <c r="E81" t="s">
        <v>238</v>
      </c>
      <c r="F81" t="s">
        <v>239</v>
      </c>
      <c r="G81" t="s">
        <v>235</v>
      </c>
      <c r="H81" t="s">
        <v>236</v>
      </c>
      <c r="I81" t="s">
        <v>237</v>
      </c>
      <c r="J81" s="1">
        <v>0.35069444444444442</v>
      </c>
      <c r="K81" s="1">
        <v>0.37013888888888885</v>
      </c>
      <c r="L81" t="s">
        <v>231</v>
      </c>
      <c r="M81" t="s">
        <v>232</v>
      </c>
      <c r="N81">
        <v>13.1371</v>
      </c>
      <c r="Q81" s="1">
        <f t="shared" si="3"/>
        <v>1.9444444444444431E-2</v>
      </c>
    </row>
    <row r="82" spans="1:17">
      <c r="A82" t="s">
        <v>126</v>
      </c>
      <c r="B82">
        <v>6</v>
      </c>
      <c r="C82" t="s">
        <v>184</v>
      </c>
      <c r="D82">
        <v>330015</v>
      </c>
      <c r="E82" t="s">
        <v>233</v>
      </c>
      <c r="F82" t="s">
        <v>234</v>
      </c>
      <c r="G82" t="s">
        <v>235</v>
      </c>
      <c r="H82" t="s">
        <v>231</v>
      </c>
      <c r="I82" t="s">
        <v>232</v>
      </c>
      <c r="J82" s="1">
        <v>0.3923611111111111</v>
      </c>
      <c r="K82" s="1">
        <v>0.4145833333333333</v>
      </c>
      <c r="L82" t="s">
        <v>236</v>
      </c>
      <c r="M82" t="s">
        <v>237</v>
      </c>
      <c r="N82">
        <v>14.0327</v>
      </c>
      <c r="Q82" s="1">
        <f t="shared" si="3"/>
        <v>2.2222222222222199E-2</v>
      </c>
    </row>
    <row r="83" spans="1:17">
      <c r="A83" t="s">
        <v>126</v>
      </c>
      <c r="B83">
        <v>7</v>
      </c>
      <c r="C83" t="s">
        <v>184</v>
      </c>
      <c r="D83">
        <v>330056</v>
      </c>
      <c r="E83" t="s">
        <v>238</v>
      </c>
      <c r="F83" t="s">
        <v>239</v>
      </c>
      <c r="G83" t="s">
        <v>235</v>
      </c>
      <c r="H83" t="s">
        <v>236</v>
      </c>
      <c r="I83" t="s">
        <v>237</v>
      </c>
      <c r="J83" s="1">
        <v>0.41666666666666669</v>
      </c>
      <c r="K83" s="1">
        <v>0.43402777777777773</v>
      </c>
      <c r="L83" t="s">
        <v>231</v>
      </c>
      <c r="M83" t="s">
        <v>232</v>
      </c>
      <c r="N83">
        <v>13.1371</v>
      </c>
      <c r="Q83" s="1">
        <f t="shared" si="3"/>
        <v>1.7361111111111049E-2</v>
      </c>
    </row>
    <row r="84" spans="1:17">
      <c r="A84" t="s">
        <v>126</v>
      </c>
      <c r="B84">
        <v>8</v>
      </c>
      <c r="C84" t="s">
        <v>184</v>
      </c>
      <c r="D84">
        <v>330017</v>
      </c>
      <c r="E84" t="s">
        <v>233</v>
      </c>
      <c r="F84" t="s">
        <v>234</v>
      </c>
      <c r="G84" t="s">
        <v>235</v>
      </c>
      <c r="H84" t="s">
        <v>231</v>
      </c>
      <c r="I84" t="s">
        <v>232</v>
      </c>
      <c r="J84" s="1">
        <v>0.43611111111111112</v>
      </c>
      <c r="K84" s="1">
        <v>0.45624999999999999</v>
      </c>
      <c r="L84" t="s">
        <v>236</v>
      </c>
      <c r="M84" t="s">
        <v>237</v>
      </c>
      <c r="N84">
        <v>14.0327</v>
      </c>
      <c r="Q84" s="1">
        <f t="shared" si="3"/>
        <v>2.0138888888888873E-2</v>
      </c>
    </row>
    <row r="85" spans="1:17">
      <c r="A85" t="s">
        <v>126</v>
      </c>
      <c r="B85">
        <v>9</v>
      </c>
      <c r="C85" t="s">
        <v>184</v>
      </c>
      <c r="D85">
        <v>330058</v>
      </c>
      <c r="E85" t="s">
        <v>238</v>
      </c>
      <c r="F85" t="s">
        <v>239</v>
      </c>
      <c r="G85" t="s">
        <v>235</v>
      </c>
      <c r="H85" t="s">
        <v>236</v>
      </c>
      <c r="I85" t="s">
        <v>237</v>
      </c>
      <c r="J85" s="1">
        <v>0.45833333333333331</v>
      </c>
      <c r="K85" s="1">
        <v>0.47569444444444442</v>
      </c>
      <c r="L85" t="s">
        <v>231</v>
      </c>
      <c r="M85" t="s">
        <v>232</v>
      </c>
      <c r="N85">
        <v>13.1371</v>
      </c>
      <c r="Q85" s="1">
        <f t="shared" si="3"/>
        <v>1.7361111111111105E-2</v>
      </c>
    </row>
    <row r="86" spans="1:17">
      <c r="A86" t="s">
        <v>126</v>
      </c>
      <c r="B86">
        <v>10</v>
      </c>
      <c r="C86" t="s">
        <v>184</v>
      </c>
      <c r="D86">
        <v>100255</v>
      </c>
      <c r="E86" t="s">
        <v>233</v>
      </c>
      <c r="F86" t="s">
        <v>234</v>
      </c>
      <c r="G86" t="s">
        <v>235</v>
      </c>
      <c r="H86" t="s">
        <v>231</v>
      </c>
      <c r="I86" t="s">
        <v>232</v>
      </c>
      <c r="J86" s="1">
        <v>0.4777777777777778</v>
      </c>
      <c r="K86" s="1">
        <v>0.49791666666666662</v>
      </c>
      <c r="L86" t="s">
        <v>236</v>
      </c>
      <c r="M86" t="s">
        <v>237</v>
      </c>
      <c r="N86">
        <v>14.0327</v>
      </c>
      <c r="Q86" s="1">
        <f t="shared" si="3"/>
        <v>2.0138888888888817E-2</v>
      </c>
    </row>
    <row r="87" spans="1:17">
      <c r="A87" t="s">
        <v>126</v>
      </c>
      <c r="B87">
        <v>11</v>
      </c>
      <c r="C87" t="s">
        <v>184</v>
      </c>
      <c r="D87">
        <v>100246</v>
      </c>
      <c r="E87" t="s">
        <v>238</v>
      </c>
      <c r="F87" t="s">
        <v>239</v>
      </c>
      <c r="G87" t="s">
        <v>235</v>
      </c>
      <c r="H87" t="s">
        <v>236</v>
      </c>
      <c r="I87" t="s">
        <v>237</v>
      </c>
      <c r="J87" s="1">
        <v>0.5</v>
      </c>
      <c r="K87" s="1">
        <v>0.51736111111111105</v>
      </c>
      <c r="L87" t="s">
        <v>231</v>
      </c>
      <c r="M87" t="s">
        <v>232</v>
      </c>
      <c r="N87">
        <v>13.1371</v>
      </c>
      <c r="Q87" s="1">
        <f t="shared" si="3"/>
        <v>1.7361111111111049E-2</v>
      </c>
    </row>
    <row r="88" spans="1:17">
      <c r="A88" t="s">
        <v>126</v>
      </c>
      <c r="B88">
        <v>12</v>
      </c>
      <c r="C88" t="s">
        <v>179</v>
      </c>
      <c r="H88" t="s">
        <v>231</v>
      </c>
      <c r="I88" t="s">
        <v>232</v>
      </c>
      <c r="J88" s="1">
        <v>0.51736111111111105</v>
      </c>
      <c r="K88" s="1">
        <v>0.52986111111111112</v>
      </c>
      <c r="L88" t="s">
        <v>180</v>
      </c>
      <c r="M88" t="s">
        <v>181</v>
      </c>
      <c r="N88">
        <v>9.8000000000000007</v>
      </c>
      <c r="Q88" s="1">
        <f t="shared" si="3"/>
        <v>1.2500000000000067E-2</v>
      </c>
    </row>
    <row r="89" spans="1:17">
      <c r="A89" t="s">
        <v>126</v>
      </c>
      <c r="B89">
        <v>13</v>
      </c>
      <c r="C89" t="s">
        <v>179</v>
      </c>
      <c r="H89" t="s">
        <v>180</v>
      </c>
      <c r="I89" t="s">
        <v>181</v>
      </c>
      <c r="J89" s="1">
        <v>0.53888888888888886</v>
      </c>
      <c r="K89" s="1">
        <v>0.54722222222222217</v>
      </c>
      <c r="L89" t="s">
        <v>182</v>
      </c>
      <c r="M89" t="s">
        <v>183</v>
      </c>
      <c r="N89">
        <v>7.6</v>
      </c>
      <c r="Q89" s="1">
        <f t="shared" si="3"/>
        <v>8.3333333333333037E-3</v>
      </c>
    </row>
    <row r="90" spans="1:17">
      <c r="A90" t="s">
        <v>126</v>
      </c>
      <c r="B90">
        <v>14</v>
      </c>
      <c r="C90" t="s">
        <v>184</v>
      </c>
      <c r="D90">
        <v>534730</v>
      </c>
      <c r="E90" t="s">
        <v>185</v>
      </c>
      <c r="F90" t="s">
        <v>186</v>
      </c>
      <c r="G90" t="s">
        <v>187</v>
      </c>
      <c r="H90" t="s">
        <v>182</v>
      </c>
      <c r="I90" t="s">
        <v>183</v>
      </c>
      <c r="J90" s="1">
        <v>0.54722222222222217</v>
      </c>
      <c r="K90" s="1">
        <v>0.5708333333333333</v>
      </c>
      <c r="L90" t="s">
        <v>188</v>
      </c>
      <c r="M90" t="s">
        <v>189</v>
      </c>
      <c r="N90">
        <v>12.118</v>
      </c>
      <c r="Q90" s="1">
        <f t="shared" si="3"/>
        <v>2.3611111111111138E-2</v>
      </c>
    </row>
    <row r="91" spans="1:17">
      <c r="A91" t="s">
        <v>126</v>
      </c>
      <c r="B91">
        <v>15</v>
      </c>
      <c r="C91" t="s">
        <v>184</v>
      </c>
      <c r="D91">
        <v>534779</v>
      </c>
      <c r="E91" t="s">
        <v>190</v>
      </c>
      <c r="F91" t="s">
        <v>191</v>
      </c>
      <c r="G91" t="s">
        <v>187</v>
      </c>
      <c r="H91" t="s">
        <v>188</v>
      </c>
      <c r="I91" t="s">
        <v>189</v>
      </c>
      <c r="J91" s="1">
        <v>0.57361111111111118</v>
      </c>
      <c r="K91" s="1">
        <v>0.59513888888888888</v>
      </c>
      <c r="L91" t="s">
        <v>182</v>
      </c>
      <c r="M91" t="s">
        <v>183</v>
      </c>
      <c r="N91">
        <v>12.781700000000001</v>
      </c>
      <c r="Q91" s="1">
        <f t="shared" si="3"/>
        <v>2.1527777777777701E-2</v>
      </c>
    </row>
    <row r="92" spans="1:17">
      <c r="A92" t="s">
        <v>126</v>
      </c>
      <c r="B92">
        <v>16</v>
      </c>
      <c r="C92" t="s">
        <v>184</v>
      </c>
      <c r="D92">
        <v>534637</v>
      </c>
      <c r="E92" t="s">
        <v>185</v>
      </c>
      <c r="F92" t="s">
        <v>186</v>
      </c>
      <c r="G92" t="s">
        <v>187</v>
      </c>
      <c r="H92" t="s">
        <v>182</v>
      </c>
      <c r="I92" t="s">
        <v>183</v>
      </c>
      <c r="J92" s="1">
        <v>0.59722222222222221</v>
      </c>
      <c r="K92" s="1">
        <v>0.62083333333333335</v>
      </c>
      <c r="L92" t="s">
        <v>188</v>
      </c>
      <c r="M92" t="s">
        <v>189</v>
      </c>
      <c r="N92">
        <v>12.118</v>
      </c>
      <c r="Q92" s="1">
        <f t="shared" si="3"/>
        <v>2.3611111111111138E-2</v>
      </c>
    </row>
    <row r="93" spans="1:17">
      <c r="A93" t="s">
        <v>126</v>
      </c>
      <c r="B93">
        <v>17</v>
      </c>
      <c r="C93" t="s">
        <v>184</v>
      </c>
      <c r="D93">
        <v>534938</v>
      </c>
      <c r="E93" t="s">
        <v>190</v>
      </c>
      <c r="F93" t="s">
        <v>191</v>
      </c>
      <c r="G93" t="s">
        <v>187</v>
      </c>
      <c r="H93" t="s">
        <v>188</v>
      </c>
      <c r="I93" t="s">
        <v>189</v>
      </c>
      <c r="J93" s="1">
        <v>0.62361111111111112</v>
      </c>
      <c r="K93" s="1">
        <v>0.64513888888888882</v>
      </c>
      <c r="L93" t="s">
        <v>182</v>
      </c>
      <c r="M93" t="s">
        <v>183</v>
      </c>
      <c r="N93">
        <v>12.781700000000001</v>
      </c>
      <c r="Q93" s="1">
        <f t="shared" si="3"/>
        <v>2.1527777777777701E-2</v>
      </c>
    </row>
    <row r="94" spans="1:17">
      <c r="A94" t="s">
        <v>126</v>
      </c>
      <c r="B94">
        <v>18</v>
      </c>
      <c r="C94" t="s">
        <v>179</v>
      </c>
      <c r="H94" t="s">
        <v>182</v>
      </c>
      <c r="I94" t="s">
        <v>183</v>
      </c>
      <c r="J94" s="1">
        <v>0.64513888888888882</v>
      </c>
      <c r="K94" s="1">
        <v>0.65347222222222223</v>
      </c>
      <c r="L94" t="s">
        <v>180</v>
      </c>
      <c r="M94" t="s">
        <v>181</v>
      </c>
      <c r="N94">
        <v>7.8</v>
      </c>
      <c r="Q94" s="1">
        <f t="shared" si="3"/>
        <v>8.3333333333334147E-3</v>
      </c>
    </row>
    <row r="95" spans="1:17" ht="15.95">
      <c r="A95" t="s">
        <v>126</v>
      </c>
      <c r="M95" s="8" t="s">
        <v>156</v>
      </c>
      <c r="N95">
        <f>SUM(N77:N94)</f>
        <v>220.54840000000002</v>
      </c>
      <c r="P95" t="s">
        <v>157</v>
      </c>
      <c r="Q95" s="1">
        <f>SUM(Q77:Q94)</f>
        <v>0.33055555555555532</v>
      </c>
    </row>
    <row r="97" spans="1:17">
      <c r="A97" t="s">
        <v>140</v>
      </c>
    </row>
    <row r="98" spans="1:17">
      <c r="A98" t="s">
        <v>140</v>
      </c>
      <c r="B98">
        <v>1</v>
      </c>
      <c r="C98" t="s">
        <v>179</v>
      </c>
      <c r="H98" t="s">
        <v>180</v>
      </c>
      <c r="I98" t="s">
        <v>181</v>
      </c>
      <c r="J98" s="1">
        <v>0.27083333333333331</v>
      </c>
      <c r="K98" s="1">
        <v>0.28819444444444448</v>
      </c>
      <c r="L98" t="s">
        <v>223</v>
      </c>
      <c r="M98" t="s">
        <v>224</v>
      </c>
      <c r="N98">
        <v>16.3</v>
      </c>
      <c r="Q98" s="1">
        <f t="shared" ref="Q98:Q116" si="4">K98-J98</f>
        <v>1.736111111111116E-2</v>
      </c>
    </row>
    <row r="99" spans="1:17">
      <c r="A99" t="s">
        <v>140</v>
      </c>
      <c r="B99">
        <v>2</v>
      </c>
      <c r="C99" t="s">
        <v>184</v>
      </c>
      <c r="D99">
        <v>220877</v>
      </c>
      <c r="E99" t="s">
        <v>225</v>
      </c>
      <c r="F99" t="s">
        <v>226</v>
      </c>
      <c r="G99" t="s">
        <v>222</v>
      </c>
      <c r="H99" t="s">
        <v>223</v>
      </c>
      <c r="I99" t="s">
        <v>224</v>
      </c>
      <c r="J99" s="1">
        <v>0.28819444444444448</v>
      </c>
      <c r="K99" s="1">
        <v>0.32569444444444445</v>
      </c>
      <c r="L99" t="s">
        <v>218</v>
      </c>
      <c r="M99" t="s">
        <v>219</v>
      </c>
      <c r="N99">
        <v>20.921500000000002</v>
      </c>
      <c r="Q99" s="1">
        <f t="shared" si="4"/>
        <v>3.7499999999999978E-2</v>
      </c>
    </row>
    <row r="100" spans="1:17">
      <c r="A100" t="s">
        <v>140</v>
      </c>
      <c r="B100">
        <v>3</v>
      </c>
      <c r="C100" t="s">
        <v>184</v>
      </c>
      <c r="D100">
        <v>220812</v>
      </c>
      <c r="E100" t="s">
        <v>227</v>
      </c>
      <c r="F100" t="s">
        <v>228</v>
      </c>
      <c r="G100" t="s">
        <v>222</v>
      </c>
      <c r="H100" t="s">
        <v>218</v>
      </c>
      <c r="I100" t="s">
        <v>219</v>
      </c>
      <c r="J100" s="1">
        <v>0.3298611111111111</v>
      </c>
      <c r="K100" s="1">
        <v>0.3611111111111111</v>
      </c>
      <c r="L100" t="s">
        <v>192</v>
      </c>
      <c r="M100" t="s">
        <v>193</v>
      </c>
      <c r="N100">
        <v>16.2334</v>
      </c>
      <c r="Q100" s="1">
        <f t="shared" si="4"/>
        <v>3.125E-2</v>
      </c>
    </row>
    <row r="101" spans="1:17">
      <c r="A101" t="s">
        <v>140</v>
      </c>
      <c r="B101">
        <v>4</v>
      </c>
      <c r="C101" t="s">
        <v>184</v>
      </c>
      <c r="D101">
        <v>220888</v>
      </c>
      <c r="E101" t="s">
        <v>229</v>
      </c>
      <c r="F101" t="s">
        <v>230</v>
      </c>
      <c r="G101" t="s">
        <v>222</v>
      </c>
      <c r="H101" t="s">
        <v>192</v>
      </c>
      <c r="I101" t="s">
        <v>193</v>
      </c>
      <c r="J101" s="1">
        <v>0.41180555555555554</v>
      </c>
      <c r="K101" s="1">
        <v>0.43958333333333338</v>
      </c>
      <c r="L101" t="s">
        <v>218</v>
      </c>
      <c r="M101" t="s">
        <v>219</v>
      </c>
      <c r="N101">
        <v>15.4627</v>
      </c>
      <c r="Q101" s="1">
        <f t="shared" si="4"/>
        <v>2.7777777777777846E-2</v>
      </c>
    </row>
    <row r="102" spans="1:17">
      <c r="A102" t="s">
        <v>140</v>
      </c>
      <c r="B102">
        <v>5</v>
      </c>
      <c r="C102" t="s">
        <v>184</v>
      </c>
      <c r="D102">
        <v>220823</v>
      </c>
      <c r="E102" t="s">
        <v>220</v>
      </c>
      <c r="F102" t="s">
        <v>221</v>
      </c>
      <c r="G102" t="s">
        <v>222</v>
      </c>
      <c r="H102" t="s">
        <v>218</v>
      </c>
      <c r="I102" t="s">
        <v>219</v>
      </c>
      <c r="J102" s="1">
        <v>0.44444444444444442</v>
      </c>
      <c r="K102" s="1">
        <v>0.47916666666666669</v>
      </c>
      <c r="L102" t="s">
        <v>223</v>
      </c>
      <c r="M102" t="s">
        <v>224</v>
      </c>
      <c r="N102">
        <v>19.882999999999999</v>
      </c>
      <c r="Q102" s="1">
        <f t="shared" si="4"/>
        <v>3.4722222222222265E-2</v>
      </c>
    </row>
    <row r="103" spans="1:17">
      <c r="A103" t="s">
        <v>140</v>
      </c>
      <c r="B103">
        <v>6</v>
      </c>
      <c r="C103" t="s">
        <v>184</v>
      </c>
      <c r="D103">
        <v>220897</v>
      </c>
      <c r="E103" t="s">
        <v>225</v>
      </c>
      <c r="F103" t="s">
        <v>226</v>
      </c>
      <c r="G103" t="s">
        <v>222</v>
      </c>
      <c r="H103" t="s">
        <v>223</v>
      </c>
      <c r="I103" t="s">
        <v>224</v>
      </c>
      <c r="J103" s="1">
        <v>0.49652777777777773</v>
      </c>
      <c r="K103" s="1">
        <v>0.53333333333333333</v>
      </c>
      <c r="L103" t="s">
        <v>218</v>
      </c>
      <c r="M103" t="s">
        <v>219</v>
      </c>
      <c r="N103">
        <v>20.921500000000002</v>
      </c>
      <c r="Q103" s="1">
        <f t="shared" si="4"/>
        <v>3.6805555555555591E-2</v>
      </c>
    </row>
    <row r="104" spans="1:17">
      <c r="A104" t="s">
        <v>140</v>
      </c>
      <c r="B104">
        <v>7</v>
      </c>
      <c r="C104" t="s">
        <v>179</v>
      </c>
      <c r="H104" t="s">
        <v>218</v>
      </c>
      <c r="I104" t="s">
        <v>219</v>
      </c>
      <c r="J104" s="1">
        <v>0.53333333333333333</v>
      </c>
      <c r="K104" s="1">
        <v>0.54166666666666663</v>
      </c>
      <c r="L104" t="s">
        <v>180</v>
      </c>
      <c r="M104" t="s">
        <v>181</v>
      </c>
      <c r="N104">
        <v>5.3</v>
      </c>
      <c r="Q104" s="1">
        <f t="shared" si="4"/>
        <v>8.3333333333333037E-3</v>
      </c>
    </row>
    <row r="105" spans="1:17">
      <c r="A105" t="s">
        <v>140</v>
      </c>
      <c r="B105">
        <v>8</v>
      </c>
      <c r="C105" t="s">
        <v>179</v>
      </c>
      <c r="H105" t="s">
        <v>180</v>
      </c>
      <c r="I105" t="s">
        <v>181</v>
      </c>
      <c r="J105" s="1">
        <v>0.5805555555555556</v>
      </c>
      <c r="K105" s="1">
        <v>0.58888888888888891</v>
      </c>
      <c r="L105" t="s">
        <v>182</v>
      </c>
      <c r="M105" t="s">
        <v>183</v>
      </c>
      <c r="N105">
        <v>7.6</v>
      </c>
      <c r="Q105" s="1">
        <f t="shared" si="4"/>
        <v>8.3333333333333037E-3</v>
      </c>
    </row>
    <row r="106" spans="1:17">
      <c r="A106" t="s">
        <v>140</v>
      </c>
      <c r="B106">
        <v>9</v>
      </c>
      <c r="C106" t="s">
        <v>184</v>
      </c>
      <c r="D106">
        <v>534737</v>
      </c>
      <c r="E106" t="s">
        <v>185</v>
      </c>
      <c r="F106" t="s">
        <v>186</v>
      </c>
      <c r="G106" t="s">
        <v>187</v>
      </c>
      <c r="H106" t="s">
        <v>182</v>
      </c>
      <c r="I106" t="s">
        <v>183</v>
      </c>
      <c r="J106" s="1">
        <v>0.58888888888888891</v>
      </c>
      <c r="K106" s="1">
        <v>0.61249999999999993</v>
      </c>
      <c r="L106" t="s">
        <v>188</v>
      </c>
      <c r="M106" t="s">
        <v>189</v>
      </c>
      <c r="N106">
        <v>12.118</v>
      </c>
      <c r="Q106" s="1">
        <f t="shared" si="4"/>
        <v>2.3611111111111027E-2</v>
      </c>
    </row>
    <row r="107" spans="1:17">
      <c r="A107" t="s">
        <v>140</v>
      </c>
      <c r="B107">
        <v>10</v>
      </c>
      <c r="C107" t="s">
        <v>184</v>
      </c>
      <c r="D107">
        <v>534781</v>
      </c>
      <c r="E107" t="s">
        <v>190</v>
      </c>
      <c r="F107" t="s">
        <v>191</v>
      </c>
      <c r="G107" t="s">
        <v>187</v>
      </c>
      <c r="H107" t="s">
        <v>188</v>
      </c>
      <c r="I107" t="s">
        <v>189</v>
      </c>
      <c r="J107" s="1">
        <v>0.61527777777777781</v>
      </c>
      <c r="K107" s="1">
        <v>0.63680555555555551</v>
      </c>
      <c r="L107" t="s">
        <v>182</v>
      </c>
      <c r="M107" t="s">
        <v>183</v>
      </c>
      <c r="N107">
        <v>12.781700000000001</v>
      </c>
      <c r="Q107" s="1">
        <f t="shared" si="4"/>
        <v>2.1527777777777701E-2</v>
      </c>
    </row>
    <row r="108" spans="1:17">
      <c r="A108" t="s">
        <v>140</v>
      </c>
      <c r="B108">
        <v>11</v>
      </c>
      <c r="C108" t="s">
        <v>184</v>
      </c>
      <c r="D108">
        <v>534860</v>
      </c>
      <c r="E108" t="s">
        <v>185</v>
      </c>
      <c r="F108" t="s">
        <v>186</v>
      </c>
      <c r="G108" t="s">
        <v>187</v>
      </c>
      <c r="H108" t="s">
        <v>182</v>
      </c>
      <c r="I108" t="s">
        <v>183</v>
      </c>
      <c r="J108" s="1">
        <v>0.63888888888888895</v>
      </c>
      <c r="K108" s="1">
        <v>0.66249999999999998</v>
      </c>
      <c r="L108" t="s">
        <v>188</v>
      </c>
      <c r="M108" t="s">
        <v>189</v>
      </c>
      <c r="N108">
        <v>12.118</v>
      </c>
      <c r="Q108" s="1">
        <f t="shared" si="4"/>
        <v>2.3611111111111027E-2</v>
      </c>
    </row>
    <row r="109" spans="1:17">
      <c r="A109" t="s">
        <v>140</v>
      </c>
      <c r="B109">
        <v>12</v>
      </c>
      <c r="C109" t="s">
        <v>184</v>
      </c>
      <c r="D109">
        <v>534817</v>
      </c>
      <c r="E109" t="s">
        <v>190</v>
      </c>
      <c r="F109" t="s">
        <v>191</v>
      </c>
      <c r="G109" t="s">
        <v>187</v>
      </c>
      <c r="H109" t="s">
        <v>188</v>
      </c>
      <c r="I109" t="s">
        <v>189</v>
      </c>
      <c r="J109" s="1">
        <v>0.66527777777777775</v>
      </c>
      <c r="K109" s="1">
        <v>0.68680555555555556</v>
      </c>
      <c r="L109" t="s">
        <v>182</v>
      </c>
      <c r="M109" t="s">
        <v>183</v>
      </c>
      <c r="N109">
        <v>12.781700000000001</v>
      </c>
      <c r="Q109" s="1">
        <f t="shared" si="4"/>
        <v>2.1527777777777812E-2</v>
      </c>
    </row>
    <row r="110" spans="1:17">
      <c r="A110" t="s">
        <v>140</v>
      </c>
      <c r="B110">
        <v>13</v>
      </c>
      <c r="C110" t="s">
        <v>184</v>
      </c>
      <c r="D110">
        <v>534825</v>
      </c>
      <c r="E110" t="s">
        <v>185</v>
      </c>
      <c r="F110" t="s">
        <v>186</v>
      </c>
      <c r="G110" t="s">
        <v>187</v>
      </c>
      <c r="H110" t="s">
        <v>182</v>
      </c>
      <c r="I110" t="s">
        <v>183</v>
      </c>
      <c r="J110" s="1">
        <v>0.7104166666666667</v>
      </c>
      <c r="K110" s="1">
        <v>0.73472222222222217</v>
      </c>
      <c r="L110" t="s">
        <v>188</v>
      </c>
      <c r="M110" t="s">
        <v>189</v>
      </c>
      <c r="N110">
        <v>12.118</v>
      </c>
      <c r="Q110" s="1">
        <f t="shared" si="4"/>
        <v>2.4305555555555469E-2</v>
      </c>
    </row>
    <row r="111" spans="1:17">
      <c r="A111" t="s">
        <v>140</v>
      </c>
      <c r="B111">
        <v>14</v>
      </c>
      <c r="C111" t="s">
        <v>184</v>
      </c>
      <c r="D111">
        <v>534640</v>
      </c>
      <c r="E111" t="s">
        <v>190</v>
      </c>
      <c r="F111" t="s">
        <v>191</v>
      </c>
      <c r="G111" t="s">
        <v>187</v>
      </c>
      <c r="H111" t="s">
        <v>188</v>
      </c>
      <c r="I111" t="s">
        <v>189</v>
      </c>
      <c r="J111" s="1">
        <v>0.73819444444444438</v>
      </c>
      <c r="K111" s="1">
        <v>0.76250000000000007</v>
      </c>
      <c r="L111" t="s">
        <v>182</v>
      </c>
      <c r="M111" t="s">
        <v>183</v>
      </c>
      <c r="N111">
        <v>12.781700000000001</v>
      </c>
      <c r="Q111" s="1">
        <f t="shared" si="4"/>
        <v>2.4305555555555691E-2</v>
      </c>
    </row>
    <row r="112" spans="1:17">
      <c r="A112" t="s">
        <v>140</v>
      </c>
      <c r="B112">
        <v>15</v>
      </c>
      <c r="C112" t="s">
        <v>184</v>
      </c>
      <c r="D112">
        <v>534744</v>
      </c>
      <c r="E112" t="s">
        <v>185</v>
      </c>
      <c r="F112" t="s">
        <v>186</v>
      </c>
      <c r="G112" t="s">
        <v>187</v>
      </c>
      <c r="H112" t="s">
        <v>182</v>
      </c>
      <c r="I112" t="s">
        <v>183</v>
      </c>
      <c r="J112" s="1">
        <v>0.76597222222222217</v>
      </c>
      <c r="K112" s="1">
        <v>0.79305555555555562</v>
      </c>
      <c r="L112" t="s">
        <v>188</v>
      </c>
      <c r="M112" t="s">
        <v>189</v>
      </c>
      <c r="N112">
        <v>12.118</v>
      </c>
      <c r="Q112" s="1">
        <f t="shared" si="4"/>
        <v>2.7083333333333459E-2</v>
      </c>
    </row>
    <row r="113" spans="1:17">
      <c r="A113" t="s">
        <v>140</v>
      </c>
      <c r="B113">
        <v>16</v>
      </c>
      <c r="C113" t="s">
        <v>184</v>
      </c>
      <c r="D113">
        <v>534894</v>
      </c>
      <c r="E113" t="s">
        <v>190</v>
      </c>
      <c r="F113" t="s">
        <v>191</v>
      </c>
      <c r="G113" t="s">
        <v>187</v>
      </c>
      <c r="H113" t="s">
        <v>188</v>
      </c>
      <c r="I113" t="s">
        <v>189</v>
      </c>
      <c r="J113" s="1">
        <v>0.7993055555555556</v>
      </c>
      <c r="K113" s="1">
        <v>0.82291666666666663</v>
      </c>
      <c r="L113" t="s">
        <v>182</v>
      </c>
      <c r="M113" t="s">
        <v>183</v>
      </c>
      <c r="N113">
        <v>12.781700000000001</v>
      </c>
      <c r="Q113" s="1">
        <f t="shared" si="4"/>
        <v>2.3611111111111027E-2</v>
      </c>
    </row>
    <row r="114" spans="1:17">
      <c r="A114" t="s">
        <v>140</v>
      </c>
      <c r="B114">
        <v>17</v>
      </c>
      <c r="C114" t="s">
        <v>184</v>
      </c>
      <c r="D114">
        <v>534868</v>
      </c>
      <c r="E114" t="s">
        <v>185</v>
      </c>
      <c r="F114" t="s">
        <v>186</v>
      </c>
      <c r="G114" t="s">
        <v>187</v>
      </c>
      <c r="H114" t="s">
        <v>182</v>
      </c>
      <c r="I114" t="s">
        <v>183</v>
      </c>
      <c r="J114" s="1">
        <v>0.82986111111111116</v>
      </c>
      <c r="K114" s="1">
        <v>0.85069444444444453</v>
      </c>
      <c r="L114" t="s">
        <v>188</v>
      </c>
      <c r="M114" t="s">
        <v>189</v>
      </c>
      <c r="N114">
        <v>12.118</v>
      </c>
      <c r="Q114" s="1">
        <f t="shared" si="4"/>
        <v>2.083333333333337E-2</v>
      </c>
    </row>
    <row r="115" spans="1:17">
      <c r="A115" t="s">
        <v>140</v>
      </c>
      <c r="B115">
        <v>18</v>
      </c>
      <c r="C115" t="s">
        <v>184</v>
      </c>
      <c r="D115">
        <v>534856</v>
      </c>
      <c r="E115" t="s">
        <v>190</v>
      </c>
      <c r="F115" t="s">
        <v>191</v>
      </c>
      <c r="G115" t="s">
        <v>187</v>
      </c>
      <c r="H115" t="s">
        <v>188</v>
      </c>
      <c r="I115" t="s">
        <v>189</v>
      </c>
      <c r="J115" s="1">
        <v>0.85763888888888884</v>
      </c>
      <c r="K115" s="1">
        <v>0.87777777777777777</v>
      </c>
      <c r="L115" t="s">
        <v>182</v>
      </c>
      <c r="M115" t="s">
        <v>183</v>
      </c>
      <c r="N115">
        <v>12.781700000000001</v>
      </c>
      <c r="Q115" s="1">
        <f t="shared" si="4"/>
        <v>2.0138888888888928E-2</v>
      </c>
    </row>
    <row r="116" spans="1:17">
      <c r="A116" t="s">
        <v>140</v>
      </c>
      <c r="B116">
        <v>19</v>
      </c>
      <c r="C116" t="s">
        <v>179</v>
      </c>
      <c r="H116" t="s">
        <v>182</v>
      </c>
      <c r="I116" t="s">
        <v>183</v>
      </c>
      <c r="J116" s="1">
        <v>0.87777777777777777</v>
      </c>
      <c r="K116" s="1">
        <v>0.88611111111111107</v>
      </c>
      <c r="L116" t="s">
        <v>180</v>
      </c>
      <c r="M116" t="s">
        <v>181</v>
      </c>
      <c r="N116">
        <v>7.8</v>
      </c>
      <c r="Q116" s="1">
        <f t="shared" si="4"/>
        <v>8.3333333333333037E-3</v>
      </c>
    </row>
    <row r="117" spans="1:17" ht="15.95">
      <c r="A117" t="s">
        <v>140</v>
      </c>
      <c r="M117" s="8" t="s">
        <v>156</v>
      </c>
      <c r="N117">
        <f>SUM(N98:N116)</f>
        <v>254.92060000000001</v>
      </c>
      <c r="P117" t="s">
        <v>157</v>
      </c>
      <c r="Q117" s="1">
        <f>SUM(Q98:Q116)</f>
        <v>0.44097222222222227</v>
      </c>
    </row>
    <row r="119" spans="1:17">
      <c r="A119" t="s">
        <v>122</v>
      </c>
    </row>
    <row r="120" spans="1:17">
      <c r="A120" t="s">
        <v>122</v>
      </c>
      <c r="B120">
        <v>1</v>
      </c>
      <c r="C120" t="s">
        <v>179</v>
      </c>
      <c r="H120" t="s">
        <v>180</v>
      </c>
      <c r="I120" t="s">
        <v>181</v>
      </c>
      <c r="J120" s="1">
        <v>0.24652777777777779</v>
      </c>
      <c r="K120" s="1">
        <v>0.25694444444444448</v>
      </c>
      <c r="L120" t="s">
        <v>240</v>
      </c>
      <c r="M120" t="s">
        <v>241</v>
      </c>
      <c r="N120">
        <v>9.6</v>
      </c>
      <c r="Q120" s="1">
        <f t="shared" ref="Q120:Q142" si="5">K120-J120</f>
        <v>1.0416666666666685E-2</v>
      </c>
    </row>
    <row r="121" spans="1:17">
      <c r="A121" t="s">
        <v>122</v>
      </c>
      <c r="B121">
        <v>2</v>
      </c>
      <c r="C121" t="s">
        <v>184</v>
      </c>
      <c r="D121">
        <v>534739</v>
      </c>
      <c r="E121" t="s">
        <v>242</v>
      </c>
      <c r="F121" t="s">
        <v>243</v>
      </c>
      <c r="G121" t="s">
        <v>187</v>
      </c>
      <c r="H121" t="s">
        <v>240</v>
      </c>
      <c r="I121" t="s">
        <v>241</v>
      </c>
      <c r="J121" s="1">
        <v>0.25694444444444448</v>
      </c>
      <c r="K121" s="1">
        <v>0.2638888888888889</v>
      </c>
      <c r="L121" t="s">
        <v>182</v>
      </c>
      <c r="M121" t="s">
        <v>183</v>
      </c>
      <c r="N121">
        <v>3.5073300000000001</v>
      </c>
      <c r="Q121" s="1">
        <f t="shared" si="5"/>
        <v>6.9444444444444198E-3</v>
      </c>
    </row>
    <row r="122" spans="1:17">
      <c r="A122" t="s">
        <v>122</v>
      </c>
      <c r="B122">
        <v>3</v>
      </c>
      <c r="C122" t="s">
        <v>184</v>
      </c>
      <c r="D122">
        <v>534734</v>
      </c>
      <c r="E122" t="s">
        <v>185</v>
      </c>
      <c r="F122" t="s">
        <v>186</v>
      </c>
      <c r="G122" t="s">
        <v>187</v>
      </c>
      <c r="H122" t="s">
        <v>182</v>
      </c>
      <c r="I122" t="s">
        <v>183</v>
      </c>
      <c r="J122" s="1">
        <v>0.26458333333333334</v>
      </c>
      <c r="K122" s="1">
        <v>0.28472222222222221</v>
      </c>
      <c r="L122" t="s">
        <v>188</v>
      </c>
      <c r="M122" t="s">
        <v>189</v>
      </c>
      <c r="N122">
        <v>12.118</v>
      </c>
      <c r="Q122" s="1">
        <f t="shared" si="5"/>
        <v>2.0138888888888873E-2</v>
      </c>
    </row>
    <row r="123" spans="1:17">
      <c r="A123" t="s">
        <v>122</v>
      </c>
      <c r="B123">
        <v>4</v>
      </c>
      <c r="C123" t="s">
        <v>184</v>
      </c>
      <c r="D123">
        <v>534865</v>
      </c>
      <c r="E123" t="s">
        <v>190</v>
      </c>
      <c r="F123" t="s">
        <v>191</v>
      </c>
      <c r="G123" t="s">
        <v>187</v>
      </c>
      <c r="H123" t="s">
        <v>188</v>
      </c>
      <c r="I123" t="s">
        <v>189</v>
      </c>
      <c r="J123" s="1">
        <v>0.28958333333333336</v>
      </c>
      <c r="K123" s="1">
        <v>0.3125</v>
      </c>
      <c r="L123" t="s">
        <v>182</v>
      </c>
      <c r="M123" t="s">
        <v>183</v>
      </c>
      <c r="N123">
        <v>12.781700000000001</v>
      </c>
      <c r="Q123" s="1">
        <f t="shared" si="5"/>
        <v>2.2916666666666641E-2</v>
      </c>
    </row>
    <row r="124" spans="1:17">
      <c r="A124" t="s">
        <v>122</v>
      </c>
      <c r="B124">
        <v>5</v>
      </c>
      <c r="C124" t="s">
        <v>184</v>
      </c>
      <c r="D124">
        <v>534736</v>
      </c>
      <c r="E124" t="s">
        <v>185</v>
      </c>
      <c r="F124" t="s">
        <v>186</v>
      </c>
      <c r="G124" t="s">
        <v>187</v>
      </c>
      <c r="H124" t="s">
        <v>182</v>
      </c>
      <c r="I124" t="s">
        <v>183</v>
      </c>
      <c r="J124" s="1">
        <v>0.32083333333333336</v>
      </c>
      <c r="K124" s="1">
        <v>0.34861111111111115</v>
      </c>
      <c r="L124" t="s">
        <v>188</v>
      </c>
      <c r="M124" t="s">
        <v>189</v>
      </c>
      <c r="N124">
        <v>12.118</v>
      </c>
      <c r="Q124" s="1">
        <f t="shared" si="5"/>
        <v>2.777777777777779E-2</v>
      </c>
    </row>
    <row r="125" spans="1:17">
      <c r="A125" t="s">
        <v>122</v>
      </c>
      <c r="B125">
        <v>6</v>
      </c>
      <c r="C125" t="s">
        <v>184</v>
      </c>
      <c r="D125">
        <v>534775</v>
      </c>
      <c r="E125" t="s">
        <v>190</v>
      </c>
      <c r="F125" t="s">
        <v>191</v>
      </c>
      <c r="G125" t="s">
        <v>187</v>
      </c>
      <c r="H125" t="s">
        <v>188</v>
      </c>
      <c r="I125" t="s">
        <v>189</v>
      </c>
      <c r="J125" s="1">
        <v>0.3527777777777778</v>
      </c>
      <c r="K125" s="1">
        <v>0.37708333333333338</v>
      </c>
      <c r="L125" t="s">
        <v>182</v>
      </c>
      <c r="M125" t="s">
        <v>183</v>
      </c>
      <c r="N125">
        <v>12.781700000000001</v>
      </c>
      <c r="Q125" s="1">
        <f t="shared" si="5"/>
        <v>2.430555555555558E-2</v>
      </c>
    </row>
    <row r="126" spans="1:17">
      <c r="A126" t="s">
        <v>122</v>
      </c>
      <c r="B126">
        <v>7</v>
      </c>
      <c r="C126" t="s">
        <v>179</v>
      </c>
      <c r="H126" t="s">
        <v>182</v>
      </c>
      <c r="I126" t="s">
        <v>183</v>
      </c>
      <c r="J126" s="1">
        <v>0.37708333333333338</v>
      </c>
      <c r="K126" s="1">
        <v>0.3833333333333333</v>
      </c>
      <c r="L126" t="s">
        <v>223</v>
      </c>
      <c r="M126" t="s">
        <v>224</v>
      </c>
      <c r="N126">
        <v>4.7119999999999997</v>
      </c>
      <c r="Q126" s="1">
        <f t="shared" si="5"/>
        <v>6.2499999999999223E-3</v>
      </c>
    </row>
    <row r="127" spans="1:17">
      <c r="A127" t="s">
        <v>122</v>
      </c>
      <c r="B127">
        <v>8</v>
      </c>
      <c r="C127" t="s">
        <v>184</v>
      </c>
      <c r="D127">
        <v>220889</v>
      </c>
      <c r="E127" t="s">
        <v>225</v>
      </c>
      <c r="F127" t="s">
        <v>226</v>
      </c>
      <c r="G127" t="s">
        <v>222</v>
      </c>
      <c r="H127" t="s">
        <v>223</v>
      </c>
      <c r="I127" t="s">
        <v>224</v>
      </c>
      <c r="J127" s="1">
        <v>0.41319444444444442</v>
      </c>
      <c r="K127" s="1">
        <v>0.45</v>
      </c>
      <c r="L127" t="s">
        <v>218</v>
      </c>
      <c r="M127" t="s">
        <v>219</v>
      </c>
      <c r="N127">
        <v>20.921500000000002</v>
      </c>
      <c r="Q127" s="1">
        <f t="shared" si="5"/>
        <v>3.6805555555555591E-2</v>
      </c>
    </row>
    <row r="128" spans="1:17">
      <c r="A128" t="s">
        <v>122</v>
      </c>
      <c r="B128">
        <v>9</v>
      </c>
      <c r="C128" t="s">
        <v>184</v>
      </c>
      <c r="D128">
        <v>220824</v>
      </c>
      <c r="E128" t="s">
        <v>227</v>
      </c>
      <c r="F128" t="s">
        <v>228</v>
      </c>
      <c r="G128" t="s">
        <v>222</v>
      </c>
      <c r="H128" t="s">
        <v>218</v>
      </c>
      <c r="I128" t="s">
        <v>219</v>
      </c>
      <c r="J128" s="1">
        <v>0.4548611111111111</v>
      </c>
      <c r="K128" s="1">
        <v>0.48402777777777778</v>
      </c>
      <c r="L128" t="s">
        <v>192</v>
      </c>
      <c r="M128" t="s">
        <v>193</v>
      </c>
      <c r="N128">
        <v>16.2334</v>
      </c>
      <c r="Q128" s="1">
        <f t="shared" si="5"/>
        <v>2.9166666666666674E-2</v>
      </c>
    </row>
    <row r="129" spans="1:20">
      <c r="A129" t="s">
        <v>122</v>
      </c>
      <c r="B129">
        <v>10</v>
      </c>
      <c r="C129" t="s">
        <v>179</v>
      </c>
      <c r="H129" t="s">
        <v>192</v>
      </c>
      <c r="I129" t="s">
        <v>193</v>
      </c>
      <c r="J129" s="1">
        <v>0.48402777777777778</v>
      </c>
      <c r="K129" s="1">
        <v>0.48680555555555555</v>
      </c>
      <c r="L129" t="s">
        <v>182</v>
      </c>
      <c r="M129" t="s">
        <v>183</v>
      </c>
      <c r="N129">
        <v>1.992</v>
      </c>
      <c r="Q129" s="1">
        <f t="shared" si="5"/>
        <v>2.7777777777777679E-3</v>
      </c>
    </row>
    <row r="130" spans="1:20">
      <c r="A130" t="s">
        <v>122</v>
      </c>
      <c r="B130">
        <v>11</v>
      </c>
      <c r="C130" t="s">
        <v>184</v>
      </c>
      <c r="D130">
        <v>100448</v>
      </c>
      <c r="E130" t="s">
        <v>216</v>
      </c>
      <c r="F130" t="s">
        <v>217</v>
      </c>
      <c r="G130" t="s">
        <v>196</v>
      </c>
      <c r="H130" t="s">
        <v>182</v>
      </c>
      <c r="I130" t="s">
        <v>183</v>
      </c>
      <c r="J130" s="1">
        <v>0.48888888888888887</v>
      </c>
      <c r="K130" s="1">
        <v>0.51041666666666663</v>
      </c>
      <c r="L130" t="s">
        <v>197</v>
      </c>
      <c r="M130" t="s">
        <v>198</v>
      </c>
      <c r="N130">
        <v>11.3742</v>
      </c>
      <c r="Q130" s="1">
        <f t="shared" si="5"/>
        <v>2.1527777777777757E-2</v>
      </c>
    </row>
    <row r="131" spans="1:20">
      <c r="A131" t="s">
        <v>122</v>
      </c>
      <c r="B131">
        <v>12</v>
      </c>
      <c r="C131" t="s">
        <v>184</v>
      </c>
      <c r="D131">
        <v>100291</v>
      </c>
      <c r="E131" t="s">
        <v>199</v>
      </c>
      <c r="F131" t="s">
        <v>200</v>
      </c>
      <c r="G131" t="s">
        <v>196</v>
      </c>
      <c r="H131" t="s">
        <v>197</v>
      </c>
      <c r="I131" t="s">
        <v>198</v>
      </c>
      <c r="J131" s="1">
        <v>0.51736111111111105</v>
      </c>
      <c r="K131" s="1">
        <v>0.52569444444444446</v>
      </c>
      <c r="L131" t="s">
        <v>201</v>
      </c>
      <c r="M131" t="s">
        <v>202</v>
      </c>
      <c r="N131">
        <v>3.9434100000000001</v>
      </c>
      <c r="Q131" s="1">
        <f t="shared" si="5"/>
        <v>8.3333333333334147E-3</v>
      </c>
    </row>
    <row r="132" spans="1:20">
      <c r="A132" t="s">
        <v>122</v>
      </c>
      <c r="B132">
        <v>13</v>
      </c>
      <c r="C132" t="s">
        <v>179</v>
      </c>
      <c r="H132" t="s">
        <v>201</v>
      </c>
      <c r="I132" t="s">
        <v>202</v>
      </c>
      <c r="J132" s="1">
        <v>0.52569444444444446</v>
      </c>
      <c r="K132" s="1">
        <v>0.53611111111111109</v>
      </c>
      <c r="L132" t="s">
        <v>180</v>
      </c>
      <c r="M132" t="s">
        <v>181</v>
      </c>
      <c r="N132">
        <v>7.5</v>
      </c>
      <c r="Q132" s="1">
        <f t="shared" si="5"/>
        <v>1.041666666666663E-2</v>
      </c>
    </row>
    <row r="133" spans="1:20">
      <c r="A133" t="s">
        <v>122</v>
      </c>
      <c r="B133">
        <v>14</v>
      </c>
      <c r="C133" t="s">
        <v>179</v>
      </c>
      <c r="H133" t="s">
        <v>180</v>
      </c>
      <c r="I133" t="s">
        <v>181</v>
      </c>
      <c r="J133" s="1">
        <v>0.58472222222222225</v>
      </c>
      <c r="K133" s="1">
        <v>0.59305555555555556</v>
      </c>
      <c r="L133" t="s">
        <v>182</v>
      </c>
      <c r="M133" t="s">
        <v>183</v>
      </c>
      <c r="N133">
        <v>7.6</v>
      </c>
      <c r="Q133" s="1">
        <f t="shared" si="5"/>
        <v>8.3333333333333037E-3</v>
      </c>
    </row>
    <row r="134" spans="1:20">
      <c r="A134" t="s">
        <v>122</v>
      </c>
      <c r="B134">
        <v>15</v>
      </c>
      <c r="C134" t="s">
        <v>184</v>
      </c>
      <c r="D134">
        <v>100458</v>
      </c>
      <c r="E134" t="s">
        <v>216</v>
      </c>
      <c r="F134" t="s">
        <v>217</v>
      </c>
      <c r="G134" t="s">
        <v>196</v>
      </c>
      <c r="H134" t="s">
        <v>182</v>
      </c>
      <c r="I134" t="s">
        <v>183</v>
      </c>
      <c r="J134" s="1">
        <v>0.59305555555555556</v>
      </c>
      <c r="K134" s="1">
        <v>0.61458333333333337</v>
      </c>
      <c r="L134" t="s">
        <v>197</v>
      </c>
      <c r="M134" t="s">
        <v>198</v>
      </c>
      <c r="N134">
        <v>11.3742</v>
      </c>
      <c r="Q134" s="1">
        <f t="shared" si="5"/>
        <v>2.1527777777777812E-2</v>
      </c>
    </row>
    <row r="135" spans="1:20">
      <c r="A135" t="s">
        <v>122</v>
      </c>
      <c r="B135">
        <v>16</v>
      </c>
      <c r="C135" t="s">
        <v>184</v>
      </c>
      <c r="D135">
        <v>100301</v>
      </c>
      <c r="E135" t="s">
        <v>199</v>
      </c>
      <c r="F135" t="s">
        <v>200</v>
      </c>
      <c r="G135" t="s">
        <v>196</v>
      </c>
      <c r="H135" t="s">
        <v>197</v>
      </c>
      <c r="I135" t="s">
        <v>198</v>
      </c>
      <c r="J135" s="1">
        <v>0.62152777777777779</v>
      </c>
      <c r="K135" s="1">
        <v>0.62986111111111109</v>
      </c>
      <c r="L135" t="s">
        <v>201</v>
      </c>
      <c r="M135" t="s">
        <v>202</v>
      </c>
      <c r="N135">
        <v>3.9434100000000001</v>
      </c>
      <c r="Q135" s="1">
        <f t="shared" si="5"/>
        <v>8.3333333333333037E-3</v>
      </c>
    </row>
    <row r="136" spans="1:20">
      <c r="A136" t="s">
        <v>122</v>
      </c>
      <c r="B136">
        <v>17</v>
      </c>
      <c r="C136" t="s">
        <v>184</v>
      </c>
      <c r="D136">
        <v>100463</v>
      </c>
      <c r="E136" t="s">
        <v>203</v>
      </c>
      <c r="F136" t="s">
        <v>204</v>
      </c>
      <c r="G136" t="s">
        <v>196</v>
      </c>
      <c r="H136" t="s">
        <v>201</v>
      </c>
      <c r="I136" t="s">
        <v>202</v>
      </c>
      <c r="J136" s="1">
        <v>0.6381944444444444</v>
      </c>
      <c r="K136" s="1">
        <v>0.64583333333333337</v>
      </c>
      <c r="L136" t="s">
        <v>197</v>
      </c>
      <c r="M136" t="s">
        <v>198</v>
      </c>
      <c r="N136">
        <v>3.6383299999999998</v>
      </c>
      <c r="Q136" s="1">
        <f t="shared" si="5"/>
        <v>7.6388888888889728E-3</v>
      </c>
      <c r="T136" s="1">
        <f>AVERAGE(Q134:Q141)</f>
        <v>1.5625E-2</v>
      </c>
    </row>
    <row r="137" spans="1:20">
      <c r="A137" t="s">
        <v>122</v>
      </c>
      <c r="B137">
        <v>18</v>
      </c>
      <c r="C137" t="s">
        <v>184</v>
      </c>
      <c r="D137">
        <v>100304</v>
      </c>
      <c r="E137" t="s">
        <v>205</v>
      </c>
      <c r="F137" t="s">
        <v>206</v>
      </c>
      <c r="G137" t="s">
        <v>196</v>
      </c>
      <c r="H137" t="s">
        <v>197</v>
      </c>
      <c r="I137" t="s">
        <v>198</v>
      </c>
      <c r="J137" s="1">
        <v>0.65277777777777779</v>
      </c>
      <c r="K137" s="1">
        <v>0.67291666666666661</v>
      </c>
      <c r="L137" t="s">
        <v>182</v>
      </c>
      <c r="M137" t="s">
        <v>183</v>
      </c>
      <c r="N137">
        <v>10.9535</v>
      </c>
      <c r="Q137" s="1">
        <f t="shared" si="5"/>
        <v>2.0138888888888817E-2</v>
      </c>
    </row>
    <row r="138" spans="1:20">
      <c r="A138" t="s">
        <v>122</v>
      </c>
      <c r="B138">
        <v>19</v>
      </c>
      <c r="C138" t="s">
        <v>184</v>
      </c>
      <c r="D138">
        <v>100466</v>
      </c>
      <c r="E138" t="s">
        <v>216</v>
      </c>
      <c r="F138" t="s">
        <v>217</v>
      </c>
      <c r="G138" t="s">
        <v>196</v>
      </c>
      <c r="H138" t="s">
        <v>182</v>
      </c>
      <c r="I138" t="s">
        <v>183</v>
      </c>
      <c r="J138" s="1">
        <v>0.67638888888888893</v>
      </c>
      <c r="K138" s="1">
        <v>0.69791666666666663</v>
      </c>
      <c r="L138" t="s">
        <v>197</v>
      </c>
      <c r="M138" t="s">
        <v>198</v>
      </c>
      <c r="N138">
        <v>11.3742</v>
      </c>
      <c r="Q138" s="1">
        <f t="shared" si="5"/>
        <v>2.1527777777777701E-2</v>
      </c>
    </row>
    <row r="139" spans="1:20">
      <c r="A139" t="s">
        <v>122</v>
      </c>
      <c r="B139">
        <v>20</v>
      </c>
      <c r="C139" t="s">
        <v>184</v>
      </c>
      <c r="D139">
        <v>100309</v>
      </c>
      <c r="E139" t="s">
        <v>199</v>
      </c>
      <c r="F139" t="s">
        <v>200</v>
      </c>
      <c r="G139" t="s">
        <v>196</v>
      </c>
      <c r="H139" t="s">
        <v>197</v>
      </c>
      <c r="I139" t="s">
        <v>198</v>
      </c>
      <c r="J139" s="1">
        <v>0.70486111111111116</v>
      </c>
      <c r="K139" s="1">
        <v>0.71319444444444446</v>
      </c>
      <c r="L139" t="s">
        <v>201</v>
      </c>
      <c r="M139" t="s">
        <v>202</v>
      </c>
      <c r="N139">
        <v>3.9434100000000001</v>
      </c>
      <c r="Q139" s="1">
        <f t="shared" si="5"/>
        <v>8.3333333333333037E-3</v>
      </c>
    </row>
    <row r="140" spans="1:20">
      <c r="A140" t="s">
        <v>122</v>
      </c>
      <c r="B140">
        <v>21</v>
      </c>
      <c r="C140" t="s">
        <v>184</v>
      </c>
      <c r="D140">
        <v>100471</v>
      </c>
      <c r="E140" t="s">
        <v>203</v>
      </c>
      <c r="F140" t="s">
        <v>204</v>
      </c>
      <c r="G140" t="s">
        <v>196</v>
      </c>
      <c r="H140" t="s">
        <v>201</v>
      </c>
      <c r="I140" t="s">
        <v>202</v>
      </c>
      <c r="J140" s="1">
        <v>0.72222222222222221</v>
      </c>
      <c r="K140" s="1">
        <v>0.73055555555555562</v>
      </c>
      <c r="L140" t="s">
        <v>197</v>
      </c>
      <c r="M140" t="s">
        <v>198</v>
      </c>
      <c r="N140">
        <v>3.6383299999999998</v>
      </c>
      <c r="Q140" s="1">
        <f t="shared" si="5"/>
        <v>8.3333333333334147E-3</v>
      </c>
    </row>
    <row r="141" spans="1:20">
      <c r="A141" t="s">
        <v>122</v>
      </c>
      <c r="B141">
        <v>22</v>
      </c>
      <c r="C141" t="s">
        <v>184</v>
      </c>
      <c r="D141">
        <v>100313</v>
      </c>
      <c r="E141" t="s">
        <v>244</v>
      </c>
      <c r="F141" t="s">
        <v>245</v>
      </c>
      <c r="G141" t="s">
        <v>196</v>
      </c>
      <c r="H141" t="s">
        <v>197</v>
      </c>
      <c r="I141" t="s">
        <v>198</v>
      </c>
      <c r="J141" s="1">
        <v>0.73611111111111116</v>
      </c>
      <c r="K141" s="1">
        <v>0.76527777777777783</v>
      </c>
      <c r="L141" t="s">
        <v>192</v>
      </c>
      <c r="M141" t="s">
        <v>193</v>
      </c>
      <c r="N141">
        <v>13.881600000000001</v>
      </c>
      <c r="Q141" s="1">
        <f t="shared" si="5"/>
        <v>2.9166666666666674E-2</v>
      </c>
    </row>
    <row r="142" spans="1:20">
      <c r="A142" t="s">
        <v>122</v>
      </c>
      <c r="B142">
        <v>23</v>
      </c>
      <c r="C142" t="s">
        <v>179</v>
      </c>
      <c r="H142" t="s">
        <v>192</v>
      </c>
      <c r="I142" t="s">
        <v>193</v>
      </c>
      <c r="J142" s="1">
        <v>0.76527777777777783</v>
      </c>
      <c r="K142" s="1">
        <v>0.77361111111111114</v>
      </c>
      <c r="L142" t="s">
        <v>180</v>
      </c>
      <c r="M142" t="s">
        <v>181</v>
      </c>
      <c r="N142">
        <v>7.5</v>
      </c>
      <c r="Q142" s="1">
        <f t="shared" si="5"/>
        <v>8.3333333333333037E-3</v>
      </c>
    </row>
    <row r="143" spans="1:20" ht="15.95">
      <c r="A143" t="s">
        <v>122</v>
      </c>
      <c r="M143" s="8" t="s">
        <v>156</v>
      </c>
      <c r="N143">
        <f>SUM(N120:N142)</f>
        <v>207.43021999999999</v>
      </c>
      <c r="P143" t="s">
        <v>157</v>
      </c>
      <c r="Q143" s="1">
        <f>SUM(Q120:Q142)</f>
        <v>0.36944444444444435</v>
      </c>
    </row>
    <row r="145" spans="1:20">
      <c r="A145" t="s">
        <v>141</v>
      </c>
    </row>
    <row r="146" spans="1:20">
      <c r="A146" t="s">
        <v>141</v>
      </c>
      <c r="B146">
        <v>1</v>
      </c>
      <c r="C146" t="s">
        <v>179</v>
      </c>
      <c r="H146" t="s">
        <v>180</v>
      </c>
      <c r="I146" t="s">
        <v>181</v>
      </c>
      <c r="J146" s="1">
        <v>0.24791666666666667</v>
      </c>
      <c r="K146" s="1">
        <v>0.26041666666666669</v>
      </c>
      <c r="L146" t="s">
        <v>231</v>
      </c>
      <c r="M146" t="s">
        <v>232</v>
      </c>
      <c r="N146">
        <v>9.6999999999999993</v>
      </c>
      <c r="Q146" s="1">
        <f t="shared" ref="Q146:Q167" si="6">K146-J146</f>
        <v>1.2500000000000011E-2</v>
      </c>
    </row>
    <row r="147" spans="1:20">
      <c r="A147" t="s">
        <v>141</v>
      </c>
      <c r="B147">
        <v>2</v>
      </c>
      <c r="C147" t="s">
        <v>184</v>
      </c>
      <c r="D147">
        <v>330001</v>
      </c>
      <c r="E147" t="s">
        <v>233</v>
      </c>
      <c r="F147" t="s">
        <v>234</v>
      </c>
      <c r="G147" t="s">
        <v>235</v>
      </c>
      <c r="H147" t="s">
        <v>231</v>
      </c>
      <c r="I147" t="s">
        <v>232</v>
      </c>
      <c r="J147" s="1">
        <v>0.26041666666666669</v>
      </c>
      <c r="K147" s="1">
        <v>0.27986111111111112</v>
      </c>
      <c r="L147" t="s">
        <v>236</v>
      </c>
      <c r="M147" t="s">
        <v>237</v>
      </c>
      <c r="N147">
        <v>14.0327</v>
      </c>
      <c r="Q147" s="1">
        <f t="shared" si="6"/>
        <v>1.9444444444444431E-2</v>
      </c>
    </row>
    <row r="148" spans="1:20">
      <c r="A148" t="s">
        <v>141</v>
      </c>
      <c r="B148">
        <v>3</v>
      </c>
      <c r="C148" t="s">
        <v>184</v>
      </c>
      <c r="D148">
        <v>330043</v>
      </c>
      <c r="E148" t="s">
        <v>238</v>
      </c>
      <c r="F148" t="s">
        <v>239</v>
      </c>
      <c r="G148" t="s">
        <v>235</v>
      </c>
      <c r="H148" t="s">
        <v>236</v>
      </c>
      <c r="I148" t="s">
        <v>237</v>
      </c>
      <c r="J148" s="1">
        <v>0.2951388888888889</v>
      </c>
      <c r="K148" s="1">
        <v>0.31388888888888888</v>
      </c>
      <c r="L148" t="s">
        <v>231</v>
      </c>
      <c r="M148" t="s">
        <v>232</v>
      </c>
      <c r="N148">
        <v>13.1371</v>
      </c>
      <c r="Q148" s="1">
        <f t="shared" si="6"/>
        <v>1.8749999999999989E-2</v>
      </c>
      <c r="T148" s="1">
        <f>AVERAGE(Q147:Q150)</f>
        <v>2.0312499999999997E-2</v>
      </c>
    </row>
    <row r="149" spans="1:20">
      <c r="A149" t="s">
        <v>141</v>
      </c>
      <c r="B149">
        <v>4</v>
      </c>
      <c r="C149" t="s">
        <v>184</v>
      </c>
      <c r="D149">
        <v>330009</v>
      </c>
      <c r="E149" t="s">
        <v>233</v>
      </c>
      <c r="F149" t="s">
        <v>234</v>
      </c>
      <c r="G149" t="s">
        <v>235</v>
      </c>
      <c r="H149" t="s">
        <v>231</v>
      </c>
      <c r="I149" t="s">
        <v>232</v>
      </c>
      <c r="J149" s="1">
        <v>0.31597222222222221</v>
      </c>
      <c r="K149" s="1">
        <v>0.33958333333333335</v>
      </c>
      <c r="L149" t="s">
        <v>236</v>
      </c>
      <c r="M149" t="s">
        <v>237</v>
      </c>
      <c r="N149">
        <v>14.0327</v>
      </c>
      <c r="Q149" s="1">
        <f t="shared" si="6"/>
        <v>2.3611111111111138E-2</v>
      </c>
    </row>
    <row r="150" spans="1:20">
      <c r="A150" t="s">
        <v>141</v>
      </c>
      <c r="B150">
        <v>5</v>
      </c>
      <c r="C150" t="s">
        <v>184</v>
      </c>
      <c r="D150">
        <v>100243</v>
      </c>
      <c r="E150" t="s">
        <v>238</v>
      </c>
      <c r="F150" t="s">
        <v>239</v>
      </c>
      <c r="G150" t="s">
        <v>235</v>
      </c>
      <c r="H150" t="s">
        <v>236</v>
      </c>
      <c r="I150" t="s">
        <v>237</v>
      </c>
      <c r="J150" s="1">
        <v>0.34375</v>
      </c>
      <c r="K150" s="1">
        <v>0.36319444444444443</v>
      </c>
      <c r="L150" t="s">
        <v>231</v>
      </c>
      <c r="M150" t="s">
        <v>232</v>
      </c>
      <c r="N150">
        <v>13.1371</v>
      </c>
      <c r="Q150" s="1">
        <f t="shared" si="6"/>
        <v>1.9444444444444431E-2</v>
      </c>
    </row>
    <row r="151" spans="1:20">
      <c r="A151" t="s">
        <v>141</v>
      </c>
      <c r="B151">
        <v>6</v>
      </c>
      <c r="C151" t="s">
        <v>179</v>
      </c>
      <c r="H151" t="s">
        <v>231</v>
      </c>
      <c r="I151" t="s">
        <v>232</v>
      </c>
      <c r="J151" s="1">
        <v>0.36319444444444443</v>
      </c>
      <c r="K151" s="1">
        <v>0.36944444444444446</v>
      </c>
      <c r="L151" t="s">
        <v>207</v>
      </c>
      <c r="M151" t="s">
        <v>208</v>
      </c>
      <c r="N151">
        <v>7.0778400000000001</v>
      </c>
      <c r="Q151" s="1">
        <f t="shared" si="6"/>
        <v>6.2500000000000333E-3</v>
      </c>
    </row>
    <row r="152" spans="1:20">
      <c r="A152" t="s">
        <v>141</v>
      </c>
      <c r="B152">
        <v>7</v>
      </c>
      <c r="C152" t="s">
        <v>184</v>
      </c>
      <c r="D152">
        <v>201029</v>
      </c>
      <c r="E152" t="s">
        <v>209</v>
      </c>
      <c r="F152" t="s">
        <v>210</v>
      </c>
      <c r="G152" t="s">
        <v>211</v>
      </c>
      <c r="H152" t="s">
        <v>207</v>
      </c>
      <c r="I152" t="s">
        <v>208</v>
      </c>
      <c r="J152" s="1">
        <v>0.38194444444444442</v>
      </c>
      <c r="K152" s="1">
        <v>0.39861111111111108</v>
      </c>
      <c r="L152" t="s">
        <v>212</v>
      </c>
      <c r="M152" t="s">
        <v>213</v>
      </c>
      <c r="N152">
        <v>6.6947799999999997</v>
      </c>
      <c r="Q152" s="1">
        <f t="shared" si="6"/>
        <v>1.6666666666666663E-2</v>
      </c>
    </row>
    <row r="153" spans="1:20">
      <c r="A153" t="s">
        <v>141</v>
      </c>
      <c r="B153">
        <v>8</v>
      </c>
      <c r="C153" t="s">
        <v>184</v>
      </c>
      <c r="D153">
        <v>201225</v>
      </c>
      <c r="E153" t="s">
        <v>214</v>
      </c>
      <c r="F153" t="s">
        <v>215</v>
      </c>
      <c r="G153" t="s">
        <v>211</v>
      </c>
      <c r="H153" t="s">
        <v>212</v>
      </c>
      <c r="I153" t="s">
        <v>213</v>
      </c>
      <c r="J153" s="1">
        <v>0.39930555555555558</v>
      </c>
      <c r="K153" s="1">
        <v>0.41666666666666669</v>
      </c>
      <c r="L153" t="s">
        <v>207</v>
      </c>
      <c r="M153" t="s">
        <v>208</v>
      </c>
      <c r="N153">
        <v>7.8006000000000002</v>
      </c>
      <c r="Q153" s="1">
        <f t="shared" si="6"/>
        <v>1.7361111111111105E-2</v>
      </c>
    </row>
    <row r="154" spans="1:20">
      <c r="A154" t="s">
        <v>141</v>
      </c>
      <c r="B154">
        <v>9</v>
      </c>
      <c r="C154" t="s">
        <v>184</v>
      </c>
      <c r="D154">
        <v>201038</v>
      </c>
      <c r="E154" t="s">
        <v>209</v>
      </c>
      <c r="F154" t="s">
        <v>210</v>
      </c>
      <c r="G154" t="s">
        <v>211</v>
      </c>
      <c r="H154" t="s">
        <v>207</v>
      </c>
      <c r="I154" t="s">
        <v>208</v>
      </c>
      <c r="J154" s="1">
        <v>0.44444444444444442</v>
      </c>
      <c r="K154" s="1">
        <v>0.4597222222222222</v>
      </c>
      <c r="L154" t="s">
        <v>212</v>
      </c>
      <c r="M154" t="s">
        <v>213</v>
      </c>
      <c r="N154">
        <v>6.6947799999999997</v>
      </c>
      <c r="Q154" s="1">
        <f t="shared" si="6"/>
        <v>1.5277777777777779E-2</v>
      </c>
    </row>
    <row r="155" spans="1:20">
      <c r="A155" t="s">
        <v>141</v>
      </c>
      <c r="B155">
        <v>10</v>
      </c>
      <c r="C155" t="s">
        <v>184</v>
      </c>
      <c r="D155">
        <v>201234</v>
      </c>
      <c r="E155" t="s">
        <v>214</v>
      </c>
      <c r="F155" t="s">
        <v>215</v>
      </c>
      <c r="G155" t="s">
        <v>211</v>
      </c>
      <c r="H155" t="s">
        <v>212</v>
      </c>
      <c r="I155" t="s">
        <v>213</v>
      </c>
      <c r="J155" s="1">
        <v>0.46180555555555558</v>
      </c>
      <c r="K155" s="1">
        <v>0.47916666666666669</v>
      </c>
      <c r="L155" t="s">
        <v>207</v>
      </c>
      <c r="M155" t="s">
        <v>208</v>
      </c>
      <c r="N155">
        <v>7.8006000000000002</v>
      </c>
      <c r="Q155" s="1">
        <f t="shared" si="6"/>
        <v>1.7361111111111105E-2</v>
      </c>
    </row>
    <row r="156" spans="1:20">
      <c r="A156" t="s">
        <v>141</v>
      </c>
      <c r="B156">
        <v>11</v>
      </c>
      <c r="C156" t="s">
        <v>179</v>
      </c>
      <c r="H156" t="s">
        <v>207</v>
      </c>
      <c r="I156" t="s">
        <v>208</v>
      </c>
      <c r="J156" s="1">
        <v>0.47916666666666669</v>
      </c>
      <c r="K156" s="1">
        <v>0.48819444444444443</v>
      </c>
      <c r="L156" t="s">
        <v>180</v>
      </c>
      <c r="M156" t="s">
        <v>181</v>
      </c>
      <c r="N156">
        <v>5.3</v>
      </c>
      <c r="Q156" s="1">
        <f t="shared" si="6"/>
        <v>9.0277777777777457E-3</v>
      </c>
    </row>
    <row r="157" spans="1:20">
      <c r="A157" t="s">
        <v>141</v>
      </c>
      <c r="B157">
        <v>12</v>
      </c>
      <c r="C157" t="s">
        <v>179</v>
      </c>
      <c r="H157" t="s">
        <v>180</v>
      </c>
      <c r="I157" t="s">
        <v>181</v>
      </c>
      <c r="J157" s="1">
        <v>0.52430555555555558</v>
      </c>
      <c r="K157" s="1">
        <v>0.54166666666666663</v>
      </c>
      <c r="L157" t="s">
        <v>236</v>
      </c>
      <c r="M157" t="s">
        <v>237</v>
      </c>
      <c r="N157">
        <v>13.5</v>
      </c>
      <c r="Q157" s="1">
        <f t="shared" si="6"/>
        <v>1.7361111111111049E-2</v>
      </c>
    </row>
    <row r="158" spans="1:20">
      <c r="A158" t="s">
        <v>141</v>
      </c>
      <c r="B158">
        <v>13</v>
      </c>
      <c r="C158" t="s">
        <v>184</v>
      </c>
      <c r="D158">
        <v>330063</v>
      </c>
      <c r="E158" t="s">
        <v>238</v>
      </c>
      <c r="F158" t="s">
        <v>239</v>
      </c>
      <c r="G158" t="s">
        <v>235</v>
      </c>
      <c r="H158" t="s">
        <v>236</v>
      </c>
      <c r="I158" t="s">
        <v>237</v>
      </c>
      <c r="J158" s="1">
        <v>0.54166666666666663</v>
      </c>
      <c r="K158" s="1">
        <v>0.55902777777777779</v>
      </c>
      <c r="L158" t="s">
        <v>231</v>
      </c>
      <c r="M158" t="s">
        <v>232</v>
      </c>
      <c r="N158">
        <v>13.1371</v>
      </c>
      <c r="Q158" s="1">
        <f t="shared" si="6"/>
        <v>1.736111111111116E-2</v>
      </c>
    </row>
    <row r="159" spans="1:20">
      <c r="A159" t="s">
        <v>141</v>
      </c>
      <c r="B159">
        <v>14</v>
      </c>
      <c r="C159" t="s">
        <v>184</v>
      </c>
      <c r="D159">
        <v>330025</v>
      </c>
      <c r="E159" t="s">
        <v>233</v>
      </c>
      <c r="F159" t="s">
        <v>234</v>
      </c>
      <c r="G159" t="s">
        <v>235</v>
      </c>
      <c r="H159" t="s">
        <v>231</v>
      </c>
      <c r="I159" t="s">
        <v>232</v>
      </c>
      <c r="J159" s="1">
        <v>0.56111111111111112</v>
      </c>
      <c r="K159" s="1">
        <v>0.58124999999999993</v>
      </c>
      <c r="L159" t="s">
        <v>236</v>
      </c>
      <c r="M159" t="s">
        <v>237</v>
      </c>
      <c r="N159">
        <v>14.0327</v>
      </c>
      <c r="Q159" s="1">
        <f t="shared" si="6"/>
        <v>2.0138888888888817E-2</v>
      </c>
    </row>
    <row r="160" spans="1:20">
      <c r="A160" t="s">
        <v>141</v>
      </c>
      <c r="B160">
        <v>15</v>
      </c>
      <c r="C160" t="s">
        <v>184</v>
      </c>
      <c r="D160">
        <v>100249</v>
      </c>
      <c r="E160" t="s">
        <v>238</v>
      </c>
      <c r="F160" t="s">
        <v>239</v>
      </c>
      <c r="G160" t="s">
        <v>235</v>
      </c>
      <c r="H160" t="s">
        <v>236</v>
      </c>
      <c r="I160" t="s">
        <v>237</v>
      </c>
      <c r="J160" s="1">
        <v>0.58333333333333337</v>
      </c>
      <c r="K160" s="1">
        <v>0.60069444444444442</v>
      </c>
      <c r="L160" t="s">
        <v>231</v>
      </c>
      <c r="M160" t="s">
        <v>232</v>
      </c>
      <c r="N160">
        <v>13.1371</v>
      </c>
      <c r="Q160" s="1">
        <f t="shared" si="6"/>
        <v>1.7361111111111049E-2</v>
      </c>
    </row>
    <row r="161" spans="1:17">
      <c r="A161" t="s">
        <v>141</v>
      </c>
      <c r="B161">
        <v>16</v>
      </c>
      <c r="C161" t="s">
        <v>184</v>
      </c>
      <c r="D161">
        <v>100257</v>
      </c>
      <c r="E161" t="s">
        <v>233</v>
      </c>
      <c r="F161" t="s">
        <v>234</v>
      </c>
      <c r="G161" t="s">
        <v>235</v>
      </c>
      <c r="H161" t="s">
        <v>231</v>
      </c>
      <c r="I161" t="s">
        <v>232</v>
      </c>
      <c r="J161" s="1">
        <v>0.60277777777777775</v>
      </c>
      <c r="K161" s="1">
        <v>0.62291666666666667</v>
      </c>
      <c r="L161" t="s">
        <v>236</v>
      </c>
      <c r="M161" t="s">
        <v>237</v>
      </c>
      <c r="N161">
        <v>14.0327</v>
      </c>
      <c r="Q161" s="1">
        <f t="shared" si="6"/>
        <v>2.0138888888888928E-2</v>
      </c>
    </row>
    <row r="162" spans="1:17">
      <c r="A162" t="s">
        <v>141</v>
      </c>
      <c r="B162">
        <v>17</v>
      </c>
      <c r="C162" t="s">
        <v>184</v>
      </c>
      <c r="D162">
        <v>330069</v>
      </c>
      <c r="E162" t="s">
        <v>246</v>
      </c>
      <c r="F162" t="s">
        <v>247</v>
      </c>
      <c r="G162" t="s">
        <v>235</v>
      </c>
      <c r="H162" t="s">
        <v>236</v>
      </c>
      <c r="I162" t="s">
        <v>237</v>
      </c>
      <c r="J162" s="1">
        <v>0.63194444444444442</v>
      </c>
      <c r="K162" s="1">
        <v>0.65486111111111112</v>
      </c>
      <c r="L162" t="s">
        <v>231</v>
      </c>
      <c r="M162" t="s">
        <v>232</v>
      </c>
      <c r="N162">
        <v>16.769100000000002</v>
      </c>
      <c r="Q162" s="1">
        <f t="shared" si="6"/>
        <v>2.2916666666666696E-2</v>
      </c>
    </row>
    <row r="163" spans="1:17">
      <c r="A163" t="s">
        <v>141</v>
      </c>
      <c r="B163">
        <v>18</v>
      </c>
      <c r="C163" t="s">
        <v>179</v>
      </c>
      <c r="H163" t="s">
        <v>231</v>
      </c>
      <c r="I163" t="s">
        <v>232</v>
      </c>
      <c r="J163" s="1">
        <v>0.65486111111111112</v>
      </c>
      <c r="K163" s="1">
        <v>0.66041666666666665</v>
      </c>
      <c r="L163" t="s">
        <v>192</v>
      </c>
      <c r="M163" t="s">
        <v>193</v>
      </c>
      <c r="N163">
        <v>3.7085699999999999</v>
      </c>
      <c r="Q163" s="1">
        <f t="shared" si="6"/>
        <v>5.5555555555555358E-3</v>
      </c>
    </row>
    <row r="164" spans="1:17">
      <c r="A164" t="s">
        <v>141</v>
      </c>
      <c r="B164">
        <v>19</v>
      </c>
      <c r="C164" t="s">
        <v>184</v>
      </c>
      <c r="D164">
        <v>220916</v>
      </c>
      <c r="E164" t="s">
        <v>229</v>
      </c>
      <c r="F164" t="s">
        <v>230</v>
      </c>
      <c r="G164" t="s">
        <v>222</v>
      </c>
      <c r="H164" t="s">
        <v>192</v>
      </c>
      <c r="I164" t="s">
        <v>193</v>
      </c>
      <c r="J164" s="1">
        <v>0.70347222222222217</v>
      </c>
      <c r="K164" s="1">
        <v>0.73125000000000007</v>
      </c>
      <c r="L164" t="s">
        <v>218</v>
      </c>
      <c r="M164" t="s">
        <v>219</v>
      </c>
      <c r="N164">
        <v>15.4627</v>
      </c>
      <c r="Q164" s="1">
        <f t="shared" si="6"/>
        <v>2.7777777777777901E-2</v>
      </c>
    </row>
    <row r="165" spans="1:17">
      <c r="A165" t="s">
        <v>141</v>
      </c>
      <c r="B165">
        <v>20</v>
      </c>
      <c r="C165" t="s">
        <v>184</v>
      </c>
      <c r="D165">
        <v>220851</v>
      </c>
      <c r="E165" t="s">
        <v>220</v>
      </c>
      <c r="F165" t="s">
        <v>221</v>
      </c>
      <c r="G165" t="s">
        <v>222</v>
      </c>
      <c r="H165" t="s">
        <v>218</v>
      </c>
      <c r="I165" t="s">
        <v>219</v>
      </c>
      <c r="J165" s="1">
        <v>0.73611111111111116</v>
      </c>
      <c r="K165" s="1">
        <v>0.77222222222222225</v>
      </c>
      <c r="L165" t="s">
        <v>223</v>
      </c>
      <c r="M165" t="s">
        <v>224</v>
      </c>
      <c r="N165">
        <v>19.882999999999999</v>
      </c>
      <c r="Q165" s="1">
        <f t="shared" si="6"/>
        <v>3.6111111111111094E-2</v>
      </c>
    </row>
    <row r="166" spans="1:17">
      <c r="A166" t="s">
        <v>141</v>
      </c>
      <c r="B166">
        <v>21</v>
      </c>
      <c r="C166" t="s">
        <v>184</v>
      </c>
      <c r="D166">
        <v>220925</v>
      </c>
      <c r="E166" t="s">
        <v>225</v>
      </c>
      <c r="F166" t="s">
        <v>226</v>
      </c>
      <c r="G166" t="s">
        <v>222</v>
      </c>
      <c r="H166" t="s">
        <v>223</v>
      </c>
      <c r="I166" t="s">
        <v>224</v>
      </c>
      <c r="J166" s="1">
        <v>0.78819444444444453</v>
      </c>
      <c r="K166" s="1">
        <v>0.82430555555555562</v>
      </c>
      <c r="L166" t="s">
        <v>218</v>
      </c>
      <c r="M166" t="s">
        <v>219</v>
      </c>
      <c r="N166">
        <v>20.921500000000002</v>
      </c>
      <c r="Q166" s="1">
        <f t="shared" si="6"/>
        <v>3.6111111111111094E-2</v>
      </c>
    </row>
    <row r="167" spans="1:17">
      <c r="A167" t="s">
        <v>141</v>
      </c>
      <c r="B167">
        <v>22</v>
      </c>
      <c r="C167" t="s">
        <v>179</v>
      </c>
      <c r="H167" t="s">
        <v>218</v>
      </c>
      <c r="I167" t="s">
        <v>219</v>
      </c>
      <c r="J167" s="1">
        <v>0.82430555555555562</v>
      </c>
      <c r="K167" s="1">
        <v>0.83263888888888893</v>
      </c>
      <c r="L167" t="s">
        <v>180</v>
      </c>
      <c r="M167" t="s">
        <v>181</v>
      </c>
      <c r="N167">
        <v>5.3</v>
      </c>
      <c r="Q167" s="1">
        <f t="shared" si="6"/>
        <v>8.3333333333333037E-3</v>
      </c>
    </row>
    <row r="168" spans="1:17" ht="15.95">
      <c r="A168" t="s">
        <v>141</v>
      </c>
      <c r="M168" s="8" t="s">
        <v>156</v>
      </c>
      <c r="N168">
        <f>SUM(N146:N167)</f>
        <v>255.29267000000004</v>
      </c>
      <c r="P168" t="s">
        <v>157</v>
      </c>
      <c r="Q168" s="1">
        <f>SUM(Q146:Q167)</f>
        <v>0.40486111111111106</v>
      </c>
    </row>
    <row r="170" spans="1:17">
      <c r="A170" t="s">
        <v>113</v>
      </c>
    </row>
    <row r="171" spans="1:17">
      <c r="A171" t="s">
        <v>113</v>
      </c>
      <c r="B171">
        <v>1</v>
      </c>
      <c r="C171" t="s">
        <v>179</v>
      </c>
      <c r="H171" t="s">
        <v>180</v>
      </c>
      <c r="I171" t="s">
        <v>181</v>
      </c>
      <c r="J171" s="1">
        <v>0.52083333333333337</v>
      </c>
      <c r="K171" s="1">
        <v>0.53819444444444442</v>
      </c>
      <c r="L171" t="s">
        <v>223</v>
      </c>
      <c r="M171" t="s">
        <v>224</v>
      </c>
      <c r="N171">
        <v>16.3</v>
      </c>
      <c r="Q171" s="1">
        <f t="shared" ref="Q171:Q183" si="7">K171-J171</f>
        <v>1.7361111111111049E-2</v>
      </c>
    </row>
    <row r="172" spans="1:17">
      <c r="A172" t="s">
        <v>113</v>
      </c>
      <c r="B172">
        <v>2</v>
      </c>
      <c r="C172" t="s">
        <v>184</v>
      </c>
      <c r="D172">
        <v>220901</v>
      </c>
      <c r="E172" t="s">
        <v>225</v>
      </c>
      <c r="F172" t="s">
        <v>226</v>
      </c>
      <c r="G172" t="s">
        <v>222</v>
      </c>
      <c r="H172" t="s">
        <v>223</v>
      </c>
      <c r="I172" t="s">
        <v>224</v>
      </c>
      <c r="J172" s="1">
        <v>0.53819444444444442</v>
      </c>
      <c r="K172" s="1">
        <v>0.57500000000000007</v>
      </c>
      <c r="L172" t="s">
        <v>218</v>
      </c>
      <c r="M172" t="s">
        <v>219</v>
      </c>
      <c r="N172">
        <v>20.921500000000002</v>
      </c>
      <c r="Q172" s="1">
        <f t="shared" si="7"/>
        <v>3.6805555555555647E-2</v>
      </c>
    </row>
    <row r="173" spans="1:17">
      <c r="A173" t="s">
        <v>113</v>
      </c>
      <c r="B173">
        <v>3</v>
      </c>
      <c r="C173" t="s">
        <v>184</v>
      </c>
      <c r="D173">
        <v>220836</v>
      </c>
      <c r="E173" t="s">
        <v>227</v>
      </c>
      <c r="F173" t="s">
        <v>228</v>
      </c>
      <c r="G173" t="s">
        <v>222</v>
      </c>
      <c r="H173" t="s">
        <v>218</v>
      </c>
      <c r="I173" t="s">
        <v>219</v>
      </c>
      <c r="J173" s="1">
        <v>0.57986111111111105</v>
      </c>
      <c r="K173" s="1">
        <v>0.60902777777777783</v>
      </c>
      <c r="L173" t="s">
        <v>192</v>
      </c>
      <c r="M173" t="s">
        <v>193</v>
      </c>
      <c r="N173">
        <v>16.2334</v>
      </c>
      <c r="Q173" s="1">
        <f t="shared" si="7"/>
        <v>2.9166666666666785E-2</v>
      </c>
    </row>
    <row r="174" spans="1:17">
      <c r="A174" t="s">
        <v>113</v>
      </c>
      <c r="B174">
        <v>4</v>
      </c>
      <c r="C174" t="s">
        <v>179</v>
      </c>
      <c r="H174" t="s">
        <v>192</v>
      </c>
      <c r="I174" t="s">
        <v>193</v>
      </c>
      <c r="J174" s="1">
        <v>0.60902777777777783</v>
      </c>
      <c r="K174" s="1">
        <v>0.6118055555555556</v>
      </c>
      <c r="L174" t="s">
        <v>182</v>
      </c>
      <c r="M174" t="s">
        <v>183</v>
      </c>
      <c r="N174">
        <v>1.992</v>
      </c>
      <c r="Q174" s="1">
        <f t="shared" si="7"/>
        <v>2.7777777777777679E-3</v>
      </c>
    </row>
    <row r="175" spans="1:17">
      <c r="A175" t="s">
        <v>113</v>
      </c>
      <c r="B175">
        <v>5</v>
      </c>
      <c r="C175" t="s">
        <v>184</v>
      </c>
      <c r="D175">
        <v>534792</v>
      </c>
      <c r="E175" t="s">
        <v>185</v>
      </c>
      <c r="F175" t="s">
        <v>186</v>
      </c>
      <c r="G175" t="s">
        <v>187</v>
      </c>
      <c r="H175" t="s">
        <v>182</v>
      </c>
      <c r="I175" t="s">
        <v>183</v>
      </c>
      <c r="J175" s="1">
        <v>0.61458333333333337</v>
      </c>
      <c r="K175" s="1">
        <v>0.6381944444444444</v>
      </c>
      <c r="L175" t="s">
        <v>188</v>
      </c>
      <c r="M175" t="s">
        <v>189</v>
      </c>
      <c r="N175">
        <v>12.118</v>
      </c>
      <c r="Q175" s="1">
        <f t="shared" si="7"/>
        <v>2.3611111111111027E-2</v>
      </c>
    </row>
    <row r="176" spans="1:17">
      <c r="A176" t="s">
        <v>113</v>
      </c>
      <c r="B176">
        <v>6</v>
      </c>
      <c r="C176" t="s">
        <v>184</v>
      </c>
      <c r="D176">
        <v>534886</v>
      </c>
      <c r="E176" t="s">
        <v>190</v>
      </c>
      <c r="F176" t="s">
        <v>191</v>
      </c>
      <c r="G176" t="s">
        <v>187</v>
      </c>
      <c r="H176" t="s">
        <v>188</v>
      </c>
      <c r="I176" t="s">
        <v>189</v>
      </c>
      <c r="J176" s="1">
        <v>0.64444444444444449</v>
      </c>
      <c r="K176" s="1">
        <v>0.66597222222222219</v>
      </c>
      <c r="L176" t="s">
        <v>182</v>
      </c>
      <c r="M176" t="s">
        <v>183</v>
      </c>
      <c r="N176">
        <v>12.781700000000001</v>
      </c>
      <c r="Q176" s="1">
        <f t="shared" si="7"/>
        <v>2.1527777777777701E-2</v>
      </c>
    </row>
    <row r="177" spans="1:17">
      <c r="A177" t="s">
        <v>113</v>
      </c>
      <c r="B177">
        <v>7</v>
      </c>
      <c r="C177" t="s">
        <v>184</v>
      </c>
      <c r="D177">
        <v>534639</v>
      </c>
      <c r="E177" t="s">
        <v>185</v>
      </c>
      <c r="F177" t="s">
        <v>186</v>
      </c>
      <c r="G177" t="s">
        <v>187</v>
      </c>
      <c r="H177" t="s">
        <v>182</v>
      </c>
      <c r="I177" t="s">
        <v>183</v>
      </c>
      <c r="J177" s="1">
        <v>0.69652777777777775</v>
      </c>
      <c r="K177" s="1">
        <v>0.72013888888888899</v>
      </c>
      <c r="L177" t="s">
        <v>188</v>
      </c>
      <c r="M177" t="s">
        <v>189</v>
      </c>
      <c r="N177">
        <v>12.118</v>
      </c>
      <c r="Q177" s="1">
        <f t="shared" si="7"/>
        <v>2.3611111111111249E-2</v>
      </c>
    </row>
    <row r="178" spans="1:17">
      <c r="A178" t="s">
        <v>113</v>
      </c>
      <c r="B178">
        <v>8</v>
      </c>
      <c r="C178" t="s">
        <v>184</v>
      </c>
      <c r="D178">
        <v>534947</v>
      </c>
      <c r="E178" t="s">
        <v>190</v>
      </c>
      <c r="F178" t="s">
        <v>191</v>
      </c>
      <c r="G178" t="s">
        <v>187</v>
      </c>
      <c r="H178" t="s">
        <v>188</v>
      </c>
      <c r="I178" t="s">
        <v>189</v>
      </c>
      <c r="J178" s="1">
        <v>0.72291666666666676</v>
      </c>
      <c r="K178" s="1">
        <v>0.74722222222222223</v>
      </c>
      <c r="L178" t="s">
        <v>182</v>
      </c>
      <c r="M178" t="s">
        <v>183</v>
      </c>
      <c r="N178">
        <v>12.781700000000001</v>
      </c>
      <c r="Q178" s="1">
        <f t="shared" si="7"/>
        <v>2.4305555555555469E-2</v>
      </c>
    </row>
    <row r="179" spans="1:17">
      <c r="A179" t="s">
        <v>113</v>
      </c>
      <c r="B179">
        <v>9</v>
      </c>
      <c r="C179" t="s">
        <v>184</v>
      </c>
      <c r="D179">
        <v>534906</v>
      </c>
      <c r="E179" t="s">
        <v>185</v>
      </c>
      <c r="F179" t="s">
        <v>186</v>
      </c>
      <c r="G179" t="s">
        <v>187</v>
      </c>
      <c r="H179" t="s">
        <v>182</v>
      </c>
      <c r="I179" t="s">
        <v>183</v>
      </c>
      <c r="J179" s="1">
        <v>0.75208333333333333</v>
      </c>
      <c r="K179" s="1">
        <v>0.77916666666666667</v>
      </c>
      <c r="L179" t="s">
        <v>188</v>
      </c>
      <c r="M179" t="s">
        <v>189</v>
      </c>
      <c r="N179">
        <v>12.118</v>
      </c>
      <c r="Q179" s="1">
        <f t="shared" si="7"/>
        <v>2.7083333333333348E-2</v>
      </c>
    </row>
    <row r="180" spans="1:17">
      <c r="A180" t="s">
        <v>113</v>
      </c>
      <c r="B180">
        <v>10</v>
      </c>
      <c r="C180" t="s">
        <v>184</v>
      </c>
      <c r="D180">
        <v>534630</v>
      </c>
      <c r="E180" t="s">
        <v>190</v>
      </c>
      <c r="F180" t="s">
        <v>191</v>
      </c>
      <c r="G180" t="s">
        <v>187</v>
      </c>
      <c r="H180" t="s">
        <v>188</v>
      </c>
      <c r="I180" t="s">
        <v>189</v>
      </c>
      <c r="J180" s="1">
        <v>0.78402777777777777</v>
      </c>
      <c r="K180" s="1">
        <v>0.80833333333333324</v>
      </c>
      <c r="L180" t="s">
        <v>182</v>
      </c>
      <c r="M180" t="s">
        <v>183</v>
      </c>
      <c r="N180">
        <v>12.781700000000001</v>
      </c>
      <c r="Q180" s="1">
        <f t="shared" si="7"/>
        <v>2.4305555555555469E-2</v>
      </c>
    </row>
    <row r="181" spans="1:17">
      <c r="A181" t="s">
        <v>113</v>
      </c>
      <c r="B181">
        <v>11</v>
      </c>
      <c r="C181" t="s">
        <v>184</v>
      </c>
      <c r="D181">
        <v>534642</v>
      </c>
      <c r="E181" t="s">
        <v>185</v>
      </c>
      <c r="F181" t="s">
        <v>186</v>
      </c>
      <c r="G181" t="s">
        <v>187</v>
      </c>
      <c r="H181" t="s">
        <v>182</v>
      </c>
      <c r="I181" t="s">
        <v>183</v>
      </c>
      <c r="J181" s="1">
        <v>0.81944444444444453</v>
      </c>
      <c r="K181" s="1">
        <v>0.84166666666666667</v>
      </c>
      <c r="L181" t="s">
        <v>188</v>
      </c>
      <c r="M181" t="s">
        <v>189</v>
      </c>
      <c r="N181">
        <v>12.118</v>
      </c>
      <c r="Q181" s="1">
        <f t="shared" si="7"/>
        <v>2.2222222222222143E-2</v>
      </c>
    </row>
    <row r="182" spans="1:17">
      <c r="A182" t="s">
        <v>113</v>
      </c>
      <c r="B182">
        <v>12</v>
      </c>
      <c r="C182" t="s">
        <v>184</v>
      </c>
      <c r="D182">
        <v>534681</v>
      </c>
      <c r="E182" t="s">
        <v>190</v>
      </c>
      <c r="F182" t="s">
        <v>191</v>
      </c>
      <c r="G182" t="s">
        <v>187</v>
      </c>
      <c r="H182" t="s">
        <v>188</v>
      </c>
      <c r="I182" t="s">
        <v>189</v>
      </c>
      <c r="J182" s="1">
        <v>0.84722222222222221</v>
      </c>
      <c r="K182" s="1">
        <v>0.86736111111111114</v>
      </c>
      <c r="L182" t="s">
        <v>182</v>
      </c>
      <c r="M182" t="s">
        <v>183</v>
      </c>
      <c r="N182">
        <v>12.781700000000001</v>
      </c>
      <c r="Q182" s="1">
        <f t="shared" si="7"/>
        <v>2.0138888888888928E-2</v>
      </c>
    </row>
    <row r="183" spans="1:17">
      <c r="A183" t="s">
        <v>113</v>
      </c>
      <c r="B183">
        <v>13</v>
      </c>
      <c r="C183" t="s">
        <v>179</v>
      </c>
      <c r="H183" t="s">
        <v>182</v>
      </c>
      <c r="I183" t="s">
        <v>183</v>
      </c>
      <c r="J183" s="1">
        <v>0.86736111111111114</v>
      </c>
      <c r="K183" s="1">
        <v>0.87569444444444444</v>
      </c>
      <c r="L183" t="s">
        <v>180</v>
      </c>
      <c r="M183" t="s">
        <v>181</v>
      </c>
      <c r="N183">
        <v>7.8</v>
      </c>
      <c r="Q183" s="1">
        <f t="shared" si="7"/>
        <v>8.3333333333333037E-3</v>
      </c>
    </row>
    <row r="184" spans="1:17" ht="15.95">
      <c r="A184" t="s">
        <v>113</v>
      </c>
      <c r="M184" s="8" t="s">
        <v>156</v>
      </c>
      <c r="N184">
        <f>SUM(N171:N183)</f>
        <v>162.84570000000002</v>
      </c>
      <c r="P184" t="s">
        <v>157</v>
      </c>
      <c r="Q184" s="1">
        <f>SUM(Q171:Q183)</f>
        <v>0.28124999999999989</v>
      </c>
    </row>
    <row r="186" spans="1:17">
      <c r="A186" t="s">
        <v>137</v>
      </c>
    </row>
    <row r="187" spans="1:17">
      <c r="A187" t="s">
        <v>137</v>
      </c>
      <c r="B187">
        <v>1</v>
      </c>
      <c r="C187" t="s">
        <v>179</v>
      </c>
      <c r="H187" t="s">
        <v>180</v>
      </c>
      <c r="I187" t="s">
        <v>181</v>
      </c>
      <c r="J187" s="1">
        <v>0.29930555555555555</v>
      </c>
      <c r="K187" s="1">
        <v>0.30763888888888891</v>
      </c>
      <c r="L187" t="s">
        <v>192</v>
      </c>
      <c r="M187" t="s">
        <v>193</v>
      </c>
      <c r="N187">
        <v>7.5</v>
      </c>
      <c r="Q187" s="1">
        <f t="shared" ref="Q187:Q204" si="8">K187-J187</f>
        <v>8.3333333333333592E-3</v>
      </c>
    </row>
    <row r="188" spans="1:17">
      <c r="A188" t="s">
        <v>137</v>
      </c>
      <c r="B188">
        <v>2</v>
      </c>
      <c r="C188" t="s">
        <v>184</v>
      </c>
      <c r="D188">
        <v>220878</v>
      </c>
      <c r="E188" t="s">
        <v>229</v>
      </c>
      <c r="F188" t="s">
        <v>230</v>
      </c>
      <c r="G188" s="31" t="s">
        <v>222</v>
      </c>
      <c r="H188" t="s">
        <v>192</v>
      </c>
      <c r="I188" t="s">
        <v>193</v>
      </c>
      <c r="J188" s="1">
        <v>0.30763888888888891</v>
      </c>
      <c r="K188" s="1">
        <v>0.33611111111111108</v>
      </c>
      <c r="L188" t="s">
        <v>218</v>
      </c>
      <c r="M188" t="s">
        <v>219</v>
      </c>
      <c r="N188">
        <v>15.4627</v>
      </c>
      <c r="Q188" s="1">
        <f t="shared" si="8"/>
        <v>2.8472222222222177E-2</v>
      </c>
    </row>
    <row r="189" spans="1:17">
      <c r="A189" t="s">
        <v>137</v>
      </c>
      <c r="B189">
        <v>3</v>
      </c>
      <c r="C189" t="s">
        <v>184</v>
      </c>
      <c r="D189">
        <v>220813</v>
      </c>
      <c r="E189" t="s">
        <v>220</v>
      </c>
      <c r="F189" t="s">
        <v>221</v>
      </c>
      <c r="G189" s="31" t="s">
        <v>222</v>
      </c>
      <c r="H189" t="s">
        <v>218</v>
      </c>
      <c r="I189" t="s">
        <v>219</v>
      </c>
      <c r="J189" s="1">
        <v>0.34027777777777773</v>
      </c>
      <c r="K189" s="1">
        <v>0.37708333333333338</v>
      </c>
      <c r="L189" t="s">
        <v>223</v>
      </c>
      <c r="M189" t="s">
        <v>224</v>
      </c>
      <c r="N189">
        <v>19.882999999999999</v>
      </c>
      <c r="Q189" s="1">
        <f t="shared" si="8"/>
        <v>3.6805555555555647E-2</v>
      </c>
    </row>
    <row r="190" spans="1:17">
      <c r="A190" t="s">
        <v>137</v>
      </c>
      <c r="B190">
        <v>4</v>
      </c>
      <c r="C190" t="s">
        <v>184</v>
      </c>
      <c r="D190">
        <v>220887</v>
      </c>
      <c r="E190" t="s">
        <v>225</v>
      </c>
      <c r="F190" t="s">
        <v>226</v>
      </c>
      <c r="G190" s="31" t="s">
        <v>222</v>
      </c>
      <c r="H190" t="s">
        <v>223</v>
      </c>
      <c r="I190" t="s">
        <v>224</v>
      </c>
      <c r="J190" s="1">
        <v>0.3923611111111111</v>
      </c>
      <c r="K190" s="1">
        <v>0.4291666666666667</v>
      </c>
      <c r="L190" t="s">
        <v>218</v>
      </c>
      <c r="M190" t="s">
        <v>219</v>
      </c>
      <c r="N190">
        <v>20.921500000000002</v>
      </c>
      <c r="Q190" s="1">
        <f t="shared" si="8"/>
        <v>3.6805555555555591E-2</v>
      </c>
    </row>
    <row r="191" spans="1:17">
      <c r="A191" t="s">
        <v>137</v>
      </c>
      <c r="B191">
        <v>5</v>
      </c>
      <c r="C191" t="s">
        <v>184</v>
      </c>
      <c r="D191">
        <v>220822</v>
      </c>
      <c r="E191" t="s">
        <v>227</v>
      </c>
      <c r="F191" t="s">
        <v>228</v>
      </c>
      <c r="G191" s="31" t="s">
        <v>222</v>
      </c>
      <c r="H191" t="s">
        <v>218</v>
      </c>
      <c r="I191" t="s">
        <v>219</v>
      </c>
      <c r="J191" s="1">
        <v>0.43402777777777773</v>
      </c>
      <c r="K191" s="1">
        <v>0.46319444444444446</v>
      </c>
      <c r="L191" t="s">
        <v>192</v>
      </c>
      <c r="M191" t="s">
        <v>193</v>
      </c>
      <c r="N191">
        <v>16.2334</v>
      </c>
      <c r="Q191" s="1">
        <f t="shared" si="8"/>
        <v>2.916666666666673E-2</v>
      </c>
    </row>
    <row r="192" spans="1:17">
      <c r="A192" t="s">
        <v>137</v>
      </c>
      <c r="B192">
        <v>6</v>
      </c>
      <c r="C192" t="s">
        <v>184</v>
      </c>
      <c r="D192">
        <v>220896</v>
      </c>
      <c r="E192" t="s">
        <v>229</v>
      </c>
      <c r="F192" t="s">
        <v>230</v>
      </c>
      <c r="G192" s="31" t="s">
        <v>222</v>
      </c>
      <c r="H192" t="s">
        <v>192</v>
      </c>
      <c r="I192" t="s">
        <v>193</v>
      </c>
      <c r="J192" s="1">
        <v>0.49513888888888885</v>
      </c>
      <c r="K192" s="1">
        <v>0.5229166666666667</v>
      </c>
      <c r="L192" t="s">
        <v>218</v>
      </c>
      <c r="M192" t="s">
        <v>219</v>
      </c>
      <c r="N192">
        <v>15.4627</v>
      </c>
      <c r="Q192" s="1">
        <f t="shared" si="8"/>
        <v>2.7777777777777846E-2</v>
      </c>
    </row>
    <row r="193" spans="1:17">
      <c r="A193" t="s">
        <v>137</v>
      </c>
      <c r="B193">
        <v>7</v>
      </c>
      <c r="C193" t="s">
        <v>184</v>
      </c>
      <c r="D193">
        <v>220832</v>
      </c>
      <c r="E193" t="s">
        <v>227</v>
      </c>
      <c r="F193" t="s">
        <v>228</v>
      </c>
      <c r="G193" s="31" t="s">
        <v>222</v>
      </c>
      <c r="H193" t="s">
        <v>218</v>
      </c>
      <c r="I193" t="s">
        <v>219</v>
      </c>
      <c r="J193" s="1">
        <v>0.53819444444444442</v>
      </c>
      <c r="K193" s="1">
        <v>0.56736111111111109</v>
      </c>
      <c r="L193" t="s">
        <v>192</v>
      </c>
      <c r="M193" t="s">
        <v>193</v>
      </c>
      <c r="N193">
        <v>16.2334</v>
      </c>
      <c r="Q193" s="1">
        <f t="shared" si="8"/>
        <v>2.9166666666666674E-2</v>
      </c>
    </row>
    <row r="194" spans="1:17">
      <c r="A194" t="s">
        <v>137</v>
      </c>
      <c r="B194">
        <v>8</v>
      </c>
      <c r="C194" t="s">
        <v>184</v>
      </c>
      <c r="D194">
        <v>220904</v>
      </c>
      <c r="E194" t="s">
        <v>229</v>
      </c>
      <c r="F194" t="s">
        <v>230</v>
      </c>
      <c r="G194" s="31" t="s">
        <v>222</v>
      </c>
      <c r="H194" t="s">
        <v>192</v>
      </c>
      <c r="I194" t="s">
        <v>193</v>
      </c>
      <c r="J194" s="1">
        <v>0.57847222222222217</v>
      </c>
      <c r="K194" s="1">
        <v>0.60625000000000007</v>
      </c>
      <c r="L194" t="s">
        <v>218</v>
      </c>
      <c r="M194" t="s">
        <v>219</v>
      </c>
      <c r="N194">
        <v>15.4627</v>
      </c>
      <c r="Q194" s="1">
        <f t="shared" si="8"/>
        <v>2.7777777777777901E-2</v>
      </c>
    </row>
    <row r="195" spans="1:17">
      <c r="A195" t="s">
        <v>137</v>
      </c>
      <c r="B195">
        <v>9</v>
      </c>
      <c r="C195" t="s">
        <v>179</v>
      </c>
      <c r="G195" s="31"/>
      <c r="H195" t="s">
        <v>218</v>
      </c>
      <c r="I195" t="s">
        <v>219</v>
      </c>
      <c r="J195" s="1">
        <v>0.60625000000000007</v>
      </c>
      <c r="K195" s="1">
        <v>0.61458333333333337</v>
      </c>
      <c r="L195" t="s">
        <v>180</v>
      </c>
      <c r="M195" t="s">
        <v>181</v>
      </c>
      <c r="N195">
        <v>5.3</v>
      </c>
      <c r="Q195" s="1">
        <f t="shared" si="8"/>
        <v>8.3333333333333037E-3</v>
      </c>
    </row>
    <row r="196" spans="1:17">
      <c r="A196" t="s">
        <v>137</v>
      </c>
      <c r="B196">
        <v>10</v>
      </c>
      <c r="C196" t="s">
        <v>179</v>
      </c>
      <c r="G196" s="31"/>
      <c r="H196" t="s">
        <v>180</v>
      </c>
      <c r="I196" t="s">
        <v>181</v>
      </c>
      <c r="J196" s="1">
        <v>0.67569444444444438</v>
      </c>
      <c r="K196" s="1">
        <v>0.68402777777777779</v>
      </c>
      <c r="L196" t="s">
        <v>218</v>
      </c>
      <c r="M196" t="s">
        <v>219</v>
      </c>
      <c r="N196">
        <v>5.3</v>
      </c>
      <c r="Q196" s="1">
        <f t="shared" si="8"/>
        <v>8.3333333333334147E-3</v>
      </c>
    </row>
    <row r="197" spans="1:17">
      <c r="A197" t="s">
        <v>137</v>
      </c>
      <c r="B197">
        <v>11</v>
      </c>
      <c r="C197" t="s">
        <v>184</v>
      </c>
      <c r="D197">
        <v>220846</v>
      </c>
      <c r="E197" t="s">
        <v>227</v>
      </c>
      <c r="F197" t="s">
        <v>228</v>
      </c>
      <c r="G197" s="31" t="s">
        <v>222</v>
      </c>
      <c r="H197" t="s">
        <v>218</v>
      </c>
      <c r="I197" t="s">
        <v>219</v>
      </c>
      <c r="J197" s="1">
        <v>0.68402777777777779</v>
      </c>
      <c r="K197" s="1">
        <v>0.71319444444444446</v>
      </c>
      <c r="L197" t="s">
        <v>192</v>
      </c>
      <c r="M197" t="s">
        <v>193</v>
      </c>
      <c r="N197">
        <v>16.2334</v>
      </c>
      <c r="Q197" s="1">
        <f t="shared" si="8"/>
        <v>2.9166666666666674E-2</v>
      </c>
    </row>
    <row r="198" spans="1:17">
      <c r="A198" t="s">
        <v>137</v>
      </c>
      <c r="B198">
        <v>12</v>
      </c>
      <c r="C198" t="s">
        <v>184</v>
      </c>
      <c r="D198">
        <v>220918</v>
      </c>
      <c r="E198" t="s">
        <v>229</v>
      </c>
      <c r="F198" t="s">
        <v>230</v>
      </c>
      <c r="G198" s="31" t="s">
        <v>222</v>
      </c>
      <c r="H198" t="s">
        <v>192</v>
      </c>
      <c r="I198" t="s">
        <v>193</v>
      </c>
      <c r="J198" s="1">
        <v>0.72430555555555554</v>
      </c>
      <c r="K198" s="1">
        <v>0.75208333333333333</v>
      </c>
      <c r="L198" t="s">
        <v>218</v>
      </c>
      <c r="M198" t="s">
        <v>219</v>
      </c>
      <c r="N198">
        <v>15.4627</v>
      </c>
      <c r="Q198" s="1">
        <f t="shared" si="8"/>
        <v>2.777777777777779E-2</v>
      </c>
    </row>
    <row r="199" spans="1:17">
      <c r="A199" t="s">
        <v>137</v>
      </c>
      <c r="B199">
        <v>13</v>
      </c>
      <c r="C199" t="s">
        <v>184</v>
      </c>
      <c r="D199">
        <v>220860</v>
      </c>
      <c r="E199" t="s">
        <v>227</v>
      </c>
      <c r="F199" t="s">
        <v>228</v>
      </c>
      <c r="G199" s="31" t="s">
        <v>222</v>
      </c>
      <c r="H199" t="s">
        <v>218</v>
      </c>
      <c r="I199" t="s">
        <v>219</v>
      </c>
      <c r="J199" s="1">
        <v>0.82986111111111116</v>
      </c>
      <c r="K199" s="1">
        <v>0.85972222222222217</v>
      </c>
      <c r="L199" t="s">
        <v>192</v>
      </c>
      <c r="M199" t="s">
        <v>193</v>
      </c>
      <c r="N199">
        <v>16.2334</v>
      </c>
      <c r="Q199" s="1">
        <f t="shared" si="8"/>
        <v>2.9861111111111005E-2</v>
      </c>
    </row>
    <row r="200" spans="1:17">
      <c r="A200" t="s">
        <v>137</v>
      </c>
      <c r="B200">
        <v>14</v>
      </c>
      <c r="C200" t="s">
        <v>184</v>
      </c>
      <c r="D200">
        <v>220932</v>
      </c>
      <c r="E200" t="s">
        <v>229</v>
      </c>
      <c r="F200" t="s">
        <v>230</v>
      </c>
      <c r="G200" s="31" t="s">
        <v>222</v>
      </c>
      <c r="H200" t="s">
        <v>192</v>
      </c>
      <c r="I200" t="s">
        <v>193</v>
      </c>
      <c r="J200" s="1">
        <v>0.87013888888888891</v>
      </c>
      <c r="K200" s="1">
        <v>0.8965277777777777</v>
      </c>
      <c r="L200" t="s">
        <v>218</v>
      </c>
      <c r="M200" t="s">
        <v>219</v>
      </c>
      <c r="N200">
        <v>15.4627</v>
      </c>
      <c r="Q200" s="1">
        <f t="shared" si="8"/>
        <v>2.6388888888888795E-2</v>
      </c>
    </row>
    <row r="201" spans="1:17">
      <c r="A201" t="s">
        <v>137</v>
      </c>
      <c r="B201">
        <v>15</v>
      </c>
      <c r="C201" t="s">
        <v>184</v>
      </c>
      <c r="D201">
        <v>220865</v>
      </c>
      <c r="E201" t="s">
        <v>227</v>
      </c>
      <c r="F201" t="s">
        <v>228</v>
      </c>
      <c r="G201" s="31" t="s">
        <v>222</v>
      </c>
      <c r="H201" t="s">
        <v>218</v>
      </c>
      <c r="I201" t="s">
        <v>219</v>
      </c>
      <c r="J201" s="1">
        <v>0.90277777777777779</v>
      </c>
      <c r="K201" s="1">
        <v>0.93125000000000002</v>
      </c>
      <c r="L201" t="s">
        <v>192</v>
      </c>
      <c r="M201" t="s">
        <v>193</v>
      </c>
      <c r="N201">
        <v>16.2334</v>
      </c>
      <c r="Q201" s="1">
        <f t="shared" si="8"/>
        <v>2.8472222222222232E-2</v>
      </c>
    </row>
    <row r="202" spans="1:17">
      <c r="A202" t="s">
        <v>137</v>
      </c>
      <c r="B202">
        <v>16</v>
      </c>
      <c r="C202" t="s">
        <v>184</v>
      </c>
      <c r="D202">
        <v>220935</v>
      </c>
      <c r="E202" t="s">
        <v>229</v>
      </c>
      <c r="F202" t="s">
        <v>230</v>
      </c>
      <c r="G202" s="31" t="s">
        <v>222</v>
      </c>
      <c r="H202" t="s">
        <v>192</v>
      </c>
      <c r="I202" t="s">
        <v>193</v>
      </c>
      <c r="J202" s="1">
        <v>0.93402777777777779</v>
      </c>
      <c r="K202" s="1">
        <v>0.9604166666666667</v>
      </c>
      <c r="L202" t="s">
        <v>218</v>
      </c>
      <c r="M202" t="s">
        <v>219</v>
      </c>
      <c r="N202">
        <v>15.4627</v>
      </c>
      <c r="Q202" s="1">
        <f t="shared" si="8"/>
        <v>2.6388888888888906E-2</v>
      </c>
    </row>
    <row r="203" spans="1:17">
      <c r="A203" t="s">
        <v>137</v>
      </c>
      <c r="B203">
        <v>17</v>
      </c>
      <c r="C203" t="s">
        <v>184</v>
      </c>
      <c r="D203">
        <v>220868</v>
      </c>
      <c r="E203" t="s">
        <v>248</v>
      </c>
      <c r="F203" t="s">
        <v>249</v>
      </c>
      <c r="G203" s="31" t="s">
        <v>222</v>
      </c>
      <c r="H203" t="s">
        <v>218</v>
      </c>
      <c r="I203" t="s">
        <v>219</v>
      </c>
      <c r="J203" s="1">
        <v>0.96527777777777779</v>
      </c>
      <c r="K203" s="1">
        <v>0.98125000000000007</v>
      </c>
      <c r="L203" t="s">
        <v>250</v>
      </c>
      <c r="M203" t="s">
        <v>251</v>
      </c>
      <c r="N203">
        <v>8.1109200000000001</v>
      </c>
      <c r="Q203" s="1">
        <f t="shared" si="8"/>
        <v>1.5972222222222276E-2</v>
      </c>
    </row>
    <row r="204" spans="1:17">
      <c r="A204" t="s">
        <v>137</v>
      </c>
      <c r="B204">
        <v>18</v>
      </c>
      <c r="C204" t="s">
        <v>179</v>
      </c>
      <c r="H204" t="s">
        <v>250</v>
      </c>
      <c r="I204" t="s">
        <v>251</v>
      </c>
      <c r="J204" s="1">
        <v>0.98125000000000007</v>
      </c>
      <c r="K204" s="1">
        <v>0.99513888888888891</v>
      </c>
      <c r="L204" t="s">
        <v>180</v>
      </c>
      <c r="M204" t="s">
        <v>181</v>
      </c>
      <c r="N204">
        <v>11.5</v>
      </c>
      <c r="Q204" s="1">
        <f t="shared" si="8"/>
        <v>1.388888888888884E-2</v>
      </c>
    </row>
    <row r="205" spans="1:17" ht="15.95">
      <c r="A205" t="s">
        <v>137</v>
      </c>
      <c r="M205" s="8" t="s">
        <v>156</v>
      </c>
      <c r="N205">
        <f>SUM(N187:N204)</f>
        <v>252.45862</v>
      </c>
      <c r="P205" t="s">
        <v>157</v>
      </c>
      <c r="Q205" s="1">
        <f>SUM(Q187:Q204)</f>
        <v>0.43888888888888916</v>
      </c>
    </row>
    <row r="207" spans="1:17">
      <c r="A207" t="s">
        <v>117</v>
      </c>
    </row>
    <row r="208" spans="1:17">
      <c r="A208" t="s">
        <v>117</v>
      </c>
      <c r="B208">
        <v>1</v>
      </c>
      <c r="C208" t="s">
        <v>179</v>
      </c>
      <c r="H208" t="s">
        <v>180</v>
      </c>
      <c r="I208" t="s">
        <v>181</v>
      </c>
      <c r="J208" s="1">
        <v>0.3</v>
      </c>
      <c r="K208" s="1">
        <v>0.3125</v>
      </c>
      <c r="L208" t="s">
        <v>231</v>
      </c>
      <c r="M208" t="s">
        <v>232</v>
      </c>
      <c r="N208">
        <v>9.6999999999999993</v>
      </c>
      <c r="Q208" s="1">
        <f t="shared" ref="Q208:Q221" si="9">K208-J208</f>
        <v>1.2500000000000011E-2</v>
      </c>
    </row>
    <row r="209" spans="1:17">
      <c r="A209" t="s">
        <v>117</v>
      </c>
      <c r="B209">
        <v>2</v>
      </c>
      <c r="C209" t="s">
        <v>184</v>
      </c>
      <c r="D209">
        <v>330008</v>
      </c>
      <c r="E209" t="s">
        <v>252</v>
      </c>
      <c r="F209" t="s">
        <v>253</v>
      </c>
      <c r="G209" s="31" t="s">
        <v>235</v>
      </c>
      <c r="H209" t="s">
        <v>231</v>
      </c>
      <c r="I209" t="s">
        <v>232</v>
      </c>
      <c r="J209" s="1">
        <v>0.3125</v>
      </c>
      <c r="K209" s="1">
        <v>0.3430555555555555</v>
      </c>
      <c r="L209" t="s">
        <v>236</v>
      </c>
      <c r="M209" t="s">
        <v>237</v>
      </c>
      <c r="N209">
        <v>17.659400000000002</v>
      </c>
      <c r="Q209" s="1">
        <f t="shared" si="9"/>
        <v>3.0555555555555503E-2</v>
      </c>
    </row>
    <row r="210" spans="1:17">
      <c r="A210" t="s">
        <v>117</v>
      </c>
      <c r="B210">
        <v>3</v>
      </c>
      <c r="C210" t="s">
        <v>184</v>
      </c>
      <c r="D210">
        <v>330049</v>
      </c>
      <c r="E210" t="s">
        <v>238</v>
      </c>
      <c r="F210" t="s">
        <v>239</v>
      </c>
      <c r="G210" s="31" t="s">
        <v>235</v>
      </c>
      <c r="H210" t="s">
        <v>236</v>
      </c>
      <c r="I210" t="s">
        <v>237</v>
      </c>
      <c r="J210" s="1">
        <v>0.34722222222222227</v>
      </c>
      <c r="K210" s="1">
        <v>0.3666666666666667</v>
      </c>
      <c r="L210" t="s">
        <v>231</v>
      </c>
      <c r="M210" t="s">
        <v>232</v>
      </c>
      <c r="N210">
        <v>13.1371</v>
      </c>
      <c r="Q210" s="1">
        <f t="shared" si="9"/>
        <v>1.9444444444444431E-2</v>
      </c>
    </row>
    <row r="211" spans="1:17">
      <c r="A211" t="s">
        <v>117</v>
      </c>
      <c r="B211">
        <v>4</v>
      </c>
      <c r="C211" t="s">
        <v>184</v>
      </c>
      <c r="D211">
        <v>330014</v>
      </c>
      <c r="E211" t="s">
        <v>233</v>
      </c>
      <c r="F211" t="s">
        <v>234</v>
      </c>
      <c r="G211" s="31" t="s">
        <v>235</v>
      </c>
      <c r="H211" t="s">
        <v>231</v>
      </c>
      <c r="I211" t="s">
        <v>232</v>
      </c>
      <c r="J211" s="1">
        <v>0.37152777777777773</v>
      </c>
      <c r="K211" s="1">
        <v>0.39513888888888887</v>
      </c>
      <c r="L211" t="s">
        <v>236</v>
      </c>
      <c r="M211" t="s">
        <v>237</v>
      </c>
      <c r="N211">
        <v>14.0327</v>
      </c>
      <c r="Q211" s="1">
        <f t="shared" si="9"/>
        <v>2.3611111111111138E-2</v>
      </c>
    </row>
    <row r="212" spans="1:17">
      <c r="A212" t="s">
        <v>117</v>
      </c>
      <c r="B212">
        <v>5</v>
      </c>
      <c r="C212" t="s">
        <v>184</v>
      </c>
      <c r="D212">
        <v>330055</v>
      </c>
      <c r="E212" t="s">
        <v>238</v>
      </c>
      <c r="F212" t="s">
        <v>239</v>
      </c>
      <c r="G212" s="31" t="s">
        <v>235</v>
      </c>
      <c r="H212" t="s">
        <v>236</v>
      </c>
      <c r="I212" t="s">
        <v>237</v>
      </c>
      <c r="J212" s="1">
        <v>0.39930555555555558</v>
      </c>
      <c r="K212" s="1">
        <v>0.41666666666666669</v>
      </c>
      <c r="L212" t="s">
        <v>231</v>
      </c>
      <c r="M212" t="s">
        <v>232</v>
      </c>
      <c r="N212">
        <v>13.1371</v>
      </c>
      <c r="Q212" s="1">
        <f t="shared" si="9"/>
        <v>1.7361111111111105E-2</v>
      </c>
    </row>
    <row r="213" spans="1:17">
      <c r="A213" t="s">
        <v>117</v>
      </c>
      <c r="B213">
        <v>6</v>
      </c>
      <c r="C213" t="s">
        <v>184</v>
      </c>
      <c r="D213">
        <v>330018</v>
      </c>
      <c r="E213" t="s">
        <v>233</v>
      </c>
      <c r="F213" t="s">
        <v>234</v>
      </c>
      <c r="G213" s="31" t="s">
        <v>235</v>
      </c>
      <c r="H213" t="s">
        <v>231</v>
      </c>
      <c r="I213" t="s">
        <v>232</v>
      </c>
      <c r="J213" s="1">
        <v>0.45694444444444443</v>
      </c>
      <c r="K213" s="1">
        <v>0.4770833333333333</v>
      </c>
      <c r="L213" t="s">
        <v>236</v>
      </c>
      <c r="M213" t="s">
        <v>237</v>
      </c>
      <c r="N213">
        <v>14.0327</v>
      </c>
      <c r="Q213" s="1">
        <f t="shared" si="9"/>
        <v>2.0138888888888873E-2</v>
      </c>
    </row>
    <row r="214" spans="1:17">
      <c r="A214" t="s">
        <v>117</v>
      </c>
      <c r="B214">
        <v>7</v>
      </c>
      <c r="C214" t="s">
        <v>184</v>
      </c>
      <c r="D214">
        <v>330059</v>
      </c>
      <c r="E214" t="s">
        <v>238</v>
      </c>
      <c r="F214" t="s">
        <v>239</v>
      </c>
      <c r="G214" s="31" t="s">
        <v>235</v>
      </c>
      <c r="H214" t="s">
        <v>236</v>
      </c>
      <c r="I214" t="s">
        <v>237</v>
      </c>
      <c r="J214" s="1">
        <v>0.47916666666666669</v>
      </c>
      <c r="K214" s="1">
        <v>0.49652777777777773</v>
      </c>
      <c r="L214" t="s">
        <v>231</v>
      </c>
      <c r="M214" t="s">
        <v>232</v>
      </c>
      <c r="N214">
        <v>13.1371</v>
      </c>
      <c r="Q214" s="1">
        <f t="shared" si="9"/>
        <v>1.7361111111111049E-2</v>
      </c>
    </row>
    <row r="215" spans="1:17">
      <c r="A215" t="s">
        <v>117</v>
      </c>
      <c r="B215">
        <v>8</v>
      </c>
      <c r="C215" t="s">
        <v>184</v>
      </c>
      <c r="D215">
        <v>330019</v>
      </c>
      <c r="E215" t="s">
        <v>233</v>
      </c>
      <c r="F215" t="s">
        <v>234</v>
      </c>
      <c r="G215" s="31" t="s">
        <v>235</v>
      </c>
      <c r="H215" t="s">
        <v>231</v>
      </c>
      <c r="I215" t="s">
        <v>232</v>
      </c>
      <c r="J215" s="1">
        <v>0.49861111111111112</v>
      </c>
      <c r="K215" s="1">
        <v>0.51874999999999993</v>
      </c>
      <c r="L215" t="s">
        <v>236</v>
      </c>
      <c r="M215" t="s">
        <v>237</v>
      </c>
      <c r="N215">
        <v>14.0327</v>
      </c>
      <c r="Q215" s="1">
        <f t="shared" si="9"/>
        <v>2.0138888888888817E-2</v>
      </c>
    </row>
    <row r="216" spans="1:17">
      <c r="A216" t="s">
        <v>117</v>
      </c>
      <c r="B216">
        <v>9</v>
      </c>
      <c r="C216" t="s">
        <v>184</v>
      </c>
      <c r="D216">
        <v>330060</v>
      </c>
      <c r="E216" t="s">
        <v>238</v>
      </c>
      <c r="F216" t="s">
        <v>239</v>
      </c>
      <c r="G216" s="31" t="s">
        <v>235</v>
      </c>
      <c r="H216" t="s">
        <v>236</v>
      </c>
      <c r="I216" t="s">
        <v>237</v>
      </c>
      <c r="J216" s="1">
        <v>0.52083333333333337</v>
      </c>
      <c r="K216" s="1">
        <v>0.53819444444444442</v>
      </c>
      <c r="L216" t="s">
        <v>231</v>
      </c>
      <c r="M216" t="s">
        <v>232</v>
      </c>
      <c r="N216">
        <v>13.1371</v>
      </c>
      <c r="Q216" s="1">
        <f t="shared" si="9"/>
        <v>1.7361111111111049E-2</v>
      </c>
    </row>
    <row r="217" spans="1:17">
      <c r="A217" t="s">
        <v>117</v>
      </c>
      <c r="B217">
        <v>10</v>
      </c>
      <c r="C217" t="s">
        <v>184</v>
      </c>
      <c r="D217">
        <v>330022</v>
      </c>
      <c r="E217" t="s">
        <v>233</v>
      </c>
      <c r="F217" t="s">
        <v>234</v>
      </c>
      <c r="G217" s="31" t="s">
        <v>235</v>
      </c>
      <c r="H217" t="s">
        <v>231</v>
      </c>
      <c r="I217" t="s">
        <v>232</v>
      </c>
      <c r="J217" s="1">
        <v>0.54027777777777775</v>
      </c>
      <c r="K217" s="1">
        <v>0.56041666666666667</v>
      </c>
      <c r="L217" t="s">
        <v>236</v>
      </c>
      <c r="M217" t="s">
        <v>237</v>
      </c>
      <c r="N217">
        <v>14.0327</v>
      </c>
      <c r="Q217" s="1">
        <f t="shared" si="9"/>
        <v>2.0138888888888928E-2</v>
      </c>
    </row>
    <row r="218" spans="1:17">
      <c r="A218" t="s">
        <v>117</v>
      </c>
      <c r="B218">
        <v>11</v>
      </c>
      <c r="C218" t="s">
        <v>184</v>
      </c>
      <c r="D218">
        <v>100247</v>
      </c>
      <c r="E218" t="s">
        <v>238</v>
      </c>
      <c r="F218" t="s">
        <v>239</v>
      </c>
      <c r="G218" s="31" t="s">
        <v>235</v>
      </c>
      <c r="H218" t="s">
        <v>236</v>
      </c>
      <c r="I218" t="s">
        <v>237</v>
      </c>
      <c r="J218" s="1">
        <v>0.5625</v>
      </c>
      <c r="K218" s="1">
        <v>0.57986111111111105</v>
      </c>
      <c r="L218" t="s">
        <v>231</v>
      </c>
      <c r="M218" t="s">
        <v>232</v>
      </c>
      <c r="N218">
        <v>13.1371</v>
      </c>
      <c r="Q218" s="1">
        <f t="shared" si="9"/>
        <v>1.7361111111111049E-2</v>
      </c>
    </row>
    <row r="219" spans="1:17">
      <c r="A219" t="s">
        <v>117</v>
      </c>
      <c r="B219">
        <v>12</v>
      </c>
      <c r="C219" t="s">
        <v>184</v>
      </c>
      <c r="D219">
        <v>330029</v>
      </c>
      <c r="E219" t="s">
        <v>233</v>
      </c>
      <c r="F219" t="s">
        <v>234</v>
      </c>
      <c r="G219" s="31" t="s">
        <v>235</v>
      </c>
      <c r="H219" t="s">
        <v>231</v>
      </c>
      <c r="I219" t="s">
        <v>232</v>
      </c>
      <c r="J219" s="1">
        <v>0.58194444444444449</v>
      </c>
      <c r="K219" s="1">
        <v>0.6020833333333333</v>
      </c>
      <c r="L219" t="s">
        <v>236</v>
      </c>
      <c r="M219" t="s">
        <v>237</v>
      </c>
      <c r="N219">
        <v>14.0327</v>
      </c>
      <c r="Q219" s="1">
        <f t="shared" si="9"/>
        <v>2.0138888888888817E-2</v>
      </c>
    </row>
    <row r="220" spans="1:17">
      <c r="A220" t="s">
        <v>117</v>
      </c>
      <c r="B220">
        <v>13</v>
      </c>
      <c r="C220" t="s">
        <v>184</v>
      </c>
      <c r="D220">
        <v>330067</v>
      </c>
      <c r="E220" t="s">
        <v>238</v>
      </c>
      <c r="F220" t="s">
        <v>239</v>
      </c>
      <c r="G220" s="31" t="s">
        <v>235</v>
      </c>
      <c r="H220" t="s">
        <v>236</v>
      </c>
      <c r="I220" t="s">
        <v>237</v>
      </c>
      <c r="J220" s="1">
        <v>0.61111111111111105</v>
      </c>
      <c r="K220" s="1">
        <v>0.62847222222222221</v>
      </c>
      <c r="L220" t="s">
        <v>231</v>
      </c>
      <c r="M220" t="s">
        <v>232</v>
      </c>
      <c r="N220">
        <v>13.1371</v>
      </c>
      <c r="Q220" s="1">
        <f t="shared" si="9"/>
        <v>1.736111111111116E-2</v>
      </c>
    </row>
    <row r="221" spans="1:17">
      <c r="A221" t="s">
        <v>117</v>
      </c>
      <c r="B221">
        <v>14</v>
      </c>
      <c r="C221" t="s">
        <v>179</v>
      </c>
      <c r="H221" t="s">
        <v>231</v>
      </c>
      <c r="I221" t="s">
        <v>232</v>
      </c>
      <c r="J221" s="1">
        <v>0.62847222222222221</v>
      </c>
      <c r="K221" s="1">
        <v>0.64097222222222217</v>
      </c>
      <c r="L221" t="s">
        <v>180</v>
      </c>
      <c r="M221" t="s">
        <v>181</v>
      </c>
      <c r="N221">
        <v>9.8000000000000007</v>
      </c>
      <c r="Q221" s="1">
        <f t="shared" si="9"/>
        <v>1.2499999999999956E-2</v>
      </c>
    </row>
    <row r="222" spans="1:17" ht="15.95">
      <c r="A222" t="s">
        <v>117</v>
      </c>
      <c r="M222" s="8" t="s">
        <v>156</v>
      </c>
      <c r="N222">
        <f>SUM(N208:N221)</f>
        <v>186.14550000000003</v>
      </c>
      <c r="P222" t="s">
        <v>157</v>
      </c>
      <c r="Q222" s="1">
        <f>SUM(Q208:Q221)</f>
        <v>0.26597222222222189</v>
      </c>
    </row>
    <row r="224" spans="1:17">
      <c r="A224" t="s">
        <v>148</v>
      </c>
    </row>
    <row r="225" spans="1:17">
      <c r="A225" t="s">
        <v>148</v>
      </c>
      <c r="B225">
        <v>1</v>
      </c>
      <c r="C225" t="s">
        <v>179</v>
      </c>
      <c r="H225" t="s">
        <v>180</v>
      </c>
      <c r="I225" t="s">
        <v>181</v>
      </c>
      <c r="J225" s="1">
        <v>0.25208333333333333</v>
      </c>
      <c r="K225" s="1">
        <v>0.26041666666666669</v>
      </c>
      <c r="L225" t="s">
        <v>182</v>
      </c>
      <c r="M225" t="s">
        <v>183</v>
      </c>
      <c r="N225">
        <v>7.6</v>
      </c>
      <c r="Q225" s="1">
        <f t="shared" ref="Q225:Q249" si="10">K225-J225</f>
        <v>8.3333333333333592E-3</v>
      </c>
    </row>
    <row r="226" spans="1:17">
      <c r="A226" t="s">
        <v>148</v>
      </c>
      <c r="B226">
        <v>2</v>
      </c>
      <c r="C226" t="s">
        <v>184</v>
      </c>
      <c r="D226">
        <v>534822</v>
      </c>
      <c r="E226" t="s">
        <v>185</v>
      </c>
      <c r="F226" t="s">
        <v>186</v>
      </c>
      <c r="G226" t="s">
        <v>187</v>
      </c>
      <c r="H226" t="s">
        <v>182</v>
      </c>
      <c r="I226" t="s">
        <v>183</v>
      </c>
      <c r="J226" s="1">
        <v>0.26041666666666669</v>
      </c>
      <c r="K226" s="1">
        <v>0.28055555555555556</v>
      </c>
      <c r="L226" t="s">
        <v>188</v>
      </c>
      <c r="M226" t="s">
        <v>189</v>
      </c>
      <c r="N226">
        <v>12.118</v>
      </c>
      <c r="Q226" s="1">
        <f t="shared" si="10"/>
        <v>2.0138888888888873E-2</v>
      </c>
    </row>
    <row r="227" spans="1:17">
      <c r="A227" t="s">
        <v>148</v>
      </c>
      <c r="B227">
        <v>3</v>
      </c>
      <c r="C227" t="s">
        <v>184</v>
      </c>
      <c r="D227">
        <v>534944</v>
      </c>
      <c r="E227" t="s">
        <v>254</v>
      </c>
      <c r="F227" t="s">
        <v>255</v>
      </c>
      <c r="G227" t="s">
        <v>187</v>
      </c>
      <c r="H227" t="s">
        <v>188</v>
      </c>
      <c r="I227" t="s">
        <v>189</v>
      </c>
      <c r="J227" s="1">
        <v>0.28472222222222221</v>
      </c>
      <c r="K227" s="1">
        <v>0.29583333333333334</v>
      </c>
      <c r="L227" t="s">
        <v>256</v>
      </c>
      <c r="M227" t="s">
        <v>257</v>
      </c>
      <c r="N227">
        <v>7.0021199999999997</v>
      </c>
      <c r="Q227" s="1">
        <f t="shared" si="10"/>
        <v>1.1111111111111127E-2</v>
      </c>
    </row>
    <row r="228" spans="1:17">
      <c r="A228" t="s">
        <v>148</v>
      </c>
      <c r="B228">
        <v>4</v>
      </c>
      <c r="C228" t="s">
        <v>184</v>
      </c>
      <c r="D228">
        <v>534633</v>
      </c>
      <c r="E228" t="s">
        <v>258</v>
      </c>
      <c r="F228" t="s">
        <v>259</v>
      </c>
      <c r="G228" t="s">
        <v>187</v>
      </c>
      <c r="H228" t="s">
        <v>256</v>
      </c>
      <c r="I228" t="s">
        <v>257</v>
      </c>
      <c r="J228" s="1">
        <v>0.30208333333333331</v>
      </c>
      <c r="K228" s="1">
        <v>0.31458333333333333</v>
      </c>
      <c r="L228" t="s">
        <v>188</v>
      </c>
      <c r="M228" t="s">
        <v>189</v>
      </c>
      <c r="N228">
        <v>6.6150900000000004</v>
      </c>
      <c r="Q228" s="1">
        <f t="shared" si="10"/>
        <v>1.2500000000000011E-2</v>
      </c>
    </row>
    <row r="229" spans="1:17">
      <c r="A229" t="s">
        <v>148</v>
      </c>
      <c r="B229">
        <v>5</v>
      </c>
      <c r="C229" t="s">
        <v>184</v>
      </c>
      <c r="D229">
        <v>534864</v>
      </c>
      <c r="E229" t="s">
        <v>254</v>
      </c>
      <c r="F229" t="s">
        <v>255</v>
      </c>
      <c r="G229" t="s">
        <v>187</v>
      </c>
      <c r="H229" t="s">
        <v>188</v>
      </c>
      <c r="I229" t="s">
        <v>189</v>
      </c>
      <c r="J229" s="1">
        <v>0.31875000000000003</v>
      </c>
      <c r="K229" s="1">
        <v>0.33055555555555555</v>
      </c>
      <c r="L229" t="s">
        <v>256</v>
      </c>
      <c r="M229" t="s">
        <v>257</v>
      </c>
      <c r="N229">
        <v>7.0021199999999997</v>
      </c>
      <c r="Q229" s="1">
        <f t="shared" si="10"/>
        <v>1.1805555555555514E-2</v>
      </c>
    </row>
    <row r="230" spans="1:17">
      <c r="A230" t="s">
        <v>148</v>
      </c>
      <c r="B230">
        <v>6</v>
      </c>
      <c r="C230" t="s">
        <v>184</v>
      </c>
      <c r="D230">
        <v>534733</v>
      </c>
      <c r="E230" t="s">
        <v>258</v>
      </c>
      <c r="F230" t="s">
        <v>259</v>
      </c>
      <c r="G230" t="s">
        <v>187</v>
      </c>
      <c r="H230" t="s">
        <v>256</v>
      </c>
      <c r="I230" t="s">
        <v>257</v>
      </c>
      <c r="J230" s="1">
        <v>0.33680555555555558</v>
      </c>
      <c r="K230" s="1">
        <v>0.3527777777777778</v>
      </c>
      <c r="L230" t="s">
        <v>188</v>
      </c>
      <c r="M230" t="s">
        <v>189</v>
      </c>
      <c r="N230">
        <v>6.6150900000000004</v>
      </c>
      <c r="Q230" s="1">
        <f t="shared" si="10"/>
        <v>1.5972222222222221E-2</v>
      </c>
    </row>
    <row r="231" spans="1:17">
      <c r="A231" t="s">
        <v>148</v>
      </c>
      <c r="B231">
        <v>7</v>
      </c>
      <c r="C231" t="s">
        <v>184</v>
      </c>
      <c r="D231">
        <v>534814</v>
      </c>
      <c r="E231" t="s">
        <v>190</v>
      </c>
      <c r="F231" t="s">
        <v>191</v>
      </c>
      <c r="G231" t="s">
        <v>187</v>
      </c>
      <c r="H231" t="s">
        <v>188</v>
      </c>
      <c r="I231" t="s">
        <v>189</v>
      </c>
      <c r="J231" s="1">
        <v>0.3576388888888889</v>
      </c>
      <c r="K231" s="1">
        <v>0.38194444444444442</v>
      </c>
      <c r="L231" t="s">
        <v>182</v>
      </c>
      <c r="M231" t="s">
        <v>183</v>
      </c>
      <c r="N231">
        <v>12.781700000000001</v>
      </c>
      <c r="Q231" s="1">
        <f t="shared" si="10"/>
        <v>2.4305555555555525E-2</v>
      </c>
    </row>
    <row r="232" spans="1:17">
      <c r="A232" t="s">
        <v>148</v>
      </c>
      <c r="B232">
        <v>8</v>
      </c>
      <c r="C232" t="s">
        <v>184</v>
      </c>
      <c r="D232">
        <v>100442</v>
      </c>
      <c r="E232" t="s">
        <v>216</v>
      </c>
      <c r="F232" t="s">
        <v>217</v>
      </c>
      <c r="G232" t="s">
        <v>196</v>
      </c>
      <c r="H232" t="s">
        <v>182</v>
      </c>
      <c r="I232" t="s">
        <v>183</v>
      </c>
      <c r="J232" s="1">
        <v>0.42638888888888887</v>
      </c>
      <c r="K232" s="1">
        <v>0.44791666666666669</v>
      </c>
      <c r="L232" t="s">
        <v>197</v>
      </c>
      <c r="M232" t="s">
        <v>198</v>
      </c>
      <c r="N232">
        <v>11.3742</v>
      </c>
      <c r="Q232" s="1">
        <f t="shared" si="10"/>
        <v>2.1527777777777812E-2</v>
      </c>
    </row>
    <row r="233" spans="1:17">
      <c r="A233" t="s">
        <v>148</v>
      </c>
      <c r="B233">
        <v>9</v>
      </c>
      <c r="C233" t="s">
        <v>184</v>
      </c>
      <c r="D233">
        <v>100285</v>
      </c>
      <c r="E233" t="s">
        <v>199</v>
      </c>
      <c r="F233" t="s">
        <v>200</v>
      </c>
      <c r="G233" t="s">
        <v>196</v>
      </c>
      <c r="H233" t="s">
        <v>197</v>
      </c>
      <c r="I233" t="s">
        <v>198</v>
      </c>
      <c r="J233" s="1">
        <v>0.4548611111111111</v>
      </c>
      <c r="K233" s="1">
        <v>0.46319444444444446</v>
      </c>
      <c r="L233" t="s">
        <v>201</v>
      </c>
      <c r="M233" t="s">
        <v>202</v>
      </c>
      <c r="N233">
        <v>3.9434100000000001</v>
      </c>
      <c r="Q233" s="1">
        <f t="shared" si="10"/>
        <v>8.3333333333333592E-3</v>
      </c>
    </row>
    <row r="234" spans="1:17">
      <c r="A234" t="s">
        <v>148</v>
      </c>
      <c r="B234">
        <v>10</v>
      </c>
      <c r="C234" t="s">
        <v>184</v>
      </c>
      <c r="D234">
        <v>100447</v>
      </c>
      <c r="E234" t="s">
        <v>203</v>
      </c>
      <c r="F234" t="s">
        <v>204</v>
      </c>
      <c r="G234" t="s">
        <v>196</v>
      </c>
      <c r="H234" t="s">
        <v>201</v>
      </c>
      <c r="I234" t="s">
        <v>202</v>
      </c>
      <c r="J234" s="1">
        <v>0.47152777777777777</v>
      </c>
      <c r="K234" s="1">
        <v>0.47916666666666669</v>
      </c>
      <c r="L234" t="s">
        <v>197</v>
      </c>
      <c r="M234" t="s">
        <v>198</v>
      </c>
      <c r="N234">
        <v>3.6383299999999998</v>
      </c>
      <c r="Q234" s="1">
        <f t="shared" si="10"/>
        <v>7.6388888888889173E-3</v>
      </c>
    </row>
    <row r="235" spans="1:17">
      <c r="A235" t="s">
        <v>148</v>
      </c>
      <c r="B235">
        <v>11</v>
      </c>
      <c r="C235" t="s">
        <v>184</v>
      </c>
      <c r="D235">
        <v>100288</v>
      </c>
      <c r="E235" t="s">
        <v>205</v>
      </c>
      <c r="F235" t="s">
        <v>206</v>
      </c>
      <c r="G235" t="s">
        <v>196</v>
      </c>
      <c r="H235" t="s">
        <v>197</v>
      </c>
      <c r="I235" t="s">
        <v>198</v>
      </c>
      <c r="J235" s="1">
        <v>0.4861111111111111</v>
      </c>
      <c r="K235" s="1">
        <v>0.50624999999999998</v>
      </c>
      <c r="L235" t="s">
        <v>182</v>
      </c>
      <c r="M235" t="s">
        <v>183</v>
      </c>
      <c r="N235">
        <v>10.9535</v>
      </c>
      <c r="Q235" s="1">
        <f t="shared" si="10"/>
        <v>2.0138888888888873E-2</v>
      </c>
    </row>
    <row r="236" spans="1:17">
      <c r="A236" t="s">
        <v>148</v>
      </c>
      <c r="B236">
        <v>12</v>
      </c>
      <c r="C236" t="s">
        <v>184</v>
      </c>
      <c r="D236">
        <v>100450</v>
      </c>
      <c r="E236" t="s">
        <v>216</v>
      </c>
      <c r="F236" t="s">
        <v>217</v>
      </c>
      <c r="G236" t="s">
        <v>196</v>
      </c>
      <c r="H236" t="s">
        <v>182</v>
      </c>
      <c r="I236" t="s">
        <v>183</v>
      </c>
      <c r="J236" s="1">
        <v>0.50972222222222219</v>
      </c>
      <c r="K236" s="1">
        <v>0.53125</v>
      </c>
      <c r="L236" t="s">
        <v>197</v>
      </c>
      <c r="M236" t="s">
        <v>198</v>
      </c>
      <c r="N236">
        <v>11.3742</v>
      </c>
      <c r="Q236" s="1">
        <f t="shared" si="10"/>
        <v>2.1527777777777812E-2</v>
      </c>
    </row>
    <row r="237" spans="1:17">
      <c r="A237" t="s">
        <v>148</v>
      </c>
      <c r="B237">
        <v>13</v>
      </c>
      <c r="C237" t="s">
        <v>184</v>
      </c>
      <c r="D237">
        <v>100293</v>
      </c>
      <c r="E237" t="s">
        <v>199</v>
      </c>
      <c r="F237" t="s">
        <v>200</v>
      </c>
      <c r="G237" t="s">
        <v>196</v>
      </c>
      <c r="H237" t="s">
        <v>197</v>
      </c>
      <c r="I237" t="s">
        <v>198</v>
      </c>
      <c r="J237" s="1">
        <v>0.53819444444444442</v>
      </c>
      <c r="K237" s="1">
        <v>0.54652777777777783</v>
      </c>
      <c r="L237" t="s">
        <v>201</v>
      </c>
      <c r="M237" t="s">
        <v>202</v>
      </c>
      <c r="N237">
        <v>3.9434100000000001</v>
      </c>
      <c r="Q237" s="1">
        <f t="shared" si="10"/>
        <v>8.3333333333334147E-3</v>
      </c>
    </row>
    <row r="238" spans="1:17">
      <c r="A238" t="s">
        <v>148</v>
      </c>
      <c r="B238">
        <v>14</v>
      </c>
      <c r="C238" t="s">
        <v>184</v>
      </c>
      <c r="D238">
        <v>100455</v>
      </c>
      <c r="E238" t="s">
        <v>203</v>
      </c>
      <c r="F238" t="s">
        <v>204</v>
      </c>
      <c r="G238" t="s">
        <v>196</v>
      </c>
      <c r="H238" t="s">
        <v>201</v>
      </c>
      <c r="I238" t="s">
        <v>202</v>
      </c>
      <c r="J238" s="1">
        <v>0.55486111111111114</v>
      </c>
      <c r="K238" s="1">
        <v>0.5625</v>
      </c>
      <c r="L238" t="s">
        <v>197</v>
      </c>
      <c r="M238" t="s">
        <v>198</v>
      </c>
      <c r="N238">
        <v>3.6383299999999998</v>
      </c>
      <c r="Q238" s="1">
        <f t="shared" si="10"/>
        <v>7.6388888888888618E-3</v>
      </c>
    </row>
    <row r="239" spans="1:17">
      <c r="A239" t="s">
        <v>148</v>
      </c>
      <c r="B239">
        <v>15</v>
      </c>
      <c r="C239" t="s">
        <v>184</v>
      </c>
      <c r="D239">
        <v>100296</v>
      </c>
      <c r="E239" t="s">
        <v>205</v>
      </c>
      <c r="F239" t="s">
        <v>206</v>
      </c>
      <c r="G239" t="s">
        <v>196</v>
      </c>
      <c r="H239" t="s">
        <v>197</v>
      </c>
      <c r="I239" t="s">
        <v>198</v>
      </c>
      <c r="J239" s="1">
        <v>0.56944444444444442</v>
      </c>
      <c r="K239" s="1">
        <v>0.58958333333333335</v>
      </c>
      <c r="L239" t="s">
        <v>182</v>
      </c>
      <c r="M239" t="s">
        <v>183</v>
      </c>
      <c r="N239">
        <v>10.9535</v>
      </c>
      <c r="Q239" s="1">
        <f t="shared" si="10"/>
        <v>2.0138888888888928E-2</v>
      </c>
    </row>
    <row r="240" spans="1:17">
      <c r="A240" t="s">
        <v>148</v>
      </c>
      <c r="B240">
        <v>16</v>
      </c>
      <c r="C240" t="s">
        <v>179</v>
      </c>
      <c r="H240" t="s">
        <v>182</v>
      </c>
      <c r="I240" t="s">
        <v>183</v>
      </c>
      <c r="J240" s="1">
        <v>0.58958333333333335</v>
      </c>
      <c r="K240" s="1">
        <v>0.59791666666666665</v>
      </c>
      <c r="L240" t="s">
        <v>180</v>
      </c>
      <c r="M240" t="s">
        <v>181</v>
      </c>
      <c r="N240">
        <v>7.8</v>
      </c>
      <c r="Q240" s="1">
        <f t="shared" si="10"/>
        <v>8.3333333333333037E-3</v>
      </c>
    </row>
    <row r="241" spans="1:17">
      <c r="A241" t="s">
        <v>148</v>
      </c>
      <c r="B241">
        <v>17</v>
      </c>
      <c r="C241" t="s">
        <v>179</v>
      </c>
      <c r="H241" t="s">
        <v>180</v>
      </c>
      <c r="I241" t="s">
        <v>181</v>
      </c>
      <c r="J241" s="1">
        <v>0.72777777777777775</v>
      </c>
      <c r="K241" s="1">
        <v>0.73611111111111116</v>
      </c>
      <c r="L241" t="s">
        <v>192</v>
      </c>
      <c r="M241" t="s">
        <v>193</v>
      </c>
      <c r="N241">
        <v>7.5</v>
      </c>
      <c r="Q241" s="1">
        <f t="shared" si="10"/>
        <v>8.3333333333334147E-3</v>
      </c>
    </row>
    <row r="242" spans="1:17">
      <c r="A242" t="s">
        <v>148</v>
      </c>
      <c r="B242">
        <v>18</v>
      </c>
      <c r="C242" t="s">
        <v>184</v>
      </c>
      <c r="D242">
        <v>100475</v>
      </c>
      <c r="E242" t="s">
        <v>194</v>
      </c>
      <c r="F242" t="s">
        <v>195</v>
      </c>
      <c r="G242" t="s">
        <v>196</v>
      </c>
      <c r="H242" t="s">
        <v>192</v>
      </c>
      <c r="I242" t="s">
        <v>193</v>
      </c>
      <c r="J242" s="1">
        <v>0.73611111111111116</v>
      </c>
      <c r="K242" s="1">
        <v>0.7631944444444444</v>
      </c>
      <c r="L242" t="s">
        <v>197</v>
      </c>
      <c r="M242" t="s">
        <v>198</v>
      </c>
      <c r="N242">
        <v>13.524900000000001</v>
      </c>
      <c r="Q242" s="1">
        <f t="shared" si="10"/>
        <v>2.7083333333333237E-2</v>
      </c>
    </row>
    <row r="243" spans="1:17">
      <c r="A243" t="s">
        <v>148</v>
      </c>
      <c r="B243">
        <v>19</v>
      </c>
      <c r="C243" t="s">
        <v>184</v>
      </c>
      <c r="D243">
        <v>100317</v>
      </c>
      <c r="E243" t="s">
        <v>199</v>
      </c>
      <c r="F243" t="s">
        <v>200</v>
      </c>
      <c r="G243" t="s">
        <v>196</v>
      </c>
      <c r="H243" t="s">
        <v>197</v>
      </c>
      <c r="I243" t="s">
        <v>198</v>
      </c>
      <c r="J243" s="1">
        <v>0.76736111111111116</v>
      </c>
      <c r="K243" s="1">
        <v>0.77777777777777779</v>
      </c>
      <c r="L243" t="s">
        <v>201</v>
      </c>
      <c r="M243" t="s">
        <v>202</v>
      </c>
      <c r="N243">
        <v>3.9434100000000001</v>
      </c>
      <c r="Q243" s="1">
        <f t="shared" si="10"/>
        <v>1.041666666666663E-2</v>
      </c>
    </row>
    <row r="244" spans="1:17">
      <c r="A244" t="s">
        <v>148</v>
      </c>
      <c r="B244">
        <v>20</v>
      </c>
      <c r="C244" t="s">
        <v>184</v>
      </c>
      <c r="D244">
        <v>100478</v>
      </c>
      <c r="E244" t="s">
        <v>203</v>
      </c>
      <c r="F244" t="s">
        <v>204</v>
      </c>
      <c r="G244" t="s">
        <v>196</v>
      </c>
      <c r="H244" t="s">
        <v>201</v>
      </c>
      <c r="I244" t="s">
        <v>202</v>
      </c>
      <c r="J244" s="1">
        <v>0.78472222222222221</v>
      </c>
      <c r="K244" s="1">
        <v>0.79305555555555562</v>
      </c>
      <c r="L244" t="s">
        <v>197</v>
      </c>
      <c r="M244" t="s">
        <v>198</v>
      </c>
      <c r="N244">
        <v>3.6383299999999998</v>
      </c>
      <c r="Q244" s="1">
        <f t="shared" si="10"/>
        <v>8.3333333333334147E-3</v>
      </c>
    </row>
    <row r="245" spans="1:17">
      <c r="A245" t="s">
        <v>148</v>
      </c>
      <c r="B245">
        <v>21</v>
      </c>
      <c r="C245" t="s">
        <v>184</v>
      </c>
      <c r="D245">
        <v>100322</v>
      </c>
      <c r="E245" t="s">
        <v>244</v>
      </c>
      <c r="F245" t="s">
        <v>245</v>
      </c>
      <c r="G245" t="s">
        <v>196</v>
      </c>
      <c r="H245" t="s">
        <v>197</v>
      </c>
      <c r="I245" t="s">
        <v>198</v>
      </c>
      <c r="J245" s="1">
        <v>0.79861111111111116</v>
      </c>
      <c r="K245" s="1">
        <v>0.8256944444444444</v>
      </c>
      <c r="L245" t="s">
        <v>192</v>
      </c>
      <c r="M245" t="s">
        <v>193</v>
      </c>
      <c r="N245">
        <v>13.881600000000001</v>
      </c>
      <c r="Q245" s="1">
        <f t="shared" si="10"/>
        <v>2.7083333333333237E-2</v>
      </c>
    </row>
    <row r="246" spans="1:17">
      <c r="A246" t="s">
        <v>148</v>
      </c>
      <c r="B246">
        <v>22</v>
      </c>
      <c r="C246" t="s">
        <v>184</v>
      </c>
      <c r="D246">
        <v>220930</v>
      </c>
      <c r="E246" t="s">
        <v>229</v>
      </c>
      <c r="F246" t="s">
        <v>230</v>
      </c>
      <c r="G246" t="s">
        <v>222</v>
      </c>
      <c r="H246" t="s">
        <v>192</v>
      </c>
      <c r="I246" t="s">
        <v>193</v>
      </c>
      <c r="J246" s="1">
        <v>0.84930555555555554</v>
      </c>
      <c r="K246" s="1">
        <v>0.87569444444444444</v>
      </c>
      <c r="L246" t="s">
        <v>218</v>
      </c>
      <c r="M246" t="s">
        <v>219</v>
      </c>
      <c r="N246">
        <v>15.4627</v>
      </c>
      <c r="Q246" s="1">
        <f t="shared" si="10"/>
        <v>2.6388888888888906E-2</v>
      </c>
    </row>
    <row r="247" spans="1:17">
      <c r="A247" t="s">
        <v>148</v>
      </c>
      <c r="B247">
        <v>23</v>
      </c>
      <c r="C247" t="s">
        <v>184</v>
      </c>
      <c r="D247">
        <v>220864</v>
      </c>
      <c r="E247" t="s">
        <v>227</v>
      </c>
      <c r="F247" t="s">
        <v>228</v>
      </c>
      <c r="G247" t="s">
        <v>222</v>
      </c>
      <c r="H247" t="s">
        <v>218</v>
      </c>
      <c r="I247" t="s">
        <v>219</v>
      </c>
      <c r="J247" s="1">
        <v>0.88194444444444453</v>
      </c>
      <c r="K247" s="1">
        <v>0.91041666666666676</v>
      </c>
      <c r="L247" t="s">
        <v>192</v>
      </c>
      <c r="M247" t="s">
        <v>193</v>
      </c>
      <c r="N247">
        <v>16.2334</v>
      </c>
      <c r="Q247" s="1">
        <f t="shared" si="10"/>
        <v>2.8472222222222232E-2</v>
      </c>
    </row>
    <row r="248" spans="1:17">
      <c r="A248" t="s">
        <v>148</v>
      </c>
      <c r="B248">
        <v>24</v>
      </c>
      <c r="C248" t="s">
        <v>184</v>
      </c>
      <c r="D248">
        <v>220934</v>
      </c>
      <c r="E248" t="s">
        <v>229</v>
      </c>
      <c r="F248" t="s">
        <v>230</v>
      </c>
      <c r="G248" t="s">
        <v>222</v>
      </c>
      <c r="H248" t="s">
        <v>192</v>
      </c>
      <c r="I248" t="s">
        <v>193</v>
      </c>
      <c r="J248" s="1">
        <v>0.91319444444444453</v>
      </c>
      <c r="K248" s="1">
        <v>0.93958333333333333</v>
      </c>
      <c r="L248" t="s">
        <v>218</v>
      </c>
      <c r="M248" t="s">
        <v>219</v>
      </c>
      <c r="N248">
        <v>15.4627</v>
      </c>
      <c r="Q248" s="1">
        <f t="shared" si="10"/>
        <v>2.6388888888888795E-2</v>
      </c>
    </row>
    <row r="249" spans="1:17">
      <c r="A249" t="s">
        <v>148</v>
      </c>
      <c r="B249">
        <v>25</v>
      </c>
      <c r="C249" t="s">
        <v>184</v>
      </c>
      <c r="D249">
        <v>220867</v>
      </c>
      <c r="E249" t="s">
        <v>227</v>
      </c>
      <c r="F249" t="s">
        <v>228</v>
      </c>
      <c r="G249" t="s">
        <v>222</v>
      </c>
      <c r="H249" t="s">
        <v>218</v>
      </c>
      <c r="I249" t="s">
        <v>219</v>
      </c>
      <c r="J249" s="1">
        <v>0.94444444444444453</v>
      </c>
      <c r="K249" s="1">
        <v>0.97291666666666676</v>
      </c>
      <c r="L249" t="s">
        <v>192</v>
      </c>
      <c r="M249" t="s">
        <v>193</v>
      </c>
      <c r="N249">
        <v>16.2334</v>
      </c>
      <c r="Q249" s="1">
        <f t="shared" si="10"/>
        <v>2.8472222222222232E-2</v>
      </c>
    </row>
    <row r="250" spans="1:17">
      <c r="A250" t="s">
        <v>148</v>
      </c>
      <c r="B250">
        <v>26</v>
      </c>
      <c r="C250" t="s">
        <v>184</v>
      </c>
      <c r="D250">
        <v>220936</v>
      </c>
      <c r="E250" t="s">
        <v>229</v>
      </c>
      <c r="F250" t="s">
        <v>230</v>
      </c>
      <c r="G250" t="s">
        <v>222</v>
      </c>
      <c r="H250" t="s">
        <v>192</v>
      </c>
      <c r="I250" t="s">
        <v>193</v>
      </c>
      <c r="J250" s="1">
        <v>0.97569444444444453</v>
      </c>
      <c r="K250" s="1">
        <v>2.0833333333333333E-3</v>
      </c>
      <c r="L250" t="s">
        <v>218</v>
      </c>
      <c r="M250" t="s">
        <v>219</v>
      </c>
      <c r="N250">
        <v>15.4627</v>
      </c>
      <c r="Q250" s="1">
        <v>2.6388888888888889E-2</v>
      </c>
    </row>
    <row r="251" spans="1:17">
      <c r="A251" t="s">
        <v>148</v>
      </c>
      <c r="B251">
        <v>27</v>
      </c>
      <c r="C251" t="s">
        <v>184</v>
      </c>
      <c r="D251">
        <v>220869</v>
      </c>
      <c r="E251" t="s">
        <v>260</v>
      </c>
      <c r="F251" t="s">
        <v>228</v>
      </c>
      <c r="G251" t="s">
        <v>222</v>
      </c>
      <c r="H251" t="s">
        <v>218</v>
      </c>
      <c r="I251" t="s">
        <v>219</v>
      </c>
      <c r="J251" s="1">
        <v>6.9444444444444441E-3</v>
      </c>
      <c r="K251" s="1">
        <v>3.5416666666666666E-2</v>
      </c>
      <c r="L251" t="s">
        <v>192</v>
      </c>
      <c r="M251" t="s">
        <v>193</v>
      </c>
      <c r="N251">
        <v>15.921200000000001</v>
      </c>
      <c r="Q251" s="1">
        <f>K251-J251</f>
        <v>2.8472222222222222E-2</v>
      </c>
    </row>
    <row r="252" spans="1:17">
      <c r="A252" t="s">
        <v>148</v>
      </c>
      <c r="B252">
        <v>28</v>
      </c>
      <c r="C252" t="s">
        <v>179</v>
      </c>
      <c r="H252" t="s">
        <v>192</v>
      </c>
      <c r="I252" t="s">
        <v>193</v>
      </c>
      <c r="J252" s="1">
        <v>3.5416666666666666E-2</v>
      </c>
      <c r="K252" s="1">
        <v>4.3750000000000004E-2</v>
      </c>
      <c r="L252" t="s">
        <v>180</v>
      </c>
      <c r="M252" t="s">
        <v>181</v>
      </c>
      <c r="N252">
        <v>7.5</v>
      </c>
      <c r="Q252" s="1">
        <f>K252-J252</f>
        <v>8.3333333333333384E-3</v>
      </c>
    </row>
    <row r="253" spans="1:17" ht="15.95">
      <c r="A253" t="s">
        <v>148</v>
      </c>
      <c r="M253" s="8" t="s">
        <v>156</v>
      </c>
      <c r="N253">
        <f>SUM(N225:N252)</f>
        <v>272.11734000000001</v>
      </c>
      <c r="P253" t="s">
        <v>157</v>
      </c>
      <c r="Q253" s="1">
        <f>SUM(Q225:Q252)</f>
        <v>0.48194444444444451</v>
      </c>
    </row>
    <row r="255" spans="1:17">
      <c r="A255" t="s">
        <v>138</v>
      </c>
    </row>
    <row r="256" spans="1:17">
      <c r="A256" t="s">
        <v>138</v>
      </c>
      <c r="B256">
        <v>1</v>
      </c>
      <c r="C256" t="s">
        <v>179</v>
      </c>
      <c r="H256" t="s">
        <v>180</v>
      </c>
      <c r="I256" t="s">
        <v>181</v>
      </c>
      <c r="J256" s="1">
        <v>0.19305555555555554</v>
      </c>
      <c r="K256" s="1">
        <v>0.20138888888888887</v>
      </c>
      <c r="L256" t="s">
        <v>182</v>
      </c>
      <c r="M256" t="s">
        <v>183</v>
      </c>
      <c r="N256">
        <v>7.6</v>
      </c>
      <c r="Q256" s="1">
        <f t="shared" ref="Q256:Q277" si="11">K256-J256</f>
        <v>8.3333333333333315E-3</v>
      </c>
    </row>
    <row r="257" spans="1:17">
      <c r="A257" t="s">
        <v>138</v>
      </c>
      <c r="B257">
        <v>2</v>
      </c>
      <c r="C257" t="s">
        <v>184</v>
      </c>
      <c r="D257">
        <v>534788</v>
      </c>
      <c r="E257" t="s">
        <v>185</v>
      </c>
      <c r="F257" t="s">
        <v>186</v>
      </c>
      <c r="G257" s="31" t="s">
        <v>187</v>
      </c>
      <c r="H257" t="s">
        <v>182</v>
      </c>
      <c r="I257" t="s">
        <v>183</v>
      </c>
      <c r="J257" s="1">
        <v>0.20138888888888887</v>
      </c>
      <c r="K257" s="1">
        <v>0.22013888888888888</v>
      </c>
      <c r="L257" t="s">
        <v>188</v>
      </c>
      <c r="M257" t="s">
        <v>189</v>
      </c>
      <c r="N257">
        <v>12.118</v>
      </c>
      <c r="Q257" s="1">
        <f t="shared" si="11"/>
        <v>1.8750000000000017E-2</v>
      </c>
    </row>
    <row r="258" spans="1:17">
      <c r="A258" t="s">
        <v>138</v>
      </c>
      <c r="B258">
        <v>3</v>
      </c>
      <c r="C258" t="s">
        <v>184</v>
      </c>
      <c r="D258">
        <v>534852</v>
      </c>
      <c r="E258" t="s">
        <v>261</v>
      </c>
      <c r="F258" t="s">
        <v>262</v>
      </c>
      <c r="G258" s="31" t="s">
        <v>187</v>
      </c>
      <c r="H258" t="s">
        <v>188</v>
      </c>
      <c r="I258" t="s">
        <v>189</v>
      </c>
      <c r="J258" s="1">
        <v>0.22777777777777777</v>
      </c>
      <c r="K258" s="1">
        <v>0.24444444444444446</v>
      </c>
      <c r="L258" t="s">
        <v>182</v>
      </c>
      <c r="M258" t="s">
        <v>183</v>
      </c>
      <c r="N258">
        <v>11.843</v>
      </c>
      <c r="Q258" s="1">
        <f t="shared" si="11"/>
        <v>1.6666666666666691E-2</v>
      </c>
    </row>
    <row r="259" spans="1:17">
      <c r="A259" t="s">
        <v>138</v>
      </c>
      <c r="B259">
        <v>4</v>
      </c>
      <c r="C259" t="s">
        <v>184</v>
      </c>
      <c r="D259">
        <v>534787</v>
      </c>
      <c r="E259" t="s">
        <v>185</v>
      </c>
      <c r="F259" t="s">
        <v>186</v>
      </c>
      <c r="G259" s="31" t="s">
        <v>187</v>
      </c>
      <c r="H259" t="s">
        <v>182</v>
      </c>
      <c r="I259" t="s">
        <v>183</v>
      </c>
      <c r="J259" s="1">
        <v>0.25</v>
      </c>
      <c r="K259" s="1">
        <v>0.26874999999999999</v>
      </c>
      <c r="L259" t="s">
        <v>188</v>
      </c>
      <c r="M259" t="s">
        <v>189</v>
      </c>
      <c r="N259">
        <v>12.118</v>
      </c>
      <c r="Q259" s="1">
        <f t="shared" si="11"/>
        <v>1.8749999999999989E-2</v>
      </c>
    </row>
    <row r="260" spans="1:17">
      <c r="A260" t="s">
        <v>138</v>
      </c>
      <c r="B260">
        <v>5</v>
      </c>
      <c r="C260" t="s">
        <v>184</v>
      </c>
      <c r="D260">
        <v>534742</v>
      </c>
      <c r="E260" t="s">
        <v>190</v>
      </c>
      <c r="F260" t="s">
        <v>191</v>
      </c>
      <c r="G260" s="31" t="s">
        <v>187</v>
      </c>
      <c r="H260" t="s">
        <v>188</v>
      </c>
      <c r="I260" t="s">
        <v>189</v>
      </c>
      <c r="J260" s="1">
        <v>0.27152777777777776</v>
      </c>
      <c r="K260" s="1">
        <v>0.29236111111111113</v>
      </c>
      <c r="L260" t="s">
        <v>182</v>
      </c>
      <c r="M260" t="s">
        <v>183</v>
      </c>
      <c r="N260">
        <v>12.781700000000001</v>
      </c>
      <c r="Q260" s="1">
        <f t="shared" si="11"/>
        <v>2.083333333333337E-2</v>
      </c>
    </row>
    <row r="261" spans="1:17">
      <c r="A261" t="s">
        <v>138</v>
      </c>
      <c r="B261">
        <v>6</v>
      </c>
      <c r="C261" t="s">
        <v>184</v>
      </c>
      <c r="D261">
        <v>534635</v>
      </c>
      <c r="E261" t="s">
        <v>185</v>
      </c>
      <c r="F261" t="s">
        <v>186</v>
      </c>
      <c r="G261" s="31" t="s">
        <v>187</v>
      </c>
      <c r="H261" t="s">
        <v>182</v>
      </c>
      <c r="I261" t="s">
        <v>183</v>
      </c>
      <c r="J261" s="1">
        <v>0.29444444444444445</v>
      </c>
      <c r="K261" s="1">
        <v>0.31875000000000003</v>
      </c>
      <c r="L261" t="s">
        <v>188</v>
      </c>
      <c r="M261" t="s">
        <v>189</v>
      </c>
      <c r="N261">
        <v>12.118</v>
      </c>
      <c r="Q261" s="1">
        <f t="shared" si="11"/>
        <v>2.430555555555558E-2</v>
      </c>
    </row>
    <row r="262" spans="1:17">
      <c r="A262" t="s">
        <v>138</v>
      </c>
      <c r="B262">
        <v>7</v>
      </c>
      <c r="C262" t="s">
        <v>184</v>
      </c>
      <c r="D262">
        <v>534689</v>
      </c>
      <c r="E262" t="s">
        <v>190</v>
      </c>
      <c r="F262" t="s">
        <v>191</v>
      </c>
      <c r="G262" s="31" t="s">
        <v>187</v>
      </c>
      <c r="H262" t="s">
        <v>188</v>
      </c>
      <c r="I262" t="s">
        <v>189</v>
      </c>
      <c r="J262" s="1">
        <v>0.32361111111111113</v>
      </c>
      <c r="K262" s="1">
        <v>0.34791666666666665</v>
      </c>
      <c r="L262" t="s">
        <v>182</v>
      </c>
      <c r="M262" t="s">
        <v>183</v>
      </c>
      <c r="N262">
        <v>12.781700000000001</v>
      </c>
      <c r="Q262" s="1">
        <f t="shared" si="11"/>
        <v>2.4305555555555525E-2</v>
      </c>
    </row>
    <row r="263" spans="1:17">
      <c r="A263" t="s">
        <v>138</v>
      </c>
      <c r="B263">
        <v>8</v>
      </c>
      <c r="C263" t="s">
        <v>184</v>
      </c>
      <c r="D263">
        <v>534818</v>
      </c>
      <c r="E263" t="s">
        <v>185</v>
      </c>
      <c r="F263" t="s">
        <v>186</v>
      </c>
      <c r="G263" s="31" t="s">
        <v>187</v>
      </c>
      <c r="H263" t="s">
        <v>182</v>
      </c>
      <c r="I263" t="s">
        <v>183</v>
      </c>
      <c r="J263" s="1">
        <v>0.3888888888888889</v>
      </c>
      <c r="K263" s="1">
        <v>0.41319444444444442</v>
      </c>
      <c r="L263" t="s">
        <v>188</v>
      </c>
      <c r="M263" t="s">
        <v>189</v>
      </c>
      <c r="N263">
        <v>12.118</v>
      </c>
      <c r="Q263" s="1">
        <f t="shared" si="11"/>
        <v>2.4305555555555525E-2</v>
      </c>
    </row>
    <row r="264" spans="1:17">
      <c r="A264" t="s">
        <v>138</v>
      </c>
      <c r="B264">
        <v>9</v>
      </c>
      <c r="C264" t="s">
        <v>184</v>
      </c>
      <c r="D264">
        <v>534670</v>
      </c>
      <c r="E264" t="s">
        <v>190</v>
      </c>
      <c r="F264" t="s">
        <v>191</v>
      </c>
      <c r="G264" s="31" t="s">
        <v>187</v>
      </c>
      <c r="H264" t="s">
        <v>188</v>
      </c>
      <c r="I264" t="s">
        <v>189</v>
      </c>
      <c r="J264" s="1">
        <v>0.4152777777777778</v>
      </c>
      <c r="K264" s="1">
        <v>0.4368055555555555</v>
      </c>
      <c r="L264" t="s">
        <v>182</v>
      </c>
      <c r="M264" t="s">
        <v>183</v>
      </c>
      <c r="N264">
        <v>12.781700000000001</v>
      </c>
      <c r="Q264" s="1">
        <f t="shared" si="11"/>
        <v>2.1527777777777701E-2</v>
      </c>
    </row>
    <row r="265" spans="1:17">
      <c r="A265" t="s">
        <v>138</v>
      </c>
      <c r="B265">
        <v>10</v>
      </c>
      <c r="C265" t="s">
        <v>179</v>
      </c>
      <c r="G265" s="31"/>
      <c r="H265" t="s">
        <v>182</v>
      </c>
      <c r="I265" t="s">
        <v>183</v>
      </c>
      <c r="J265" s="1">
        <v>0.4368055555555555</v>
      </c>
      <c r="K265" s="1">
        <v>0.44513888888888892</v>
      </c>
      <c r="L265" t="s">
        <v>180</v>
      </c>
      <c r="M265" t="s">
        <v>181</v>
      </c>
      <c r="N265">
        <v>7.8</v>
      </c>
      <c r="Q265" s="1">
        <f t="shared" si="11"/>
        <v>8.3333333333334147E-3</v>
      </c>
    </row>
    <row r="266" spans="1:17">
      <c r="A266" t="s">
        <v>138</v>
      </c>
      <c r="B266">
        <v>11</v>
      </c>
      <c r="C266" t="s">
        <v>179</v>
      </c>
      <c r="G266" s="31"/>
      <c r="H266" t="s">
        <v>180</v>
      </c>
      <c r="I266" t="s">
        <v>181</v>
      </c>
      <c r="J266" s="1">
        <v>0.52222222222222225</v>
      </c>
      <c r="K266" s="1">
        <v>0.53055555555555556</v>
      </c>
      <c r="L266" t="s">
        <v>182</v>
      </c>
      <c r="M266" t="s">
        <v>183</v>
      </c>
      <c r="N266">
        <v>7.6</v>
      </c>
      <c r="Q266" s="1">
        <f t="shared" si="11"/>
        <v>8.3333333333333037E-3</v>
      </c>
    </row>
    <row r="267" spans="1:17">
      <c r="A267" t="s">
        <v>138</v>
      </c>
      <c r="B267">
        <v>12</v>
      </c>
      <c r="C267" t="s">
        <v>184</v>
      </c>
      <c r="D267">
        <v>534729</v>
      </c>
      <c r="E267" t="s">
        <v>185</v>
      </c>
      <c r="F267" t="s">
        <v>186</v>
      </c>
      <c r="G267" s="31" t="s">
        <v>187</v>
      </c>
      <c r="H267" t="s">
        <v>182</v>
      </c>
      <c r="I267" t="s">
        <v>183</v>
      </c>
      <c r="J267" s="1">
        <v>0.53055555555555556</v>
      </c>
      <c r="K267" s="1">
        <v>0.5541666666666667</v>
      </c>
      <c r="L267" t="s">
        <v>188</v>
      </c>
      <c r="M267" t="s">
        <v>189</v>
      </c>
      <c r="N267">
        <v>12.118</v>
      </c>
      <c r="Q267" s="1">
        <f t="shared" si="11"/>
        <v>2.3611111111111138E-2</v>
      </c>
    </row>
    <row r="268" spans="1:17">
      <c r="A268" t="s">
        <v>138</v>
      </c>
      <c r="B268">
        <v>13</v>
      </c>
      <c r="C268" t="s">
        <v>184</v>
      </c>
      <c r="D268">
        <v>534937</v>
      </c>
      <c r="E268" t="s">
        <v>190</v>
      </c>
      <c r="F268" t="s">
        <v>191</v>
      </c>
      <c r="G268" s="31" t="s">
        <v>187</v>
      </c>
      <c r="H268" t="s">
        <v>188</v>
      </c>
      <c r="I268" t="s">
        <v>189</v>
      </c>
      <c r="J268" s="1">
        <v>0.55694444444444446</v>
      </c>
      <c r="K268" s="1">
        <v>0.57847222222222217</v>
      </c>
      <c r="L268" t="s">
        <v>182</v>
      </c>
      <c r="M268" t="s">
        <v>183</v>
      </c>
      <c r="N268">
        <v>12.781700000000001</v>
      </c>
      <c r="Q268" s="1">
        <f t="shared" si="11"/>
        <v>2.1527777777777701E-2</v>
      </c>
    </row>
    <row r="269" spans="1:17">
      <c r="A269" t="s">
        <v>138</v>
      </c>
      <c r="B269">
        <v>14</v>
      </c>
      <c r="C269" t="s">
        <v>184</v>
      </c>
      <c r="D269">
        <v>534900</v>
      </c>
      <c r="E269" t="s">
        <v>185</v>
      </c>
      <c r="F269" t="s">
        <v>186</v>
      </c>
      <c r="G269" s="31" t="s">
        <v>187</v>
      </c>
      <c r="H269" t="s">
        <v>182</v>
      </c>
      <c r="I269" t="s">
        <v>183</v>
      </c>
      <c r="J269" s="1">
        <v>0.5805555555555556</v>
      </c>
      <c r="K269" s="1">
        <v>0.60416666666666663</v>
      </c>
      <c r="L269" t="s">
        <v>188</v>
      </c>
      <c r="M269" t="s">
        <v>189</v>
      </c>
      <c r="N269">
        <v>12.118</v>
      </c>
      <c r="Q269" s="1">
        <f t="shared" si="11"/>
        <v>2.3611111111111027E-2</v>
      </c>
    </row>
    <row r="270" spans="1:17">
      <c r="A270" t="s">
        <v>138</v>
      </c>
      <c r="B270">
        <v>15</v>
      </c>
      <c r="C270" t="s">
        <v>184</v>
      </c>
      <c r="D270">
        <v>534780</v>
      </c>
      <c r="E270" t="s">
        <v>190</v>
      </c>
      <c r="F270" t="s">
        <v>191</v>
      </c>
      <c r="G270" s="31" t="s">
        <v>187</v>
      </c>
      <c r="H270" t="s">
        <v>188</v>
      </c>
      <c r="I270" t="s">
        <v>189</v>
      </c>
      <c r="J270" s="1">
        <v>0.6069444444444444</v>
      </c>
      <c r="K270" s="1">
        <v>0.62777777777777777</v>
      </c>
      <c r="L270" t="s">
        <v>182</v>
      </c>
      <c r="M270" t="s">
        <v>183</v>
      </c>
      <c r="N270">
        <v>12.781700000000001</v>
      </c>
      <c r="Q270" s="1">
        <f t="shared" si="11"/>
        <v>2.083333333333337E-2</v>
      </c>
    </row>
    <row r="271" spans="1:17">
      <c r="A271" t="s">
        <v>138</v>
      </c>
      <c r="B271">
        <v>16</v>
      </c>
      <c r="C271" t="s">
        <v>184</v>
      </c>
      <c r="D271">
        <v>534901</v>
      </c>
      <c r="E271" t="s">
        <v>185</v>
      </c>
      <c r="F271" t="s">
        <v>186</v>
      </c>
      <c r="G271" s="31" t="s">
        <v>187</v>
      </c>
      <c r="H271" t="s">
        <v>182</v>
      </c>
      <c r="I271" t="s">
        <v>183</v>
      </c>
      <c r="J271" s="1">
        <v>0.64930555555555558</v>
      </c>
      <c r="K271" s="1">
        <v>0.67291666666666661</v>
      </c>
      <c r="L271" t="s">
        <v>188</v>
      </c>
      <c r="M271" t="s">
        <v>189</v>
      </c>
      <c r="N271">
        <v>12.118</v>
      </c>
      <c r="Q271" s="1">
        <f t="shared" si="11"/>
        <v>2.3611111111111027E-2</v>
      </c>
    </row>
    <row r="272" spans="1:17">
      <c r="A272" t="s">
        <v>138</v>
      </c>
      <c r="B272">
        <v>17</v>
      </c>
      <c r="C272" t="s">
        <v>184</v>
      </c>
      <c r="D272">
        <v>534854</v>
      </c>
      <c r="E272" t="s">
        <v>190</v>
      </c>
      <c r="F272" t="s">
        <v>191</v>
      </c>
      <c r="G272" s="31" t="s">
        <v>187</v>
      </c>
      <c r="H272" t="s">
        <v>188</v>
      </c>
      <c r="I272" t="s">
        <v>189</v>
      </c>
      <c r="J272" s="1">
        <v>0.67569444444444438</v>
      </c>
      <c r="K272" s="1">
        <v>0.6972222222222223</v>
      </c>
      <c r="L272" t="s">
        <v>182</v>
      </c>
      <c r="M272" t="s">
        <v>183</v>
      </c>
      <c r="N272">
        <v>12.781700000000001</v>
      </c>
      <c r="Q272" s="1">
        <f t="shared" si="11"/>
        <v>2.1527777777777923E-2</v>
      </c>
    </row>
    <row r="273" spans="1:17">
      <c r="A273" t="s">
        <v>138</v>
      </c>
      <c r="B273">
        <v>18</v>
      </c>
      <c r="C273" t="s">
        <v>184</v>
      </c>
      <c r="D273">
        <v>534684</v>
      </c>
      <c r="E273" t="s">
        <v>185</v>
      </c>
      <c r="F273" t="s">
        <v>186</v>
      </c>
      <c r="G273" s="31" t="s">
        <v>187</v>
      </c>
      <c r="H273" t="s">
        <v>182</v>
      </c>
      <c r="I273" t="s">
        <v>183</v>
      </c>
      <c r="J273" s="1">
        <v>0.70347222222222217</v>
      </c>
      <c r="K273" s="1">
        <v>0.7270833333333333</v>
      </c>
      <c r="L273" t="s">
        <v>188</v>
      </c>
      <c r="M273" t="s">
        <v>189</v>
      </c>
      <c r="N273">
        <v>12.118</v>
      </c>
      <c r="Q273" s="1">
        <f t="shared" si="11"/>
        <v>2.3611111111111138E-2</v>
      </c>
    </row>
    <row r="274" spans="1:17">
      <c r="A274" t="s">
        <v>138</v>
      </c>
      <c r="B274">
        <v>19</v>
      </c>
      <c r="C274" t="s">
        <v>184</v>
      </c>
      <c r="D274">
        <v>534863</v>
      </c>
      <c r="E274" t="s">
        <v>190</v>
      </c>
      <c r="F274" t="s">
        <v>191</v>
      </c>
      <c r="G274" s="31" t="s">
        <v>187</v>
      </c>
      <c r="H274" t="s">
        <v>188</v>
      </c>
      <c r="I274" t="s">
        <v>189</v>
      </c>
      <c r="J274" s="1">
        <v>0.73055555555555562</v>
      </c>
      <c r="K274" s="1">
        <v>0.75486111111111109</v>
      </c>
      <c r="L274" t="s">
        <v>182</v>
      </c>
      <c r="M274" t="s">
        <v>183</v>
      </c>
      <c r="N274">
        <v>12.781700000000001</v>
      </c>
      <c r="Q274" s="1">
        <f t="shared" si="11"/>
        <v>2.4305555555555469E-2</v>
      </c>
    </row>
    <row r="275" spans="1:17">
      <c r="A275" t="s">
        <v>138</v>
      </c>
      <c r="B275">
        <v>20</v>
      </c>
      <c r="C275" t="s">
        <v>184</v>
      </c>
      <c r="D275">
        <v>534827</v>
      </c>
      <c r="E275" t="s">
        <v>185</v>
      </c>
      <c r="F275" t="s">
        <v>186</v>
      </c>
      <c r="G275" s="31" t="s">
        <v>187</v>
      </c>
      <c r="H275" t="s">
        <v>182</v>
      </c>
      <c r="I275" t="s">
        <v>183</v>
      </c>
      <c r="J275" s="1">
        <v>0.75902777777777775</v>
      </c>
      <c r="K275" s="1">
        <v>0.78611111111111109</v>
      </c>
      <c r="L275" t="s">
        <v>188</v>
      </c>
      <c r="M275" t="s">
        <v>189</v>
      </c>
      <c r="N275">
        <v>12.118</v>
      </c>
      <c r="Q275" s="1">
        <f t="shared" si="11"/>
        <v>2.7083333333333348E-2</v>
      </c>
    </row>
    <row r="276" spans="1:17">
      <c r="A276" t="s">
        <v>138</v>
      </c>
      <c r="B276">
        <v>21</v>
      </c>
      <c r="C276" t="s">
        <v>184</v>
      </c>
      <c r="D276">
        <v>534678</v>
      </c>
      <c r="E276" t="s">
        <v>190</v>
      </c>
      <c r="F276" t="s">
        <v>191</v>
      </c>
      <c r="G276" s="31" t="s">
        <v>187</v>
      </c>
      <c r="H276" t="s">
        <v>188</v>
      </c>
      <c r="I276" t="s">
        <v>189</v>
      </c>
      <c r="J276" s="1">
        <v>0.79166666666666663</v>
      </c>
      <c r="K276" s="1">
        <v>0.81597222222222221</v>
      </c>
      <c r="L276" t="s">
        <v>182</v>
      </c>
      <c r="M276" t="s">
        <v>183</v>
      </c>
      <c r="N276">
        <v>12.781700000000001</v>
      </c>
      <c r="Q276" s="1">
        <f t="shared" si="11"/>
        <v>2.430555555555558E-2</v>
      </c>
    </row>
    <row r="277" spans="1:17">
      <c r="A277" t="s">
        <v>138</v>
      </c>
      <c r="B277">
        <v>22</v>
      </c>
      <c r="C277" t="s">
        <v>179</v>
      </c>
      <c r="H277" t="s">
        <v>182</v>
      </c>
      <c r="I277" t="s">
        <v>183</v>
      </c>
      <c r="J277" s="1">
        <v>0.81597222222222221</v>
      </c>
      <c r="K277" s="1">
        <v>0.82430555555555562</v>
      </c>
      <c r="L277" t="s">
        <v>180</v>
      </c>
      <c r="M277" t="s">
        <v>181</v>
      </c>
      <c r="N277">
        <v>7.8</v>
      </c>
      <c r="Q277" s="1">
        <f t="shared" si="11"/>
        <v>8.3333333333334147E-3</v>
      </c>
    </row>
    <row r="278" spans="1:17" ht="15.95">
      <c r="A278" t="s">
        <v>138</v>
      </c>
      <c r="M278" s="8" t="s">
        <v>156</v>
      </c>
      <c r="N278">
        <f>SUM(N256:N277)</f>
        <v>253.95859999999999</v>
      </c>
      <c r="P278" t="s">
        <v>157</v>
      </c>
      <c r="Q278" s="1">
        <f>SUM(Q256:Q277)</f>
        <v>0.43680555555555556</v>
      </c>
    </row>
    <row r="280" spans="1:17">
      <c r="A280" t="s">
        <v>114</v>
      </c>
    </row>
    <row r="281" spans="1:17">
      <c r="A281" t="s">
        <v>114</v>
      </c>
      <c r="B281">
        <v>1</v>
      </c>
      <c r="C281" t="s">
        <v>179</v>
      </c>
      <c r="H281" t="s">
        <v>180</v>
      </c>
      <c r="I281" t="s">
        <v>181</v>
      </c>
      <c r="J281" s="1">
        <v>0.25</v>
      </c>
      <c r="K281" s="1">
        <v>0.2673611111111111</v>
      </c>
      <c r="L281" t="s">
        <v>236</v>
      </c>
      <c r="M281" t="s">
        <v>237</v>
      </c>
      <c r="N281">
        <v>13.5</v>
      </c>
      <c r="Q281" s="1">
        <f t="shared" ref="Q281:Q293" si="12">K281-J281</f>
        <v>1.7361111111111105E-2</v>
      </c>
    </row>
    <row r="282" spans="1:17">
      <c r="A282" t="s">
        <v>114</v>
      </c>
      <c r="B282">
        <v>2</v>
      </c>
      <c r="C282" t="s">
        <v>184</v>
      </c>
      <c r="D282">
        <v>330041</v>
      </c>
      <c r="E282" t="s">
        <v>238</v>
      </c>
      <c r="F282" t="s">
        <v>239</v>
      </c>
      <c r="G282" s="31" t="s">
        <v>235</v>
      </c>
      <c r="H282" t="s">
        <v>236</v>
      </c>
      <c r="I282" t="s">
        <v>237</v>
      </c>
      <c r="J282" s="1">
        <v>0.2673611111111111</v>
      </c>
      <c r="K282" s="1">
        <v>0.28541666666666665</v>
      </c>
      <c r="L282" t="s">
        <v>231</v>
      </c>
      <c r="M282" t="s">
        <v>232</v>
      </c>
      <c r="N282">
        <v>13.1371</v>
      </c>
      <c r="Q282" s="1">
        <f t="shared" si="12"/>
        <v>1.8055555555555547E-2</v>
      </c>
    </row>
    <row r="283" spans="1:17">
      <c r="A283" t="s">
        <v>114</v>
      </c>
      <c r="B283">
        <v>3</v>
      </c>
      <c r="C283" t="s">
        <v>184</v>
      </c>
      <c r="D283">
        <v>330004</v>
      </c>
      <c r="E283" t="s">
        <v>233</v>
      </c>
      <c r="F283" t="s">
        <v>234</v>
      </c>
      <c r="G283" s="31" t="s">
        <v>235</v>
      </c>
      <c r="H283" t="s">
        <v>231</v>
      </c>
      <c r="I283" t="s">
        <v>232</v>
      </c>
      <c r="J283" s="1">
        <v>0.28819444444444448</v>
      </c>
      <c r="K283" s="1">
        <v>0.31041666666666667</v>
      </c>
      <c r="L283" t="s">
        <v>236</v>
      </c>
      <c r="M283" t="s">
        <v>237</v>
      </c>
      <c r="N283">
        <v>14.0327</v>
      </c>
      <c r="Q283" s="1">
        <f t="shared" si="12"/>
        <v>2.2222222222222199E-2</v>
      </c>
    </row>
    <row r="284" spans="1:17">
      <c r="A284" t="s">
        <v>114</v>
      </c>
      <c r="B284">
        <v>4</v>
      </c>
      <c r="C284" t="s">
        <v>184</v>
      </c>
      <c r="D284">
        <v>330046</v>
      </c>
      <c r="E284" t="s">
        <v>238</v>
      </c>
      <c r="F284" t="s">
        <v>239</v>
      </c>
      <c r="G284" s="31" t="s">
        <v>235</v>
      </c>
      <c r="H284" t="s">
        <v>236</v>
      </c>
      <c r="I284" t="s">
        <v>237</v>
      </c>
      <c r="J284" s="1">
        <v>0.31597222222222221</v>
      </c>
      <c r="K284" s="1">
        <v>0.3354166666666667</v>
      </c>
      <c r="L284" t="s">
        <v>231</v>
      </c>
      <c r="M284" t="s">
        <v>232</v>
      </c>
      <c r="N284">
        <v>13.1371</v>
      </c>
      <c r="Q284" s="1">
        <f t="shared" si="12"/>
        <v>1.9444444444444486E-2</v>
      </c>
    </row>
    <row r="285" spans="1:17">
      <c r="A285" t="s">
        <v>114</v>
      </c>
      <c r="B285">
        <v>5</v>
      </c>
      <c r="C285" t="s">
        <v>184</v>
      </c>
      <c r="D285">
        <v>100254</v>
      </c>
      <c r="E285" t="s">
        <v>233</v>
      </c>
      <c r="F285" t="s">
        <v>234</v>
      </c>
      <c r="G285" s="31" t="s">
        <v>235</v>
      </c>
      <c r="H285" t="s">
        <v>231</v>
      </c>
      <c r="I285" t="s">
        <v>232</v>
      </c>
      <c r="J285" s="1">
        <v>0.33680555555555558</v>
      </c>
      <c r="K285" s="1">
        <v>0.36041666666666666</v>
      </c>
      <c r="L285" t="s">
        <v>236</v>
      </c>
      <c r="M285" t="s">
        <v>237</v>
      </c>
      <c r="N285">
        <v>14.0327</v>
      </c>
      <c r="Q285" s="1">
        <f t="shared" si="12"/>
        <v>2.3611111111111083E-2</v>
      </c>
    </row>
    <row r="286" spans="1:17">
      <c r="A286" t="s">
        <v>114</v>
      </c>
      <c r="B286">
        <v>6</v>
      </c>
      <c r="C286" t="s">
        <v>184</v>
      </c>
      <c r="D286">
        <v>330052</v>
      </c>
      <c r="E286" t="s">
        <v>238</v>
      </c>
      <c r="F286" t="s">
        <v>239</v>
      </c>
      <c r="G286" s="31" t="s">
        <v>235</v>
      </c>
      <c r="H286" t="s">
        <v>236</v>
      </c>
      <c r="I286" t="s">
        <v>237</v>
      </c>
      <c r="J286" s="1">
        <v>0.36458333333333331</v>
      </c>
      <c r="K286" s="1">
        <v>0.3833333333333333</v>
      </c>
      <c r="L286" t="s">
        <v>231</v>
      </c>
      <c r="M286" t="s">
        <v>232</v>
      </c>
      <c r="N286">
        <v>13.1371</v>
      </c>
      <c r="Q286" s="1">
        <f t="shared" si="12"/>
        <v>1.8749999999999989E-2</v>
      </c>
    </row>
    <row r="287" spans="1:17">
      <c r="A287" t="s">
        <v>114</v>
      </c>
      <c r="B287">
        <v>7</v>
      </c>
      <c r="C287" t="s">
        <v>179</v>
      </c>
      <c r="G287" s="31"/>
      <c r="H287" t="s">
        <v>231</v>
      </c>
      <c r="I287" t="s">
        <v>232</v>
      </c>
      <c r="J287" s="1">
        <v>0.3833333333333333</v>
      </c>
      <c r="K287" s="1">
        <v>0.39583333333333331</v>
      </c>
      <c r="L287" t="s">
        <v>180</v>
      </c>
      <c r="M287" t="s">
        <v>181</v>
      </c>
      <c r="N287">
        <v>9.8000000000000007</v>
      </c>
      <c r="Q287" s="1">
        <f t="shared" si="12"/>
        <v>1.2500000000000011E-2</v>
      </c>
    </row>
    <row r="288" spans="1:17">
      <c r="A288" t="s">
        <v>114</v>
      </c>
      <c r="B288">
        <v>8</v>
      </c>
      <c r="C288" t="s">
        <v>179</v>
      </c>
      <c r="G288" s="31"/>
      <c r="H288" t="s">
        <v>180</v>
      </c>
      <c r="I288" t="s">
        <v>181</v>
      </c>
      <c r="J288" s="1">
        <v>0.50694444444444442</v>
      </c>
      <c r="K288" s="1">
        <v>0.51944444444444449</v>
      </c>
      <c r="L288" t="s">
        <v>231</v>
      </c>
      <c r="M288" t="s">
        <v>232</v>
      </c>
      <c r="N288">
        <v>9.6999999999999993</v>
      </c>
      <c r="Q288" s="1">
        <f t="shared" si="12"/>
        <v>1.2500000000000067E-2</v>
      </c>
    </row>
    <row r="289" spans="1:17">
      <c r="A289" t="s">
        <v>114</v>
      </c>
      <c r="B289">
        <v>9</v>
      </c>
      <c r="C289" t="s">
        <v>184</v>
      </c>
      <c r="D289">
        <v>330020</v>
      </c>
      <c r="E289" t="s">
        <v>233</v>
      </c>
      <c r="F289" t="s">
        <v>234</v>
      </c>
      <c r="G289" s="31" t="s">
        <v>235</v>
      </c>
      <c r="H289" t="s">
        <v>231</v>
      </c>
      <c r="I289" t="s">
        <v>232</v>
      </c>
      <c r="J289" s="1">
        <v>0.51944444444444449</v>
      </c>
      <c r="K289" s="1">
        <v>0.5395833333333333</v>
      </c>
      <c r="L289" t="s">
        <v>236</v>
      </c>
      <c r="M289" t="s">
        <v>237</v>
      </c>
      <c r="N289">
        <v>14.0327</v>
      </c>
      <c r="Q289" s="1">
        <f t="shared" si="12"/>
        <v>2.0138888888888817E-2</v>
      </c>
    </row>
    <row r="290" spans="1:17">
      <c r="A290" t="s">
        <v>114</v>
      </c>
      <c r="B290">
        <v>10</v>
      </c>
      <c r="C290" t="s">
        <v>184</v>
      </c>
      <c r="D290">
        <v>330062</v>
      </c>
      <c r="E290" t="s">
        <v>246</v>
      </c>
      <c r="F290" t="s">
        <v>247</v>
      </c>
      <c r="G290" s="31" t="s">
        <v>235</v>
      </c>
      <c r="H290" t="s">
        <v>236</v>
      </c>
      <c r="I290" t="s">
        <v>237</v>
      </c>
      <c r="J290" s="1">
        <v>0.54513888888888895</v>
      </c>
      <c r="K290" s="1">
        <v>0.56805555555555554</v>
      </c>
      <c r="L290" t="s">
        <v>231</v>
      </c>
      <c r="M290" t="s">
        <v>232</v>
      </c>
      <c r="N290">
        <v>16.769100000000002</v>
      </c>
      <c r="Q290" s="1">
        <f t="shared" si="12"/>
        <v>2.2916666666666585E-2</v>
      </c>
    </row>
    <row r="291" spans="1:17">
      <c r="A291" t="s">
        <v>114</v>
      </c>
      <c r="B291">
        <v>11</v>
      </c>
      <c r="C291" t="s">
        <v>184</v>
      </c>
      <c r="D291">
        <v>330027</v>
      </c>
      <c r="E291" t="s">
        <v>233</v>
      </c>
      <c r="F291" t="s">
        <v>234</v>
      </c>
      <c r="G291" s="31" t="s">
        <v>235</v>
      </c>
      <c r="H291" t="s">
        <v>231</v>
      </c>
      <c r="I291" t="s">
        <v>232</v>
      </c>
      <c r="J291" s="1">
        <v>0.57152777777777775</v>
      </c>
      <c r="K291" s="1">
        <v>0.59166666666666667</v>
      </c>
      <c r="L291" t="s">
        <v>236</v>
      </c>
      <c r="M291" t="s">
        <v>237</v>
      </c>
      <c r="N291">
        <v>14.0327</v>
      </c>
      <c r="Q291" s="1">
        <f t="shared" si="12"/>
        <v>2.0138888888888928E-2</v>
      </c>
    </row>
    <row r="292" spans="1:17">
      <c r="A292" t="s">
        <v>114</v>
      </c>
      <c r="B292">
        <v>12</v>
      </c>
      <c r="C292" t="s">
        <v>184</v>
      </c>
      <c r="D292">
        <v>330066</v>
      </c>
      <c r="E292" t="s">
        <v>238</v>
      </c>
      <c r="F292" t="s">
        <v>239</v>
      </c>
      <c r="G292" s="31" t="s">
        <v>235</v>
      </c>
      <c r="H292" t="s">
        <v>236</v>
      </c>
      <c r="I292" t="s">
        <v>237</v>
      </c>
      <c r="J292" s="1">
        <v>0.59375</v>
      </c>
      <c r="K292" s="1">
        <v>0.61111111111111105</v>
      </c>
      <c r="L292" t="s">
        <v>231</v>
      </c>
      <c r="M292" t="s">
        <v>232</v>
      </c>
      <c r="N292">
        <v>13.1371</v>
      </c>
      <c r="Q292" s="1">
        <f t="shared" si="12"/>
        <v>1.7361111111111049E-2</v>
      </c>
    </row>
    <row r="293" spans="1:17">
      <c r="A293" t="s">
        <v>114</v>
      </c>
      <c r="B293">
        <v>13</v>
      </c>
      <c r="C293" t="s">
        <v>179</v>
      </c>
      <c r="H293" t="s">
        <v>231</v>
      </c>
      <c r="I293" t="s">
        <v>232</v>
      </c>
      <c r="J293" s="1">
        <v>0.61111111111111105</v>
      </c>
      <c r="K293" s="1">
        <v>0.62361111111111112</v>
      </c>
      <c r="L293" t="s">
        <v>180</v>
      </c>
      <c r="M293" t="s">
        <v>181</v>
      </c>
      <c r="N293">
        <v>9.8000000000000007</v>
      </c>
      <c r="Q293" s="1">
        <f t="shared" si="12"/>
        <v>1.2500000000000067E-2</v>
      </c>
    </row>
    <row r="294" spans="1:17" ht="15.95">
      <c r="A294" t="s">
        <v>114</v>
      </c>
      <c r="M294" s="8" t="s">
        <v>156</v>
      </c>
      <c r="N294">
        <f>SUM(N281:N293)</f>
        <v>168.24830000000003</v>
      </c>
      <c r="P294" t="s">
        <v>157</v>
      </c>
      <c r="Q294" s="1">
        <f>SUM(Q281:Q293)</f>
        <v>0.23749999999999993</v>
      </c>
    </row>
    <row r="296" spans="1:17">
      <c r="A296" t="s">
        <v>143</v>
      </c>
    </row>
    <row r="297" spans="1:17">
      <c r="A297" t="s">
        <v>143</v>
      </c>
      <c r="B297">
        <v>1</v>
      </c>
      <c r="C297" t="s">
        <v>179</v>
      </c>
      <c r="H297" t="s">
        <v>180</v>
      </c>
      <c r="I297" t="s">
        <v>181</v>
      </c>
      <c r="J297" s="1">
        <v>0.26874999999999999</v>
      </c>
      <c r="K297" s="1">
        <v>0.28125</v>
      </c>
      <c r="L297" t="s">
        <v>231</v>
      </c>
      <c r="M297" t="s">
        <v>232</v>
      </c>
      <c r="N297">
        <v>9.6999999999999993</v>
      </c>
      <c r="Q297" s="1">
        <f t="shared" ref="Q297:Q321" si="13">K297-J297</f>
        <v>1.2500000000000011E-2</v>
      </c>
    </row>
    <row r="298" spans="1:17">
      <c r="A298" t="s">
        <v>143</v>
      </c>
      <c r="B298">
        <v>2</v>
      </c>
      <c r="C298" t="s">
        <v>184</v>
      </c>
      <c r="D298">
        <v>330003</v>
      </c>
      <c r="E298" t="s">
        <v>233</v>
      </c>
      <c r="F298" t="s">
        <v>234</v>
      </c>
      <c r="G298" t="s">
        <v>235</v>
      </c>
      <c r="H298" t="s">
        <v>231</v>
      </c>
      <c r="I298" t="s">
        <v>232</v>
      </c>
      <c r="J298" s="1">
        <v>0.28125</v>
      </c>
      <c r="K298" s="1">
        <v>0.3034722222222222</v>
      </c>
      <c r="L298" t="s">
        <v>236</v>
      </c>
      <c r="M298" t="s">
        <v>237</v>
      </c>
      <c r="N298">
        <v>14.0327</v>
      </c>
      <c r="Q298" s="1">
        <f t="shared" si="13"/>
        <v>2.2222222222222199E-2</v>
      </c>
    </row>
    <row r="299" spans="1:17">
      <c r="A299" t="s">
        <v>143</v>
      </c>
      <c r="B299">
        <v>3</v>
      </c>
      <c r="C299" t="s">
        <v>184</v>
      </c>
      <c r="D299">
        <v>330045</v>
      </c>
      <c r="E299" t="s">
        <v>238</v>
      </c>
      <c r="F299" t="s">
        <v>239</v>
      </c>
      <c r="G299" t="s">
        <v>235</v>
      </c>
      <c r="H299" t="s">
        <v>236</v>
      </c>
      <c r="I299" t="s">
        <v>237</v>
      </c>
      <c r="J299" s="1">
        <v>0.30902777777777779</v>
      </c>
      <c r="K299" s="1">
        <v>0.32847222222222222</v>
      </c>
      <c r="L299" t="s">
        <v>231</v>
      </c>
      <c r="M299" t="s">
        <v>232</v>
      </c>
      <c r="N299">
        <v>13.1371</v>
      </c>
      <c r="Q299" s="1">
        <f t="shared" si="13"/>
        <v>1.9444444444444431E-2</v>
      </c>
    </row>
    <row r="300" spans="1:17">
      <c r="A300" t="s">
        <v>143</v>
      </c>
      <c r="B300">
        <v>4</v>
      </c>
      <c r="C300" t="s">
        <v>184</v>
      </c>
      <c r="D300">
        <v>100253</v>
      </c>
      <c r="E300" t="s">
        <v>233</v>
      </c>
      <c r="F300" t="s">
        <v>234</v>
      </c>
      <c r="G300" t="s">
        <v>235</v>
      </c>
      <c r="H300" t="s">
        <v>231</v>
      </c>
      <c r="I300" t="s">
        <v>232</v>
      </c>
      <c r="J300" s="1">
        <v>0.3298611111111111</v>
      </c>
      <c r="K300" s="1">
        <v>0.35347222222222219</v>
      </c>
      <c r="L300" t="s">
        <v>236</v>
      </c>
      <c r="M300" t="s">
        <v>237</v>
      </c>
      <c r="N300">
        <v>14.0327</v>
      </c>
      <c r="Q300" s="1">
        <f t="shared" si="13"/>
        <v>2.3611111111111083E-2</v>
      </c>
    </row>
    <row r="301" spans="1:17">
      <c r="A301" t="s">
        <v>143</v>
      </c>
      <c r="B301">
        <v>5</v>
      </c>
      <c r="C301" t="s">
        <v>184</v>
      </c>
      <c r="D301">
        <v>100245</v>
      </c>
      <c r="E301" t="s">
        <v>238</v>
      </c>
      <c r="F301" t="s">
        <v>239</v>
      </c>
      <c r="G301" t="s">
        <v>235</v>
      </c>
      <c r="H301" t="s">
        <v>236</v>
      </c>
      <c r="I301" t="s">
        <v>237</v>
      </c>
      <c r="J301" s="1">
        <v>0.3576388888888889</v>
      </c>
      <c r="K301" s="1">
        <v>0.37638888888888888</v>
      </c>
      <c r="L301" t="s">
        <v>231</v>
      </c>
      <c r="M301" t="s">
        <v>232</v>
      </c>
      <c r="N301">
        <v>13.1371</v>
      </c>
      <c r="Q301" s="1">
        <f t="shared" si="13"/>
        <v>1.8749999999999989E-2</v>
      </c>
    </row>
    <row r="302" spans="1:17">
      <c r="A302" t="s">
        <v>143</v>
      </c>
      <c r="B302">
        <v>6</v>
      </c>
      <c r="C302" t="s">
        <v>179</v>
      </c>
      <c r="H302" t="s">
        <v>231</v>
      </c>
      <c r="I302" t="s">
        <v>232</v>
      </c>
      <c r="J302" s="1">
        <v>0.37638888888888888</v>
      </c>
      <c r="K302" s="1">
        <v>0.3888888888888889</v>
      </c>
      <c r="L302" t="s">
        <v>180</v>
      </c>
      <c r="M302" t="s">
        <v>181</v>
      </c>
      <c r="N302">
        <v>9.8000000000000007</v>
      </c>
      <c r="Q302" s="1">
        <f t="shared" si="13"/>
        <v>1.2500000000000011E-2</v>
      </c>
    </row>
    <row r="303" spans="1:17">
      <c r="A303" t="s">
        <v>143</v>
      </c>
      <c r="B303">
        <v>7</v>
      </c>
      <c r="C303" t="s">
        <v>179</v>
      </c>
      <c r="H303" t="s">
        <v>180</v>
      </c>
      <c r="I303" t="s">
        <v>181</v>
      </c>
      <c r="J303" s="1">
        <v>0.51944444444444449</v>
      </c>
      <c r="K303" s="1">
        <v>0.52777777777777779</v>
      </c>
      <c r="L303" t="s">
        <v>218</v>
      </c>
      <c r="M303" t="s">
        <v>219</v>
      </c>
      <c r="N303">
        <v>5.3</v>
      </c>
      <c r="Q303" s="1">
        <f t="shared" si="13"/>
        <v>8.3333333333333037E-3</v>
      </c>
    </row>
    <row r="304" spans="1:17">
      <c r="A304" t="s">
        <v>143</v>
      </c>
      <c r="B304">
        <v>8</v>
      </c>
      <c r="C304" t="s">
        <v>184</v>
      </c>
      <c r="D304">
        <v>220831</v>
      </c>
      <c r="E304" t="s">
        <v>220</v>
      </c>
      <c r="F304" t="s">
        <v>221</v>
      </c>
      <c r="G304" t="s">
        <v>222</v>
      </c>
      <c r="H304" t="s">
        <v>218</v>
      </c>
      <c r="I304" t="s">
        <v>219</v>
      </c>
      <c r="J304" s="1">
        <v>0.52777777777777779</v>
      </c>
      <c r="K304" s="1">
        <v>0.5625</v>
      </c>
      <c r="L304" t="s">
        <v>223</v>
      </c>
      <c r="M304" t="s">
        <v>224</v>
      </c>
      <c r="N304">
        <v>19.882999999999999</v>
      </c>
      <c r="Q304" s="1">
        <f t="shared" si="13"/>
        <v>3.472222222222221E-2</v>
      </c>
    </row>
    <row r="305" spans="1:17">
      <c r="A305" t="s">
        <v>143</v>
      </c>
      <c r="B305">
        <v>9</v>
      </c>
      <c r="C305" t="s">
        <v>184</v>
      </c>
      <c r="D305">
        <v>220905</v>
      </c>
      <c r="E305" t="s">
        <v>225</v>
      </c>
      <c r="F305" t="s">
        <v>226</v>
      </c>
      <c r="G305" t="s">
        <v>222</v>
      </c>
      <c r="H305" t="s">
        <v>223</v>
      </c>
      <c r="I305" t="s">
        <v>224</v>
      </c>
      <c r="J305" s="1">
        <v>0.57986111111111105</v>
      </c>
      <c r="K305" s="1">
        <v>0.6166666666666667</v>
      </c>
      <c r="L305" t="s">
        <v>218</v>
      </c>
      <c r="M305" t="s">
        <v>219</v>
      </c>
      <c r="N305">
        <v>20.921500000000002</v>
      </c>
      <c r="Q305" s="1">
        <f t="shared" si="13"/>
        <v>3.6805555555555647E-2</v>
      </c>
    </row>
    <row r="306" spans="1:17">
      <c r="A306" t="s">
        <v>143</v>
      </c>
      <c r="B306">
        <v>10</v>
      </c>
      <c r="C306" t="s">
        <v>184</v>
      </c>
      <c r="D306">
        <v>220840</v>
      </c>
      <c r="E306" t="s">
        <v>227</v>
      </c>
      <c r="F306" t="s">
        <v>228</v>
      </c>
      <c r="G306" t="s">
        <v>222</v>
      </c>
      <c r="H306" t="s">
        <v>218</v>
      </c>
      <c r="I306" t="s">
        <v>219</v>
      </c>
      <c r="J306" s="1">
        <v>0.62152777777777779</v>
      </c>
      <c r="K306" s="1">
        <v>0.65069444444444446</v>
      </c>
      <c r="L306" t="s">
        <v>192</v>
      </c>
      <c r="M306" t="s">
        <v>193</v>
      </c>
      <c r="N306">
        <v>16.2334</v>
      </c>
      <c r="Q306" s="1">
        <f t="shared" si="13"/>
        <v>2.9166666666666674E-2</v>
      </c>
    </row>
    <row r="307" spans="1:17">
      <c r="A307" t="s">
        <v>143</v>
      </c>
      <c r="B307">
        <v>11</v>
      </c>
      <c r="C307" t="s">
        <v>179</v>
      </c>
      <c r="H307" t="s">
        <v>192</v>
      </c>
      <c r="I307" t="s">
        <v>193</v>
      </c>
      <c r="J307" s="1">
        <v>0.65069444444444446</v>
      </c>
      <c r="K307" s="1">
        <v>0.65902777777777777</v>
      </c>
      <c r="L307" t="s">
        <v>180</v>
      </c>
      <c r="M307" t="s">
        <v>181</v>
      </c>
      <c r="N307">
        <v>7.5</v>
      </c>
      <c r="Q307" s="1">
        <f t="shared" si="13"/>
        <v>8.3333333333333037E-3</v>
      </c>
    </row>
    <row r="308" spans="1:17">
      <c r="A308" t="s">
        <v>143</v>
      </c>
      <c r="B308">
        <v>12</v>
      </c>
      <c r="C308" t="s">
        <v>179</v>
      </c>
      <c r="H308" t="s">
        <v>180</v>
      </c>
      <c r="I308" t="s">
        <v>181</v>
      </c>
      <c r="J308" s="1">
        <v>0.7368055555555556</v>
      </c>
      <c r="K308" s="1">
        <v>0.74513888888888891</v>
      </c>
      <c r="L308" t="s">
        <v>192</v>
      </c>
      <c r="M308" t="s">
        <v>193</v>
      </c>
      <c r="N308">
        <v>7.5</v>
      </c>
      <c r="Q308" s="1">
        <f t="shared" si="13"/>
        <v>8.3333333333333037E-3</v>
      </c>
    </row>
    <row r="309" spans="1:17">
      <c r="A309" t="s">
        <v>143</v>
      </c>
      <c r="B309">
        <v>13</v>
      </c>
      <c r="C309" t="s">
        <v>184</v>
      </c>
      <c r="D309">
        <v>220920</v>
      </c>
      <c r="E309" t="s">
        <v>229</v>
      </c>
      <c r="F309" t="s">
        <v>230</v>
      </c>
      <c r="G309" t="s">
        <v>222</v>
      </c>
      <c r="H309" t="s">
        <v>192</v>
      </c>
      <c r="I309" t="s">
        <v>193</v>
      </c>
      <c r="J309" s="1">
        <v>0.74513888888888891</v>
      </c>
      <c r="K309" s="1">
        <v>0.77361111111111114</v>
      </c>
      <c r="L309" t="s">
        <v>218</v>
      </c>
      <c r="M309" t="s">
        <v>219</v>
      </c>
      <c r="N309">
        <v>15.4627</v>
      </c>
      <c r="Q309" s="1">
        <f t="shared" si="13"/>
        <v>2.8472222222222232E-2</v>
      </c>
    </row>
    <row r="310" spans="1:17">
      <c r="A310" t="s">
        <v>143</v>
      </c>
      <c r="B310">
        <v>14</v>
      </c>
      <c r="C310" t="s">
        <v>184</v>
      </c>
      <c r="D310">
        <v>220855</v>
      </c>
      <c r="E310" t="s">
        <v>220</v>
      </c>
      <c r="F310" t="s">
        <v>221</v>
      </c>
      <c r="G310" t="s">
        <v>222</v>
      </c>
      <c r="H310" t="s">
        <v>218</v>
      </c>
      <c r="I310" t="s">
        <v>219</v>
      </c>
      <c r="J310" s="1">
        <v>0.77777777777777779</v>
      </c>
      <c r="K310" s="1">
        <v>0.81388888888888899</v>
      </c>
      <c r="L310" t="s">
        <v>223</v>
      </c>
      <c r="M310" t="s">
        <v>224</v>
      </c>
      <c r="N310">
        <v>19.882999999999999</v>
      </c>
      <c r="Q310" s="1">
        <f t="shared" si="13"/>
        <v>3.6111111111111205E-2</v>
      </c>
    </row>
    <row r="311" spans="1:17">
      <c r="A311" t="s">
        <v>143</v>
      </c>
      <c r="B311">
        <v>15</v>
      </c>
      <c r="C311" t="s">
        <v>184</v>
      </c>
      <c r="D311">
        <v>220929</v>
      </c>
      <c r="E311" t="s">
        <v>225</v>
      </c>
      <c r="F311" t="s">
        <v>226</v>
      </c>
      <c r="G311" t="s">
        <v>222</v>
      </c>
      <c r="H311" t="s">
        <v>223</v>
      </c>
      <c r="I311" t="s">
        <v>224</v>
      </c>
      <c r="J311" s="1">
        <v>0.82986111111111116</v>
      </c>
      <c r="K311" s="1">
        <v>0.86597222222222225</v>
      </c>
      <c r="L311" t="s">
        <v>218</v>
      </c>
      <c r="M311" t="s">
        <v>219</v>
      </c>
      <c r="N311">
        <v>20.921500000000002</v>
      </c>
      <c r="Q311" s="1">
        <f t="shared" si="13"/>
        <v>3.6111111111111094E-2</v>
      </c>
    </row>
    <row r="312" spans="1:17">
      <c r="A312" t="s">
        <v>143</v>
      </c>
      <c r="B312">
        <v>16</v>
      </c>
      <c r="C312" t="s">
        <v>179</v>
      </c>
      <c r="H312" t="s">
        <v>218</v>
      </c>
      <c r="I312" t="s">
        <v>219</v>
      </c>
      <c r="J312" s="1">
        <v>0.86597222222222225</v>
      </c>
      <c r="K312" s="1">
        <v>0.86944444444444446</v>
      </c>
      <c r="L312" t="s">
        <v>201</v>
      </c>
      <c r="M312" t="s">
        <v>202</v>
      </c>
      <c r="N312">
        <v>2.3210000000000002</v>
      </c>
      <c r="Q312" s="1">
        <f t="shared" si="13"/>
        <v>3.4722222222222099E-3</v>
      </c>
    </row>
    <row r="313" spans="1:17">
      <c r="A313" t="s">
        <v>143</v>
      </c>
      <c r="B313">
        <v>17</v>
      </c>
      <c r="C313" t="s">
        <v>184</v>
      </c>
      <c r="D313">
        <v>201121</v>
      </c>
      <c r="E313" t="s">
        <v>263</v>
      </c>
      <c r="F313" t="s">
        <v>264</v>
      </c>
      <c r="G313" t="s">
        <v>211</v>
      </c>
      <c r="H313" t="s">
        <v>201</v>
      </c>
      <c r="I313" t="s">
        <v>202</v>
      </c>
      <c r="J313" s="1">
        <v>0.89236111111111116</v>
      </c>
      <c r="K313" s="1">
        <v>0.90486111111111101</v>
      </c>
      <c r="L313" t="s">
        <v>212</v>
      </c>
      <c r="M313" t="s">
        <v>213</v>
      </c>
      <c r="N313">
        <v>5.9868399999999999</v>
      </c>
      <c r="Q313" s="1">
        <f t="shared" si="13"/>
        <v>1.2499999999999845E-2</v>
      </c>
    </row>
    <row r="314" spans="1:17">
      <c r="A314" t="s">
        <v>143</v>
      </c>
      <c r="B314">
        <v>18</v>
      </c>
      <c r="C314" t="s">
        <v>184</v>
      </c>
      <c r="D314">
        <v>201320</v>
      </c>
      <c r="E314" t="s">
        <v>265</v>
      </c>
      <c r="F314" t="s">
        <v>266</v>
      </c>
      <c r="G314" t="s">
        <v>211</v>
      </c>
      <c r="H314" t="s">
        <v>212</v>
      </c>
      <c r="I314" t="s">
        <v>213</v>
      </c>
      <c r="J314" s="1">
        <v>0.90972222222222221</v>
      </c>
      <c r="K314" s="1">
        <v>0.92152777777777783</v>
      </c>
      <c r="L314" t="s">
        <v>201</v>
      </c>
      <c r="M314" t="s">
        <v>202</v>
      </c>
      <c r="N314">
        <v>6.09809</v>
      </c>
      <c r="Q314" s="1">
        <f t="shared" si="13"/>
        <v>1.1805555555555625E-2</v>
      </c>
    </row>
    <row r="315" spans="1:17">
      <c r="A315" t="s">
        <v>143</v>
      </c>
      <c r="B315">
        <v>19</v>
      </c>
      <c r="C315" t="s">
        <v>184</v>
      </c>
      <c r="D315">
        <v>201136</v>
      </c>
      <c r="E315" t="s">
        <v>263</v>
      </c>
      <c r="F315" t="s">
        <v>264</v>
      </c>
      <c r="G315" t="s">
        <v>211</v>
      </c>
      <c r="H315" t="s">
        <v>201</v>
      </c>
      <c r="I315" t="s">
        <v>202</v>
      </c>
      <c r="J315" s="1">
        <v>0.93402777777777779</v>
      </c>
      <c r="K315" s="1">
        <v>0.94652777777777775</v>
      </c>
      <c r="L315" t="s">
        <v>212</v>
      </c>
      <c r="M315" t="s">
        <v>213</v>
      </c>
      <c r="N315">
        <v>5.9868399999999999</v>
      </c>
      <c r="Q315" s="1">
        <f t="shared" si="13"/>
        <v>1.2499999999999956E-2</v>
      </c>
    </row>
    <row r="316" spans="1:17">
      <c r="A316" t="s">
        <v>143</v>
      </c>
      <c r="B316">
        <v>20</v>
      </c>
      <c r="C316" t="s">
        <v>184</v>
      </c>
      <c r="D316">
        <v>201335</v>
      </c>
      <c r="E316" t="s">
        <v>265</v>
      </c>
      <c r="F316" t="s">
        <v>266</v>
      </c>
      <c r="G316" t="s">
        <v>211</v>
      </c>
      <c r="H316" t="s">
        <v>212</v>
      </c>
      <c r="I316" t="s">
        <v>213</v>
      </c>
      <c r="J316" s="1">
        <v>0.95138888888888884</v>
      </c>
      <c r="K316" s="1">
        <v>0.96319444444444446</v>
      </c>
      <c r="L316" t="s">
        <v>201</v>
      </c>
      <c r="M316" t="s">
        <v>202</v>
      </c>
      <c r="N316">
        <v>6.09809</v>
      </c>
      <c r="Q316" s="1">
        <f t="shared" si="13"/>
        <v>1.1805555555555625E-2</v>
      </c>
    </row>
    <row r="317" spans="1:17">
      <c r="A317" t="s">
        <v>143</v>
      </c>
      <c r="B317">
        <v>21</v>
      </c>
      <c r="C317" t="s">
        <v>184</v>
      </c>
      <c r="D317">
        <v>201344</v>
      </c>
      <c r="E317" t="s">
        <v>267</v>
      </c>
      <c r="F317" t="s">
        <v>268</v>
      </c>
      <c r="G317" t="s">
        <v>211</v>
      </c>
      <c r="H317" t="s">
        <v>201</v>
      </c>
      <c r="I317" t="s">
        <v>202</v>
      </c>
      <c r="J317" s="1">
        <v>0.97638888888888886</v>
      </c>
      <c r="K317" s="1">
        <v>0.97986111111111107</v>
      </c>
      <c r="L317" t="s">
        <v>207</v>
      </c>
      <c r="M317" t="s">
        <v>208</v>
      </c>
      <c r="N317">
        <v>1.7024999999999999</v>
      </c>
      <c r="Q317" s="1">
        <f t="shared" si="13"/>
        <v>3.4722222222222099E-3</v>
      </c>
    </row>
    <row r="318" spans="1:17">
      <c r="A318" t="s">
        <v>143</v>
      </c>
      <c r="B318">
        <v>22</v>
      </c>
      <c r="C318" t="s">
        <v>184</v>
      </c>
      <c r="D318">
        <v>201153</v>
      </c>
      <c r="E318" t="s">
        <v>269</v>
      </c>
      <c r="F318" t="s">
        <v>270</v>
      </c>
      <c r="G318" t="s">
        <v>211</v>
      </c>
      <c r="H318" t="s">
        <v>207</v>
      </c>
      <c r="I318" t="s">
        <v>208</v>
      </c>
      <c r="J318" s="1">
        <v>0.97986111111111107</v>
      </c>
      <c r="K318" s="1">
        <v>0.98333333333333339</v>
      </c>
      <c r="L318" t="s">
        <v>201</v>
      </c>
      <c r="M318" t="s">
        <v>202</v>
      </c>
      <c r="N318">
        <v>1.7518100000000001</v>
      </c>
      <c r="Q318" s="1">
        <f t="shared" si="13"/>
        <v>3.4722222222223209E-3</v>
      </c>
    </row>
    <row r="319" spans="1:17">
      <c r="A319" t="s">
        <v>143</v>
      </c>
      <c r="B319">
        <v>23</v>
      </c>
      <c r="C319" t="s">
        <v>184</v>
      </c>
      <c r="D319">
        <v>201347</v>
      </c>
      <c r="E319" t="s">
        <v>267</v>
      </c>
      <c r="F319" t="s">
        <v>268</v>
      </c>
      <c r="G319" t="s">
        <v>211</v>
      </c>
      <c r="H319" t="s">
        <v>201</v>
      </c>
      <c r="I319" t="s">
        <v>202</v>
      </c>
      <c r="J319" s="1">
        <v>0.98611111111111116</v>
      </c>
      <c r="K319" s="1">
        <v>0.98958333333333337</v>
      </c>
      <c r="L319" t="s">
        <v>207</v>
      </c>
      <c r="M319" t="s">
        <v>208</v>
      </c>
      <c r="N319">
        <v>1.7024999999999999</v>
      </c>
      <c r="Q319" s="1">
        <f t="shared" si="13"/>
        <v>3.4722222222222099E-3</v>
      </c>
    </row>
    <row r="320" spans="1:17">
      <c r="A320" t="s">
        <v>143</v>
      </c>
      <c r="B320">
        <v>24</v>
      </c>
      <c r="C320" t="s">
        <v>184</v>
      </c>
      <c r="D320">
        <v>201157</v>
      </c>
      <c r="E320" t="s">
        <v>269</v>
      </c>
      <c r="F320" t="s">
        <v>270</v>
      </c>
      <c r="G320" t="s">
        <v>211</v>
      </c>
      <c r="H320" t="s">
        <v>207</v>
      </c>
      <c r="I320" t="s">
        <v>208</v>
      </c>
      <c r="J320" s="1">
        <v>0.98958333333333337</v>
      </c>
      <c r="K320" s="1">
        <v>0.99305555555555547</v>
      </c>
      <c r="L320" t="s">
        <v>201</v>
      </c>
      <c r="M320" t="s">
        <v>202</v>
      </c>
      <c r="N320">
        <v>1.7518100000000001</v>
      </c>
      <c r="Q320" s="1">
        <f t="shared" si="13"/>
        <v>3.4722222222220989E-3</v>
      </c>
    </row>
    <row r="321" spans="1:17">
      <c r="A321" t="s">
        <v>143</v>
      </c>
      <c r="B321">
        <v>25</v>
      </c>
      <c r="C321" t="s">
        <v>184</v>
      </c>
      <c r="D321">
        <v>201353</v>
      </c>
      <c r="E321" t="s">
        <v>267</v>
      </c>
      <c r="F321" t="s">
        <v>268</v>
      </c>
      <c r="G321" t="s">
        <v>211</v>
      </c>
      <c r="H321" t="s">
        <v>201</v>
      </c>
      <c r="I321" t="s">
        <v>202</v>
      </c>
      <c r="J321" s="1">
        <v>0.99583333333333324</v>
      </c>
      <c r="K321" s="1">
        <v>0.99930555555555556</v>
      </c>
      <c r="L321" t="s">
        <v>207</v>
      </c>
      <c r="M321" t="s">
        <v>208</v>
      </c>
      <c r="N321">
        <v>1.7024999999999999</v>
      </c>
      <c r="Q321" s="1">
        <f t="shared" si="13"/>
        <v>3.4722222222223209E-3</v>
      </c>
    </row>
    <row r="322" spans="1:17">
      <c r="A322" t="s">
        <v>143</v>
      </c>
      <c r="B322">
        <v>26</v>
      </c>
      <c r="C322" t="s">
        <v>184</v>
      </c>
      <c r="D322">
        <v>201160</v>
      </c>
      <c r="E322" t="s">
        <v>269</v>
      </c>
      <c r="F322" t="s">
        <v>270</v>
      </c>
      <c r="G322" t="s">
        <v>211</v>
      </c>
      <c r="H322" t="s">
        <v>207</v>
      </c>
      <c r="I322" t="s">
        <v>208</v>
      </c>
      <c r="J322" s="1">
        <v>0.99930555555555556</v>
      </c>
      <c r="K322" s="1">
        <v>2.7777777777777779E-3</v>
      </c>
      <c r="L322" t="s">
        <v>201</v>
      </c>
      <c r="M322" t="s">
        <v>202</v>
      </c>
      <c r="N322">
        <v>1.7518100000000001</v>
      </c>
      <c r="Q322" s="1">
        <v>3.472222222222222E-3</v>
      </c>
    </row>
    <row r="323" spans="1:17">
      <c r="A323" t="s">
        <v>143</v>
      </c>
      <c r="B323">
        <v>27</v>
      </c>
      <c r="C323" t="s">
        <v>184</v>
      </c>
      <c r="D323">
        <v>201358</v>
      </c>
      <c r="E323" t="s">
        <v>267</v>
      </c>
      <c r="F323" t="s">
        <v>268</v>
      </c>
      <c r="G323" t="s">
        <v>211</v>
      </c>
      <c r="H323" t="s">
        <v>201</v>
      </c>
      <c r="I323" t="s">
        <v>202</v>
      </c>
      <c r="J323" s="1">
        <v>5.5555555555555558E-3</v>
      </c>
      <c r="K323" s="1">
        <v>9.0277777777777787E-3</v>
      </c>
      <c r="L323" t="s">
        <v>207</v>
      </c>
      <c r="M323" t="s">
        <v>208</v>
      </c>
      <c r="N323">
        <v>1.7024999999999999</v>
      </c>
      <c r="Q323" s="1">
        <f t="shared" ref="Q323:Q330" si="14">K323-J323</f>
        <v>3.4722222222222229E-3</v>
      </c>
    </row>
    <row r="324" spans="1:17">
      <c r="A324" t="s">
        <v>143</v>
      </c>
      <c r="B324">
        <v>28</v>
      </c>
      <c r="C324" t="s">
        <v>184</v>
      </c>
      <c r="D324">
        <v>201163</v>
      </c>
      <c r="E324" t="s">
        <v>269</v>
      </c>
      <c r="F324" t="s">
        <v>270</v>
      </c>
      <c r="G324" t="s">
        <v>211</v>
      </c>
      <c r="H324" t="s">
        <v>207</v>
      </c>
      <c r="I324" t="s">
        <v>208</v>
      </c>
      <c r="J324" s="1">
        <v>9.0277777777777787E-3</v>
      </c>
      <c r="K324" s="1">
        <v>1.2499999999999999E-2</v>
      </c>
      <c r="L324" t="s">
        <v>201</v>
      </c>
      <c r="M324" t="s">
        <v>202</v>
      </c>
      <c r="N324">
        <v>1.7518100000000001</v>
      </c>
      <c r="Q324" s="1">
        <f t="shared" si="14"/>
        <v>3.4722222222222203E-3</v>
      </c>
    </row>
    <row r="325" spans="1:17">
      <c r="A325" t="s">
        <v>143</v>
      </c>
      <c r="B325">
        <v>29</v>
      </c>
      <c r="C325" t="s">
        <v>184</v>
      </c>
      <c r="D325">
        <v>201359</v>
      </c>
      <c r="E325" t="s">
        <v>267</v>
      </c>
      <c r="F325" t="s">
        <v>268</v>
      </c>
      <c r="G325" t="s">
        <v>211</v>
      </c>
      <c r="H325" t="s">
        <v>201</v>
      </c>
      <c r="I325" t="s">
        <v>202</v>
      </c>
      <c r="J325" s="1">
        <v>1.5277777777777777E-2</v>
      </c>
      <c r="K325" s="1">
        <v>1.8749999999999999E-2</v>
      </c>
      <c r="L325" t="s">
        <v>207</v>
      </c>
      <c r="M325" t="s">
        <v>208</v>
      </c>
      <c r="N325">
        <v>1.7024999999999999</v>
      </c>
      <c r="Q325" s="1">
        <f t="shared" si="14"/>
        <v>3.472222222222222E-3</v>
      </c>
    </row>
    <row r="326" spans="1:17">
      <c r="A326" t="s">
        <v>143</v>
      </c>
      <c r="B326">
        <v>30</v>
      </c>
      <c r="C326" t="s">
        <v>184</v>
      </c>
      <c r="D326">
        <v>201168</v>
      </c>
      <c r="E326" t="s">
        <v>269</v>
      </c>
      <c r="F326" t="s">
        <v>270</v>
      </c>
      <c r="G326" t="s">
        <v>211</v>
      </c>
      <c r="H326" t="s">
        <v>207</v>
      </c>
      <c r="I326" t="s">
        <v>208</v>
      </c>
      <c r="J326" s="1">
        <v>1.8749999999999999E-2</v>
      </c>
      <c r="K326" s="1">
        <v>2.2222222222222223E-2</v>
      </c>
      <c r="L326" t="s">
        <v>201</v>
      </c>
      <c r="M326" t="s">
        <v>202</v>
      </c>
      <c r="N326">
        <v>1.7518100000000001</v>
      </c>
      <c r="Q326" s="1">
        <f t="shared" si="14"/>
        <v>3.4722222222222238E-3</v>
      </c>
    </row>
    <row r="327" spans="1:17">
      <c r="A327" t="s">
        <v>143</v>
      </c>
      <c r="B327">
        <v>31</v>
      </c>
      <c r="C327" t="s">
        <v>184</v>
      </c>
      <c r="D327">
        <v>201362</v>
      </c>
      <c r="E327" t="s">
        <v>267</v>
      </c>
      <c r="F327" t="s">
        <v>268</v>
      </c>
      <c r="G327" t="s">
        <v>211</v>
      </c>
      <c r="H327" t="s">
        <v>201</v>
      </c>
      <c r="I327" t="s">
        <v>202</v>
      </c>
      <c r="J327" s="1">
        <v>2.4999999999999998E-2</v>
      </c>
      <c r="K327" s="1">
        <v>2.8472222222222222E-2</v>
      </c>
      <c r="L327" t="s">
        <v>207</v>
      </c>
      <c r="M327" t="s">
        <v>208</v>
      </c>
      <c r="N327">
        <v>1.7024999999999999</v>
      </c>
      <c r="Q327" s="1">
        <f t="shared" si="14"/>
        <v>3.4722222222222238E-3</v>
      </c>
    </row>
    <row r="328" spans="1:17">
      <c r="A328" t="s">
        <v>143</v>
      </c>
      <c r="B328">
        <v>32</v>
      </c>
      <c r="C328" t="s">
        <v>184</v>
      </c>
      <c r="D328">
        <v>201173</v>
      </c>
      <c r="E328" t="s">
        <v>269</v>
      </c>
      <c r="F328" t="s">
        <v>270</v>
      </c>
      <c r="G328" t="s">
        <v>211</v>
      </c>
      <c r="H328" t="s">
        <v>207</v>
      </c>
      <c r="I328" t="s">
        <v>208</v>
      </c>
      <c r="J328" s="1">
        <v>2.8472222222222222E-2</v>
      </c>
      <c r="K328" s="1">
        <v>3.1944444444444449E-2</v>
      </c>
      <c r="L328" t="s">
        <v>201</v>
      </c>
      <c r="M328" t="s">
        <v>202</v>
      </c>
      <c r="N328">
        <v>1.7518100000000001</v>
      </c>
      <c r="Q328" s="1">
        <f t="shared" si="14"/>
        <v>3.4722222222222272E-3</v>
      </c>
    </row>
    <row r="329" spans="1:17">
      <c r="A329" t="s">
        <v>143</v>
      </c>
      <c r="B329">
        <v>33</v>
      </c>
      <c r="C329" t="s">
        <v>184</v>
      </c>
      <c r="D329">
        <v>201368</v>
      </c>
      <c r="E329" t="s">
        <v>267</v>
      </c>
      <c r="F329" t="s">
        <v>268</v>
      </c>
      <c r="G329" t="s">
        <v>211</v>
      </c>
      <c r="H329" t="s">
        <v>201</v>
      </c>
      <c r="I329" t="s">
        <v>202</v>
      </c>
      <c r="J329" s="1">
        <v>3.4722222222222224E-2</v>
      </c>
      <c r="K329" s="1">
        <v>3.8194444444444441E-2</v>
      </c>
      <c r="L329" t="s">
        <v>207</v>
      </c>
      <c r="M329" t="s">
        <v>208</v>
      </c>
      <c r="N329">
        <v>1.7024999999999999</v>
      </c>
      <c r="Q329" s="1">
        <f t="shared" si="14"/>
        <v>3.4722222222222168E-3</v>
      </c>
    </row>
    <row r="330" spans="1:17">
      <c r="A330" t="s">
        <v>143</v>
      </c>
      <c r="B330">
        <v>34</v>
      </c>
      <c r="C330" t="s">
        <v>179</v>
      </c>
      <c r="H330" t="s">
        <v>207</v>
      </c>
      <c r="I330" t="s">
        <v>208</v>
      </c>
      <c r="J330" s="1">
        <v>3.8194444444444441E-2</v>
      </c>
      <c r="K330" s="1">
        <v>4.7222222222222221E-2</v>
      </c>
      <c r="L330" t="s">
        <v>180</v>
      </c>
      <c r="M330" t="s">
        <v>181</v>
      </c>
      <c r="N330">
        <v>5.3</v>
      </c>
      <c r="Q330" s="1">
        <f t="shared" si="14"/>
        <v>9.0277777777777804E-3</v>
      </c>
    </row>
    <row r="331" spans="1:17">
      <c r="A331" t="s">
        <v>143</v>
      </c>
      <c r="M331" t="s">
        <v>156</v>
      </c>
      <c r="N331">
        <f>SUM(N297:N330)</f>
        <v>261.66392000000002</v>
      </c>
      <c r="P331" t="s">
        <v>157</v>
      </c>
      <c r="Q331" s="1">
        <f>SUM(Q297:Q330)</f>
        <v>0.4416666666666666</v>
      </c>
    </row>
    <row r="333" spans="1:17">
      <c r="A333" t="s">
        <v>136</v>
      </c>
    </row>
    <row r="334" spans="1:17">
      <c r="A334" t="s">
        <v>136</v>
      </c>
      <c r="B334">
        <v>1</v>
      </c>
      <c r="C334" t="s">
        <v>179</v>
      </c>
      <c r="H334" t="s">
        <v>180</v>
      </c>
      <c r="I334" t="s">
        <v>181</v>
      </c>
      <c r="J334" s="1">
        <v>0.24861111111111112</v>
      </c>
      <c r="K334" s="1">
        <v>0.25694444444444448</v>
      </c>
      <c r="L334" t="s">
        <v>192</v>
      </c>
      <c r="M334" t="s">
        <v>193</v>
      </c>
      <c r="N334">
        <v>7.5</v>
      </c>
      <c r="Q334" s="1">
        <f t="shared" ref="Q334:Q354" si="15">K334-J334</f>
        <v>8.3333333333333592E-3</v>
      </c>
    </row>
    <row r="335" spans="1:17">
      <c r="A335" t="s">
        <v>136</v>
      </c>
      <c r="B335">
        <v>2</v>
      </c>
      <c r="C335" t="s">
        <v>184</v>
      </c>
      <c r="D335">
        <v>220873</v>
      </c>
      <c r="E335" t="s">
        <v>229</v>
      </c>
      <c r="F335" t="s">
        <v>230</v>
      </c>
      <c r="G335" t="s">
        <v>222</v>
      </c>
      <c r="H335" t="s">
        <v>192</v>
      </c>
      <c r="I335" t="s">
        <v>193</v>
      </c>
      <c r="J335" s="1">
        <v>0.25694444444444448</v>
      </c>
      <c r="K335" s="1">
        <v>0.28402777777777777</v>
      </c>
      <c r="L335" t="s">
        <v>218</v>
      </c>
      <c r="M335" t="s">
        <v>219</v>
      </c>
      <c r="N335">
        <v>15.4627</v>
      </c>
      <c r="Q335" s="1">
        <f t="shared" si="15"/>
        <v>2.7083333333333293E-2</v>
      </c>
    </row>
    <row r="336" spans="1:17">
      <c r="A336" t="s">
        <v>136</v>
      </c>
      <c r="B336">
        <v>3</v>
      </c>
      <c r="C336" t="s">
        <v>184</v>
      </c>
      <c r="D336">
        <v>220808</v>
      </c>
      <c r="E336" t="s">
        <v>227</v>
      </c>
      <c r="F336" t="s">
        <v>228</v>
      </c>
      <c r="G336" t="s">
        <v>222</v>
      </c>
      <c r="H336" t="s">
        <v>218</v>
      </c>
      <c r="I336" t="s">
        <v>219</v>
      </c>
      <c r="J336" s="1">
        <v>0.28819444444444448</v>
      </c>
      <c r="K336" s="1">
        <v>0.31805555555555554</v>
      </c>
      <c r="L336" t="s">
        <v>192</v>
      </c>
      <c r="M336" t="s">
        <v>193</v>
      </c>
      <c r="N336">
        <v>16.2334</v>
      </c>
      <c r="Q336" s="1">
        <f t="shared" si="15"/>
        <v>2.9861111111111061E-2</v>
      </c>
    </row>
    <row r="337" spans="1:17">
      <c r="A337" t="s">
        <v>136</v>
      </c>
      <c r="B337">
        <v>4</v>
      </c>
      <c r="C337" t="s">
        <v>184</v>
      </c>
      <c r="D337">
        <v>220880</v>
      </c>
      <c r="E337" t="s">
        <v>229</v>
      </c>
      <c r="F337" t="s">
        <v>230</v>
      </c>
      <c r="G337" t="s">
        <v>222</v>
      </c>
      <c r="H337" t="s">
        <v>192</v>
      </c>
      <c r="I337" t="s">
        <v>193</v>
      </c>
      <c r="J337" s="1">
        <v>0.32847222222222222</v>
      </c>
      <c r="K337" s="1">
        <v>0.35694444444444445</v>
      </c>
      <c r="L337" t="s">
        <v>218</v>
      </c>
      <c r="M337" t="s">
        <v>219</v>
      </c>
      <c r="N337">
        <v>15.4627</v>
      </c>
      <c r="Q337" s="1">
        <f t="shared" si="15"/>
        <v>2.8472222222222232E-2</v>
      </c>
    </row>
    <row r="338" spans="1:17">
      <c r="A338" t="s">
        <v>136</v>
      </c>
      <c r="B338">
        <v>5</v>
      </c>
      <c r="C338" t="s">
        <v>179</v>
      </c>
      <c r="H338" t="s">
        <v>218</v>
      </c>
      <c r="I338" t="s">
        <v>219</v>
      </c>
      <c r="J338" s="1">
        <v>0.35694444444444445</v>
      </c>
      <c r="K338" s="1">
        <v>0.36527777777777781</v>
      </c>
      <c r="L338" t="s">
        <v>180</v>
      </c>
      <c r="M338" t="s">
        <v>181</v>
      </c>
      <c r="N338">
        <v>5.3</v>
      </c>
      <c r="Q338" s="1">
        <f t="shared" si="15"/>
        <v>8.3333333333333592E-3</v>
      </c>
    </row>
    <row r="339" spans="1:17">
      <c r="A339" t="s">
        <v>136</v>
      </c>
      <c r="B339">
        <v>6</v>
      </c>
      <c r="C339" t="s">
        <v>179</v>
      </c>
      <c r="H339" t="s">
        <v>180</v>
      </c>
      <c r="I339" t="s">
        <v>181</v>
      </c>
      <c r="J339" s="1">
        <v>0.52916666666666667</v>
      </c>
      <c r="K339" s="1">
        <v>0.53819444444444442</v>
      </c>
      <c r="L339" t="s">
        <v>207</v>
      </c>
      <c r="M339" t="s">
        <v>208</v>
      </c>
      <c r="N339">
        <v>5.3</v>
      </c>
      <c r="Q339" s="1">
        <f t="shared" si="15"/>
        <v>9.0277777777777457E-3</v>
      </c>
    </row>
    <row r="340" spans="1:17">
      <c r="A340" t="s">
        <v>136</v>
      </c>
      <c r="B340">
        <v>7</v>
      </c>
      <c r="C340" t="s">
        <v>184</v>
      </c>
      <c r="D340">
        <v>201050</v>
      </c>
      <c r="E340" t="s">
        <v>209</v>
      </c>
      <c r="F340" t="s">
        <v>210</v>
      </c>
      <c r="G340" t="s">
        <v>211</v>
      </c>
      <c r="H340" t="s">
        <v>207</v>
      </c>
      <c r="I340" t="s">
        <v>208</v>
      </c>
      <c r="J340" s="1">
        <v>0.53819444444444442</v>
      </c>
      <c r="K340" s="1">
        <v>0.55347222222222225</v>
      </c>
      <c r="L340" t="s">
        <v>212</v>
      </c>
      <c r="M340" t="s">
        <v>213</v>
      </c>
      <c r="N340">
        <v>6.6947799999999997</v>
      </c>
      <c r="Q340" s="1">
        <f t="shared" si="15"/>
        <v>1.5277777777777835E-2</v>
      </c>
    </row>
    <row r="341" spans="1:17">
      <c r="A341" t="s">
        <v>136</v>
      </c>
      <c r="B341">
        <v>8</v>
      </c>
      <c r="C341" t="s">
        <v>184</v>
      </c>
      <c r="D341">
        <v>201249</v>
      </c>
      <c r="E341" t="s">
        <v>214</v>
      </c>
      <c r="F341" t="s">
        <v>215</v>
      </c>
      <c r="G341" t="s">
        <v>211</v>
      </c>
      <c r="H341" t="s">
        <v>212</v>
      </c>
      <c r="I341" t="s">
        <v>213</v>
      </c>
      <c r="J341" s="1">
        <v>0.55902777777777779</v>
      </c>
      <c r="K341" s="1">
        <v>0.57638888888888895</v>
      </c>
      <c r="L341" t="s">
        <v>207</v>
      </c>
      <c r="M341" t="s">
        <v>208</v>
      </c>
      <c r="N341">
        <v>7.8006000000000002</v>
      </c>
      <c r="Q341" s="1">
        <f t="shared" si="15"/>
        <v>1.736111111111116E-2</v>
      </c>
    </row>
    <row r="342" spans="1:17">
      <c r="A342" t="s">
        <v>136</v>
      </c>
      <c r="B342">
        <v>9</v>
      </c>
      <c r="C342" t="s">
        <v>184</v>
      </c>
      <c r="D342">
        <v>201102</v>
      </c>
      <c r="E342" t="s">
        <v>209</v>
      </c>
      <c r="F342" t="s">
        <v>210</v>
      </c>
      <c r="G342" t="s">
        <v>211</v>
      </c>
      <c r="H342" t="s">
        <v>207</v>
      </c>
      <c r="I342" t="s">
        <v>208</v>
      </c>
      <c r="J342" s="1">
        <v>0.57986111111111105</v>
      </c>
      <c r="K342" s="1">
        <v>0.59513888888888888</v>
      </c>
      <c r="L342" t="s">
        <v>212</v>
      </c>
      <c r="M342" t="s">
        <v>213</v>
      </c>
      <c r="N342">
        <v>6.6947799999999997</v>
      </c>
      <c r="Q342" s="1">
        <f t="shared" si="15"/>
        <v>1.5277777777777835E-2</v>
      </c>
    </row>
    <row r="343" spans="1:17">
      <c r="A343" t="s">
        <v>136</v>
      </c>
      <c r="B343">
        <v>10</v>
      </c>
      <c r="C343" t="s">
        <v>184</v>
      </c>
      <c r="D343">
        <v>201258</v>
      </c>
      <c r="E343" t="s">
        <v>214</v>
      </c>
      <c r="F343" t="s">
        <v>215</v>
      </c>
      <c r="G343" t="s">
        <v>211</v>
      </c>
      <c r="H343" t="s">
        <v>212</v>
      </c>
      <c r="I343" t="s">
        <v>213</v>
      </c>
      <c r="J343" s="1">
        <v>0.60416666666666663</v>
      </c>
      <c r="K343" s="1">
        <v>0.62152777777777779</v>
      </c>
      <c r="L343" t="s">
        <v>207</v>
      </c>
      <c r="M343" t="s">
        <v>208</v>
      </c>
      <c r="N343">
        <v>7.8006000000000002</v>
      </c>
      <c r="Q343" s="1">
        <f t="shared" si="15"/>
        <v>1.736111111111116E-2</v>
      </c>
    </row>
    <row r="344" spans="1:17">
      <c r="A344" t="s">
        <v>136</v>
      </c>
      <c r="B344">
        <v>11</v>
      </c>
      <c r="C344" t="s">
        <v>184</v>
      </c>
      <c r="D344">
        <v>201064</v>
      </c>
      <c r="E344" t="s">
        <v>209</v>
      </c>
      <c r="F344" t="s">
        <v>210</v>
      </c>
      <c r="G344" t="s">
        <v>211</v>
      </c>
      <c r="H344" t="s">
        <v>207</v>
      </c>
      <c r="I344" t="s">
        <v>208</v>
      </c>
      <c r="J344" s="1">
        <v>0.625</v>
      </c>
      <c r="K344" s="1">
        <v>0.64027777777777783</v>
      </c>
      <c r="L344" t="s">
        <v>212</v>
      </c>
      <c r="M344" t="s">
        <v>213</v>
      </c>
      <c r="N344">
        <v>6.6947799999999997</v>
      </c>
      <c r="Q344" s="1">
        <f t="shared" si="15"/>
        <v>1.5277777777777835E-2</v>
      </c>
    </row>
    <row r="345" spans="1:17">
      <c r="A345" t="s">
        <v>136</v>
      </c>
      <c r="B345">
        <v>12</v>
      </c>
      <c r="C345" t="s">
        <v>184</v>
      </c>
      <c r="D345">
        <v>201262</v>
      </c>
      <c r="E345" t="s">
        <v>214</v>
      </c>
      <c r="F345" t="s">
        <v>215</v>
      </c>
      <c r="G345" t="s">
        <v>211</v>
      </c>
      <c r="H345" t="s">
        <v>212</v>
      </c>
      <c r="I345" t="s">
        <v>213</v>
      </c>
      <c r="J345" s="1">
        <v>0.64236111111111105</v>
      </c>
      <c r="K345" s="1">
        <v>0.65972222222222221</v>
      </c>
      <c r="L345" t="s">
        <v>207</v>
      </c>
      <c r="M345" t="s">
        <v>208</v>
      </c>
      <c r="N345">
        <v>7.8006000000000002</v>
      </c>
      <c r="Q345" s="1">
        <f t="shared" si="15"/>
        <v>1.736111111111116E-2</v>
      </c>
    </row>
    <row r="346" spans="1:17">
      <c r="A346" t="s">
        <v>136</v>
      </c>
      <c r="B346">
        <v>13</v>
      </c>
      <c r="C346" t="s">
        <v>179</v>
      </c>
      <c r="H346" t="s">
        <v>207</v>
      </c>
      <c r="I346" t="s">
        <v>208</v>
      </c>
      <c r="J346" s="1">
        <v>0.65972222222222221</v>
      </c>
      <c r="K346" s="1">
        <v>0.66875000000000007</v>
      </c>
      <c r="L346" t="s">
        <v>180</v>
      </c>
      <c r="M346" t="s">
        <v>181</v>
      </c>
      <c r="N346">
        <v>5.3</v>
      </c>
      <c r="Q346" s="1">
        <f t="shared" si="15"/>
        <v>9.0277777777778567E-3</v>
      </c>
    </row>
    <row r="347" spans="1:17">
      <c r="A347" t="s">
        <v>136</v>
      </c>
      <c r="B347">
        <v>14</v>
      </c>
      <c r="C347" t="s">
        <v>179</v>
      </c>
      <c r="H347" t="s">
        <v>180</v>
      </c>
      <c r="I347" t="s">
        <v>181</v>
      </c>
      <c r="J347" s="1">
        <v>0.79166666666666663</v>
      </c>
      <c r="K347" s="1">
        <v>0.79999999999999993</v>
      </c>
      <c r="L347" t="s">
        <v>182</v>
      </c>
      <c r="M347" t="s">
        <v>183</v>
      </c>
      <c r="N347">
        <v>7.6</v>
      </c>
      <c r="Q347" s="1">
        <f t="shared" si="15"/>
        <v>8.3333333333333037E-3</v>
      </c>
    </row>
    <row r="348" spans="1:17">
      <c r="A348" t="s">
        <v>136</v>
      </c>
      <c r="B348">
        <v>15</v>
      </c>
      <c r="C348" t="s">
        <v>184</v>
      </c>
      <c r="D348">
        <v>534800</v>
      </c>
      <c r="E348" t="s">
        <v>185</v>
      </c>
      <c r="F348" t="s">
        <v>186</v>
      </c>
      <c r="G348" t="s">
        <v>187</v>
      </c>
      <c r="H348" t="s">
        <v>182</v>
      </c>
      <c r="I348" t="s">
        <v>183</v>
      </c>
      <c r="J348" s="1">
        <v>0.79999999999999993</v>
      </c>
      <c r="K348" s="1">
        <v>0.82430555555555562</v>
      </c>
      <c r="L348" t="s">
        <v>188</v>
      </c>
      <c r="M348" t="s">
        <v>189</v>
      </c>
      <c r="N348">
        <v>12.118</v>
      </c>
      <c r="Q348" s="1">
        <f t="shared" si="15"/>
        <v>2.4305555555555691E-2</v>
      </c>
    </row>
    <row r="349" spans="1:17">
      <c r="A349" t="s">
        <v>136</v>
      </c>
      <c r="B349">
        <v>16</v>
      </c>
      <c r="C349" t="s">
        <v>184</v>
      </c>
      <c r="D349">
        <v>534631</v>
      </c>
      <c r="E349" t="s">
        <v>190</v>
      </c>
      <c r="F349" t="s">
        <v>191</v>
      </c>
      <c r="G349" t="s">
        <v>187</v>
      </c>
      <c r="H349" t="s">
        <v>188</v>
      </c>
      <c r="I349" t="s">
        <v>189</v>
      </c>
      <c r="J349" s="1">
        <v>0.82986111111111116</v>
      </c>
      <c r="K349" s="1">
        <v>0.85138888888888886</v>
      </c>
      <c r="L349" t="s">
        <v>182</v>
      </c>
      <c r="M349" t="s">
        <v>183</v>
      </c>
      <c r="N349">
        <v>12.781700000000001</v>
      </c>
      <c r="Q349" s="1">
        <f t="shared" si="15"/>
        <v>2.1527777777777701E-2</v>
      </c>
    </row>
    <row r="350" spans="1:17">
      <c r="A350" t="s">
        <v>136</v>
      </c>
      <c r="B350">
        <v>17</v>
      </c>
      <c r="C350" t="s">
        <v>184</v>
      </c>
      <c r="D350">
        <v>534643</v>
      </c>
      <c r="E350" t="s">
        <v>185</v>
      </c>
      <c r="F350" t="s">
        <v>186</v>
      </c>
      <c r="G350" t="s">
        <v>187</v>
      </c>
      <c r="H350" t="s">
        <v>182</v>
      </c>
      <c r="I350" t="s">
        <v>183</v>
      </c>
      <c r="J350" s="1">
        <v>0.85763888888888884</v>
      </c>
      <c r="K350" s="1">
        <v>0.87708333333333333</v>
      </c>
      <c r="L350" t="s">
        <v>188</v>
      </c>
      <c r="M350" t="s">
        <v>189</v>
      </c>
      <c r="N350">
        <v>12.118</v>
      </c>
      <c r="Q350" s="1">
        <f t="shared" si="15"/>
        <v>1.9444444444444486E-2</v>
      </c>
    </row>
    <row r="351" spans="1:17">
      <c r="A351" t="s">
        <v>136</v>
      </c>
      <c r="B351">
        <v>18</v>
      </c>
      <c r="C351" t="s">
        <v>184</v>
      </c>
      <c r="D351">
        <v>534896</v>
      </c>
      <c r="E351" t="s">
        <v>190</v>
      </c>
      <c r="F351" t="s">
        <v>191</v>
      </c>
      <c r="G351" t="s">
        <v>187</v>
      </c>
      <c r="H351" t="s">
        <v>188</v>
      </c>
      <c r="I351" t="s">
        <v>189</v>
      </c>
      <c r="J351" s="1">
        <v>0.88194444444444453</v>
      </c>
      <c r="K351" s="1">
        <v>0.9</v>
      </c>
      <c r="L351" t="s">
        <v>182</v>
      </c>
      <c r="M351" t="s">
        <v>183</v>
      </c>
      <c r="N351">
        <v>12.781700000000001</v>
      </c>
      <c r="Q351" s="1">
        <f t="shared" si="15"/>
        <v>1.8055555555555491E-2</v>
      </c>
    </row>
    <row r="352" spans="1:17">
      <c r="A352" t="s">
        <v>136</v>
      </c>
      <c r="B352">
        <v>19</v>
      </c>
      <c r="C352" t="s">
        <v>184</v>
      </c>
      <c r="D352">
        <v>534903</v>
      </c>
      <c r="E352" t="s">
        <v>185</v>
      </c>
      <c r="F352" t="s">
        <v>186</v>
      </c>
      <c r="G352" t="s">
        <v>187</v>
      </c>
      <c r="H352" t="s">
        <v>182</v>
      </c>
      <c r="I352" t="s">
        <v>183</v>
      </c>
      <c r="J352" s="1">
        <v>0.93055555555555547</v>
      </c>
      <c r="K352" s="1">
        <v>0.94930555555555562</v>
      </c>
      <c r="L352" t="s">
        <v>188</v>
      </c>
      <c r="M352" t="s">
        <v>189</v>
      </c>
      <c r="N352">
        <v>12.118</v>
      </c>
      <c r="Q352" s="1">
        <f t="shared" si="15"/>
        <v>1.8750000000000155E-2</v>
      </c>
    </row>
    <row r="353" spans="1:17">
      <c r="A353" t="s">
        <v>136</v>
      </c>
      <c r="B353">
        <v>20</v>
      </c>
      <c r="C353" t="s">
        <v>184</v>
      </c>
      <c r="D353">
        <v>534895</v>
      </c>
      <c r="E353" t="s">
        <v>261</v>
      </c>
      <c r="F353" t="s">
        <v>262</v>
      </c>
      <c r="G353" t="s">
        <v>187</v>
      </c>
      <c r="H353" t="s">
        <v>188</v>
      </c>
      <c r="I353" t="s">
        <v>189</v>
      </c>
      <c r="J353" s="1">
        <v>0.95138888888888884</v>
      </c>
      <c r="K353" s="1">
        <v>0.96805555555555556</v>
      </c>
      <c r="L353" t="s">
        <v>182</v>
      </c>
      <c r="M353" t="s">
        <v>183</v>
      </c>
      <c r="N353">
        <v>11.843</v>
      </c>
      <c r="Q353" s="1">
        <f t="shared" si="15"/>
        <v>1.6666666666666718E-2</v>
      </c>
    </row>
    <row r="354" spans="1:17">
      <c r="A354" t="s">
        <v>136</v>
      </c>
      <c r="B354">
        <v>21</v>
      </c>
      <c r="C354" t="s">
        <v>184</v>
      </c>
      <c r="D354">
        <v>534623</v>
      </c>
      <c r="E354" t="s">
        <v>185</v>
      </c>
      <c r="F354" t="s">
        <v>186</v>
      </c>
      <c r="G354" t="s">
        <v>187</v>
      </c>
      <c r="H354" t="s">
        <v>182</v>
      </c>
      <c r="I354" t="s">
        <v>183</v>
      </c>
      <c r="J354" s="1">
        <v>0.97222222222222221</v>
      </c>
      <c r="K354" s="1">
        <v>0.99097222222222225</v>
      </c>
      <c r="L354" t="s">
        <v>188</v>
      </c>
      <c r="M354" t="s">
        <v>189</v>
      </c>
      <c r="N354">
        <v>12.118</v>
      </c>
      <c r="Q354" s="1">
        <f t="shared" si="15"/>
        <v>1.8750000000000044E-2</v>
      </c>
    </row>
    <row r="355" spans="1:17">
      <c r="A355" t="s">
        <v>136</v>
      </c>
      <c r="B355">
        <v>22</v>
      </c>
      <c r="C355" t="s">
        <v>184</v>
      </c>
      <c r="D355">
        <v>534679</v>
      </c>
      <c r="E355" t="s">
        <v>261</v>
      </c>
      <c r="F355" t="s">
        <v>262</v>
      </c>
      <c r="G355" t="s">
        <v>187</v>
      </c>
      <c r="H355" t="s">
        <v>188</v>
      </c>
      <c r="I355" t="s">
        <v>189</v>
      </c>
      <c r="J355" s="1">
        <v>0.99305555555555547</v>
      </c>
      <c r="K355" s="1">
        <v>9.7222222222222224E-3</v>
      </c>
      <c r="L355" t="s">
        <v>182</v>
      </c>
      <c r="M355" t="s">
        <v>183</v>
      </c>
      <c r="N355">
        <v>11.843</v>
      </c>
      <c r="Q355" s="1">
        <v>1.6666666666666666E-2</v>
      </c>
    </row>
    <row r="356" spans="1:17">
      <c r="A356" t="s">
        <v>136</v>
      </c>
      <c r="B356">
        <v>23</v>
      </c>
      <c r="C356" t="s">
        <v>184</v>
      </c>
      <c r="D356">
        <v>534934</v>
      </c>
      <c r="E356" t="s">
        <v>185</v>
      </c>
      <c r="F356" t="s">
        <v>186</v>
      </c>
      <c r="G356" t="s">
        <v>187</v>
      </c>
      <c r="H356" t="s">
        <v>182</v>
      </c>
      <c r="I356" t="s">
        <v>183</v>
      </c>
      <c r="J356" s="1">
        <v>1.3888888888888888E-2</v>
      </c>
      <c r="K356" s="1">
        <v>3.2638888888888891E-2</v>
      </c>
      <c r="L356" t="s">
        <v>188</v>
      </c>
      <c r="M356" t="s">
        <v>189</v>
      </c>
      <c r="N356">
        <v>12.118</v>
      </c>
      <c r="Q356" s="1">
        <f>K356-J356</f>
        <v>1.8750000000000003E-2</v>
      </c>
    </row>
    <row r="357" spans="1:17">
      <c r="A357" t="s">
        <v>136</v>
      </c>
      <c r="B357">
        <v>24</v>
      </c>
      <c r="C357" t="s">
        <v>184</v>
      </c>
      <c r="D357">
        <v>534939</v>
      </c>
      <c r="E357" t="s">
        <v>261</v>
      </c>
      <c r="F357" t="s">
        <v>262</v>
      </c>
      <c r="G357" t="s">
        <v>187</v>
      </c>
      <c r="H357" t="s">
        <v>188</v>
      </c>
      <c r="I357" t="s">
        <v>189</v>
      </c>
      <c r="J357" s="1">
        <v>3.8194444444444441E-2</v>
      </c>
      <c r="K357" s="1">
        <v>5.486111111111111E-2</v>
      </c>
      <c r="L357" t="s">
        <v>182</v>
      </c>
      <c r="M357" t="s">
        <v>183</v>
      </c>
      <c r="N357">
        <v>11.843</v>
      </c>
      <c r="Q357" s="1">
        <f>K357-J357</f>
        <v>1.666666666666667E-2</v>
      </c>
    </row>
    <row r="358" spans="1:17">
      <c r="A358" t="s">
        <v>136</v>
      </c>
      <c r="B358">
        <v>25</v>
      </c>
      <c r="C358" t="s">
        <v>179</v>
      </c>
      <c r="H358" t="s">
        <v>182</v>
      </c>
      <c r="I358" t="s">
        <v>183</v>
      </c>
      <c r="J358" s="1">
        <v>5.486111111111111E-2</v>
      </c>
      <c r="K358" s="1">
        <v>6.3194444444444442E-2</v>
      </c>
      <c r="L358" t="s">
        <v>180</v>
      </c>
      <c r="M358" t="s">
        <v>181</v>
      </c>
      <c r="N358">
        <v>7.8</v>
      </c>
      <c r="Q358" s="1">
        <f>K358-J358</f>
        <v>8.3333333333333315E-3</v>
      </c>
    </row>
    <row r="359" spans="1:17">
      <c r="A359" t="s">
        <v>136</v>
      </c>
      <c r="M359" t="s">
        <v>156</v>
      </c>
      <c r="N359">
        <f>SUM(N334:N358)</f>
        <v>251.12733999999995</v>
      </c>
      <c r="P359" t="s">
        <v>157</v>
      </c>
      <c r="Q359" s="1">
        <f>SUM(Q334:Q358)</f>
        <v>0.42430555555555616</v>
      </c>
    </row>
    <row r="361" spans="1:17">
      <c r="A361" t="s">
        <v>127</v>
      </c>
    </row>
    <row r="362" spans="1:17">
      <c r="A362" t="s">
        <v>127</v>
      </c>
      <c r="B362">
        <v>1</v>
      </c>
      <c r="C362" t="s">
        <v>179</v>
      </c>
      <c r="H362" t="s">
        <v>180</v>
      </c>
      <c r="I362" t="s">
        <v>181</v>
      </c>
      <c r="J362" s="1">
        <v>0.2673611111111111</v>
      </c>
      <c r="K362" s="1">
        <v>0.27777777777777779</v>
      </c>
      <c r="L362" t="s">
        <v>240</v>
      </c>
      <c r="M362" t="s">
        <v>241</v>
      </c>
      <c r="N362">
        <v>9.6</v>
      </c>
      <c r="Q362" s="1">
        <f t="shared" ref="Q362:Q386" si="16">K362-J362</f>
        <v>1.0416666666666685E-2</v>
      </c>
    </row>
    <row r="363" spans="1:17">
      <c r="A363" t="s">
        <v>127</v>
      </c>
      <c r="B363">
        <v>2</v>
      </c>
      <c r="C363" t="s">
        <v>184</v>
      </c>
      <c r="D363">
        <v>534795</v>
      </c>
      <c r="E363" t="s">
        <v>242</v>
      </c>
      <c r="F363" t="s">
        <v>243</v>
      </c>
      <c r="G363" t="s">
        <v>187</v>
      </c>
      <c r="H363" t="s">
        <v>240</v>
      </c>
      <c r="I363" t="s">
        <v>241</v>
      </c>
      <c r="J363" s="1">
        <v>0.27777777777777779</v>
      </c>
      <c r="K363" s="1">
        <v>0.28611111111111115</v>
      </c>
      <c r="L363" t="s">
        <v>182</v>
      </c>
      <c r="M363" t="s">
        <v>183</v>
      </c>
      <c r="N363">
        <v>3.5073300000000001</v>
      </c>
      <c r="Q363" s="1">
        <f t="shared" si="16"/>
        <v>8.3333333333333592E-3</v>
      </c>
    </row>
    <row r="364" spans="1:17">
      <c r="A364" t="s">
        <v>127</v>
      </c>
      <c r="B364">
        <v>3</v>
      </c>
      <c r="C364" t="s">
        <v>184</v>
      </c>
      <c r="D364">
        <v>534634</v>
      </c>
      <c r="E364" t="s">
        <v>185</v>
      </c>
      <c r="F364" t="s">
        <v>186</v>
      </c>
      <c r="G364" t="s">
        <v>187</v>
      </c>
      <c r="H364" t="s">
        <v>182</v>
      </c>
      <c r="I364" t="s">
        <v>183</v>
      </c>
      <c r="J364" s="1">
        <v>0.28680555555555554</v>
      </c>
      <c r="K364" s="1">
        <v>0.31041666666666667</v>
      </c>
      <c r="L364" t="s">
        <v>188</v>
      </c>
      <c r="M364" t="s">
        <v>189</v>
      </c>
      <c r="N364">
        <v>12.118</v>
      </c>
      <c r="Q364" s="1">
        <f t="shared" si="16"/>
        <v>2.3611111111111138E-2</v>
      </c>
    </row>
    <row r="365" spans="1:17">
      <c r="A365" t="s">
        <v>127</v>
      </c>
      <c r="B365">
        <v>4</v>
      </c>
      <c r="C365" t="s">
        <v>184</v>
      </c>
      <c r="D365">
        <v>534743</v>
      </c>
      <c r="E365" t="s">
        <v>190</v>
      </c>
      <c r="F365" t="s">
        <v>191</v>
      </c>
      <c r="G365" t="s">
        <v>187</v>
      </c>
      <c r="H365" t="s">
        <v>188</v>
      </c>
      <c r="I365" t="s">
        <v>189</v>
      </c>
      <c r="J365" s="1">
        <v>0.31388888888888888</v>
      </c>
      <c r="K365" s="1">
        <v>0.33819444444444446</v>
      </c>
      <c r="L365" t="s">
        <v>182</v>
      </c>
      <c r="M365" t="s">
        <v>183</v>
      </c>
      <c r="N365">
        <v>12.781700000000001</v>
      </c>
      <c r="Q365" s="1">
        <f t="shared" si="16"/>
        <v>2.430555555555558E-2</v>
      </c>
    </row>
    <row r="366" spans="1:17">
      <c r="A366" t="s">
        <v>127</v>
      </c>
      <c r="B366">
        <v>5</v>
      </c>
      <c r="C366" t="s">
        <v>184</v>
      </c>
      <c r="D366">
        <v>534731</v>
      </c>
      <c r="E366" t="s">
        <v>185</v>
      </c>
      <c r="F366" t="s">
        <v>186</v>
      </c>
      <c r="G366" t="s">
        <v>187</v>
      </c>
      <c r="H366" t="s">
        <v>182</v>
      </c>
      <c r="I366" t="s">
        <v>183</v>
      </c>
      <c r="J366" s="1">
        <v>0.34791666666666665</v>
      </c>
      <c r="K366" s="1">
        <v>0.37638888888888888</v>
      </c>
      <c r="L366" t="s">
        <v>188</v>
      </c>
      <c r="M366" t="s">
        <v>189</v>
      </c>
      <c r="N366">
        <v>12.118</v>
      </c>
      <c r="Q366" s="1">
        <f t="shared" si="16"/>
        <v>2.8472222222222232E-2</v>
      </c>
    </row>
    <row r="367" spans="1:17">
      <c r="A367" t="s">
        <v>127</v>
      </c>
      <c r="B367">
        <v>6</v>
      </c>
      <c r="C367" t="s">
        <v>184</v>
      </c>
      <c r="D367">
        <v>534774</v>
      </c>
      <c r="E367" t="s">
        <v>190</v>
      </c>
      <c r="F367" t="s">
        <v>191</v>
      </c>
      <c r="G367" t="s">
        <v>187</v>
      </c>
      <c r="H367" t="s">
        <v>188</v>
      </c>
      <c r="I367" t="s">
        <v>189</v>
      </c>
      <c r="J367" s="1">
        <v>0.38263888888888892</v>
      </c>
      <c r="K367" s="1">
        <v>0.40416666666666662</v>
      </c>
      <c r="L367" t="s">
        <v>182</v>
      </c>
      <c r="M367" t="s">
        <v>183</v>
      </c>
      <c r="N367">
        <v>12.781700000000001</v>
      </c>
      <c r="Q367" s="1">
        <f t="shared" si="16"/>
        <v>2.1527777777777701E-2</v>
      </c>
    </row>
    <row r="368" spans="1:17">
      <c r="A368" t="s">
        <v>127</v>
      </c>
      <c r="B368">
        <v>7</v>
      </c>
      <c r="C368" t="s">
        <v>184</v>
      </c>
      <c r="D368">
        <v>534676</v>
      </c>
      <c r="E368" t="s">
        <v>185</v>
      </c>
      <c r="F368" t="s">
        <v>186</v>
      </c>
      <c r="G368" t="s">
        <v>187</v>
      </c>
      <c r="H368" t="s">
        <v>182</v>
      </c>
      <c r="I368" t="s">
        <v>183</v>
      </c>
      <c r="J368" s="1">
        <v>0.44097222222222227</v>
      </c>
      <c r="K368" s="1">
        <v>0.46458333333333335</v>
      </c>
      <c r="L368" t="s">
        <v>188</v>
      </c>
      <c r="M368" t="s">
        <v>189</v>
      </c>
      <c r="N368">
        <v>12.118</v>
      </c>
      <c r="Q368" s="1">
        <f t="shared" si="16"/>
        <v>2.3611111111111083E-2</v>
      </c>
    </row>
    <row r="369" spans="1:17">
      <c r="A369" t="s">
        <v>127</v>
      </c>
      <c r="B369">
        <v>8</v>
      </c>
      <c r="C369" t="s">
        <v>184</v>
      </c>
      <c r="D369">
        <v>534777</v>
      </c>
      <c r="E369" t="s">
        <v>190</v>
      </c>
      <c r="F369" t="s">
        <v>191</v>
      </c>
      <c r="G369" t="s">
        <v>187</v>
      </c>
      <c r="H369" t="s">
        <v>188</v>
      </c>
      <c r="I369" t="s">
        <v>189</v>
      </c>
      <c r="J369" s="1">
        <v>0.46736111111111112</v>
      </c>
      <c r="K369" s="1">
        <v>0.48888888888888887</v>
      </c>
      <c r="L369" t="s">
        <v>182</v>
      </c>
      <c r="M369" t="s">
        <v>183</v>
      </c>
      <c r="N369">
        <v>12.781700000000001</v>
      </c>
      <c r="Q369" s="1">
        <f t="shared" si="16"/>
        <v>2.1527777777777757E-2</v>
      </c>
    </row>
    <row r="370" spans="1:17">
      <c r="A370" t="s">
        <v>127</v>
      </c>
      <c r="B370">
        <v>9</v>
      </c>
      <c r="C370" t="s">
        <v>184</v>
      </c>
      <c r="D370">
        <v>534785</v>
      </c>
      <c r="E370" t="s">
        <v>185</v>
      </c>
      <c r="F370" t="s">
        <v>186</v>
      </c>
      <c r="G370" t="s">
        <v>187</v>
      </c>
      <c r="H370" t="s">
        <v>182</v>
      </c>
      <c r="I370" t="s">
        <v>183</v>
      </c>
      <c r="J370" s="1">
        <v>0.49305555555555558</v>
      </c>
      <c r="K370" s="1">
        <v>0.51666666666666672</v>
      </c>
      <c r="L370" t="s">
        <v>188</v>
      </c>
      <c r="M370" t="s">
        <v>189</v>
      </c>
      <c r="N370">
        <v>12.118</v>
      </c>
      <c r="Q370" s="1">
        <f t="shared" si="16"/>
        <v>2.3611111111111138E-2</v>
      </c>
    </row>
    <row r="371" spans="1:17">
      <c r="A371" t="s">
        <v>127</v>
      </c>
      <c r="B371">
        <v>10</v>
      </c>
      <c r="C371" t="s">
        <v>184</v>
      </c>
      <c r="D371">
        <v>534816</v>
      </c>
      <c r="E371" t="s">
        <v>190</v>
      </c>
      <c r="F371" t="s">
        <v>191</v>
      </c>
      <c r="G371" t="s">
        <v>187</v>
      </c>
      <c r="H371" t="s">
        <v>188</v>
      </c>
      <c r="I371" t="s">
        <v>189</v>
      </c>
      <c r="J371" s="1">
        <v>0.51944444444444449</v>
      </c>
      <c r="K371" s="1">
        <v>0.54097222222222219</v>
      </c>
      <c r="L371" t="s">
        <v>182</v>
      </c>
      <c r="M371" t="s">
        <v>183</v>
      </c>
      <c r="N371">
        <v>12.781700000000001</v>
      </c>
      <c r="Q371" s="1">
        <f t="shared" si="16"/>
        <v>2.1527777777777701E-2</v>
      </c>
    </row>
    <row r="372" spans="1:17">
      <c r="A372" t="s">
        <v>127</v>
      </c>
      <c r="B372">
        <v>11</v>
      </c>
      <c r="C372" t="s">
        <v>179</v>
      </c>
      <c r="H372" t="s">
        <v>182</v>
      </c>
      <c r="I372" t="s">
        <v>183</v>
      </c>
      <c r="J372" s="1">
        <v>0.54097222222222219</v>
      </c>
      <c r="K372" s="1">
        <v>0.5493055555555556</v>
      </c>
      <c r="L372" t="s">
        <v>180</v>
      </c>
      <c r="M372" t="s">
        <v>181</v>
      </c>
      <c r="N372">
        <v>7.8</v>
      </c>
      <c r="Q372" s="1">
        <f t="shared" si="16"/>
        <v>8.3333333333334147E-3</v>
      </c>
    </row>
    <row r="373" spans="1:17">
      <c r="A373" t="s">
        <v>127</v>
      </c>
      <c r="B373">
        <v>12</v>
      </c>
      <c r="C373" t="s">
        <v>179</v>
      </c>
      <c r="H373" t="s">
        <v>180</v>
      </c>
      <c r="I373" t="s">
        <v>181</v>
      </c>
      <c r="J373" s="1">
        <v>0.60555555555555551</v>
      </c>
      <c r="K373" s="1">
        <v>0.61388888888888882</v>
      </c>
      <c r="L373" t="s">
        <v>182</v>
      </c>
      <c r="M373" t="s">
        <v>183</v>
      </c>
      <c r="N373">
        <v>7.6</v>
      </c>
      <c r="Q373" s="1">
        <f t="shared" si="16"/>
        <v>8.3333333333333037E-3</v>
      </c>
    </row>
    <row r="374" spans="1:17">
      <c r="A374" t="s">
        <v>127</v>
      </c>
      <c r="B374">
        <v>13</v>
      </c>
      <c r="C374" t="s">
        <v>184</v>
      </c>
      <c r="D374">
        <v>100460</v>
      </c>
      <c r="E374" t="s">
        <v>216</v>
      </c>
      <c r="F374" t="s">
        <v>217</v>
      </c>
      <c r="G374" t="s">
        <v>196</v>
      </c>
      <c r="H374" t="s">
        <v>182</v>
      </c>
      <c r="I374" t="s">
        <v>183</v>
      </c>
      <c r="J374" s="1">
        <v>0.61388888888888882</v>
      </c>
      <c r="K374" s="1">
        <v>0.63541666666666663</v>
      </c>
      <c r="L374" t="s">
        <v>197</v>
      </c>
      <c r="M374" t="s">
        <v>198</v>
      </c>
      <c r="N374">
        <v>11.3742</v>
      </c>
      <c r="Q374" s="1">
        <f t="shared" si="16"/>
        <v>2.1527777777777812E-2</v>
      </c>
    </row>
    <row r="375" spans="1:17">
      <c r="A375" t="s">
        <v>127</v>
      </c>
      <c r="B375">
        <v>14</v>
      </c>
      <c r="C375" t="s">
        <v>184</v>
      </c>
      <c r="D375">
        <v>100303</v>
      </c>
      <c r="E375" t="s">
        <v>199</v>
      </c>
      <c r="F375" t="s">
        <v>200</v>
      </c>
      <c r="G375" t="s">
        <v>196</v>
      </c>
      <c r="H375" t="s">
        <v>197</v>
      </c>
      <c r="I375" t="s">
        <v>198</v>
      </c>
      <c r="J375" s="1">
        <v>0.64236111111111105</v>
      </c>
      <c r="K375" s="1">
        <v>0.65069444444444446</v>
      </c>
      <c r="L375" t="s">
        <v>201</v>
      </c>
      <c r="M375" t="s">
        <v>202</v>
      </c>
      <c r="N375">
        <v>3.9434100000000001</v>
      </c>
      <c r="Q375" s="1">
        <f t="shared" si="16"/>
        <v>8.3333333333334147E-3</v>
      </c>
    </row>
    <row r="376" spans="1:17">
      <c r="A376" t="s">
        <v>127</v>
      </c>
      <c r="B376">
        <v>15</v>
      </c>
      <c r="C376" t="s">
        <v>184</v>
      </c>
      <c r="D376">
        <v>100465</v>
      </c>
      <c r="E376" t="s">
        <v>203</v>
      </c>
      <c r="F376" t="s">
        <v>204</v>
      </c>
      <c r="G376" t="s">
        <v>196</v>
      </c>
      <c r="H376" t="s">
        <v>201</v>
      </c>
      <c r="I376" t="s">
        <v>202</v>
      </c>
      <c r="J376" s="1">
        <v>0.65902777777777777</v>
      </c>
      <c r="K376" s="1">
        <v>0.66666666666666663</v>
      </c>
      <c r="L376" t="s">
        <v>197</v>
      </c>
      <c r="M376" t="s">
        <v>198</v>
      </c>
      <c r="N376">
        <v>3.6383299999999998</v>
      </c>
      <c r="Q376" s="1">
        <f t="shared" si="16"/>
        <v>7.6388888888888618E-3</v>
      </c>
    </row>
    <row r="377" spans="1:17">
      <c r="A377" t="s">
        <v>127</v>
      </c>
      <c r="B377">
        <v>16</v>
      </c>
      <c r="C377" t="s">
        <v>184</v>
      </c>
      <c r="D377">
        <v>100306</v>
      </c>
      <c r="E377" t="s">
        <v>205</v>
      </c>
      <c r="F377" t="s">
        <v>206</v>
      </c>
      <c r="G377" t="s">
        <v>196</v>
      </c>
      <c r="H377" t="s">
        <v>197</v>
      </c>
      <c r="I377" t="s">
        <v>198</v>
      </c>
      <c r="J377" s="1">
        <v>0.67361111111111116</v>
      </c>
      <c r="K377" s="1">
        <v>0.69374999999999998</v>
      </c>
      <c r="L377" t="s">
        <v>182</v>
      </c>
      <c r="M377" t="s">
        <v>183</v>
      </c>
      <c r="N377">
        <v>10.9535</v>
      </c>
      <c r="Q377" s="1">
        <f t="shared" si="16"/>
        <v>2.0138888888888817E-2</v>
      </c>
    </row>
    <row r="378" spans="1:17">
      <c r="A378" t="s">
        <v>127</v>
      </c>
      <c r="B378">
        <v>17</v>
      </c>
      <c r="C378" t="s">
        <v>184</v>
      </c>
      <c r="D378">
        <v>100468</v>
      </c>
      <c r="E378" t="s">
        <v>216</v>
      </c>
      <c r="F378" t="s">
        <v>217</v>
      </c>
      <c r="G378" t="s">
        <v>196</v>
      </c>
      <c r="H378" t="s">
        <v>182</v>
      </c>
      <c r="I378" t="s">
        <v>183</v>
      </c>
      <c r="J378" s="1">
        <v>0.6972222222222223</v>
      </c>
      <c r="K378" s="1">
        <v>0.71875</v>
      </c>
      <c r="L378" t="s">
        <v>197</v>
      </c>
      <c r="M378" t="s">
        <v>198</v>
      </c>
      <c r="N378">
        <v>11.3742</v>
      </c>
      <c r="Q378" s="1">
        <f t="shared" si="16"/>
        <v>2.1527777777777701E-2</v>
      </c>
    </row>
    <row r="379" spans="1:17">
      <c r="A379" t="s">
        <v>127</v>
      </c>
      <c r="B379">
        <v>18</v>
      </c>
      <c r="C379" t="s">
        <v>184</v>
      </c>
      <c r="D379">
        <v>100311</v>
      </c>
      <c r="E379" t="s">
        <v>199</v>
      </c>
      <c r="F379" t="s">
        <v>200</v>
      </c>
      <c r="G379" t="s">
        <v>196</v>
      </c>
      <c r="H379" t="s">
        <v>197</v>
      </c>
      <c r="I379" t="s">
        <v>198</v>
      </c>
      <c r="J379" s="1">
        <v>0.72569444444444453</v>
      </c>
      <c r="K379" s="1">
        <v>0.73472222222222217</v>
      </c>
      <c r="L379" t="s">
        <v>201</v>
      </c>
      <c r="M379" t="s">
        <v>202</v>
      </c>
      <c r="N379">
        <v>3.9434100000000001</v>
      </c>
      <c r="Q379" s="1">
        <f t="shared" si="16"/>
        <v>9.0277777777776347E-3</v>
      </c>
    </row>
    <row r="380" spans="1:17">
      <c r="A380" t="s">
        <v>127</v>
      </c>
      <c r="B380">
        <v>19</v>
      </c>
      <c r="C380" t="s">
        <v>184</v>
      </c>
      <c r="D380">
        <v>100474</v>
      </c>
      <c r="E380" t="s">
        <v>203</v>
      </c>
      <c r="F380" t="s">
        <v>204</v>
      </c>
      <c r="G380" t="s">
        <v>196</v>
      </c>
      <c r="H380" t="s">
        <v>201</v>
      </c>
      <c r="I380" t="s">
        <v>202</v>
      </c>
      <c r="J380" s="1">
        <v>0.74305555555555547</v>
      </c>
      <c r="K380" s="1">
        <v>0.75277777777777777</v>
      </c>
      <c r="L380" t="s">
        <v>197</v>
      </c>
      <c r="M380" t="s">
        <v>198</v>
      </c>
      <c r="N380">
        <v>3.6383299999999998</v>
      </c>
      <c r="Q380" s="1">
        <f t="shared" si="16"/>
        <v>9.7222222222222987E-3</v>
      </c>
    </row>
    <row r="381" spans="1:17">
      <c r="A381" t="s">
        <v>127</v>
      </c>
      <c r="B381">
        <v>20</v>
      </c>
      <c r="C381" t="s">
        <v>184</v>
      </c>
      <c r="D381">
        <v>100316</v>
      </c>
      <c r="E381" t="s">
        <v>244</v>
      </c>
      <c r="F381" t="s">
        <v>245</v>
      </c>
      <c r="G381" t="s">
        <v>196</v>
      </c>
      <c r="H381" t="s">
        <v>197</v>
      </c>
      <c r="I381" t="s">
        <v>198</v>
      </c>
      <c r="J381" s="1">
        <v>0.75694444444444453</v>
      </c>
      <c r="K381" s="1">
        <v>0.78611111111111109</v>
      </c>
      <c r="L381" t="s">
        <v>192</v>
      </c>
      <c r="M381" t="s">
        <v>193</v>
      </c>
      <c r="N381">
        <v>13.881600000000001</v>
      </c>
      <c r="Q381" s="1">
        <f t="shared" si="16"/>
        <v>2.9166666666666563E-2</v>
      </c>
    </row>
    <row r="382" spans="1:17">
      <c r="A382" t="s">
        <v>127</v>
      </c>
      <c r="B382">
        <v>21</v>
      </c>
      <c r="C382" t="s">
        <v>184</v>
      </c>
      <c r="D382">
        <v>100483</v>
      </c>
      <c r="E382" t="s">
        <v>194</v>
      </c>
      <c r="F382" t="s">
        <v>195</v>
      </c>
      <c r="G382" t="s">
        <v>196</v>
      </c>
      <c r="H382" t="s">
        <v>192</v>
      </c>
      <c r="I382" t="s">
        <v>193</v>
      </c>
      <c r="J382" s="1">
        <v>0.81944444444444453</v>
      </c>
      <c r="K382" s="1">
        <v>0.84375</v>
      </c>
      <c r="L382" t="s">
        <v>197</v>
      </c>
      <c r="M382" t="s">
        <v>198</v>
      </c>
      <c r="N382">
        <v>13.524900000000001</v>
      </c>
      <c r="Q382" s="1">
        <f t="shared" si="16"/>
        <v>2.4305555555555469E-2</v>
      </c>
    </row>
    <row r="383" spans="1:17">
      <c r="A383" t="s">
        <v>127</v>
      </c>
      <c r="B383">
        <v>22</v>
      </c>
      <c r="C383" t="s">
        <v>184</v>
      </c>
      <c r="D383">
        <v>100327</v>
      </c>
      <c r="E383" t="s">
        <v>199</v>
      </c>
      <c r="F383" t="s">
        <v>200</v>
      </c>
      <c r="G383" t="s">
        <v>196</v>
      </c>
      <c r="H383" t="s">
        <v>197</v>
      </c>
      <c r="I383" t="s">
        <v>198</v>
      </c>
      <c r="J383" s="1">
        <v>0.85069444444444453</v>
      </c>
      <c r="K383" s="1">
        <v>0.85902777777777783</v>
      </c>
      <c r="L383" t="s">
        <v>201</v>
      </c>
      <c r="M383" t="s">
        <v>202</v>
      </c>
      <c r="N383">
        <v>3.9434100000000001</v>
      </c>
      <c r="Q383" s="1">
        <f t="shared" si="16"/>
        <v>8.3333333333333037E-3</v>
      </c>
    </row>
    <row r="384" spans="1:17">
      <c r="A384" t="s">
        <v>127</v>
      </c>
      <c r="B384">
        <v>23</v>
      </c>
      <c r="C384" t="s">
        <v>184</v>
      </c>
      <c r="D384">
        <v>100487</v>
      </c>
      <c r="E384" t="s">
        <v>203</v>
      </c>
      <c r="F384" t="s">
        <v>204</v>
      </c>
      <c r="G384" t="s">
        <v>196</v>
      </c>
      <c r="H384" t="s">
        <v>201</v>
      </c>
      <c r="I384" t="s">
        <v>202</v>
      </c>
      <c r="J384" s="1">
        <v>0.87152777777777779</v>
      </c>
      <c r="K384" s="1">
        <v>0.87916666666666676</v>
      </c>
      <c r="L384" t="s">
        <v>197</v>
      </c>
      <c r="M384" t="s">
        <v>198</v>
      </c>
      <c r="N384">
        <v>3.6383299999999998</v>
      </c>
      <c r="Q384" s="1">
        <f t="shared" si="16"/>
        <v>7.6388888888889728E-3</v>
      </c>
    </row>
    <row r="385" spans="1:17">
      <c r="A385" t="s">
        <v>127</v>
      </c>
      <c r="B385">
        <v>24</v>
      </c>
      <c r="C385" t="s">
        <v>184</v>
      </c>
      <c r="D385">
        <v>100330</v>
      </c>
      <c r="E385" t="s">
        <v>199</v>
      </c>
      <c r="F385" t="s">
        <v>200</v>
      </c>
      <c r="G385" t="s">
        <v>196</v>
      </c>
      <c r="H385" t="s">
        <v>197</v>
      </c>
      <c r="I385" t="s">
        <v>198</v>
      </c>
      <c r="J385" s="1">
        <v>0.88888888888888884</v>
      </c>
      <c r="K385" s="1">
        <v>0.89722222222222225</v>
      </c>
      <c r="L385" t="s">
        <v>201</v>
      </c>
      <c r="M385" t="s">
        <v>202</v>
      </c>
      <c r="N385">
        <v>3.9434100000000001</v>
      </c>
      <c r="Q385" s="1">
        <f t="shared" si="16"/>
        <v>8.3333333333334147E-3</v>
      </c>
    </row>
    <row r="386" spans="1:17">
      <c r="A386" t="s">
        <v>127</v>
      </c>
      <c r="B386">
        <v>25</v>
      </c>
      <c r="C386" t="s">
        <v>179</v>
      </c>
      <c r="H386" t="s">
        <v>201</v>
      </c>
      <c r="I386" t="s">
        <v>202</v>
      </c>
      <c r="J386" s="1">
        <v>0.89722222222222225</v>
      </c>
      <c r="K386" s="1">
        <v>0.90763888888888899</v>
      </c>
      <c r="L386" t="s">
        <v>180</v>
      </c>
      <c r="M386" t="s">
        <v>181</v>
      </c>
      <c r="N386">
        <v>7.5</v>
      </c>
      <c r="Q386" s="1">
        <f t="shared" si="16"/>
        <v>1.0416666666666741E-2</v>
      </c>
    </row>
    <row r="387" spans="1:17">
      <c r="A387" t="s">
        <v>127</v>
      </c>
      <c r="M387" t="s">
        <v>156</v>
      </c>
      <c r="N387">
        <f>SUM(N362:N386)</f>
        <v>223.40315999999999</v>
      </c>
      <c r="P387" t="s">
        <v>157</v>
      </c>
      <c r="Q387" s="1">
        <f>SUM(Q362:Q386)</f>
        <v>0.4097222222222221</v>
      </c>
    </row>
    <row r="389" spans="1:17">
      <c r="A389" t="s">
        <v>133</v>
      </c>
    </row>
    <row r="390" spans="1:17">
      <c r="A390" t="s">
        <v>133</v>
      </c>
      <c r="B390">
        <v>1</v>
      </c>
      <c r="C390" t="s">
        <v>179</v>
      </c>
      <c r="H390" t="s">
        <v>180</v>
      </c>
      <c r="I390" t="s">
        <v>181</v>
      </c>
      <c r="J390" s="1">
        <v>0.25486111111111109</v>
      </c>
      <c r="K390" s="1">
        <v>0.2638888888888889</v>
      </c>
      <c r="L390" t="s">
        <v>207</v>
      </c>
      <c r="M390" t="s">
        <v>208</v>
      </c>
      <c r="N390">
        <v>5.3</v>
      </c>
      <c r="Q390" s="1">
        <f t="shared" ref="Q390:Q417" si="17">K390-J390</f>
        <v>9.0277777777778012E-3</v>
      </c>
    </row>
    <row r="391" spans="1:17">
      <c r="A391" t="s">
        <v>133</v>
      </c>
      <c r="B391">
        <v>2</v>
      </c>
      <c r="C391" t="s">
        <v>184</v>
      </c>
      <c r="D391">
        <v>201004</v>
      </c>
      <c r="E391" t="s">
        <v>209</v>
      </c>
      <c r="F391" t="s">
        <v>210</v>
      </c>
      <c r="G391" t="s">
        <v>211</v>
      </c>
      <c r="H391" t="s">
        <v>207</v>
      </c>
      <c r="I391" t="s">
        <v>208</v>
      </c>
      <c r="J391" s="1">
        <v>0.2638888888888889</v>
      </c>
      <c r="K391" s="1">
        <v>0.27708333333333335</v>
      </c>
      <c r="L391" t="s">
        <v>212</v>
      </c>
      <c r="M391" t="s">
        <v>213</v>
      </c>
      <c r="N391">
        <v>6.6947799999999997</v>
      </c>
      <c r="Q391" s="1">
        <f t="shared" si="17"/>
        <v>1.3194444444444453E-2</v>
      </c>
    </row>
    <row r="392" spans="1:17">
      <c r="A392" t="s">
        <v>133</v>
      </c>
      <c r="B392">
        <v>3</v>
      </c>
      <c r="C392" t="s">
        <v>184</v>
      </c>
      <c r="D392">
        <v>201201</v>
      </c>
      <c r="E392" t="s">
        <v>214</v>
      </c>
      <c r="F392" t="s">
        <v>215</v>
      </c>
      <c r="G392" t="s">
        <v>211</v>
      </c>
      <c r="H392" t="s">
        <v>212</v>
      </c>
      <c r="I392" t="s">
        <v>213</v>
      </c>
      <c r="J392" s="1">
        <v>0.28055555555555556</v>
      </c>
      <c r="K392" s="1">
        <v>0.29791666666666666</v>
      </c>
      <c r="L392" t="s">
        <v>207</v>
      </c>
      <c r="M392" t="s">
        <v>208</v>
      </c>
      <c r="N392">
        <v>7.8006000000000002</v>
      </c>
      <c r="Q392" s="1">
        <f t="shared" si="17"/>
        <v>1.7361111111111105E-2</v>
      </c>
    </row>
    <row r="393" spans="1:17">
      <c r="A393" t="s">
        <v>133</v>
      </c>
      <c r="B393">
        <v>4</v>
      </c>
      <c r="C393" t="s">
        <v>184</v>
      </c>
      <c r="D393">
        <v>201013</v>
      </c>
      <c r="E393" t="s">
        <v>209</v>
      </c>
      <c r="F393" t="s">
        <v>210</v>
      </c>
      <c r="G393" t="s">
        <v>211</v>
      </c>
      <c r="H393" t="s">
        <v>207</v>
      </c>
      <c r="I393" t="s">
        <v>208</v>
      </c>
      <c r="J393" s="1">
        <v>0.30555555555555552</v>
      </c>
      <c r="K393" s="1">
        <v>0.32361111111111113</v>
      </c>
      <c r="L393" t="s">
        <v>212</v>
      </c>
      <c r="M393" t="s">
        <v>213</v>
      </c>
      <c r="N393">
        <v>6.6947799999999997</v>
      </c>
      <c r="Q393" s="1">
        <f t="shared" si="17"/>
        <v>1.8055555555555602E-2</v>
      </c>
    </row>
    <row r="394" spans="1:17">
      <c r="A394" t="s">
        <v>133</v>
      </c>
      <c r="B394">
        <v>5</v>
      </c>
      <c r="C394" t="s">
        <v>184</v>
      </c>
      <c r="D394">
        <v>201210</v>
      </c>
      <c r="E394" t="s">
        <v>214</v>
      </c>
      <c r="F394" t="s">
        <v>215</v>
      </c>
      <c r="G394" t="s">
        <v>211</v>
      </c>
      <c r="H394" t="s">
        <v>212</v>
      </c>
      <c r="I394" t="s">
        <v>213</v>
      </c>
      <c r="J394" s="1">
        <v>0.32361111111111113</v>
      </c>
      <c r="K394" s="1">
        <v>0.3444444444444445</v>
      </c>
      <c r="L394" t="s">
        <v>207</v>
      </c>
      <c r="M394" t="s">
        <v>208</v>
      </c>
      <c r="N394">
        <v>7.8006000000000002</v>
      </c>
      <c r="Q394" s="1">
        <f t="shared" si="17"/>
        <v>2.083333333333337E-2</v>
      </c>
    </row>
    <row r="395" spans="1:17">
      <c r="A395" t="s">
        <v>133</v>
      </c>
      <c r="B395">
        <v>6</v>
      </c>
      <c r="C395" t="s">
        <v>184</v>
      </c>
      <c r="D395">
        <v>201022</v>
      </c>
      <c r="E395" t="s">
        <v>209</v>
      </c>
      <c r="F395" t="s">
        <v>210</v>
      </c>
      <c r="G395" t="s">
        <v>211</v>
      </c>
      <c r="H395" t="s">
        <v>207</v>
      </c>
      <c r="I395" t="s">
        <v>208</v>
      </c>
      <c r="J395" s="1">
        <v>0.34722222222222227</v>
      </c>
      <c r="K395" s="1">
        <v>0.3659722222222222</v>
      </c>
      <c r="L395" t="s">
        <v>212</v>
      </c>
      <c r="M395" t="s">
        <v>213</v>
      </c>
      <c r="N395">
        <v>6.6947799999999997</v>
      </c>
      <c r="Q395" s="1">
        <f t="shared" si="17"/>
        <v>1.8749999999999933E-2</v>
      </c>
    </row>
    <row r="396" spans="1:17">
      <c r="A396" t="s">
        <v>133</v>
      </c>
      <c r="B396">
        <v>7</v>
      </c>
      <c r="C396" t="s">
        <v>184</v>
      </c>
      <c r="D396">
        <v>201220</v>
      </c>
      <c r="E396" t="s">
        <v>214</v>
      </c>
      <c r="F396" t="s">
        <v>215</v>
      </c>
      <c r="G396" t="s">
        <v>211</v>
      </c>
      <c r="H396" t="s">
        <v>212</v>
      </c>
      <c r="I396" t="s">
        <v>213</v>
      </c>
      <c r="J396" s="1">
        <v>0.36736111111111108</v>
      </c>
      <c r="K396" s="1">
        <v>0.38750000000000001</v>
      </c>
      <c r="L396" t="s">
        <v>207</v>
      </c>
      <c r="M396" t="s">
        <v>208</v>
      </c>
      <c r="N396">
        <v>7.8006000000000002</v>
      </c>
      <c r="Q396" s="1">
        <f t="shared" si="17"/>
        <v>2.0138888888888928E-2</v>
      </c>
    </row>
    <row r="397" spans="1:17">
      <c r="A397" t="s">
        <v>133</v>
      </c>
      <c r="B397">
        <v>8</v>
      </c>
      <c r="C397" t="s">
        <v>179</v>
      </c>
      <c r="H397" t="s">
        <v>207</v>
      </c>
      <c r="I397" t="s">
        <v>208</v>
      </c>
      <c r="J397" s="1">
        <v>0.38750000000000001</v>
      </c>
      <c r="K397" s="1">
        <v>0.39027777777777778</v>
      </c>
      <c r="L397" t="s">
        <v>197</v>
      </c>
      <c r="M397" t="s">
        <v>198</v>
      </c>
      <c r="N397">
        <v>2.194</v>
      </c>
      <c r="Q397" s="1">
        <f t="shared" si="17"/>
        <v>2.7777777777777679E-3</v>
      </c>
    </row>
    <row r="398" spans="1:17">
      <c r="A398" t="s">
        <v>133</v>
      </c>
      <c r="B398">
        <v>9</v>
      </c>
      <c r="C398" t="s">
        <v>184</v>
      </c>
      <c r="D398">
        <v>100282</v>
      </c>
      <c r="E398" t="s">
        <v>205</v>
      </c>
      <c r="F398" t="s">
        <v>206</v>
      </c>
      <c r="G398" t="s">
        <v>196</v>
      </c>
      <c r="H398" t="s">
        <v>197</v>
      </c>
      <c r="I398" t="s">
        <v>198</v>
      </c>
      <c r="J398" s="1">
        <v>0.4236111111111111</v>
      </c>
      <c r="K398" s="1">
        <v>0.44375000000000003</v>
      </c>
      <c r="L398" t="s">
        <v>182</v>
      </c>
      <c r="M398" t="s">
        <v>183</v>
      </c>
      <c r="N398">
        <v>10.9535</v>
      </c>
      <c r="Q398" s="1">
        <f t="shared" si="17"/>
        <v>2.0138888888888928E-2</v>
      </c>
    </row>
    <row r="399" spans="1:17">
      <c r="A399" t="s">
        <v>133</v>
      </c>
      <c r="B399">
        <v>10</v>
      </c>
      <c r="C399" t="s">
        <v>184</v>
      </c>
      <c r="D399">
        <v>100444</v>
      </c>
      <c r="E399" t="s">
        <v>216</v>
      </c>
      <c r="F399" t="s">
        <v>217</v>
      </c>
      <c r="G399" t="s">
        <v>196</v>
      </c>
      <c r="H399" t="s">
        <v>182</v>
      </c>
      <c r="I399" t="s">
        <v>183</v>
      </c>
      <c r="J399" s="1">
        <v>0.44722222222222219</v>
      </c>
      <c r="K399" s="1">
        <v>0.46875</v>
      </c>
      <c r="L399" t="s">
        <v>197</v>
      </c>
      <c r="M399" t="s">
        <v>198</v>
      </c>
      <c r="N399">
        <v>11.3742</v>
      </c>
      <c r="Q399" s="1">
        <f t="shared" si="17"/>
        <v>2.1527777777777812E-2</v>
      </c>
    </row>
    <row r="400" spans="1:17">
      <c r="A400" t="s">
        <v>133</v>
      </c>
      <c r="B400">
        <v>11</v>
      </c>
      <c r="C400" t="s">
        <v>184</v>
      </c>
      <c r="D400">
        <v>100287</v>
      </c>
      <c r="E400" t="s">
        <v>199</v>
      </c>
      <c r="F400" t="s">
        <v>200</v>
      </c>
      <c r="G400" t="s">
        <v>196</v>
      </c>
      <c r="H400" t="s">
        <v>197</v>
      </c>
      <c r="I400" t="s">
        <v>198</v>
      </c>
      <c r="J400" s="1">
        <v>0.47569444444444442</v>
      </c>
      <c r="K400" s="1">
        <v>0.48402777777777778</v>
      </c>
      <c r="L400" t="s">
        <v>201</v>
      </c>
      <c r="M400" t="s">
        <v>202</v>
      </c>
      <c r="N400">
        <v>3.9434100000000001</v>
      </c>
      <c r="Q400" s="1">
        <f t="shared" si="17"/>
        <v>8.3333333333333592E-3</v>
      </c>
    </row>
    <row r="401" spans="1:17">
      <c r="A401" t="s">
        <v>133</v>
      </c>
      <c r="B401">
        <v>12</v>
      </c>
      <c r="C401" t="s">
        <v>184</v>
      </c>
      <c r="D401">
        <v>100449</v>
      </c>
      <c r="E401" t="s">
        <v>203</v>
      </c>
      <c r="F401" t="s">
        <v>204</v>
      </c>
      <c r="G401" t="s">
        <v>196</v>
      </c>
      <c r="H401" t="s">
        <v>201</v>
      </c>
      <c r="I401" t="s">
        <v>202</v>
      </c>
      <c r="J401" s="1">
        <v>0.49236111111111108</v>
      </c>
      <c r="K401" s="1">
        <v>0.5</v>
      </c>
      <c r="L401" t="s">
        <v>197</v>
      </c>
      <c r="M401" t="s">
        <v>198</v>
      </c>
      <c r="N401">
        <v>3.6383299999999998</v>
      </c>
      <c r="Q401" s="1">
        <f t="shared" si="17"/>
        <v>7.6388888888889173E-3</v>
      </c>
    </row>
    <row r="402" spans="1:17">
      <c r="A402" t="s">
        <v>133</v>
      </c>
      <c r="B402">
        <v>13</v>
      </c>
      <c r="C402" t="s">
        <v>179</v>
      </c>
      <c r="H402" t="s">
        <v>197</v>
      </c>
      <c r="I402" t="s">
        <v>198</v>
      </c>
      <c r="J402" s="1">
        <v>0.5</v>
      </c>
      <c r="K402" s="1">
        <v>0.50277777777777777</v>
      </c>
      <c r="L402" t="s">
        <v>207</v>
      </c>
      <c r="M402" t="s">
        <v>208</v>
      </c>
      <c r="N402">
        <v>2.194</v>
      </c>
      <c r="Q402" s="1">
        <f t="shared" si="17"/>
        <v>2.7777777777777679E-3</v>
      </c>
    </row>
    <row r="403" spans="1:17">
      <c r="A403" t="s">
        <v>133</v>
      </c>
      <c r="B403">
        <v>14</v>
      </c>
      <c r="C403" t="s">
        <v>184</v>
      </c>
      <c r="D403">
        <v>201046</v>
      </c>
      <c r="E403" t="s">
        <v>209</v>
      </c>
      <c r="F403" t="s">
        <v>210</v>
      </c>
      <c r="G403" t="s">
        <v>211</v>
      </c>
      <c r="H403" t="s">
        <v>207</v>
      </c>
      <c r="I403" t="s">
        <v>208</v>
      </c>
      <c r="J403" s="1">
        <v>0.50694444444444442</v>
      </c>
      <c r="K403" s="1">
        <v>0.52222222222222225</v>
      </c>
      <c r="L403" t="s">
        <v>212</v>
      </c>
      <c r="M403" t="s">
        <v>213</v>
      </c>
      <c r="N403">
        <v>6.6947799999999997</v>
      </c>
      <c r="Q403" s="1">
        <f t="shared" si="17"/>
        <v>1.5277777777777835E-2</v>
      </c>
    </row>
    <row r="404" spans="1:17">
      <c r="A404" t="s">
        <v>133</v>
      </c>
      <c r="B404">
        <v>15</v>
      </c>
      <c r="C404" t="s">
        <v>184</v>
      </c>
      <c r="D404">
        <v>201244</v>
      </c>
      <c r="E404" t="s">
        <v>214</v>
      </c>
      <c r="F404" t="s">
        <v>215</v>
      </c>
      <c r="G404" t="s">
        <v>211</v>
      </c>
      <c r="H404" t="s">
        <v>212</v>
      </c>
      <c r="I404" t="s">
        <v>213</v>
      </c>
      <c r="J404" s="1">
        <v>0.53819444444444442</v>
      </c>
      <c r="K404" s="1">
        <v>0.55555555555555558</v>
      </c>
      <c r="L404" t="s">
        <v>207</v>
      </c>
      <c r="M404" t="s">
        <v>208</v>
      </c>
      <c r="N404">
        <v>7.8006000000000002</v>
      </c>
      <c r="Q404" s="1">
        <f t="shared" si="17"/>
        <v>1.736111111111116E-2</v>
      </c>
    </row>
    <row r="405" spans="1:17">
      <c r="A405" t="s">
        <v>133</v>
      </c>
      <c r="B405">
        <v>16</v>
      </c>
      <c r="C405" t="s">
        <v>184</v>
      </c>
      <c r="D405">
        <v>201055</v>
      </c>
      <c r="E405" t="s">
        <v>209</v>
      </c>
      <c r="F405" t="s">
        <v>210</v>
      </c>
      <c r="G405" t="s">
        <v>211</v>
      </c>
      <c r="H405" t="s">
        <v>207</v>
      </c>
      <c r="I405" t="s">
        <v>208</v>
      </c>
      <c r="J405" s="1">
        <v>0.55902777777777779</v>
      </c>
      <c r="K405" s="1">
        <v>0.57430555555555551</v>
      </c>
      <c r="L405" t="s">
        <v>212</v>
      </c>
      <c r="M405" t="s">
        <v>213</v>
      </c>
      <c r="N405">
        <v>6.6947799999999997</v>
      </c>
      <c r="Q405" s="1">
        <f t="shared" si="17"/>
        <v>1.5277777777777724E-2</v>
      </c>
    </row>
    <row r="406" spans="1:17">
      <c r="A406" t="s">
        <v>133</v>
      </c>
      <c r="B406">
        <v>17</v>
      </c>
      <c r="C406" t="s">
        <v>184</v>
      </c>
      <c r="D406">
        <v>201253</v>
      </c>
      <c r="E406" t="s">
        <v>214</v>
      </c>
      <c r="F406" t="s">
        <v>215</v>
      </c>
      <c r="G406" t="s">
        <v>211</v>
      </c>
      <c r="H406" t="s">
        <v>212</v>
      </c>
      <c r="I406" t="s">
        <v>213</v>
      </c>
      <c r="J406" s="1">
        <v>0.57986111111111105</v>
      </c>
      <c r="K406" s="1">
        <v>0.59722222222222221</v>
      </c>
      <c r="L406" t="s">
        <v>207</v>
      </c>
      <c r="M406" t="s">
        <v>208</v>
      </c>
      <c r="N406">
        <v>7.8006000000000002</v>
      </c>
      <c r="Q406" s="1">
        <f t="shared" si="17"/>
        <v>1.736111111111116E-2</v>
      </c>
    </row>
    <row r="407" spans="1:17">
      <c r="A407" t="s">
        <v>133</v>
      </c>
      <c r="B407">
        <v>18</v>
      </c>
      <c r="C407" t="s">
        <v>179</v>
      </c>
      <c r="H407" t="s">
        <v>207</v>
      </c>
      <c r="I407" t="s">
        <v>208</v>
      </c>
      <c r="J407" s="1">
        <v>0.59722222222222221</v>
      </c>
      <c r="K407" s="1">
        <v>0.60625000000000007</v>
      </c>
      <c r="L407" t="s">
        <v>180</v>
      </c>
      <c r="M407" t="s">
        <v>181</v>
      </c>
      <c r="N407">
        <v>5.3</v>
      </c>
      <c r="Q407" s="1">
        <f t="shared" si="17"/>
        <v>9.0277777777778567E-3</v>
      </c>
    </row>
    <row r="408" spans="1:17">
      <c r="A408" t="s">
        <v>133</v>
      </c>
      <c r="B408">
        <v>19</v>
      </c>
      <c r="C408" t="s">
        <v>179</v>
      </c>
      <c r="H408" t="s">
        <v>180</v>
      </c>
      <c r="I408" t="s">
        <v>181</v>
      </c>
      <c r="J408" s="1">
        <v>0.74861111111111101</v>
      </c>
      <c r="K408" s="1">
        <v>0.75694444444444453</v>
      </c>
      <c r="L408" t="s">
        <v>218</v>
      </c>
      <c r="M408" t="s">
        <v>219</v>
      </c>
      <c r="N408">
        <v>5.3</v>
      </c>
      <c r="Q408" s="1">
        <f t="shared" si="17"/>
        <v>8.3333333333335258E-3</v>
      </c>
    </row>
    <row r="409" spans="1:17">
      <c r="A409" t="s">
        <v>133</v>
      </c>
      <c r="B409">
        <v>20</v>
      </c>
      <c r="C409" t="s">
        <v>184</v>
      </c>
      <c r="D409">
        <v>220853</v>
      </c>
      <c r="E409" t="s">
        <v>220</v>
      </c>
      <c r="F409" t="s">
        <v>221</v>
      </c>
      <c r="G409" t="s">
        <v>222</v>
      </c>
      <c r="H409" t="s">
        <v>218</v>
      </c>
      <c r="I409" t="s">
        <v>219</v>
      </c>
      <c r="J409" s="1">
        <v>0.75694444444444453</v>
      </c>
      <c r="K409" s="1">
        <v>0.79305555555555562</v>
      </c>
      <c r="L409" t="s">
        <v>223</v>
      </c>
      <c r="M409" t="s">
        <v>224</v>
      </c>
      <c r="N409">
        <v>19.882999999999999</v>
      </c>
      <c r="Q409" s="1">
        <f t="shared" si="17"/>
        <v>3.6111111111111094E-2</v>
      </c>
    </row>
    <row r="410" spans="1:17">
      <c r="A410" t="s">
        <v>133</v>
      </c>
      <c r="B410">
        <v>21</v>
      </c>
      <c r="C410" t="s">
        <v>184</v>
      </c>
      <c r="D410">
        <v>220927</v>
      </c>
      <c r="E410" t="s">
        <v>225</v>
      </c>
      <c r="F410" t="s">
        <v>226</v>
      </c>
      <c r="G410" t="s">
        <v>222</v>
      </c>
      <c r="H410" t="s">
        <v>223</v>
      </c>
      <c r="I410" t="s">
        <v>224</v>
      </c>
      <c r="J410" s="1">
        <v>0.80902777777777779</v>
      </c>
      <c r="K410" s="1">
        <v>0.84513888888888899</v>
      </c>
      <c r="L410" t="s">
        <v>218</v>
      </c>
      <c r="M410" t="s">
        <v>219</v>
      </c>
      <c r="N410">
        <v>20.921500000000002</v>
      </c>
      <c r="Q410" s="1">
        <f t="shared" si="17"/>
        <v>3.6111111111111205E-2</v>
      </c>
    </row>
    <row r="411" spans="1:17">
      <c r="A411" t="s">
        <v>133</v>
      </c>
      <c r="B411">
        <v>22</v>
      </c>
      <c r="C411" t="s">
        <v>184</v>
      </c>
      <c r="D411">
        <v>220862</v>
      </c>
      <c r="E411" t="s">
        <v>227</v>
      </c>
      <c r="F411" t="s">
        <v>228</v>
      </c>
      <c r="G411" t="s">
        <v>222</v>
      </c>
      <c r="H411" t="s">
        <v>218</v>
      </c>
      <c r="I411" t="s">
        <v>219</v>
      </c>
      <c r="J411" s="1">
        <v>0.85069444444444453</v>
      </c>
      <c r="K411" s="1">
        <v>0.87986111111111109</v>
      </c>
      <c r="L411" t="s">
        <v>192</v>
      </c>
      <c r="M411" t="s">
        <v>193</v>
      </c>
      <c r="N411">
        <v>16.2334</v>
      </c>
      <c r="Q411" s="1">
        <f t="shared" si="17"/>
        <v>2.9166666666666563E-2</v>
      </c>
    </row>
    <row r="412" spans="1:17">
      <c r="A412" t="s">
        <v>133</v>
      </c>
      <c r="B412">
        <v>23</v>
      </c>
      <c r="C412" t="s">
        <v>184</v>
      </c>
      <c r="D412">
        <v>220933</v>
      </c>
      <c r="E412" t="s">
        <v>229</v>
      </c>
      <c r="F412" t="s">
        <v>230</v>
      </c>
      <c r="G412" t="s">
        <v>222</v>
      </c>
      <c r="H412" t="s">
        <v>192</v>
      </c>
      <c r="I412" t="s">
        <v>193</v>
      </c>
      <c r="J412" s="1">
        <v>0.89236111111111116</v>
      </c>
      <c r="K412" s="1">
        <v>0.91875000000000007</v>
      </c>
      <c r="L412" t="s">
        <v>218</v>
      </c>
      <c r="M412" t="s">
        <v>219</v>
      </c>
      <c r="N412">
        <v>15.4627</v>
      </c>
      <c r="Q412" s="1">
        <f t="shared" si="17"/>
        <v>2.6388888888888906E-2</v>
      </c>
    </row>
    <row r="413" spans="1:17">
      <c r="A413" t="s">
        <v>133</v>
      </c>
      <c r="B413">
        <v>24</v>
      </c>
      <c r="C413" t="s">
        <v>184</v>
      </c>
      <c r="D413">
        <v>220866</v>
      </c>
      <c r="E413" t="s">
        <v>248</v>
      </c>
      <c r="F413" t="s">
        <v>249</v>
      </c>
      <c r="G413" t="s">
        <v>222</v>
      </c>
      <c r="H413" t="s">
        <v>218</v>
      </c>
      <c r="I413" t="s">
        <v>219</v>
      </c>
      <c r="J413" s="1">
        <v>0.92361111111111116</v>
      </c>
      <c r="K413" s="1">
        <v>0.93958333333333333</v>
      </c>
      <c r="L413" t="s">
        <v>250</v>
      </c>
      <c r="M413" t="s">
        <v>251</v>
      </c>
      <c r="N413">
        <v>8.1109200000000001</v>
      </c>
      <c r="Q413" s="1">
        <f t="shared" si="17"/>
        <v>1.5972222222222165E-2</v>
      </c>
    </row>
    <row r="414" spans="1:17">
      <c r="A414" t="s">
        <v>133</v>
      </c>
      <c r="B414">
        <v>25</v>
      </c>
      <c r="C414" t="s">
        <v>179</v>
      </c>
      <c r="H414" t="s">
        <v>250</v>
      </c>
      <c r="I414" t="s">
        <v>251</v>
      </c>
      <c r="J414" s="1">
        <v>0.93958333333333333</v>
      </c>
      <c r="K414" s="1">
        <v>0.94374999999999998</v>
      </c>
      <c r="L414" t="s">
        <v>201</v>
      </c>
      <c r="M414" t="s">
        <v>202</v>
      </c>
      <c r="N414">
        <v>2.911</v>
      </c>
      <c r="Q414" s="1">
        <f t="shared" si="17"/>
        <v>4.1666666666666519E-3</v>
      </c>
    </row>
    <row r="415" spans="1:17">
      <c r="A415" t="s">
        <v>133</v>
      </c>
      <c r="B415">
        <v>26</v>
      </c>
      <c r="C415" t="s">
        <v>184</v>
      </c>
      <c r="D415">
        <v>201341</v>
      </c>
      <c r="E415" t="s">
        <v>267</v>
      </c>
      <c r="F415" t="s">
        <v>268</v>
      </c>
      <c r="G415" t="s">
        <v>211</v>
      </c>
      <c r="H415" t="s">
        <v>201</v>
      </c>
      <c r="I415" t="s">
        <v>202</v>
      </c>
      <c r="J415" s="1">
        <v>0.96666666666666667</v>
      </c>
      <c r="K415" s="1">
        <v>0.97013888888888899</v>
      </c>
      <c r="L415" t="s">
        <v>207</v>
      </c>
      <c r="M415" t="s">
        <v>208</v>
      </c>
      <c r="N415">
        <v>1.7024999999999999</v>
      </c>
      <c r="Q415" s="1">
        <f t="shared" si="17"/>
        <v>3.4722222222223209E-3</v>
      </c>
    </row>
    <row r="416" spans="1:17">
      <c r="A416" t="s">
        <v>133</v>
      </c>
      <c r="B416">
        <v>27</v>
      </c>
      <c r="C416" t="s">
        <v>184</v>
      </c>
      <c r="D416">
        <v>201148</v>
      </c>
      <c r="E416" t="s">
        <v>269</v>
      </c>
      <c r="F416" t="s">
        <v>270</v>
      </c>
      <c r="G416" t="s">
        <v>211</v>
      </c>
      <c r="H416" t="s">
        <v>207</v>
      </c>
      <c r="I416" t="s">
        <v>208</v>
      </c>
      <c r="J416" s="1">
        <v>0.97013888888888899</v>
      </c>
      <c r="K416" s="1">
        <v>0.97361111111111109</v>
      </c>
      <c r="L416" t="s">
        <v>201</v>
      </c>
      <c r="M416" t="s">
        <v>202</v>
      </c>
      <c r="N416">
        <v>1.7518100000000001</v>
      </c>
      <c r="Q416" s="1">
        <f t="shared" si="17"/>
        <v>3.4722222222220989E-3</v>
      </c>
    </row>
    <row r="417" spans="1:17">
      <c r="A417" t="s">
        <v>133</v>
      </c>
      <c r="B417">
        <v>28</v>
      </c>
      <c r="C417" t="s">
        <v>184</v>
      </c>
      <c r="D417">
        <v>201152</v>
      </c>
      <c r="E417" t="s">
        <v>263</v>
      </c>
      <c r="F417" t="s">
        <v>264</v>
      </c>
      <c r="G417" t="s">
        <v>211</v>
      </c>
      <c r="H417" t="s">
        <v>201</v>
      </c>
      <c r="I417" t="s">
        <v>202</v>
      </c>
      <c r="J417" s="1">
        <v>0.97569444444444453</v>
      </c>
      <c r="K417" s="1">
        <v>0.98819444444444438</v>
      </c>
      <c r="L417" t="s">
        <v>212</v>
      </c>
      <c r="M417" t="s">
        <v>213</v>
      </c>
      <c r="N417">
        <v>5.9868399999999999</v>
      </c>
      <c r="Q417" s="1">
        <f t="shared" si="17"/>
        <v>1.2499999999999845E-2</v>
      </c>
    </row>
    <row r="418" spans="1:17">
      <c r="A418" t="s">
        <v>133</v>
      </c>
      <c r="B418">
        <v>29</v>
      </c>
      <c r="C418" t="s">
        <v>184</v>
      </c>
      <c r="D418">
        <v>201350</v>
      </c>
      <c r="E418" t="s">
        <v>265</v>
      </c>
      <c r="F418" t="s">
        <v>266</v>
      </c>
      <c r="G418" t="s">
        <v>211</v>
      </c>
      <c r="H418" t="s">
        <v>212</v>
      </c>
      <c r="I418" t="s">
        <v>213</v>
      </c>
      <c r="J418" s="1">
        <v>0.99305555555555547</v>
      </c>
      <c r="K418" s="1">
        <v>4.8611111111111112E-3</v>
      </c>
      <c r="L418" t="s">
        <v>201</v>
      </c>
      <c r="M418" t="s">
        <v>202</v>
      </c>
      <c r="N418">
        <v>6.09809</v>
      </c>
      <c r="Q418" s="1">
        <v>1.1805555555555555E-2</v>
      </c>
    </row>
    <row r="419" spans="1:17">
      <c r="A419" t="s">
        <v>133</v>
      </c>
      <c r="B419">
        <v>30</v>
      </c>
      <c r="C419" t="s">
        <v>184</v>
      </c>
      <c r="D419">
        <v>201166</v>
      </c>
      <c r="E419" t="s">
        <v>263</v>
      </c>
      <c r="F419" t="s">
        <v>264</v>
      </c>
      <c r="G419" t="s">
        <v>211</v>
      </c>
      <c r="H419" t="s">
        <v>201</v>
      </c>
      <c r="I419" t="s">
        <v>202</v>
      </c>
      <c r="J419" s="1">
        <v>1.7361111111111112E-2</v>
      </c>
      <c r="K419" s="1">
        <v>2.9861111111111113E-2</v>
      </c>
      <c r="L419" t="s">
        <v>212</v>
      </c>
      <c r="M419" t="s">
        <v>213</v>
      </c>
      <c r="N419">
        <v>5.9868399999999999</v>
      </c>
      <c r="Q419" s="1">
        <f>K419-J419</f>
        <v>1.2500000000000001E-2</v>
      </c>
    </row>
    <row r="420" spans="1:17">
      <c r="A420" t="s">
        <v>133</v>
      </c>
      <c r="B420">
        <v>31</v>
      </c>
      <c r="C420" t="s">
        <v>184</v>
      </c>
      <c r="D420">
        <v>201365</v>
      </c>
      <c r="E420" t="s">
        <v>265</v>
      </c>
      <c r="F420" t="s">
        <v>266</v>
      </c>
      <c r="G420" t="s">
        <v>211</v>
      </c>
      <c r="H420" t="s">
        <v>212</v>
      </c>
      <c r="I420" t="s">
        <v>213</v>
      </c>
      <c r="J420" s="1">
        <v>3.4722222222222224E-2</v>
      </c>
      <c r="K420" s="1">
        <v>4.6527777777777779E-2</v>
      </c>
      <c r="L420" t="s">
        <v>201</v>
      </c>
      <c r="M420" t="s">
        <v>202</v>
      </c>
      <c r="N420">
        <v>6.09809</v>
      </c>
      <c r="Q420" s="1">
        <f>K420-J420</f>
        <v>1.1805555555555555E-2</v>
      </c>
    </row>
    <row r="421" spans="1:17">
      <c r="A421" t="s">
        <v>133</v>
      </c>
      <c r="B421">
        <v>32</v>
      </c>
      <c r="C421" t="s">
        <v>179</v>
      </c>
      <c r="H421" t="s">
        <v>201</v>
      </c>
      <c r="I421" t="s">
        <v>202</v>
      </c>
      <c r="J421" s="1">
        <v>4.6527777777777779E-2</v>
      </c>
      <c r="K421" s="1">
        <v>5.6944444444444443E-2</v>
      </c>
      <c r="L421" t="s">
        <v>180</v>
      </c>
      <c r="M421" t="s">
        <v>181</v>
      </c>
      <c r="N421">
        <v>7.5</v>
      </c>
      <c r="Q421" s="1">
        <f>K421-J421</f>
        <v>1.0416666666666664E-2</v>
      </c>
    </row>
    <row r="422" spans="1:17">
      <c r="A422" t="s">
        <v>133</v>
      </c>
      <c r="M422" t="s">
        <v>156</v>
      </c>
      <c r="N422">
        <f>SUM(N390:N421)</f>
        <v>241.32103000000001</v>
      </c>
      <c r="P422" t="s">
        <v>157</v>
      </c>
      <c r="Q422" s="1">
        <f>SUM(Q390:Q421)</f>
        <v>0.47708333333333369</v>
      </c>
    </row>
    <row r="424" spans="1:17">
      <c r="A424" t="s">
        <v>145</v>
      </c>
    </row>
    <row r="425" spans="1:17">
      <c r="A425" t="s">
        <v>145</v>
      </c>
      <c r="B425">
        <v>1</v>
      </c>
      <c r="C425" t="s">
        <v>179</v>
      </c>
      <c r="H425" t="s">
        <v>180</v>
      </c>
      <c r="I425" t="s">
        <v>181</v>
      </c>
      <c r="J425" s="1">
        <v>0.27847222222222223</v>
      </c>
      <c r="K425" s="1">
        <v>0.28680555555555554</v>
      </c>
      <c r="L425" t="s">
        <v>192</v>
      </c>
      <c r="M425" t="s">
        <v>193</v>
      </c>
      <c r="N425">
        <v>7.5</v>
      </c>
      <c r="Q425" s="1">
        <f t="shared" ref="Q425:Q463" si="18">K425-J425</f>
        <v>8.3333333333333037E-3</v>
      </c>
    </row>
    <row r="426" spans="1:17">
      <c r="A426" t="s">
        <v>145</v>
      </c>
      <c r="B426">
        <v>2</v>
      </c>
      <c r="C426" t="s">
        <v>184</v>
      </c>
      <c r="D426">
        <v>220876</v>
      </c>
      <c r="E426" t="s">
        <v>229</v>
      </c>
      <c r="F426" t="s">
        <v>230</v>
      </c>
      <c r="G426" t="s">
        <v>222</v>
      </c>
      <c r="H426" t="s">
        <v>192</v>
      </c>
      <c r="I426" t="s">
        <v>193</v>
      </c>
      <c r="J426" s="1">
        <v>0.28680555555555554</v>
      </c>
      <c r="K426" s="1">
        <v>0.31388888888888888</v>
      </c>
      <c r="L426" t="s">
        <v>218</v>
      </c>
      <c r="M426" t="s">
        <v>219</v>
      </c>
      <c r="N426">
        <v>15.4627</v>
      </c>
      <c r="Q426" s="1">
        <f t="shared" si="18"/>
        <v>2.7083333333333348E-2</v>
      </c>
    </row>
    <row r="427" spans="1:17">
      <c r="A427" t="s">
        <v>145</v>
      </c>
      <c r="B427">
        <v>3</v>
      </c>
      <c r="C427" t="s">
        <v>184</v>
      </c>
      <c r="D427">
        <v>220811</v>
      </c>
      <c r="E427" t="s">
        <v>220</v>
      </c>
      <c r="F427" t="s">
        <v>221</v>
      </c>
      <c r="G427" t="s">
        <v>222</v>
      </c>
      <c r="H427" t="s">
        <v>218</v>
      </c>
      <c r="I427" t="s">
        <v>219</v>
      </c>
      <c r="J427" s="1">
        <v>0.31944444444444448</v>
      </c>
      <c r="K427" s="1">
        <v>0.35625000000000001</v>
      </c>
      <c r="L427" t="s">
        <v>223</v>
      </c>
      <c r="M427" t="s">
        <v>224</v>
      </c>
      <c r="N427">
        <v>19.882999999999999</v>
      </c>
      <c r="Q427" s="1">
        <f t="shared" si="18"/>
        <v>3.6805555555555536E-2</v>
      </c>
    </row>
    <row r="428" spans="1:17">
      <c r="A428" t="s">
        <v>145</v>
      </c>
      <c r="B428">
        <v>4</v>
      </c>
      <c r="C428" t="s">
        <v>184</v>
      </c>
      <c r="D428">
        <v>220203</v>
      </c>
      <c r="E428" t="s">
        <v>225</v>
      </c>
      <c r="F428" t="s">
        <v>226</v>
      </c>
      <c r="G428" t="s">
        <v>222</v>
      </c>
      <c r="H428" t="s">
        <v>223</v>
      </c>
      <c r="I428" t="s">
        <v>224</v>
      </c>
      <c r="J428" s="1">
        <v>0.37152777777777773</v>
      </c>
      <c r="K428" s="1">
        <v>0.40902777777777777</v>
      </c>
      <c r="L428" t="s">
        <v>218</v>
      </c>
      <c r="M428" t="s">
        <v>219</v>
      </c>
      <c r="N428">
        <v>20.921500000000002</v>
      </c>
      <c r="Q428" s="1">
        <f t="shared" si="18"/>
        <v>3.7500000000000033E-2</v>
      </c>
    </row>
    <row r="429" spans="1:17">
      <c r="A429" t="s">
        <v>145</v>
      </c>
      <c r="B429">
        <v>5</v>
      </c>
      <c r="C429" t="s">
        <v>184</v>
      </c>
      <c r="D429">
        <v>220820</v>
      </c>
      <c r="E429" t="s">
        <v>227</v>
      </c>
      <c r="F429" t="s">
        <v>228</v>
      </c>
      <c r="G429" t="s">
        <v>222</v>
      </c>
      <c r="H429" t="s">
        <v>218</v>
      </c>
      <c r="I429" t="s">
        <v>219</v>
      </c>
      <c r="J429" s="1">
        <v>0.41319444444444442</v>
      </c>
      <c r="K429" s="1">
        <v>0.44236111111111115</v>
      </c>
      <c r="L429" t="s">
        <v>192</v>
      </c>
      <c r="M429" t="s">
        <v>193</v>
      </c>
      <c r="N429">
        <v>16.2334</v>
      </c>
      <c r="Q429" s="1">
        <f t="shared" si="18"/>
        <v>2.916666666666673E-2</v>
      </c>
    </row>
    <row r="430" spans="1:17">
      <c r="A430" t="s">
        <v>145</v>
      </c>
      <c r="B430">
        <v>6</v>
      </c>
      <c r="C430" t="s">
        <v>184</v>
      </c>
      <c r="D430">
        <v>220894</v>
      </c>
      <c r="E430" t="s">
        <v>229</v>
      </c>
      <c r="F430" t="s">
        <v>230</v>
      </c>
      <c r="G430" t="s">
        <v>222</v>
      </c>
      <c r="H430" t="s">
        <v>192</v>
      </c>
      <c r="I430" t="s">
        <v>193</v>
      </c>
      <c r="J430" s="1">
        <v>0.47430555555555554</v>
      </c>
      <c r="K430" s="1">
        <v>0.50208333333333333</v>
      </c>
      <c r="L430" t="s">
        <v>218</v>
      </c>
      <c r="M430" t="s">
        <v>219</v>
      </c>
      <c r="N430">
        <v>15.4627</v>
      </c>
      <c r="Q430" s="1">
        <f t="shared" si="18"/>
        <v>2.777777777777779E-2</v>
      </c>
    </row>
    <row r="431" spans="1:17">
      <c r="A431" t="s">
        <v>145</v>
      </c>
      <c r="B431">
        <v>7</v>
      </c>
      <c r="C431" t="s">
        <v>184</v>
      </c>
      <c r="D431">
        <v>220829</v>
      </c>
      <c r="E431" t="s">
        <v>220</v>
      </c>
      <c r="F431" t="s">
        <v>221</v>
      </c>
      <c r="G431" t="s">
        <v>222</v>
      </c>
      <c r="H431" t="s">
        <v>218</v>
      </c>
      <c r="I431" t="s">
        <v>219</v>
      </c>
      <c r="J431" s="1">
        <v>0.50694444444444442</v>
      </c>
      <c r="K431" s="1">
        <v>0.54166666666666663</v>
      </c>
      <c r="L431" t="s">
        <v>223</v>
      </c>
      <c r="M431" t="s">
        <v>224</v>
      </c>
      <c r="N431">
        <v>19.882999999999999</v>
      </c>
      <c r="Q431" s="1">
        <f t="shared" si="18"/>
        <v>3.472222222222221E-2</v>
      </c>
    </row>
    <row r="432" spans="1:17">
      <c r="A432" t="s">
        <v>145</v>
      </c>
      <c r="B432">
        <v>8</v>
      </c>
      <c r="C432" t="s">
        <v>184</v>
      </c>
      <c r="D432">
        <v>220903</v>
      </c>
      <c r="E432" t="s">
        <v>225</v>
      </c>
      <c r="F432" t="s">
        <v>226</v>
      </c>
      <c r="G432" t="s">
        <v>222</v>
      </c>
      <c r="H432" t="s">
        <v>223</v>
      </c>
      <c r="I432" t="s">
        <v>224</v>
      </c>
      <c r="J432" s="1">
        <v>0.55902777777777779</v>
      </c>
      <c r="K432" s="1">
        <v>0.59583333333333333</v>
      </c>
      <c r="L432" t="s">
        <v>218</v>
      </c>
      <c r="M432" t="s">
        <v>219</v>
      </c>
      <c r="N432">
        <v>20.921500000000002</v>
      </c>
      <c r="Q432" s="1">
        <f t="shared" si="18"/>
        <v>3.6805555555555536E-2</v>
      </c>
    </row>
    <row r="433" spans="1:17">
      <c r="A433" t="s">
        <v>145</v>
      </c>
      <c r="B433">
        <v>9</v>
      </c>
      <c r="C433" t="s">
        <v>179</v>
      </c>
      <c r="H433" t="s">
        <v>218</v>
      </c>
      <c r="I433" t="s">
        <v>219</v>
      </c>
      <c r="J433" s="1">
        <v>0.59583333333333333</v>
      </c>
      <c r="K433" s="1">
        <v>0.60416666666666663</v>
      </c>
      <c r="L433" t="s">
        <v>180</v>
      </c>
      <c r="M433" t="s">
        <v>181</v>
      </c>
      <c r="N433">
        <v>5.3</v>
      </c>
      <c r="Q433" s="1">
        <f t="shared" si="18"/>
        <v>8.3333333333333037E-3</v>
      </c>
    </row>
    <row r="434" spans="1:17">
      <c r="A434" t="s">
        <v>145</v>
      </c>
      <c r="B434">
        <v>10</v>
      </c>
      <c r="C434" t="s">
        <v>179</v>
      </c>
      <c r="H434" t="s">
        <v>180</v>
      </c>
      <c r="I434" t="s">
        <v>181</v>
      </c>
      <c r="J434" s="1">
        <v>0.6743055555555556</v>
      </c>
      <c r="K434" s="1">
        <v>0.68263888888888891</v>
      </c>
      <c r="L434" t="s">
        <v>192</v>
      </c>
      <c r="M434" t="s">
        <v>193</v>
      </c>
      <c r="N434">
        <v>7.5</v>
      </c>
      <c r="Q434" s="1">
        <f t="shared" si="18"/>
        <v>8.3333333333333037E-3</v>
      </c>
    </row>
    <row r="435" spans="1:17">
      <c r="A435" t="s">
        <v>145</v>
      </c>
      <c r="B435">
        <v>11</v>
      </c>
      <c r="C435" t="s">
        <v>184</v>
      </c>
      <c r="D435">
        <v>220914</v>
      </c>
      <c r="E435" t="s">
        <v>229</v>
      </c>
      <c r="F435" t="s">
        <v>230</v>
      </c>
      <c r="G435" t="s">
        <v>222</v>
      </c>
      <c r="H435" t="s">
        <v>192</v>
      </c>
      <c r="I435" t="s">
        <v>193</v>
      </c>
      <c r="J435" s="1">
        <v>0.68263888888888891</v>
      </c>
      <c r="K435" s="1">
        <v>0.7104166666666667</v>
      </c>
      <c r="L435" t="s">
        <v>218</v>
      </c>
      <c r="M435" t="s">
        <v>219</v>
      </c>
      <c r="N435">
        <v>15.4627</v>
      </c>
      <c r="Q435" s="1">
        <f t="shared" si="18"/>
        <v>2.777777777777779E-2</v>
      </c>
    </row>
    <row r="436" spans="1:17">
      <c r="A436" t="s">
        <v>145</v>
      </c>
      <c r="B436">
        <v>12</v>
      </c>
      <c r="C436" t="s">
        <v>184</v>
      </c>
      <c r="D436">
        <v>220849</v>
      </c>
      <c r="E436" t="s">
        <v>220</v>
      </c>
      <c r="F436" t="s">
        <v>221</v>
      </c>
      <c r="G436" t="s">
        <v>222</v>
      </c>
      <c r="H436" t="s">
        <v>218</v>
      </c>
      <c r="I436" t="s">
        <v>219</v>
      </c>
      <c r="J436" s="1">
        <v>0.71527777777777779</v>
      </c>
      <c r="K436" s="1">
        <v>0.75138888888888899</v>
      </c>
      <c r="L436" t="s">
        <v>223</v>
      </c>
      <c r="M436" t="s">
        <v>224</v>
      </c>
      <c r="N436">
        <v>19.882999999999999</v>
      </c>
      <c r="Q436" s="1">
        <f t="shared" si="18"/>
        <v>3.6111111111111205E-2</v>
      </c>
    </row>
    <row r="437" spans="1:17">
      <c r="A437" t="s">
        <v>145</v>
      </c>
      <c r="B437">
        <v>13</v>
      </c>
      <c r="C437" t="s">
        <v>179</v>
      </c>
      <c r="H437" t="s">
        <v>223</v>
      </c>
      <c r="I437" t="s">
        <v>224</v>
      </c>
      <c r="J437" s="1">
        <v>0.75138888888888899</v>
      </c>
      <c r="K437" s="1">
        <v>0.76874999999999993</v>
      </c>
      <c r="L437" t="s">
        <v>207</v>
      </c>
      <c r="M437" t="s">
        <v>208</v>
      </c>
      <c r="N437">
        <v>11.428900000000001</v>
      </c>
      <c r="Q437" s="1">
        <f t="shared" si="18"/>
        <v>1.7361111111110938E-2</v>
      </c>
    </row>
    <row r="438" spans="1:17">
      <c r="A438" t="s">
        <v>145</v>
      </c>
      <c r="B438">
        <v>14</v>
      </c>
      <c r="C438" t="s">
        <v>184</v>
      </c>
      <c r="D438">
        <v>201091</v>
      </c>
      <c r="E438" t="s">
        <v>209</v>
      </c>
      <c r="F438" t="s">
        <v>210</v>
      </c>
      <c r="G438" t="s">
        <v>211</v>
      </c>
      <c r="H438" t="s">
        <v>207</v>
      </c>
      <c r="I438" t="s">
        <v>208</v>
      </c>
      <c r="J438" s="1">
        <v>0.79166666666666663</v>
      </c>
      <c r="K438" s="1">
        <v>0.80972222222222223</v>
      </c>
      <c r="L438" t="s">
        <v>212</v>
      </c>
      <c r="M438" t="s">
        <v>213</v>
      </c>
      <c r="N438">
        <v>6.6947799999999997</v>
      </c>
      <c r="Q438" s="1">
        <f t="shared" si="18"/>
        <v>1.8055555555555602E-2</v>
      </c>
    </row>
    <row r="439" spans="1:17">
      <c r="A439" t="s">
        <v>145</v>
      </c>
      <c r="B439">
        <v>15</v>
      </c>
      <c r="C439" t="s">
        <v>184</v>
      </c>
      <c r="D439">
        <v>201289</v>
      </c>
      <c r="E439" t="s">
        <v>214</v>
      </c>
      <c r="F439" t="s">
        <v>215</v>
      </c>
      <c r="G439" t="s">
        <v>211</v>
      </c>
      <c r="H439" t="s">
        <v>212</v>
      </c>
      <c r="I439" t="s">
        <v>213</v>
      </c>
      <c r="J439" s="1">
        <v>0.81041666666666667</v>
      </c>
      <c r="K439" s="1">
        <v>0.82777777777777783</v>
      </c>
      <c r="L439" t="s">
        <v>207</v>
      </c>
      <c r="M439" t="s">
        <v>208</v>
      </c>
      <c r="N439">
        <v>7.8006000000000002</v>
      </c>
      <c r="Q439" s="1">
        <f t="shared" si="18"/>
        <v>1.736111111111116E-2</v>
      </c>
    </row>
    <row r="440" spans="1:17">
      <c r="A440" t="s">
        <v>145</v>
      </c>
      <c r="B440">
        <v>16</v>
      </c>
      <c r="C440" t="s">
        <v>184</v>
      </c>
      <c r="D440">
        <v>201099</v>
      </c>
      <c r="E440" t="s">
        <v>209</v>
      </c>
      <c r="F440" t="s">
        <v>210</v>
      </c>
      <c r="G440" t="s">
        <v>211</v>
      </c>
      <c r="H440" t="s">
        <v>207</v>
      </c>
      <c r="I440" t="s">
        <v>208</v>
      </c>
      <c r="J440" s="1">
        <v>0.83333333333333337</v>
      </c>
      <c r="K440" s="1">
        <v>0.84652777777777777</v>
      </c>
      <c r="L440" t="s">
        <v>212</v>
      </c>
      <c r="M440" t="s">
        <v>213</v>
      </c>
      <c r="N440">
        <v>6.6947799999999997</v>
      </c>
      <c r="Q440" s="1">
        <f t="shared" si="18"/>
        <v>1.3194444444444398E-2</v>
      </c>
    </row>
    <row r="441" spans="1:17">
      <c r="A441" t="s">
        <v>145</v>
      </c>
      <c r="B441">
        <v>17</v>
      </c>
      <c r="C441" t="s">
        <v>184</v>
      </c>
      <c r="D441">
        <v>201298</v>
      </c>
      <c r="E441" t="s">
        <v>214</v>
      </c>
      <c r="F441" t="s">
        <v>215</v>
      </c>
      <c r="G441" t="s">
        <v>211</v>
      </c>
      <c r="H441" t="s">
        <v>212</v>
      </c>
      <c r="I441" t="s">
        <v>213</v>
      </c>
      <c r="J441" s="1">
        <v>0.84722222222222221</v>
      </c>
      <c r="K441" s="1">
        <v>0.86249999999999993</v>
      </c>
      <c r="L441" t="s">
        <v>207</v>
      </c>
      <c r="M441" t="s">
        <v>208</v>
      </c>
      <c r="N441">
        <v>7.8006000000000002</v>
      </c>
      <c r="Q441" s="1">
        <f t="shared" si="18"/>
        <v>1.5277777777777724E-2</v>
      </c>
    </row>
    <row r="442" spans="1:17">
      <c r="A442" t="s">
        <v>145</v>
      </c>
      <c r="B442">
        <v>18</v>
      </c>
      <c r="C442" t="s">
        <v>184</v>
      </c>
      <c r="D442">
        <v>201110</v>
      </c>
      <c r="E442" t="s">
        <v>269</v>
      </c>
      <c r="F442" t="s">
        <v>270</v>
      </c>
      <c r="G442" t="s">
        <v>211</v>
      </c>
      <c r="H442" t="s">
        <v>207</v>
      </c>
      <c r="I442" t="s">
        <v>208</v>
      </c>
      <c r="J442" s="1">
        <v>0.86319444444444438</v>
      </c>
      <c r="K442" s="1">
        <v>0.8666666666666667</v>
      </c>
      <c r="L442" t="s">
        <v>201</v>
      </c>
      <c r="M442" t="s">
        <v>202</v>
      </c>
      <c r="N442">
        <v>1.7518100000000001</v>
      </c>
      <c r="Q442" s="1">
        <f t="shared" si="18"/>
        <v>3.4722222222223209E-3</v>
      </c>
    </row>
    <row r="443" spans="1:17">
      <c r="A443" t="s">
        <v>145</v>
      </c>
      <c r="B443">
        <v>19</v>
      </c>
      <c r="C443" t="s">
        <v>184</v>
      </c>
      <c r="D443">
        <v>201305</v>
      </c>
      <c r="E443" t="s">
        <v>267</v>
      </c>
      <c r="F443" t="s">
        <v>268</v>
      </c>
      <c r="G443" t="s">
        <v>211</v>
      </c>
      <c r="H443" t="s">
        <v>201</v>
      </c>
      <c r="I443" t="s">
        <v>202</v>
      </c>
      <c r="J443" s="1">
        <v>0.86944444444444446</v>
      </c>
      <c r="K443" s="1">
        <v>0.87291666666666667</v>
      </c>
      <c r="L443" t="s">
        <v>207</v>
      </c>
      <c r="M443" t="s">
        <v>208</v>
      </c>
      <c r="N443">
        <v>1.7024999999999999</v>
      </c>
      <c r="Q443" s="1">
        <f t="shared" si="18"/>
        <v>3.4722222222222099E-3</v>
      </c>
    </row>
    <row r="444" spans="1:17">
      <c r="A444" t="s">
        <v>145</v>
      </c>
      <c r="B444">
        <v>20</v>
      </c>
      <c r="C444" t="s">
        <v>184</v>
      </c>
      <c r="D444">
        <v>201113</v>
      </c>
      <c r="E444" t="s">
        <v>269</v>
      </c>
      <c r="F444" t="s">
        <v>270</v>
      </c>
      <c r="G444" t="s">
        <v>211</v>
      </c>
      <c r="H444" t="s">
        <v>207</v>
      </c>
      <c r="I444" t="s">
        <v>208</v>
      </c>
      <c r="J444" s="1">
        <v>0.87291666666666667</v>
      </c>
      <c r="K444" s="1">
        <v>0.87638888888888899</v>
      </c>
      <c r="L444" t="s">
        <v>201</v>
      </c>
      <c r="M444" t="s">
        <v>202</v>
      </c>
      <c r="N444">
        <v>1.7518100000000001</v>
      </c>
      <c r="Q444" s="1">
        <f t="shared" si="18"/>
        <v>3.4722222222223209E-3</v>
      </c>
    </row>
    <row r="445" spans="1:17">
      <c r="A445" t="s">
        <v>145</v>
      </c>
      <c r="B445">
        <v>21</v>
      </c>
      <c r="C445" t="s">
        <v>184</v>
      </c>
      <c r="D445">
        <v>201308</v>
      </c>
      <c r="E445" t="s">
        <v>267</v>
      </c>
      <c r="F445" t="s">
        <v>268</v>
      </c>
      <c r="G445" t="s">
        <v>211</v>
      </c>
      <c r="H445" t="s">
        <v>201</v>
      </c>
      <c r="I445" t="s">
        <v>202</v>
      </c>
      <c r="J445" s="1">
        <v>0.87916666666666676</v>
      </c>
      <c r="K445" s="1">
        <v>0.88263888888888886</v>
      </c>
      <c r="L445" t="s">
        <v>207</v>
      </c>
      <c r="M445" t="s">
        <v>208</v>
      </c>
      <c r="N445">
        <v>1.7024999999999999</v>
      </c>
      <c r="Q445" s="1">
        <f t="shared" si="18"/>
        <v>3.4722222222220989E-3</v>
      </c>
    </row>
    <row r="446" spans="1:17">
      <c r="A446" t="s">
        <v>145</v>
      </c>
      <c r="B446">
        <v>22</v>
      </c>
      <c r="C446" t="s">
        <v>184</v>
      </c>
      <c r="D446">
        <v>201114</v>
      </c>
      <c r="E446" t="s">
        <v>269</v>
      </c>
      <c r="F446" t="s">
        <v>270</v>
      </c>
      <c r="G446" t="s">
        <v>211</v>
      </c>
      <c r="H446" t="s">
        <v>207</v>
      </c>
      <c r="I446" t="s">
        <v>208</v>
      </c>
      <c r="J446" s="1">
        <v>0.88263888888888886</v>
      </c>
      <c r="K446" s="1">
        <v>0.88611111111111107</v>
      </c>
      <c r="L446" t="s">
        <v>201</v>
      </c>
      <c r="M446" t="s">
        <v>202</v>
      </c>
      <c r="N446">
        <v>1.7518100000000001</v>
      </c>
      <c r="Q446" s="1">
        <f t="shared" si="18"/>
        <v>3.4722222222222099E-3</v>
      </c>
    </row>
    <row r="447" spans="1:17">
      <c r="A447" t="s">
        <v>145</v>
      </c>
      <c r="B447">
        <v>23</v>
      </c>
      <c r="C447" t="s">
        <v>184</v>
      </c>
      <c r="D447">
        <v>201311</v>
      </c>
      <c r="E447" t="s">
        <v>267</v>
      </c>
      <c r="F447" t="s">
        <v>268</v>
      </c>
      <c r="G447" t="s">
        <v>211</v>
      </c>
      <c r="H447" t="s">
        <v>201</v>
      </c>
      <c r="I447" t="s">
        <v>202</v>
      </c>
      <c r="J447" s="1">
        <v>0.88888888888888884</v>
      </c>
      <c r="K447" s="1">
        <v>0.89236111111111116</v>
      </c>
      <c r="L447" t="s">
        <v>207</v>
      </c>
      <c r="M447" t="s">
        <v>208</v>
      </c>
      <c r="N447">
        <v>1.7024999999999999</v>
      </c>
      <c r="Q447" s="1">
        <f t="shared" si="18"/>
        <v>3.4722222222223209E-3</v>
      </c>
    </row>
    <row r="448" spans="1:17">
      <c r="A448" t="s">
        <v>145</v>
      </c>
      <c r="B448">
        <v>24</v>
      </c>
      <c r="C448" t="s">
        <v>184</v>
      </c>
      <c r="D448">
        <v>201118</v>
      </c>
      <c r="E448" t="s">
        <v>269</v>
      </c>
      <c r="F448" t="s">
        <v>270</v>
      </c>
      <c r="G448" t="s">
        <v>211</v>
      </c>
      <c r="H448" t="s">
        <v>207</v>
      </c>
      <c r="I448" t="s">
        <v>208</v>
      </c>
      <c r="J448" s="1">
        <v>0.89236111111111116</v>
      </c>
      <c r="K448" s="1">
        <v>0.89583333333333337</v>
      </c>
      <c r="L448" t="s">
        <v>201</v>
      </c>
      <c r="M448" t="s">
        <v>202</v>
      </c>
      <c r="N448">
        <v>1.7518100000000001</v>
      </c>
      <c r="Q448" s="1">
        <f t="shared" si="18"/>
        <v>3.4722222222222099E-3</v>
      </c>
    </row>
    <row r="449" spans="1:17">
      <c r="A449" t="s">
        <v>145</v>
      </c>
      <c r="B449">
        <v>25</v>
      </c>
      <c r="C449" t="s">
        <v>184</v>
      </c>
      <c r="D449">
        <v>201315</v>
      </c>
      <c r="E449" t="s">
        <v>267</v>
      </c>
      <c r="F449" t="s">
        <v>268</v>
      </c>
      <c r="G449" t="s">
        <v>211</v>
      </c>
      <c r="H449" t="s">
        <v>201</v>
      </c>
      <c r="I449" t="s">
        <v>202</v>
      </c>
      <c r="J449" s="1">
        <v>0.89861111111111114</v>
      </c>
      <c r="K449" s="1">
        <v>0.90208333333333324</v>
      </c>
      <c r="L449" t="s">
        <v>207</v>
      </c>
      <c r="M449" t="s">
        <v>208</v>
      </c>
      <c r="N449">
        <v>1.7024999999999999</v>
      </c>
      <c r="Q449" s="1">
        <f t="shared" si="18"/>
        <v>3.4722222222220989E-3</v>
      </c>
    </row>
    <row r="450" spans="1:17">
      <c r="A450" t="s">
        <v>145</v>
      </c>
      <c r="B450">
        <v>26</v>
      </c>
      <c r="C450" t="s">
        <v>184</v>
      </c>
      <c r="D450">
        <v>201123</v>
      </c>
      <c r="E450" t="s">
        <v>269</v>
      </c>
      <c r="F450" t="s">
        <v>270</v>
      </c>
      <c r="G450" t="s">
        <v>211</v>
      </c>
      <c r="H450" t="s">
        <v>207</v>
      </c>
      <c r="I450" t="s">
        <v>208</v>
      </c>
      <c r="J450" s="1">
        <v>0.90208333333333324</v>
      </c>
      <c r="K450" s="1">
        <v>0.90555555555555556</v>
      </c>
      <c r="L450" t="s">
        <v>201</v>
      </c>
      <c r="M450" t="s">
        <v>202</v>
      </c>
      <c r="N450">
        <v>1.7518100000000001</v>
      </c>
      <c r="Q450" s="1">
        <f t="shared" si="18"/>
        <v>3.4722222222223209E-3</v>
      </c>
    </row>
    <row r="451" spans="1:17">
      <c r="A451" t="s">
        <v>145</v>
      </c>
      <c r="B451">
        <v>27</v>
      </c>
      <c r="C451" t="s">
        <v>184</v>
      </c>
      <c r="D451">
        <v>201319</v>
      </c>
      <c r="E451" t="s">
        <v>267</v>
      </c>
      <c r="F451" t="s">
        <v>268</v>
      </c>
      <c r="G451" t="s">
        <v>211</v>
      </c>
      <c r="H451" t="s">
        <v>201</v>
      </c>
      <c r="I451" t="s">
        <v>202</v>
      </c>
      <c r="J451" s="1">
        <v>0.90833333333333333</v>
      </c>
      <c r="K451" s="1">
        <v>0.91180555555555554</v>
      </c>
      <c r="L451" t="s">
        <v>207</v>
      </c>
      <c r="M451" t="s">
        <v>208</v>
      </c>
      <c r="N451">
        <v>1.7024999999999999</v>
      </c>
      <c r="Q451" s="1">
        <f t="shared" si="18"/>
        <v>3.4722222222222099E-3</v>
      </c>
    </row>
    <row r="452" spans="1:17">
      <c r="A452" t="s">
        <v>145</v>
      </c>
      <c r="B452">
        <v>28</v>
      </c>
      <c r="C452" t="s">
        <v>184</v>
      </c>
      <c r="D452">
        <v>201126</v>
      </c>
      <c r="E452" t="s">
        <v>269</v>
      </c>
      <c r="F452" t="s">
        <v>270</v>
      </c>
      <c r="G452" t="s">
        <v>211</v>
      </c>
      <c r="H452" t="s">
        <v>207</v>
      </c>
      <c r="I452" t="s">
        <v>208</v>
      </c>
      <c r="J452" s="1">
        <v>0.91180555555555554</v>
      </c>
      <c r="K452" s="1">
        <v>0.91527777777777775</v>
      </c>
      <c r="L452" t="s">
        <v>201</v>
      </c>
      <c r="M452" t="s">
        <v>202</v>
      </c>
      <c r="N452">
        <v>1.7518100000000001</v>
      </c>
      <c r="Q452" s="1">
        <f t="shared" si="18"/>
        <v>3.4722222222222099E-3</v>
      </c>
    </row>
    <row r="453" spans="1:17">
      <c r="A453" t="s">
        <v>145</v>
      </c>
      <c r="B453">
        <v>29</v>
      </c>
      <c r="C453" t="s">
        <v>184</v>
      </c>
      <c r="D453">
        <v>201323</v>
      </c>
      <c r="E453" t="s">
        <v>267</v>
      </c>
      <c r="F453" t="s">
        <v>268</v>
      </c>
      <c r="G453" t="s">
        <v>211</v>
      </c>
      <c r="H453" t="s">
        <v>201</v>
      </c>
      <c r="I453" t="s">
        <v>202</v>
      </c>
      <c r="J453" s="1">
        <v>0.91805555555555562</v>
      </c>
      <c r="K453" s="1">
        <v>0.92152777777777783</v>
      </c>
      <c r="L453" t="s">
        <v>207</v>
      </c>
      <c r="M453" t="s">
        <v>208</v>
      </c>
      <c r="N453">
        <v>1.7024999999999999</v>
      </c>
      <c r="Q453" s="1">
        <f t="shared" si="18"/>
        <v>3.4722222222222099E-3</v>
      </c>
    </row>
    <row r="454" spans="1:17">
      <c r="A454" t="s">
        <v>145</v>
      </c>
      <c r="B454">
        <v>30</v>
      </c>
      <c r="C454" t="s">
        <v>184</v>
      </c>
      <c r="D454">
        <v>201130</v>
      </c>
      <c r="E454" t="s">
        <v>269</v>
      </c>
      <c r="F454" t="s">
        <v>270</v>
      </c>
      <c r="G454" t="s">
        <v>211</v>
      </c>
      <c r="H454" t="s">
        <v>207</v>
      </c>
      <c r="I454" t="s">
        <v>208</v>
      </c>
      <c r="J454" s="1">
        <v>0.92152777777777783</v>
      </c>
      <c r="K454" s="1">
        <v>0.92499999999999993</v>
      </c>
      <c r="L454" t="s">
        <v>201</v>
      </c>
      <c r="M454" t="s">
        <v>202</v>
      </c>
      <c r="N454">
        <v>1.7518100000000001</v>
      </c>
      <c r="Q454" s="1">
        <f t="shared" si="18"/>
        <v>3.4722222222220989E-3</v>
      </c>
    </row>
    <row r="455" spans="1:17">
      <c r="A455" t="s">
        <v>145</v>
      </c>
      <c r="B455">
        <v>31</v>
      </c>
      <c r="C455" t="s">
        <v>184</v>
      </c>
      <c r="D455">
        <v>201326</v>
      </c>
      <c r="E455" t="s">
        <v>267</v>
      </c>
      <c r="F455" t="s">
        <v>268</v>
      </c>
      <c r="G455" t="s">
        <v>211</v>
      </c>
      <c r="H455" t="s">
        <v>201</v>
      </c>
      <c r="I455" t="s">
        <v>202</v>
      </c>
      <c r="J455" s="1">
        <v>0.9277777777777777</v>
      </c>
      <c r="K455" s="1">
        <v>0.93125000000000002</v>
      </c>
      <c r="L455" t="s">
        <v>207</v>
      </c>
      <c r="M455" t="s">
        <v>208</v>
      </c>
      <c r="N455">
        <v>1.7024999999999999</v>
      </c>
      <c r="Q455" s="1">
        <f t="shared" si="18"/>
        <v>3.4722222222223209E-3</v>
      </c>
    </row>
    <row r="456" spans="1:17">
      <c r="A456" t="s">
        <v>145</v>
      </c>
      <c r="B456">
        <v>32</v>
      </c>
      <c r="C456" t="s">
        <v>184</v>
      </c>
      <c r="D456">
        <v>201134</v>
      </c>
      <c r="E456" t="s">
        <v>269</v>
      </c>
      <c r="F456" t="s">
        <v>270</v>
      </c>
      <c r="G456" t="s">
        <v>211</v>
      </c>
      <c r="H456" t="s">
        <v>207</v>
      </c>
      <c r="I456" t="s">
        <v>208</v>
      </c>
      <c r="J456" s="1">
        <v>0.93125000000000002</v>
      </c>
      <c r="K456" s="1">
        <v>0.93472222222222223</v>
      </c>
      <c r="L456" t="s">
        <v>201</v>
      </c>
      <c r="M456" t="s">
        <v>202</v>
      </c>
      <c r="N456">
        <v>1.7518100000000001</v>
      </c>
      <c r="Q456" s="1">
        <f t="shared" si="18"/>
        <v>3.4722222222222099E-3</v>
      </c>
    </row>
    <row r="457" spans="1:17">
      <c r="A457" t="s">
        <v>145</v>
      </c>
      <c r="B457">
        <v>33</v>
      </c>
      <c r="C457" t="s">
        <v>184</v>
      </c>
      <c r="D457">
        <v>201329</v>
      </c>
      <c r="E457" t="s">
        <v>267</v>
      </c>
      <c r="F457" t="s">
        <v>268</v>
      </c>
      <c r="G457" t="s">
        <v>211</v>
      </c>
      <c r="H457" t="s">
        <v>201</v>
      </c>
      <c r="I457" t="s">
        <v>202</v>
      </c>
      <c r="J457" s="1">
        <v>0.9375</v>
      </c>
      <c r="K457" s="1">
        <v>0.94097222222222221</v>
      </c>
      <c r="L457" t="s">
        <v>207</v>
      </c>
      <c r="M457" t="s">
        <v>208</v>
      </c>
      <c r="N457">
        <v>1.7024999999999999</v>
      </c>
      <c r="Q457" s="1">
        <f t="shared" si="18"/>
        <v>3.4722222222222099E-3</v>
      </c>
    </row>
    <row r="458" spans="1:17">
      <c r="A458" t="s">
        <v>145</v>
      </c>
      <c r="B458">
        <v>34</v>
      </c>
      <c r="C458" t="s">
        <v>184</v>
      </c>
      <c r="D458">
        <v>201138</v>
      </c>
      <c r="E458" t="s">
        <v>269</v>
      </c>
      <c r="F458" t="s">
        <v>270</v>
      </c>
      <c r="G458" t="s">
        <v>211</v>
      </c>
      <c r="H458" t="s">
        <v>207</v>
      </c>
      <c r="I458" t="s">
        <v>208</v>
      </c>
      <c r="J458" s="1">
        <v>0.94097222222222221</v>
      </c>
      <c r="K458" s="1">
        <v>0.94444444444444453</v>
      </c>
      <c r="L458" t="s">
        <v>201</v>
      </c>
      <c r="M458" t="s">
        <v>202</v>
      </c>
      <c r="N458">
        <v>1.7518100000000001</v>
      </c>
      <c r="Q458" s="1">
        <f t="shared" si="18"/>
        <v>3.4722222222223209E-3</v>
      </c>
    </row>
    <row r="459" spans="1:17">
      <c r="A459" t="s">
        <v>145</v>
      </c>
      <c r="B459">
        <v>35</v>
      </c>
      <c r="C459" t="s">
        <v>184</v>
      </c>
      <c r="D459">
        <v>201332</v>
      </c>
      <c r="E459" t="s">
        <v>267</v>
      </c>
      <c r="F459" t="s">
        <v>268</v>
      </c>
      <c r="G459" t="s">
        <v>211</v>
      </c>
      <c r="H459" t="s">
        <v>201</v>
      </c>
      <c r="I459" t="s">
        <v>202</v>
      </c>
      <c r="J459" s="1">
        <v>0.9472222222222223</v>
      </c>
      <c r="K459" s="1">
        <v>0.9506944444444444</v>
      </c>
      <c r="L459" t="s">
        <v>207</v>
      </c>
      <c r="M459" t="s">
        <v>208</v>
      </c>
      <c r="N459">
        <v>1.7024999999999999</v>
      </c>
      <c r="Q459" s="1">
        <f t="shared" si="18"/>
        <v>3.4722222222220989E-3</v>
      </c>
    </row>
    <row r="460" spans="1:17">
      <c r="A460" t="s">
        <v>145</v>
      </c>
      <c r="B460">
        <v>36</v>
      </c>
      <c r="C460" t="s">
        <v>184</v>
      </c>
      <c r="D460">
        <v>201143</v>
      </c>
      <c r="E460" t="s">
        <v>269</v>
      </c>
      <c r="F460" t="s">
        <v>270</v>
      </c>
      <c r="G460" t="s">
        <v>211</v>
      </c>
      <c r="H460" t="s">
        <v>207</v>
      </c>
      <c r="I460" t="s">
        <v>208</v>
      </c>
      <c r="J460" s="1">
        <v>0.9506944444444444</v>
      </c>
      <c r="K460" s="1">
        <v>0.95416666666666661</v>
      </c>
      <c r="L460" t="s">
        <v>201</v>
      </c>
      <c r="M460" t="s">
        <v>202</v>
      </c>
      <c r="N460">
        <v>1.7518100000000001</v>
      </c>
      <c r="Q460" s="1">
        <f t="shared" si="18"/>
        <v>3.4722222222222099E-3</v>
      </c>
    </row>
    <row r="461" spans="1:17">
      <c r="A461" t="s">
        <v>145</v>
      </c>
      <c r="B461">
        <v>37</v>
      </c>
      <c r="C461" t="s">
        <v>184</v>
      </c>
      <c r="D461">
        <v>201340</v>
      </c>
      <c r="E461" t="s">
        <v>267</v>
      </c>
      <c r="F461" t="s">
        <v>268</v>
      </c>
      <c r="G461" t="s">
        <v>211</v>
      </c>
      <c r="H461" t="s">
        <v>201</v>
      </c>
      <c r="I461" t="s">
        <v>202</v>
      </c>
      <c r="J461" s="1">
        <v>0.95694444444444438</v>
      </c>
      <c r="K461" s="1">
        <v>0.9604166666666667</v>
      </c>
      <c r="L461" t="s">
        <v>207</v>
      </c>
      <c r="M461" t="s">
        <v>208</v>
      </c>
      <c r="N461">
        <v>1.7024999999999999</v>
      </c>
      <c r="Q461" s="1">
        <f t="shared" si="18"/>
        <v>3.4722222222223209E-3</v>
      </c>
    </row>
    <row r="462" spans="1:17">
      <c r="A462" t="s">
        <v>145</v>
      </c>
      <c r="B462">
        <v>38</v>
      </c>
      <c r="C462" t="s">
        <v>184</v>
      </c>
      <c r="D462">
        <v>201145</v>
      </c>
      <c r="E462" t="s">
        <v>269</v>
      </c>
      <c r="F462" t="s">
        <v>270</v>
      </c>
      <c r="G462" t="s">
        <v>211</v>
      </c>
      <c r="H462" t="s">
        <v>207</v>
      </c>
      <c r="I462" t="s">
        <v>208</v>
      </c>
      <c r="J462" s="1">
        <v>0.9604166666666667</v>
      </c>
      <c r="K462" s="1">
        <v>0.96388888888888891</v>
      </c>
      <c r="L462" t="s">
        <v>201</v>
      </c>
      <c r="M462" t="s">
        <v>202</v>
      </c>
      <c r="N462">
        <v>1.7518100000000001</v>
      </c>
      <c r="Q462" s="1">
        <f t="shared" si="18"/>
        <v>3.4722222222222099E-3</v>
      </c>
    </row>
    <row r="463" spans="1:17">
      <c r="A463" t="s">
        <v>145</v>
      </c>
      <c r="B463">
        <v>39</v>
      </c>
      <c r="C463" t="s">
        <v>179</v>
      </c>
      <c r="H463" t="s">
        <v>201</v>
      </c>
      <c r="I463" t="s">
        <v>202</v>
      </c>
      <c r="J463" s="1">
        <v>0.96388888888888891</v>
      </c>
      <c r="K463" s="1">
        <v>0.97430555555555554</v>
      </c>
      <c r="L463" t="s">
        <v>180</v>
      </c>
      <c r="M463" t="s">
        <v>181</v>
      </c>
      <c r="N463">
        <v>7.5</v>
      </c>
      <c r="Q463" s="1">
        <f t="shared" si="18"/>
        <v>1.041666666666663E-2</v>
      </c>
    </row>
    <row r="464" spans="1:17">
      <c r="A464" t="s">
        <v>145</v>
      </c>
      <c r="M464" t="s">
        <v>156</v>
      </c>
      <c r="N464">
        <f>SUM(N425:N463)</f>
        <v>268.62806999999992</v>
      </c>
      <c r="Q464" s="9">
        <f>SUM(Q425:Q463)</f>
        <v>0.48333333333333328</v>
      </c>
    </row>
    <row r="466" spans="1:17">
      <c r="A466" s="30" t="s">
        <v>110</v>
      </c>
    </row>
    <row r="467" spans="1:17">
      <c r="A467" s="30" t="s">
        <v>110</v>
      </c>
      <c r="B467">
        <v>1</v>
      </c>
      <c r="C467" t="s">
        <v>179</v>
      </c>
      <c r="H467" t="s">
        <v>180</v>
      </c>
      <c r="I467" t="s">
        <v>181</v>
      </c>
      <c r="J467" s="1">
        <v>0.19999999999999998</v>
      </c>
      <c r="K467" s="1">
        <v>0.20833333333333334</v>
      </c>
      <c r="L467" t="s">
        <v>218</v>
      </c>
      <c r="M467" t="s">
        <v>219</v>
      </c>
      <c r="N467">
        <v>5.3</v>
      </c>
      <c r="Q467" s="1">
        <f t="shared" ref="Q467:Q479" si="19">K467-J467</f>
        <v>8.3333333333333592E-3</v>
      </c>
    </row>
    <row r="468" spans="1:17">
      <c r="A468" s="30" t="s">
        <v>110</v>
      </c>
      <c r="B468">
        <v>2</v>
      </c>
      <c r="C468" t="s">
        <v>184</v>
      </c>
      <c r="D468">
        <v>220801</v>
      </c>
      <c r="E468" t="s">
        <v>248</v>
      </c>
      <c r="F468" t="s">
        <v>249</v>
      </c>
      <c r="G468" t="s">
        <v>222</v>
      </c>
      <c r="H468" t="s">
        <v>218</v>
      </c>
      <c r="I468" t="s">
        <v>219</v>
      </c>
      <c r="J468" s="1">
        <v>0.20833333333333334</v>
      </c>
      <c r="K468" s="1">
        <v>0.22430555555555556</v>
      </c>
      <c r="L468" t="s">
        <v>250</v>
      </c>
      <c r="M468" t="s">
        <v>251</v>
      </c>
      <c r="N468">
        <v>8.1109200000000001</v>
      </c>
      <c r="Q468" s="1">
        <f t="shared" si="19"/>
        <v>1.5972222222222221E-2</v>
      </c>
    </row>
    <row r="469" spans="1:17">
      <c r="A469" s="30" t="s">
        <v>110</v>
      </c>
      <c r="B469">
        <v>3</v>
      </c>
      <c r="C469" t="s">
        <v>184</v>
      </c>
      <c r="D469">
        <v>220870</v>
      </c>
      <c r="E469" t="s">
        <v>271</v>
      </c>
      <c r="F469" t="s">
        <v>272</v>
      </c>
      <c r="G469" t="s">
        <v>222</v>
      </c>
      <c r="H469" t="s">
        <v>250</v>
      </c>
      <c r="I469" t="s">
        <v>251</v>
      </c>
      <c r="J469" s="1">
        <v>0.22569444444444445</v>
      </c>
      <c r="K469" s="1">
        <v>0.24166666666666667</v>
      </c>
      <c r="L469" t="s">
        <v>218</v>
      </c>
      <c r="M469" t="s">
        <v>219</v>
      </c>
      <c r="N469">
        <v>8.4759799999999998</v>
      </c>
      <c r="Q469" s="1">
        <f t="shared" si="19"/>
        <v>1.5972222222222221E-2</v>
      </c>
    </row>
    <row r="470" spans="1:17">
      <c r="A470" s="30" t="s">
        <v>110</v>
      </c>
      <c r="B470">
        <v>4</v>
      </c>
      <c r="C470" t="s">
        <v>179</v>
      </c>
      <c r="H470" t="s">
        <v>218</v>
      </c>
      <c r="I470" t="s">
        <v>219</v>
      </c>
      <c r="J470" s="1">
        <v>0.24166666666666667</v>
      </c>
      <c r="K470" s="1">
        <v>0.24722222222222223</v>
      </c>
      <c r="L470" t="s">
        <v>197</v>
      </c>
      <c r="M470" t="s">
        <v>198</v>
      </c>
      <c r="N470">
        <v>3.9390000000000001</v>
      </c>
      <c r="Q470" s="1">
        <f t="shared" si="19"/>
        <v>5.5555555555555636E-3</v>
      </c>
    </row>
    <row r="471" spans="1:17">
      <c r="A471" s="30" t="s">
        <v>110</v>
      </c>
      <c r="B471">
        <v>5</v>
      </c>
      <c r="C471" t="s">
        <v>184</v>
      </c>
      <c r="D471">
        <v>100263</v>
      </c>
      <c r="E471" t="s">
        <v>244</v>
      </c>
      <c r="F471" t="s">
        <v>245</v>
      </c>
      <c r="G471" t="s">
        <v>196</v>
      </c>
      <c r="H471" t="s">
        <v>197</v>
      </c>
      <c r="I471" t="s">
        <v>198</v>
      </c>
      <c r="J471" s="1">
        <v>0.27291666666666664</v>
      </c>
      <c r="K471" s="1">
        <v>0.29930555555555555</v>
      </c>
      <c r="L471" t="s">
        <v>192</v>
      </c>
      <c r="M471" t="s">
        <v>193</v>
      </c>
      <c r="N471">
        <v>13.881600000000001</v>
      </c>
      <c r="Q471" s="1">
        <f t="shared" si="19"/>
        <v>2.6388888888888906E-2</v>
      </c>
    </row>
    <row r="472" spans="1:17">
      <c r="A472" s="30" t="s">
        <v>110</v>
      </c>
      <c r="B472">
        <v>6</v>
      </c>
      <c r="C472" t="s">
        <v>184</v>
      </c>
      <c r="D472">
        <v>100427</v>
      </c>
      <c r="E472" t="s">
        <v>194</v>
      </c>
      <c r="F472" t="s">
        <v>195</v>
      </c>
      <c r="G472" t="s">
        <v>196</v>
      </c>
      <c r="H472" t="s">
        <v>192</v>
      </c>
      <c r="I472" t="s">
        <v>193</v>
      </c>
      <c r="J472" s="1">
        <v>0.30555555555555552</v>
      </c>
      <c r="K472" s="1">
        <v>0.33194444444444443</v>
      </c>
      <c r="L472" t="s">
        <v>197</v>
      </c>
      <c r="M472" t="s">
        <v>198</v>
      </c>
      <c r="N472">
        <v>13.524900000000001</v>
      </c>
      <c r="Q472" s="1">
        <f t="shared" si="19"/>
        <v>2.6388888888888906E-2</v>
      </c>
    </row>
    <row r="473" spans="1:17">
      <c r="A473" s="30" t="s">
        <v>110</v>
      </c>
      <c r="B473">
        <v>7</v>
      </c>
      <c r="C473" t="s">
        <v>184</v>
      </c>
      <c r="D473">
        <v>100272</v>
      </c>
      <c r="E473" t="s">
        <v>199</v>
      </c>
      <c r="F473" t="s">
        <v>200</v>
      </c>
      <c r="G473" t="s">
        <v>196</v>
      </c>
      <c r="H473" t="s">
        <v>197</v>
      </c>
      <c r="I473" t="s">
        <v>198</v>
      </c>
      <c r="J473" s="1">
        <v>0.3354166666666667</v>
      </c>
      <c r="K473" s="1">
        <v>0.3444444444444445</v>
      </c>
      <c r="L473" t="s">
        <v>201</v>
      </c>
      <c r="M473" t="s">
        <v>202</v>
      </c>
      <c r="N473">
        <v>3.9434100000000001</v>
      </c>
      <c r="Q473" s="1">
        <f t="shared" si="19"/>
        <v>9.0277777777778012E-3</v>
      </c>
    </row>
    <row r="474" spans="1:17">
      <c r="A474" s="30" t="s">
        <v>110</v>
      </c>
      <c r="B474">
        <v>8</v>
      </c>
      <c r="C474" t="s">
        <v>184</v>
      </c>
      <c r="D474">
        <v>100432</v>
      </c>
      <c r="E474" t="s">
        <v>203</v>
      </c>
      <c r="F474" t="s">
        <v>204</v>
      </c>
      <c r="G474" t="s">
        <v>196</v>
      </c>
      <c r="H474" t="s">
        <v>201</v>
      </c>
      <c r="I474" t="s">
        <v>202</v>
      </c>
      <c r="J474" s="1">
        <v>0.34722222222222227</v>
      </c>
      <c r="K474" s="1">
        <v>0.35625000000000001</v>
      </c>
      <c r="L474" t="s">
        <v>197</v>
      </c>
      <c r="M474" t="s">
        <v>198</v>
      </c>
      <c r="N474">
        <v>3.6383299999999998</v>
      </c>
      <c r="Q474" s="1">
        <f t="shared" si="19"/>
        <v>9.0277777777777457E-3</v>
      </c>
    </row>
    <row r="475" spans="1:17">
      <c r="A475" s="30" t="s">
        <v>110</v>
      </c>
      <c r="B475">
        <v>9</v>
      </c>
      <c r="C475" t="s">
        <v>184</v>
      </c>
      <c r="D475">
        <v>100276</v>
      </c>
      <c r="E475" t="s">
        <v>205</v>
      </c>
      <c r="F475" t="s">
        <v>206</v>
      </c>
      <c r="G475" t="s">
        <v>196</v>
      </c>
      <c r="H475" t="s">
        <v>197</v>
      </c>
      <c r="I475" t="s">
        <v>198</v>
      </c>
      <c r="J475" s="1">
        <v>0.3611111111111111</v>
      </c>
      <c r="K475" s="1">
        <v>0.3840277777777778</v>
      </c>
      <c r="L475" t="s">
        <v>182</v>
      </c>
      <c r="M475" t="s">
        <v>183</v>
      </c>
      <c r="N475">
        <v>10.9535</v>
      </c>
      <c r="Q475" s="1">
        <f t="shared" si="19"/>
        <v>2.2916666666666696E-2</v>
      </c>
    </row>
    <row r="476" spans="1:17">
      <c r="A476" s="30" t="s">
        <v>110</v>
      </c>
      <c r="B476">
        <v>10</v>
      </c>
      <c r="C476" t="s">
        <v>184</v>
      </c>
      <c r="D476">
        <v>100440</v>
      </c>
      <c r="E476" t="s">
        <v>216</v>
      </c>
      <c r="F476" t="s">
        <v>217</v>
      </c>
      <c r="G476" t="s">
        <v>196</v>
      </c>
      <c r="H476" t="s">
        <v>182</v>
      </c>
      <c r="I476" t="s">
        <v>183</v>
      </c>
      <c r="J476" s="1">
        <v>0.4055555555555555</v>
      </c>
      <c r="K476" s="1">
        <v>0.42708333333333331</v>
      </c>
      <c r="L476" t="s">
        <v>197</v>
      </c>
      <c r="M476" t="s">
        <v>198</v>
      </c>
      <c r="N476">
        <v>11.3742</v>
      </c>
      <c r="Q476" s="1">
        <f t="shared" si="19"/>
        <v>2.1527777777777812E-2</v>
      </c>
    </row>
    <row r="477" spans="1:17">
      <c r="A477" s="30" t="s">
        <v>110</v>
      </c>
      <c r="B477">
        <v>11</v>
      </c>
      <c r="C477" t="s">
        <v>184</v>
      </c>
      <c r="D477">
        <v>100283</v>
      </c>
      <c r="E477" t="s">
        <v>199</v>
      </c>
      <c r="F477" t="s">
        <v>200</v>
      </c>
      <c r="G477" t="s">
        <v>196</v>
      </c>
      <c r="H477" t="s">
        <v>197</v>
      </c>
      <c r="I477" t="s">
        <v>198</v>
      </c>
      <c r="J477" s="1">
        <v>0.43402777777777773</v>
      </c>
      <c r="K477" s="1">
        <v>0.44236111111111115</v>
      </c>
      <c r="L477" t="s">
        <v>201</v>
      </c>
      <c r="M477" t="s">
        <v>202</v>
      </c>
      <c r="N477">
        <v>3.9434100000000001</v>
      </c>
      <c r="Q477" s="1">
        <f t="shared" si="19"/>
        <v>8.3333333333334147E-3</v>
      </c>
    </row>
    <row r="478" spans="1:17">
      <c r="A478" s="30" t="s">
        <v>110</v>
      </c>
      <c r="B478">
        <v>12</v>
      </c>
      <c r="C478" t="s">
        <v>184</v>
      </c>
      <c r="D478">
        <v>100445</v>
      </c>
      <c r="E478" t="s">
        <v>203</v>
      </c>
      <c r="F478" t="s">
        <v>204</v>
      </c>
      <c r="G478" t="s">
        <v>196</v>
      </c>
      <c r="H478" t="s">
        <v>201</v>
      </c>
      <c r="I478" t="s">
        <v>202</v>
      </c>
      <c r="J478" s="1">
        <v>0.45069444444444445</v>
      </c>
      <c r="K478" s="1">
        <v>0.45833333333333331</v>
      </c>
      <c r="L478" t="s">
        <v>197</v>
      </c>
      <c r="M478" t="s">
        <v>198</v>
      </c>
      <c r="N478">
        <v>3.6383299999999998</v>
      </c>
      <c r="Q478" s="1">
        <f t="shared" si="19"/>
        <v>7.6388888888888618E-3</v>
      </c>
    </row>
    <row r="479" spans="1:17">
      <c r="A479" s="30" t="s">
        <v>110</v>
      </c>
      <c r="B479">
        <v>13</v>
      </c>
      <c r="C479" t="s">
        <v>179</v>
      </c>
      <c r="H479" t="s">
        <v>197</v>
      </c>
      <c r="I479" t="s">
        <v>198</v>
      </c>
      <c r="J479" s="1">
        <v>0.45833333333333331</v>
      </c>
      <c r="K479" s="1">
        <v>0.47222222222222227</v>
      </c>
      <c r="L479" t="s">
        <v>180</v>
      </c>
      <c r="M479" t="s">
        <v>181</v>
      </c>
      <c r="N479">
        <v>8.5</v>
      </c>
      <c r="Q479" s="1">
        <f t="shared" si="19"/>
        <v>1.3888888888888951E-2</v>
      </c>
    </row>
    <row r="480" spans="1:17">
      <c r="A480" s="30" t="s">
        <v>110</v>
      </c>
      <c r="N480">
        <f>SUM(N467:N479)</f>
        <v>99.223580000000013</v>
      </c>
      <c r="Q480" s="9">
        <f>SUM(Q467:Q479)</f>
        <v>0.19097222222222246</v>
      </c>
    </row>
    <row r="482" spans="1:17">
      <c r="A482" t="s">
        <v>115</v>
      </c>
    </row>
    <row r="483" spans="1:17">
      <c r="A483" t="s">
        <v>115</v>
      </c>
      <c r="B483">
        <v>1</v>
      </c>
      <c r="C483" t="s">
        <v>179</v>
      </c>
      <c r="H483" t="s">
        <v>180</v>
      </c>
      <c r="I483" t="s">
        <v>181</v>
      </c>
      <c r="J483" s="1">
        <v>0.2902777777777778</v>
      </c>
      <c r="K483" s="1">
        <v>0.2986111111111111</v>
      </c>
      <c r="L483" t="s">
        <v>182</v>
      </c>
      <c r="M483" t="s">
        <v>183</v>
      </c>
      <c r="N483">
        <v>7.6</v>
      </c>
      <c r="Q483" s="1">
        <f t="shared" ref="Q483:Q499" si="20">K483-J483</f>
        <v>8.3333333333333037E-3</v>
      </c>
    </row>
    <row r="484" spans="1:17">
      <c r="A484" t="s">
        <v>115</v>
      </c>
      <c r="B484">
        <v>2</v>
      </c>
      <c r="C484" t="s">
        <v>184</v>
      </c>
      <c r="D484">
        <v>534735</v>
      </c>
      <c r="E484" t="s">
        <v>185</v>
      </c>
      <c r="F484" t="s">
        <v>186</v>
      </c>
      <c r="G484" t="s">
        <v>187</v>
      </c>
      <c r="H484" t="s">
        <v>182</v>
      </c>
      <c r="I484" t="s">
        <v>183</v>
      </c>
      <c r="J484" s="1">
        <v>0.2986111111111111</v>
      </c>
      <c r="K484" s="1">
        <v>0.32291666666666669</v>
      </c>
      <c r="L484" t="s">
        <v>188</v>
      </c>
      <c r="M484" t="s">
        <v>189</v>
      </c>
      <c r="N484">
        <v>12.118</v>
      </c>
      <c r="Q484" s="1">
        <f t="shared" si="20"/>
        <v>2.430555555555558E-2</v>
      </c>
    </row>
    <row r="485" spans="1:17">
      <c r="A485" t="s">
        <v>115</v>
      </c>
      <c r="B485">
        <v>3</v>
      </c>
      <c r="C485" t="s">
        <v>184</v>
      </c>
      <c r="D485">
        <v>534688</v>
      </c>
      <c r="E485" t="s">
        <v>254</v>
      </c>
      <c r="F485" t="s">
        <v>255</v>
      </c>
      <c r="G485" t="s">
        <v>187</v>
      </c>
      <c r="H485" t="s">
        <v>188</v>
      </c>
      <c r="I485" t="s">
        <v>189</v>
      </c>
      <c r="J485" s="1">
        <v>0.32847222222222222</v>
      </c>
      <c r="K485" s="1">
        <v>0.34027777777777773</v>
      </c>
      <c r="L485" t="s">
        <v>256</v>
      </c>
      <c r="M485" t="s">
        <v>257</v>
      </c>
      <c r="N485">
        <v>7.0021199999999997</v>
      </c>
      <c r="Q485" s="1">
        <f t="shared" si="20"/>
        <v>1.1805555555555514E-2</v>
      </c>
    </row>
    <row r="486" spans="1:17">
      <c r="A486" t="s">
        <v>115</v>
      </c>
      <c r="B486">
        <v>4</v>
      </c>
      <c r="C486" t="s">
        <v>184</v>
      </c>
      <c r="D486">
        <v>534942</v>
      </c>
      <c r="E486" t="s">
        <v>258</v>
      </c>
      <c r="F486" t="s">
        <v>259</v>
      </c>
      <c r="G486" t="s">
        <v>187</v>
      </c>
      <c r="H486" t="s">
        <v>256</v>
      </c>
      <c r="I486" t="s">
        <v>257</v>
      </c>
      <c r="J486" s="1">
        <v>0.34583333333333338</v>
      </c>
      <c r="K486" s="1">
        <v>0.36249999999999999</v>
      </c>
      <c r="L486" t="s">
        <v>188</v>
      </c>
      <c r="M486" t="s">
        <v>189</v>
      </c>
      <c r="N486">
        <v>6.6150900000000004</v>
      </c>
      <c r="Q486" s="1">
        <f t="shared" si="20"/>
        <v>1.6666666666666607E-2</v>
      </c>
    </row>
    <row r="487" spans="1:17">
      <c r="A487" t="s">
        <v>115</v>
      </c>
      <c r="B487">
        <v>5</v>
      </c>
      <c r="C487" t="s">
        <v>184</v>
      </c>
      <c r="D487">
        <v>534667</v>
      </c>
      <c r="E487" t="s">
        <v>190</v>
      </c>
      <c r="F487" t="s">
        <v>191</v>
      </c>
      <c r="G487" t="s">
        <v>187</v>
      </c>
      <c r="H487" t="s">
        <v>188</v>
      </c>
      <c r="I487" t="s">
        <v>189</v>
      </c>
      <c r="J487" s="1">
        <v>0.36736111111111108</v>
      </c>
      <c r="K487" s="1">
        <v>0.39027777777777778</v>
      </c>
      <c r="L487" t="s">
        <v>182</v>
      </c>
      <c r="M487" t="s">
        <v>183</v>
      </c>
      <c r="N487">
        <v>12.781700000000001</v>
      </c>
      <c r="Q487" s="1">
        <f t="shared" si="20"/>
        <v>2.2916666666666696E-2</v>
      </c>
    </row>
    <row r="488" spans="1:17">
      <c r="A488" t="s">
        <v>115</v>
      </c>
      <c r="B488">
        <v>6</v>
      </c>
      <c r="C488" t="s">
        <v>179</v>
      </c>
      <c r="H488" t="s">
        <v>182</v>
      </c>
      <c r="I488" t="s">
        <v>183</v>
      </c>
      <c r="J488" s="1">
        <v>0.39027777777777778</v>
      </c>
      <c r="K488" s="1">
        <v>0.39861111111111108</v>
      </c>
      <c r="L488" t="s">
        <v>180</v>
      </c>
      <c r="M488" t="s">
        <v>181</v>
      </c>
      <c r="N488">
        <v>7.8</v>
      </c>
      <c r="Q488" s="1">
        <f t="shared" si="20"/>
        <v>8.3333333333333037E-3</v>
      </c>
    </row>
    <row r="489" spans="1:17">
      <c r="A489" t="s">
        <v>115</v>
      </c>
      <c r="B489">
        <v>7</v>
      </c>
      <c r="C489" t="s">
        <v>179</v>
      </c>
      <c r="H489" t="s">
        <v>180</v>
      </c>
      <c r="I489" t="s">
        <v>181</v>
      </c>
      <c r="J489" s="1">
        <v>0.51527777777777783</v>
      </c>
      <c r="K489" s="1">
        <v>0.52430555555555558</v>
      </c>
      <c r="L489" t="s">
        <v>207</v>
      </c>
      <c r="M489" t="s">
        <v>208</v>
      </c>
      <c r="N489">
        <v>5.3</v>
      </c>
      <c r="Q489" s="1">
        <f t="shared" si="20"/>
        <v>9.0277777777777457E-3</v>
      </c>
    </row>
    <row r="490" spans="1:17">
      <c r="A490" t="s">
        <v>115</v>
      </c>
      <c r="B490">
        <v>8</v>
      </c>
      <c r="C490" t="s">
        <v>184</v>
      </c>
      <c r="D490">
        <v>201048</v>
      </c>
      <c r="E490" t="s">
        <v>209</v>
      </c>
      <c r="F490" t="s">
        <v>210</v>
      </c>
      <c r="G490" t="s">
        <v>211</v>
      </c>
      <c r="H490" t="s">
        <v>207</v>
      </c>
      <c r="I490" t="s">
        <v>208</v>
      </c>
      <c r="J490" s="1">
        <v>0.52430555555555558</v>
      </c>
      <c r="K490" s="1">
        <v>0.5395833333333333</v>
      </c>
      <c r="L490" t="s">
        <v>212</v>
      </c>
      <c r="M490" t="s">
        <v>213</v>
      </c>
      <c r="N490">
        <v>6.6947799999999997</v>
      </c>
      <c r="Q490" s="1">
        <f t="shared" si="20"/>
        <v>1.5277777777777724E-2</v>
      </c>
    </row>
    <row r="491" spans="1:17">
      <c r="A491" t="s">
        <v>115</v>
      </c>
      <c r="B491">
        <v>9</v>
      </c>
      <c r="C491" t="s">
        <v>184</v>
      </c>
      <c r="D491">
        <v>201246</v>
      </c>
      <c r="E491" t="s">
        <v>214</v>
      </c>
      <c r="F491" t="s">
        <v>215</v>
      </c>
      <c r="G491" t="s">
        <v>211</v>
      </c>
      <c r="H491" t="s">
        <v>212</v>
      </c>
      <c r="I491" t="s">
        <v>213</v>
      </c>
      <c r="J491" s="1">
        <v>0.54861111111111105</v>
      </c>
      <c r="K491" s="1">
        <v>0.56597222222222221</v>
      </c>
      <c r="L491" t="s">
        <v>207</v>
      </c>
      <c r="M491" t="s">
        <v>208</v>
      </c>
      <c r="N491">
        <v>7.8006000000000002</v>
      </c>
      <c r="Q491" s="1">
        <f t="shared" si="20"/>
        <v>1.736111111111116E-2</v>
      </c>
    </row>
    <row r="492" spans="1:17">
      <c r="A492" t="s">
        <v>115</v>
      </c>
      <c r="B492">
        <v>10</v>
      </c>
      <c r="C492" t="s">
        <v>184</v>
      </c>
      <c r="D492">
        <v>201057</v>
      </c>
      <c r="E492" t="s">
        <v>209</v>
      </c>
      <c r="F492" t="s">
        <v>210</v>
      </c>
      <c r="G492" t="s">
        <v>211</v>
      </c>
      <c r="H492" t="s">
        <v>207</v>
      </c>
      <c r="I492" t="s">
        <v>208</v>
      </c>
      <c r="J492" s="1">
        <v>0.56944444444444442</v>
      </c>
      <c r="K492" s="1">
        <v>0.58472222222222225</v>
      </c>
      <c r="L492" t="s">
        <v>212</v>
      </c>
      <c r="M492" t="s">
        <v>213</v>
      </c>
      <c r="N492">
        <v>6.6947799999999997</v>
      </c>
      <c r="Q492" s="1">
        <f t="shared" si="20"/>
        <v>1.5277777777777835E-2</v>
      </c>
    </row>
    <row r="493" spans="1:17">
      <c r="A493" t="s">
        <v>115</v>
      </c>
      <c r="B493">
        <v>11</v>
      </c>
      <c r="C493" t="s">
        <v>184</v>
      </c>
      <c r="D493">
        <v>201255</v>
      </c>
      <c r="E493" t="s">
        <v>214</v>
      </c>
      <c r="F493" t="s">
        <v>215</v>
      </c>
      <c r="G493" t="s">
        <v>211</v>
      </c>
      <c r="H493" t="s">
        <v>212</v>
      </c>
      <c r="I493" t="s">
        <v>213</v>
      </c>
      <c r="J493" s="1">
        <v>0.59027777777777779</v>
      </c>
      <c r="K493" s="1">
        <v>0.60763888888888895</v>
      </c>
      <c r="L493" t="s">
        <v>207</v>
      </c>
      <c r="M493" t="s">
        <v>208</v>
      </c>
      <c r="N493">
        <v>7.8006000000000002</v>
      </c>
      <c r="Q493" s="1">
        <f t="shared" si="20"/>
        <v>1.736111111111116E-2</v>
      </c>
    </row>
    <row r="494" spans="1:17">
      <c r="A494" t="s">
        <v>115</v>
      </c>
      <c r="B494">
        <v>12</v>
      </c>
      <c r="C494" t="s">
        <v>179</v>
      </c>
      <c r="H494" t="s">
        <v>207</v>
      </c>
      <c r="I494" t="s">
        <v>208</v>
      </c>
      <c r="J494" s="1">
        <v>0.60763888888888895</v>
      </c>
      <c r="K494" s="1">
        <v>0.61805555555555558</v>
      </c>
      <c r="L494" t="s">
        <v>192</v>
      </c>
      <c r="M494" t="s">
        <v>193</v>
      </c>
      <c r="N494">
        <v>7.6420000000000003</v>
      </c>
      <c r="Q494" s="1">
        <f t="shared" si="20"/>
        <v>1.041666666666663E-2</v>
      </c>
    </row>
    <row r="495" spans="1:17">
      <c r="A495" t="s">
        <v>115</v>
      </c>
      <c r="B495">
        <v>13</v>
      </c>
      <c r="C495" t="s">
        <v>184</v>
      </c>
      <c r="D495">
        <v>220912</v>
      </c>
      <c r="E495" t="s">
        <v>229</v>
      </c>
      <c r="F495" t="s">
        <v>230</v>
      </c>
      <c r="G495" t="s">
        <v>222</v>
      </c>
      <c r="H495" t="s">
        <v>192</v>
      </c>
      <c r="I495" t="s">
        <v>193</v>
      </c>
      <c r="J495" s="1">
        <v>0.66180555555555554</v>
      </c>
      <c r="K495" s="1">
        <v>0.68958333333333333</v>
      </c>
      <c r="L495" t="s">
        <v>218</v>
      </c>
      <c r="M495" t="s">
        <v>219</v>
      </c>
      <c r="N495">
        <v>15.4627</v>
      </c>
      <c r="Q495" s="1">
        <f t="shared" si="20"/>
        <v>2.777777777777779E-2</v>
      </c>
    </row>
    <row r="496" spans="1:17">
      <c r="A496" t="s">
        <v>115</v>
      </c>
      <c r="B496">
        <v>14</v>
      </c>
      <c r="C496" t="s">
        <v>184</v>
      </c>
      <c r="D496">
        <v>220847</v>
      </c>
      <c r="E496" t="s">
        <v>220</v>
      </c>
      <c r="F496" t="s">
        <v>221</v>
      </c>
      <c r="G496" t="s">
        <v>222</v>
      </c>
      <c r="H496" t="s">
        <v>218</v>
      </c>
      <c r="I496" t="s">
        <v>219</v>
      </c>
      <c r="J496" s="1">
        <v>0.69444444444444453</v>
      </c>
      <c r="K496" s="1">
        <v>0.72916666666666663</v>
      </c>
      <c r="L496" t="s">
        <v>223</v>
      </c>
      <c r="M496" t="s">
        <v>224</v>
      </c>
      <c r="N496">
        <v>19.882999999999999</v>
      </c>
      <c r="Q496" s="1">
        <f t="shared" si="20"/>
        <v>3.4722222222222099E-2</v>
      </c>
    </row>
    <row r="497" spans="1:17">
      <c r="A497" t="s">
        <v>115</v>
      </c>
      <c r="B497">
        <v>15</v>
      </c>
      <c r="C497" t="s">
        <v>184</v>
      </c>
      <c r="D497">
        <v>220921</v>
      </c>
      <c r="E497" t="s">
        <v>225</v>
      </c>
      <c r="F497" t="s">
        <v>226</v>
      </c>
      <c r="G497" t="s">
        <v>222</v>
      </c>
      <c r="H497" t="s">
        <v>223</v>
      </c>
      <c r="I497" t="s">
        <v>224</v>
      </c>
      <c r="J497" s="1">
        <v>0.74652777777777779</v>
      </c>
      <c r="K497" s="1">
        <v>0.78402777777777777</v>
      </c>
      <c r="L497" t="s">
        <v>218</v>
      </c>
      <c r="M497" t="s">
        <v>219</v>
      </c>
      <c r="N497">
        <v>20.921500000000002</v>
      </c>
      <c r="Q497" s="1">
        <f t="shared" si="20"/>
        <v>3.7499999999999978E-2</v>
      </c>
    </row>
    <row r="498" spans="1:17">
      <c r="A498" t="s">
        <v>115</v>
      </c>
      <c r="B498">
        <v>16</v>
      </c>
      <c r="C498" t="s">
        <v>184</v>
      </c>
      <c r="D498">
        <v>220856</v>
      </c>
      <c r="E498" t="s">
        <v>227</v>
      </c>
      <c r="F498" t="s">
        <v>228</v>
      </c>
      <c r="G498" t="s">
        <v>222</v>
      </c>
      <c r="H498" t="s">
        <v>218</v>
      </c>
      <c r="I498" t="s">
        <v>219</v>
      </c>
      <c r="J498" s="1">
        <v>0.78819444444444453</v>
      </c>
      <c r="K498" s="1">
        <v>0.81874999999999998</v>
      </c>
      <c r="L498" t="s">
        <v>192</v>
      </c>
      <c r="M498" t="s">
        <v>193</v>
      </c>
      <c r="N498">
        <v>16.2334</v>
      </c>
      <c r="Q498" s="1">
        <f t="shared" si="20"/>
        <v>3.0555555555555447E-2</v>
      </c>
    </row>
    <row r="499" spans="1:17">
      <c r="A499" t="s">
        <v>115</v>
      </c>
      <c r="B499">
        <v>17</v>
      </c>
      <c r="C499" t="s">
        <v>179</v>
      </c>
      <c r="H499" t="s">
        <v>192</v>
      </c>
      <c r="I499" t="s">
        <v>193</v>
      </c>
      <c r="J499" s="1">
        <v>0.81874999999999998</v>
      </c>
      <c r="K499" s="1">
        <v>0.82708333333333339</v>
      </c>
      <c r="L499" t="s">
        <v>180</v>
      </c>
      <c r="M499" t="s">
        <v>181</v>
      </c>
      <c r="N499">
        <v>7.5</v>
      </c>
      <c r="Q499" s="1">
        <f t="shared" si="20"/>
        <v>8.3333333333334147E-3</v>
      </c>
    </row>
    <row r="500" spans="1:17">
      <c r="A500" t="s">
        <v>115</v>
      </c>
      <c r="N500">
        <f>SUM(N483:N499)</f>
        <v>175.85026999999999</v>
      </c>
      <c r="Q500" s="1">
        <f>SUM(Q483:Q499)</f>
        <v>0.31597222222222199</v>
      </c>
    </row>
    <row r="502" spans="1:17">
      <c r="A502" t="s">
        <v>118</v>
      </c>
    </row>
    <row r="503" spans="1:17">
      <c r="A503" t="s">
        <v>118</v>
      </c>
      <c r="B503">
        <v>1</v>
      </c>
      <c r="C503" t="s">
        <v>179</v>
      </c>
      <c r="H503" t="s">
        <v>180</v>
      </c>
      <c r="I503" t="s">
        <v>181</v>
      </c>
      <c r="J503" s="1">
        <v>0.39097222222222222</v>
      </c>
      <c r="K503" s="1">
        <v>0.39930555555555558</v>
      </c>
      <c r="L503" t="s">
        <v>182</v>
      </c>
      <c r="M503" t="s">
        <v>183</v>
      </c>
      <c r="N503">
        <v>7.6</v>
      </c>
      <c r="Q503" s="1">
        <f t="shared" ref="Q503:Q519" si="21">K503-J503</f>
        <v>8.3333333333333592E-3</v>
      </c>
    </row>
    <row r="504" spans="1:17">
      <c r="A504" t="s">
        <v>118</v>
      </c>
      <c r="B504">
        <v>2</v>
      </c>
      <c r="C504" t="s">
        <v>184</v>
      </c>
      <c r="D504">
        <v>534889</v>
      </c>
      <c r="E504" t="s">
        <v>185</v>
      </c>
      <c r="F504" t="s">
        <v>186</v>
      </c>
      <c r="G504" t="s">
        <v>187</v>
      </c>
      <c r="H504" t="s">
        <v>182</v>
      </c>
      <c r="I504" t="s">
        <v>183</v>
      </c>
      <c r="J504" s="1">
        <v>0.39930555555555558</v>
      </c>
      <c r="K504" s="1">
        <v>0.42291666666666666</v>
      </c>
      <c r="L504" t="s">
        <v>188</v>
      </c>
      <c r="M504" t="s">
        <v>189</v>
      </c>
      <c r="N504">
        <v>12.118</v>
      </c>
      <c r="Q504" s="1">
        <f t="shared" si="21"/>
        <v>2.3611111111111083E-2</v>
      </c>
    </row>
    <row r="505" spans="1:17">
      <c r="A505" t="s">
        <v>118</v>
      </c>
      <c r="B505">
        <v>3</v>
      </c>
      <c r="C505" t="s">
        <v>184</v>
      </c>
      <c r="D505">
        <v>534776</v>
      </c>
      <c r="E505" t="s">
        <v>190</v>
      </c>
      <c r="F505" t="s">
        <v>191</v>
      </c>
      <c r="G505" t="s">
        <v>187</v>
      </c>
      <c r="H505" t="s">
        <v>188</v>
      </c>
      <c r="I505" t="s">
        <v>189</v>
      </c>
      <c r="J505" s="1">
        <v>0.42569444444444443</v>
      </c>
      <c r="K505" s="1">
        <v>0.44722222222222219</v>
      </c>
      <c r="L505" t="s">
        <v>182</v>
      </c>
      <c r="M505" t="s">
        <v>183</v>
      </c>
      <c r="N505">
        <v>12.781700000000001</v>
      </c>
      <c r="Q505" s="1">
        <f t="shared" si="21"/>
        <v>2.1527777777777757E-2</v>
      </c>
    </row>
    <row r="506" spans="1:17">
      <c r="A506" t="s">
        <v>118</v>
      </c>
      <c r="B506">
        <v>4</v>
      </c>
      <c r="C506" t="s">
        <v>179</v>
      </c>
      <c r="H506" t="s">
        <v>182</v>
      </c>
      <c r="I506" t="s">
        <v>183</v>
      </c>
      <c r="J506" s="1">
        <v>0.44722222222222219</v>
      </c>
      <c r="K506" s="1">
        <v>0.45555555555555555</v>
      </c>
      <c r="L506" t="s">
        <v>180</v>
      </c>
      <c r="M506" t="s">
        <v>181</v>
      </c>
      <c r="N506">
        <v>7.8</v>
      </c>
      <c r="Q506" s="1">
        <f t="shared" si="21"/>
        <v>8.3333333333333592E-3</v>
      </c>
    </row>
    <row r="507" spans="1:17">
      <c r="A507" t="s">
        <v>118</v>
      </c>
      <c r="B507">
        <v>5</v>
      </c>
      <c r="C507" t="s">
        <v>179</v>
      </c>
      <c r="H507" t="s">
        <v>180</v>
      </c>
      <c r="I507" t="s">
        <v>181</v>
      </c>
      <c r="J507" s="1">
        <v>0.67222222222222217</v>
      </c>
      <c r="K507" s="1">
        <v>0.68055555555555547</v>
      </c>
      <c r="L507" t="s">
        <v>182</v>
      </c>
      <c r="M507" t="s">
        <v>183</v>
      </c>
      <c r="N507">
        <v>7.6</v>
      </c>
      <c r="Q507" s="1">
        <f t="shared" si="21"/>
        <v>8.3333333333333037E-3</v>
      </c>
    </row>
    <row r="508" spans="1:17">
      <c r="A508" t="s">
        <v>118</v>
      </c>
      <c r="B508">
        <v>6</v>
      </c>
      <c r="C508" t="s">
        <v>184</v>
      </c>
      <c r="D508">
        <v>534861</v>
      </c>
      <c r="E508" t="s">
        <v>185</v>
      </c>
      <c r="F508" t="s">
        <v>186</v>
      </c>
      <c r="G508" t="s">
        <v>187</v>
      </c>
      <c r="H508" t="s">
        <v>182</v>
      </c>
      <c r="I508" t="s">
        <v>183</v>
      </c>
      <c r="J508" s="1">
        <v>0.68055555555555547</v>
      </c>
      <c r="K508" s="1">
        <v>0.70416666666666661</v>
      </c>
      <c r="L508" t="s">
        <v>188</v>
      </c>
      <c r="M508" t="s">
        <v>189</v>
      </c>
      <c r="N508">
        <v>12.118</v>
      </c>
      <c r="Q508" s="1">
        <f t="shared" si="21"/>
        <v>2.3611111111111138E-2</v>
      </c>
    </row>
    <row r="509" spans="1:17">
      <c r="A509" t="s">
        <v>118</v>
      </c>
      <c r="B509">
        <v>7</v>
      </c>
      <c r="C509" t="s">
        <v>184</v>
      </c>
      <c r="D509">
        <v>534675</v>
      </c>
      <c r="E509" t="s">
        <v>190</v>
      </c>
      <c r="F509" t="s">
        <v>191</v>
      </c>
      <c r="G509" t="s">
        <v>187</v>
      </c>
      <c r="H509" t="s">
        <v>188</v>
      </c>
      <c r="I509" t="s">
        <v>189</v>
      </c>
      <c r="J509" s="1">
        <v>0.70694444444444438</v>
      </c>
      <c r="K509" s="1">
        <v>0.7284722222222223</v>
      </c>
      <c r="L509" t="s">
        <v>182</v>
      </c>
      <c r="M509" t="s">
        <v>183</v>
      </c>
      <c r="N509">
        <v>12.781700000000001</v>
      </c>
      <c r="Q509" s="1">
        <f t="shared" si="21"/>
        <v>2.1527777777777923E-2</v>
      </c>
    </row>
    <row r="510" spans="1:17">
      <c r="A510" t="s">
        <v>118</v>
      </c>
      <c r="B510">
        <v>8</v>
      </c>
      <c r="C510" t="s">
        <v>184</v>
      </c>
      <c r="D510">
        <v>534794</v>
      </c>
      <c r="E510" t="s">
        <v>185</v>
      </c>
      <c r="F510" t="s">
        <v>186</v>
      </c>
      <c r="G510" t="s">
        <v>187</v>
      </c>
      <c r="H510" t="s">
        <v>182</v>
      </c>
      <c r="I510" t="s">
        <v>183</v>
      </c>
      <c r="J510" s="1">
        <v>0.73125000000000007</v>
      </c>
      <c r="K510" s="1">
        <v>0.7583333333333333</v>
      </c>
      <c r="L510" t="s">
        <v>188</v>
      </c>
      <c r="M510" t="s">
        <v>189</v>
      </c>
      <c r="N510">
        <v>12.118</v>
      </c>
      <c r="Q510" s="1">
        <f t="shared" si="21"/>
        <v>2.7083333333333237E-2</v>
      </c>
    </row>
    <row r="511" spans="1:17">
      <c r="A511" t="s">
        <v>118</v>
      </c>
      <c r="B511">
        <v>9</v>
      </c>
      <c r="C511" t="s">
        <v>184</v>
      </c>
      <c r="D511">
        <v>534948</v>
      </c>
      <c r="E511" t="s">
        <v>190</v>
      </c>
      <c r="F511" t="s">
        <v>191</v>
      </c>
      <c r="G511" t="s">
        <v>187</v>
      </c>
      <c r="H511" t="s">
        <v>188</v>
      </c>
      <c r="I511" t="s">
        <v>189</v>
      </c>
      <c r="J511" s="1">
        <v>0.76111111111111107</v>
      </c>
      <c r="K511" s="1">
        <v>0.78541666666666676</v>
      </c>
      <c r="L511" t="s">
        <v>182</v>
      </c>
      <c r="M511" t="s">
        <v>183</v>
      </c>
      <c r="N511">
        <v>12.781700000000001</v>
      </c>
      <c r="Q511" s="1">
        <f t="shared" si="21"/>
        <v>2.4305555555555691E-2</v>
      </c>
    </row>
    <row r="512" spans="1:17">
      <c r="A512" t="s">
        <v>118</v>
      </c>
      <c r="B512">
        <v>10</v>
      </c>
      <c r="C512" t="s">
        <v>184</v>
      </c>
      <c r="D512">
        <v>534867</v>
      </c>
      <c r="E512" t="s">
        <v>185</v>
      </c>
      <c r="F512" t="s">
        <v>186</v>
      </c>
      <c r="G512" t="s">
        <v>187</v>
      </c>
      <c r="H512" t="s">
        <v>182</v>
      </c>
      <c r="I512" t="s">
        <v>183</v>
      </c>
      <c r="J512" s="1">
        <v>0.7909722222222223</v>
      </c>
      <c r="K512" s="1">
        <v>0.81666666666666676</v>
      </c>
      <c r="L512" t="s">
        <v>188</v>
      </c>
      <c r="M512" t="s">
        <v>189</v>
      </c>
      <c r="N512">
        <v>12.118</v>
      </c>
      <c r="Q512" s="1">
        <f t="shared" si="21"/>
        <v>2.5694444444444464E-2</v>
      </c>
    </row>
    <row r="513" spans="1:17">
      <c r="A513" t="s">
        <v>118</v>
      </c>
      <c r="B513">
        <v>11</v>
      </c>
      <c r="C513" t="s">
        <v>184</v>
      </c>
      <c r="D513">
        <v>534941</v>
      </c>
      <c r="E513" t="s">
        <v>190</v>
      </c>
      <c r="F513" t="s">
        <v>191</v>
      </c>
      <c r="G513" t="s">
        <v>187</v>
      </c>
      <c r="H513" t="s">
        <v>188</v>
      </c>
      <c r="I513" t="s">
        <v>189</v>
      </c>
      <c r="J513" s="1">
        <v>0.8222222222222223</v>
      </c>
      <c r="K513" s="1">
        <v>0.84444444444444444</v>
      </c>
      <c r="L513" t="s">
        <v>182</v>
      </c>
      <c r="M513" t="s">
        <v>183</v>
      </c>
      <c r="N513">
        <v>12.781700000000001</v>
      </c>
      <c r="Q513" s="1">
        <f t="shared" si="21"/>
        <v>2.2222222222222143E-2</v>
      </c>
    </row>
    <row r="514" spans="1:17">
      <c r="A514" t="s">
        <v>118</v>
      </c>
      <c r="B514">
        <v>12</v>
      </c>
      <c r="C514" t="s">
        <v>179</v>
      </c>
      <c r="H514" t="s">
        <v>182</v>
      </c>
      <c r="I514" t="s">
        <v>183</v>
      </c>
      <c r="J514" s="1">
        <v>0.84444444444444444</v>
      </c>
      <c r="K514" s="1">
        <v>0.85138888888888886</v>
      </c>
      <c r="L514" t="s">
        <v>231</v>
      </c>
      <c r="M514" t="s">
        <v>232</v>
      </c>
      <c r="N514">
        <v>5</v>
      </c>
      <c r="Q514" s="1">
        <f t="shared" si="21"/>
        <v>6.9444444444444198E-3</v>
      </c>
    </row>
    <row r="515" spans="1:17">
      <c r="A515" t="s">
        <v>118</v>
      </c>
      <c r="B515">
        <v>13</v>
      </c>
      <c r="C515" t="s">
        <v>184</v>
      </c>
      <c r="D515">
        <v>330039</v>
      </c>
      <c r="E515" t="s">
        <v>233</v>
      </c>
      <c r="F515" t="s">
        <v>234</v>
      </c>
      <c r="G515" t="s">
        <v>235</v>
      </c>
      <c r="H515" t="s">
        <v>231</v>
      </c>
      <c r="I515" t="s">
        <v>232</v>
      </c>
      <c r="J515" s="1">
        <v>0.87361111111111101</v>
      </c>
      <c r="K515" s="1">
        <v>0.8930555555555556</v>
      </c>
      <c r="L515" t="s">
        <v>236</v>
      </c>
      <c r="M515" t="s">
        <v>237</v>
      </c>
      <c r="N515">
        <v>14.0327</v>
      </c>
      <c r="Q515" s="1">
        <f t="shared" si="21"/>
        <v>1.9444444444444597E-2</v>
      </c>
    </row>
    <row r="516" spans="1:17">
      <c r="A516" t="s">
        <v>118</v>
      </c>
      <c r="B516">
        <v>14</v>
      </c>
      <c r="C516" t="s">
        <v>184</v>
      </c>
      <c r="D516">
        <v>330081</v>
      </c>
      <c r="E516" t="s">
        <v>238</v>
      </c>
      <c r="F516" t="s">
        <v>239</v>
      </c>
      <c r="G516" t="s">
        <v>235</v>
      </c>
      <c r="H516" t="s">
        <v>236</v>
      </c>
      <c r="I516" t="s">
        <v>237</v>
      </c>
      <c r="J516" s="1">
        <v>0.89583333333333337</v>
      </c>
      <c r="K516" s="1">
        <v>0.91249999999999998</v>
      </c>
      <c r="L516" t="s">
        <v>231</v>
      </c>
      <c r="M516" t="s">
        <v>232</v>
      </c>
      <c r="N516">
        <v>13.1371</v>
      </c>
      <c r="Q516" s="1">
        <f t="shared" si="21"/>
        <v>1.6666666666666607E-2</v>
      </c>
    </row>
    <row r="517" spans="1:17">
      <c r="A517" t="s">
        <v>118</v>
      </c>
      <c r="B517">
        <v>15</v>
      </c>
      <c r="C517" t="s">
        <v>184</v>
      </c>
      <c r="D517">
        <v>330040</v>
      </c>
      <c r="E517" t="s">
        <v>233</v>
      </c>
      <c r="F517" t="s">
        <v>234</v>
      </c>
      <c r="G517" t="s">
        <v>235</v>
      </c>
      <c r="H517" t="s">
        <v>231</v>
      </c>
      <c r="I517" t="s">
        <v>232</v>
      </c>
      <c r="J517" s="1">
        <v>0.91527777777777775</v>
      </c>
      <c r="K517" s="1">
        <v>0.93472222222222223</v>
      </c>
      <c r="L517" t="s">
        <v>236</v>
      </c>
      <c r="M517" t="s">
        <v>237</v>
      </c>
      <c r="N517">
        <v>14.0327</v>
      </c>
      <c r="Q517" s="1">
        <f t="shared" si="21"/>
        <v>1.9444444444444486E-2</v>
      </c>
    </row>
    <row r="518" spans="1:17">
      <c r="A518" t="s">
        <v>118</v>
      </c>
      <c r="B518">
        <v>16</v>
      </c>
      <c r="C518" t="s">
        <v>184</v>
      </c>
      <c r="D518">
        <v>330082</v>
      </c>
      <c r="E518" t="s">
        <v>238</v>
      </c>
      <c r="F518" t="s">
        <v>239</v>
      </c>
      <c r="G518" t="s">
        <v>235</v>
      </c>
      <c r="H518" t="s">
        <v>236</v>
      </c>
      <c r="I518" t="s">
        <v>237</v>
      </c>
      <c r="J518" s="1">
        <v>0.9375</v>
      </c>
      <c r="K518" s="1">
        <v>0.95416666666666661</v>
      </c>
      <c r="L518" t="s">
        <v>231</v>
      </c>
      <c r="M518" t="s">
        <v>232</v>
      </c>
      <c r="N518">
        <v>13.1371</v>
      </c>
      <c r="Q518" s="1">
        <f t="shared" si="21"/>
        <v>1.6666666666666607E-2</v>
      </c>
    </row>
    <row r="519" spans="1:17">
      <c r="A519" t="s">
        <v>118</v>
      </c>
      <c r="B519">
        <v>17</v>
      </c>
      <c r="C519" t="s">
        <v>179</v>
      </c>
      <c r="H519" t="s">
        <v>231</v>
      </c>
      <c r="I519" t="s">
        <v>232</v>
      </c>
      <c r="J519" s="1">
        <v>0.95416666666666661</v>
      </c>
      <c r="K519" s="1">
        <v>0.96666666666666667</v>
      </c>
      <c r="L519" t="s">
        <v>180</v>
      </c>
      <c r="M519" t="s">
        <v>181</v>
      </c>
      <c r="N519">
        <v>9.8000000000000007</v>
      </c>
      <c r="Q519" s="1">
        <f t="shared" si="21"/>
        <v>1.2500000000000067E-2</v>
      </c>
    </row>
    <row r="520" spans="1:17">
      <c r="A520" t="s">
        <v>118</v>
      </c>
      <c r="N520">
        <f>SUM(N502:N519)</f>
        <v>191.73840000000001</v>
      </c>
      <c r="Q520" s="1">
        <f>SUM(Q503:Q519)</f>
        <v>0.30625000000000024</v>
      </c>
    </row>
    <row r="522" spans="1:17">
      <c r="A522" t="s">
        <v>134</v>
      </c>
    </row>
    <row r="523" spans="1:17">
      <c r="A523" t="s">
        <v>134</v>
      </c>
      <c r="B523">
        <v>1</v>
      </c>
      <c r="C523" t="s">
        <v>179</v>
      </c>
      <c r="H523" t="s">
        <v>180</v>
      </c>
      <c r="I523" t="s">
        <v>181</v>
      </c>
      <c r="J523" s="1">
        <v>0.21388888888888891</v>
      </c>
      <c r="K523" s="1">
        <v>0.22222222222222221</v>
      </c>
      <c r="L523" t="s">
        <v>218</v>
      </c>
      <c r="M523" t="s">
        <v>219</v>
      </c>
      <c r="N523">
        <v>5.3</v>
      </c>
      <c r="Q523" s="1">
        <f t="shared" ref="Q523:Q544" si="22">K523-J523</f>
        <v>8.3333333333333037E-3</v>
      </c>
    </row>
    <row r="524" spans="1:17">
      <c r="A524" t="s">
        <v>134</v>
      </c>
      <c r="B524">
        <v>2</v>
      </c>
      <c r="C524" t="s">
        <v>184</v>
      </c>
      <c r="D524">
        <v>220802</v>
      </c>
      <c r="E524" t="s">
        <v>227</v>
      </c>
      <c r="F524" t="s">
        <v>228</v>
      </c>
      <c r="G524" t="s">
        <v>222</v>
      </c>
      <c r="H524" t="s">
        <v>218</v>
      </c>
      <c r="I524" t="s">
        <v>219</v>
      </c>
      <c r="J524" s="1">
        <v>0.22222222222222221</v>
      </c>
      <c r="K524" s="1">
        <v>0.25069444444444444</v>
      </c>
      <c r="L524" t="s">
        <v>192</v>
      </c>
      <c r="M524" t="s">
        <v>193</v>
      </c>
      <c r="N524">
        <v>16.2334</v>
      </c>
      <c r="Q524" s="1">
        <f t="shared" si="22"/>
        <v>2.8472222222222232E-2</v>
      </c>
    </row>
    <row r="525" spans="1:17">
      <c r="A525" t="s">
        <v>134</v>
      </c>
      <c r="B525">
        <v>3</v>
      </c>
      <c r="C525" t="s">
        <v>179</v>
      </c>
      <c r="H525" t="s">
        <v>192</v>
      </c>
      <c r="I525" t="s">
        <v>193</v>
      </c>
      <c r="J525" s="1">
        <v>0.25069444444444444</v>
      </c>
      <c r="K525" s="1">
        <v>0.25347222222222221</v>
      </c>
      <c r="L525" t="s">
        <v>182</v>
      </c>
      <c r="M525" t="s">
        <v>183</v>
      </c>
      <c r="N525">
        <v>1.992</v>
      </c>
      <c r="Q525" s="1">
        <f t="shared" si="22"/>
        <v>2.7777777777777679E-3</v>
      </c>
    </row>
    <row r="526" spans="1:17">
      <c r="A526" t="s">
        <v>134</v>
      </c>
      <c r="B526">
        <v>4</v>
      </c>
      <c r="C526" t="s">
        <v>184</v>
      </c>
      <c r="D526">
        <v>534682</v>
      </c>
      <c r="E526" t="s">
        <v>185</v>
      </c>
      <c r="F526" t="s">
        <v>186</v>
      </c>
      <c r="G526" t="s">
        <v>187</v>
      </c>
      <c r="H526" t="s">
        <v>182</v>
      </c>
      <c r="I526" t="s">
        <v>183</v>
      </c>
      <c r="J526" s="1">
        <v>0.28194444444444444</v>
      </c>
      <c r="K526" s="1">
        <v>0.30486111111111108</v>
      </c>
      <c r="L526" t="s">
        <v>188</v>
      </c>
      <c r="M526" t="s">
        <v>189</v>
      </c>
      <c r="N526">
        <v>12.118</v>
      </c>
      <c r="Q526" s="1">
        <f t="shared" si="22"/>
        <v>2.2916666666666641E-2</v>
      </c>
    </row>
    <row r="527" spans="1:17">
      <c r="A527" t="s">
        <v>134</v>
      </c>
      <c r="B527">
        <v>5</v>
      </c>
      <c r="C527" t="s">
        <v>184</v>
      </c>
      <c r="D527">
        <v>534826</v>
      </c>
      <c r="E527" t="s">
        <v>254</v>
      </c>
      <c r="F527" t="s">
        <v>255</v>
      </c>
      <c r="G527" t="s">
        <v>187</v>
      </c>
      <c r="H527" t="s">
        <v>188</v>
      </c>
      <c r="I527" t="s">
        <v>189</v>
      </c>
      <c r="J527" s="1">
        <v>0.30902777777777779</v>
      </c>
      <c r="K527" s="1">
        <v>0.32083333333333336</v>
      </c>
      <c r="L527" t="s">
        <v>256</v>
      </c>
      <c r="M527" t="s">
        <v>257</v>
      </c>
      <c r="N527">
        <v>7.0021199999999997</v>
      </c>
      <c r="Q527" s="1">
        <f t="shared" si="22"/>
        <v>1.1805555555555569E-2</v>
      </c>
    </row>
    <row r="528" spans="1:17">
      <c r="A528" t="s">
        <v>134</v>
      </c>
      <c r="B528">
        <v>6</v>
      </c>
      <c r="C528" t="s">
        <v>184</v>
      </c>
      <c r="D528">
        <v>534859</v>
      </c>
      <c r="E528" t="s">
        <v>258</v>
      </c>
      <c r="F528" t="s">
        <v>259</v>
      </c>
      <c r="G528" t="s">
        <v>187</v>
      </c>
      <c r="H528" t="s">
        <v>256</v>
      </c>
      <c r="I528" t="s">
        <v>257</v>
      </c>
      <c r="J528" s="1">
        <v>0.32777777777777778</v>
      </c>
      <c r="K528" s="1">
        <v>0.3430555555555555</v>
      </c>
      <c r="L528" t="s">
        <v>188</v>
      </c>
      <c r="M528" t="s">
        <v>189</v>
      </c>
      <c r="N528">
        <v>6.6150900000000004</v>
      </c>
      <c r="Q528" s="1">
        <f t="shared" si="22"/>
        <v>1.5277777777777724E-2</v>
      </c>
    </row>
    <row r="529" spans="1:17">
      <c r="A529" t="s">
        <v>134</v>
      </c>
      <c r="B529">
        <v>7</v>
      </c>
      <c r="C529" t="s">
        <v>184</v>
      </c>
      <c r="D529">
        <v>534723</v>
      </c>
      <c r="E529" t="s">
        <v>190</v>
      </c>
      <c r="F529" t="s">
        <v>191</v>
      </c>
      <c r="G529" t="s">
        <v>187</v>
      </c>
      <c r="H529" t="s">
        <v>188</v>
      </c>
      <c r="I529" t="s">
        <v>189</v>
      </c>
      <c r="J529" s="1">
        <v>0.34791666666666665</v>
      </c>
      <c r="K529" s="1">
        <v>0.37222222222222223</v>
      </c>
      <c r="L529" t="s">
        <v>182</v>
      </c>
      <c r="M529" t="s">
        <v>183</v>
      </c>
      <c r="N529">
        <v>12.781700000000001</v>
      </c>
      <c r="Q529" s="1">
        <f t="shared" si="22"/>
        <v>2.430555555555558E-2</v>
      </c>
    </row>
    <row r="530" spans="1:17">
      <c r="A530" t="s">
        <v>134</v>
      </c>
      <c r="B530">
        <v>8</v>
      </c>
      <c r="C530" t="s">
        <v>184</v>
      </c>
      <c r="D530">
        <v>534727</v>
      </c>
      <c r="E530" t="s">
        <v>185</v>
      </c>
      <c r="F530" t="s">
        <v>186</v>
      </c>
      <c r="G530" t="s">
        <v>187</v>
      </c>
      <c r="H530" t="s">
        <v>182</v>
      </c>
      <c r="I530" t="s">
        <v>183</v>
      </c>
      <c r="J530" s="1">
        <v>0.37847222222222227</v>
      </c>
      <c r="K530" s="1">
        <v>0.40416666666666662</v>
      </c>
      <c r="L530" t="s">
        <v>188</v>
      </c>
      <c r="M530" t="s">
        <v>189</v>
      </c>
      <c r="N530">
        <v>12.118</v>
      </c>
      <c r="Q530" s="1">
        <f t="shared" si="22"/>
        <v>2.5694444444444353E-2</v>
      </c>
    </row>
    <row r="531" spans="1:17">
      <c r="A531" t="s">
        <v>134</v>
      </c>
      <c r="B531">
        <v>9</v>
      </c>
      <c r="C531" t="s">
        <v>184</v>
      </c>
      <c r="D531">
        <v>534669</v>
      </c>
      <c r="E531" t="s">
        <v>190</v>
      </c>
      <c r="F531" t="s">
        <v>191</v>
      </c>
      <c r="G531" t="s">
        <v>187</v>
      </c>
      <c r="H531" t="s">
        <v>188</v>
      </c>
      <c r="I531" t="s">
        <v>189</v>
      </c>
      <c r="J531" s="1">
        <v>0.40625</v>
      </c>
      <c r="K531" s="1">
        <v>0.42777777777777781</v>
      </c>
      <c r="L531" t="s">
        <v>182</v>
      </c>
      <c r="M531" t="s">
        <v>183</v>
      </c>
      <c r="N531">
        <v>12.781700000000001</v>
      </c>
      <c r="Q531" s="1">
        <f t="shared" si="22"/>
        <v>2.1527777777777812E-2</v>
      </c>
    </row>
    <row r="532" spans="1:17">
      <c r="A532" t="s">
        <v>134</v>
      </c>
      <c r="B532">
        <v>10</v>
      </c>
      <c r="C532" t="s">
        <v>184</v>
      </c>
      <c r="D532">
        <v>534890</v>
      </c>
      <c r="E532" t="s">
        <v>185</v>
      </c>
      <c r="F532" t="s">
        <v>186</v>
      </c>
      <c r="G532" t="s">
        <v>187</v>
      </c>
      <c r="H532" t="s">
        <v>182</v>
      </c>
      <c r="I532" t="s">
        <v>183</v>
      </c>
      <c r="J532" s="1">
        <v>0.43055555555555558</v>
      </c>
      <c r="K532" s="1">
        <v>0.45416666666666666</v>
      </c>
      <c r="L532" t="s">
        <v>188</v>
      </c>
      <c r="M532" t="s">
        <v>189</v>
      </c>
      <c r="N532">
        <v>12.118</v>
      </c>
      <c r="Q532" s="1">
        <f t="shared" si="22"/>
        <v>2.3611111111111083E-2</v>
      </c>
    </row>
    <row r="533" spans="1:17">
      <c r="A533" t="s">
        <v>134</v>
      </c>
      <c r="B533">
        <v>11</v>
      </c>
      <c r="C533" t="s">
        <v>184</v>
      </c>
      <c r="D533">
        <v>534671</v>
      </c>
      <c r="E533" t="s">
        <v>190</v>
      </c>
      <c r="F533" t="s">
        <v>191</v>
      </c>
      <c r="G533" t="s">
        <v>187</v>
      </c>
      <c r="H533" t="s">
        <v>188</v>
      </c>
      <c r="I533" t="s">
        <v>189</v>
      </c>
      <c r="J533" s="1">
        <v>0.45694444444444443</v>
      </c>
      <c r="K533" s="1">
        <v>0.47847222222222219</v>
      </c>
      <c r="L533" t="s">
        <v>182</v>
      </c>
      <c r="M533" t="s">
        <v>183</v>
      </c>
      <c r="N533">
        <v>12.781700000000001</v>
      </c>
      <c r="Q533" s="1">
        <f t="shared" si="22"/>
        <v>2.1527777777777757E-2</v>
      </c>
    </row>
    <row r="534" spans="1:17">
      <c r="A534" t="s">
        <v>134</v>
      </c>
      <c r="B534">
        <v>12</v>
      </c>
      <c r="C534" t="s">
        <v>179</v>
      </c>
      <c r="H534" t="s">
        <v>182</v>
      </c>
      <c r="I534" t="s">
        <v>183</v>
      </c>
      <c r="J534" s="1">
        <v>0.47847222222222219</v>
      </c>
      <c r="K534" s="1">
        <v>0.48680555555555555</v>
      </c>
      <c r="L534" t="s">
        <v>180</v>
      </c>
      <c r="M534" t="s">
        <v>181</v>
      </c>
      <c r="N534">
        <v>7.8</v>
      </c>
      <c r="Q534" s="1">
        <f t="shared" si="22"/>
        <v>8.3333333333333592E-3</v>
      </c>
    </row>
    <row r="535" spans="1:17">
      <c r="A535" t="s">
        <v>134</v>
      </c>
      <c r="B535">
        <v>13</v>
      </c>
      <c r="C535" t="s">
        <v>179</v>
      </c>
      <c r="H535" t="s">
        <v>180</v>
      </c>
      <c r="I535" t="s">
        <v>181</v>
      </c>
      <c r="J535" s="1">
        <v>0.52847222222222223</v>
      </c>
      <c r="K535" s="1">
        <v>0.53680555555555554</v>
      </c>
      <c r="L535" t="s">
        <v>192</v>
      </c>
      <c r="M535" t="s">
        <v>193</v>
      </c>
      <c r="N535">
        <v>7.5</v>
      </c>
      <c r="Q535" s="1">
        <f t="shared" si="22"/>
        <v>8.3333333333333037E-3</v>
      </c>
    </row>
    <row r="536" spans="1:17">
      <c r="A536" t="s">
        <v>134</v>
      </c>
      <c r="B536">
        <v>14</v>
      </c>
      <c r="C536" t="s">
        <v>184</v>
      </c>
      <c r="D536">
        <v>220900</v>
      </c>
      <c r="E536" t="s">
        <v>229</v>
      </c>
      <c r="F536" t="s">
        <v>230</v>
      </c>
      <c r="G536" t="s">
        <v>222</v>
      </c>
      <c r="H536" t="s">
        <v>192</v>
      </c>
      <c r="I536" t="s">
        <v>193</v>
      </c>
      <c r="J536" s="1">
        <v>0.53680555555555554</v>
      </c>
      <c r="K536" s="1">
        <v>0.56458333333333333</v>
      </c>
      <c r="L536" t="s">
        <v>218</v>
      </c>
      <c r="M536" t="s">
        <v>219</v>
      </c>
      <c r="N536">
        <v>15.4627</v>
      </c>
      <c r="Q536" s="1">
        <f t="shared" si="22"/>
        <v>2.777777777777779E-2</v>
      </c>
    </row>
    <row r="537" spans="1:17">
      <c r="A537" t="s">
        <v>134</v>
      </c>
      <c r="B537">
        <v>15</v>
      </c>
      <c r="C537" t="s">
        <v>184</v>
      </c>
      <c r="D537">
        <v>220835</v>
      </c>
      <c r="E537" t="s">
        <v>220</v>
      </c>
      <c r="F537" t="s">
        <v>221</v>
      </c>
      <c r="G537" t="s">
        <v>222</v>
      </c>
      <c r="H537" t="s">
        <v>218</v>
      </c>
      <c r="I537" t="s">
        <v>219</v>
      </c>
      <c r="J537" s="1">
        <v>0.56944444444444442</v>
      </c>
      <c r="K537" s="1">
        <v>0.60416666666666663</v>
      </c>
      <c r="L537" t="s">
        <v>223</v>
      </c>
      <c r="M537" t="s">
        <v>224</v>
      </c>
      <c r="N537">
        <v>19.882999999999999</v>
      </c>
      <c r="Q537" s="1">
        <f t="shared" si="22"/>
        <v>3.472222222222221E-2</v>
      </c>
    </row>
    <row r="538" spans="1:17">
      <c r="A538" t="s">
        <v>134</v>
      </c>
      <c r="B538">
        <v>16</v>
      </c>
      <c r="C538" t="s">
        <v>184</v>
      </c>
      <c r="D538">
        <v>220909</v>
      </c>
      <c r="E538" t="s">
        <v>225</v>
      </c>
      <c r="F538" t="s">
        <v>226</v>
      </c>
      <c r="G538" t="s">
        <v>222</v>
      </c>
      <c r="H538" t="s">
        <v>223</v>
      </c>
      <c r="I538" t="s">
        <v>224</v>
      </c>
      <c r="J538" s="1">
        <v>0.62152777777777779</v>
      </c>
      <c r="K538" s="1">
        <v>0.65833333333333333</v>
      </c>
      <c r="L538" t="s">
        <v>218</v>
      </c>
      <c r="M538" t="s">
        <v>219</v>
      </c>
      <c r="N538">
        <v>20.921500000000002</v>
      </c>
      <c r="Q538" s="1">
        <f t="shared" si="22"/>
        <v>3.6805555555555536E-2</v>
      </c>
    </row>
    <row r="539" spans="1:17">
      <c r="A539" t="s">
        <v>134</v>
      </c>
      <c r="B539">
        <v>17</v>
      </c>
      <c r="C539" t="s">
        <v>184</v>
      </c>
      <c r="D539">
        <v>220844</v>
      </c>
      <c r="E539" t="s">
        <v>227</v>
      </c>
      <c r="F539" t="s">
        <v>228</v>
      </c>
      <c r="G539" t="s">
        <v>222</v>
      </c>
      <c r="H539" t="s">
        <v>218</v>
      </c>
      <c r="I539" t="s">
        <v>219</v>
      </c>
      <c r="J539" s="1">
        <v>0.66319444444444442</v>
      </c>
      <c r="K539" s="1">
        <v>0.69236111111111109</v>
      </c>
      <c r="L539" t="s">
        <v>192</v>
      </c>
      <c r="M539" t="s">
        <v>193</v>
      </c>
      <c r="N539">
        <v>16.2334</v>
      </c>
      <c r="Q539" s="1">
        <f t="shared" si="22"/>
        <v>2.9166666666666674E-2</v>
      </c>
    </row>
    <row r="540" spans="1:17">
      <c r="A540" t="s">
        <v>134</v>
      </c>
      <c r="B540">
        <v>18</v>
      </c>
      <c r="C540" t="s">
        <v>184</v>
      </c>
      <c r="D540">
        <v>100476</v>
      </c>
      <c r="E540" t="s">
        <v>194</v>
      </c>
      <c r="F540" t="s">
        <v>195</v>
      </c>
      <c r="G540" t="s">
        <v>196</v>
      </c>
      <c r="H540" t="s">
        <v>192</v>
      </c>
      <c r="I540" t="s">
        <v>193</v>
      </c>
      <c r="J540" s="1">
        <v>0.75694444444444453</v>
      </c>
      <c r="K540" s="1">
        <v>0.78611111111111109</v>
      </c>
      <c r="L540" t="s">
        <v>197</v>
      </c>
      <c r="M540" t="s">
        <v>198</v>
      </c>
      <c r="N540">
        <v>13.524900000000001</v>
      </c>
      <c r="Q540" s="1">
        <f t="shared" si="22"/>
        <v>2.9166666666666563E-2</v>
      </c>
    </row>
    <row r="541" spans="1:17">
      <c r="A541" t="s">
        <v>134</v>
      </c>
      <c r="B541">
        <v>19</v>
      </c>
      <c r="C541" t="s">
        <v>184</v>
      </c>
      <c r="D541">
        <v>100320</v>
      </c>
      <c r="E541" t="s">
        <v>199</v>
      </c>
      <c r="F541" t="s">
        <v>200</v>
      </c>
      <c r="G541" t="s">
        <v>196</v>
      </c>
      <c r="H541" t="s">
        <v>197</v>
      </c>
      <c r="I541" t="s">
        <v>198</v>
      </c>
      <c r="J541" s="1">
        <v>0.78819444444444453</v>
      </c>
      <c r="K541" s="1">
        <v>0.79861111111111116</v>
      </c>
      <c r="L541" t="s">
        <v>201</v>
      </c>
      <c r="M541" t="s">
        <v>202</v>
      </c>
      <c r="N541">
        <v>3.9434100000000001</v>
      </c>
      <c r="Q541" s="1">
        <f t="shared" si="22"/>
        <v>1.041666666666663E-2</v>
      </c>
    </row>
    <row r="542" spans="1:17">
      <c r="A542" t="s">
        <v>134</v>
      </c>
      <c r="B542">
        <v>20</v>
      </c>
      <c r="C542" t="s">
        <v>184</v>
      </c>
      <c r="D542">
        <v>100482</v>
      </c>
      <c r="E542" t="s">
        <v>203</v>
      </c>
      <c r="F542" t="s">
        <v>204</v>
      </c>
      <c r="G542" t="s">
        <v>196</v>
      </c>
      <c r="H542" t="s">
        <v>201</v>
      </c>
      <c r="I542" t="s">
        <v>202</v>
      </c>
      <c r="J542" s="1">
        <v>0.80555555555555547</v>
      </c>
      <c r="K542" s="1">
        <v>0.81388888888888899</v>
      </c>
      <c r="L542" t="s">
        <v>197</v>
      </c>
      <c r="M542" t="s">
        <v>198</v>
      </c>
      <c r="N542">
        <v>3.6383299999999998</v>
      </c>
      <c r="Q542" s="1">
        <f t="shared" si="22"/>
        <v>8.3333333333335258E-3</v>
      </c>
    </row>
    <row r="543" spans="1:17">
      <c r="A543" t="s">
        <v>134</v>
      </c>
      <c r="B543">
        <v>21</v>
      </c>
      <c r="C543" t="s">
        <v>184</v>
      </c>
      <c r="D543">
        <v>100324</v>
      </c>
      <c r="E543" t="s">
        <v>244</v>
      </c>
      <c r="F543" t="s">
        <v>245</v>
      </c>
      <c r="G543" t="s">
        <v>196</v>
      </c>
      <c r="H543" t="s">
        <v>197</v>
      </c>
      <c r="I543" t="s">
        <v>198</v>
      </c>
      <c r="J543" s="1">
        <v>0.81944444444444453</v>
      </c>
      <c r="K543" s="1">
        <v>0.84444444444444444</v>
      </c>
      <c r="L543" t="s">
        <v>192</v>
      </c>
      <c r="M543" t="s">
        <v>193</v>
      </c>
      <c r="N543">
        <v>13.881600000000001</v>
      </c>
      <c r="Q543" s="1">
        <f t="shared" si="22"/>
        <v>2.4999999999999911E-2</v>
      </c>
    </row>
    <row r="544" spans="1:17">
      <c r="A544" t="s">
        <v>134</v>
      </c>
      <c r="B544">
        <v>22</v>
      </c>
      <c r="C544" t="s">
        <v>179</v>
      </c>
      <c r="H544" t="s">
        <v>192</v>
      </c>
      <c r="I544" t="s">
        <v>193</v>
      </c>
      <c r="J544" s="1">
        <v>0.84444444444444444</v>
      </c>
      <c r="K544" s="1">
        <v>0.85277777777777775</v>
      </c>
      <c r="L544" t="s">
        <v>180</v>
      </c>
      <c r="M544" t="s">
        <v>181</v>
      </c>
      <c r="N544">
        <v>7.5</v>
      </c>
      <c r="Q544" s="1">
        <f t="shared" si="22"/>
        <v>8.3333333333333037E-3</v>
      </c>
    </row>
    <row r="545" spans="1:17">
      <c r="A545" t="s">
        <v>134</v>
      </c>
      <c r="N545">
        <f>SUM(N523:N544)</f>
        <v>242.13055</v>
      </c>
      <c r="Q545" s="1">
        <f>SUM(Q523:Q544)</f>
        <v>0.43263888888888863</v>
      </c>
    </row>
    <row r="547" spans="1:17">
      <c r="A547" t="s">
        <v>125</v>
      </c>
    </row>
    <row r="548" spans="1:17">
      <c r="A548" t="s">
        <v>125</v>
      </c>
      <c r="B548">
        <v>1</v>
      </c>
      <c r="C548" t="s">
        <v>179</v>
      </c>
      <c r="H548" t="s">
        <v>180</v>
      </c>
      <c r="I548" t="s">
        <v>181</v>
      </c>
      <c r="J548" s="1">
        <v>0.28263888888888888</v>
      </c>
      <c r="K548" s="1">
        <v>0.2951388888888889</v>
      </c>
      <c r="L548" t="s">
        <v>231</v>
      </c>
      <c r="M548" t="s">
        <v>232</v>
      </c>
      <c r="N548">
        <v>9.6999999999999993</v>
      </c>
      <c r="Q548" s="1">
        <f t="shared" ref="Q548:Q563" si="23">K548-J548</f>
        <v>1.2500000000000011E-2</v>
      </c>
    </row>
    <row r="549" spans="1:17">
      <c r="A549" t="s">
        <v>125</v>
      </c>
      <c r="B549">
        <v>2</v>
      </c>
      <c r="C549" t="s">
        <v>184</v>
      </c>
      <c r="D549">
        <v>330005</v>
      </c>
      <c r="E549" t="s">
        <v>233</v>
      </c>
      <c r="F549" t="s">
        <v>234</v>
      </c>
      <c r="G549" t="s">
        <v>235</v>
      </c>
      <c r="H549" t="s">
        <v>231</v>
      </c>
      <c r="I549" t="s">
        <v>232</v>
      </c>
      <c r="J549" s="1">
        <v>0.2951388888888889</v>
      </c>
      <c r="K549" s="1">
        <v>0.31875000000000003</v>
      </c>
      <c r="L549" t="s">
        <v>236</v>
      </c>
      <c r="M549" t="s">
        <v>237</v>
      </c>
      <c r="N549">
        <v>14.0327</v>
      </c>
      <c r="Q549" s="1">
        <f t="shared" si="23"/>
        <v>2.3611111111111138E-2</v>
      </c>
    </row>
    <row r="550" spans="1:17">
      <c r="A550" t="s">
        <v>125</v>
      </c>
      <c r="B550">
        <v>3</v>
      </c>
      <c r="C550" t="s">
        <v>184</v>
      </c>
      <c r="D550">
        <v>330047</v>
      </c>
      <c r="E550" t="s">
        <v>238</v>
      </c>
      <c r="F550" t="s">
        <v>239</v>
      </c>
      <c r="G550" t="s">
        <v>235</v>
      </c>
      <c r="H550" t="s">
        <v>236</v>
      </c>
      <c r="I550" t="s">
        <v>237</v>
      </c>
      <c r="J550" s="1">
        <v>0.32291666666666669</v>
      </c>
      <c r="K550" s="1">
        <v>0.34236111111111112</v>
      </c>
      <c r="L550" t="s">
        <v>231</v>
      </c>
      <c r="M550" t="s">
        <v>232</v>
      </c>
      <c r="N550">
        <v>13.1371</v>
      </c>
      <c r="Q550" s="1">
        <f t="shared" si="23"/>
        <v>1.9444444444444431E-2</v>
      </c>
    </row>
    <row r="551" spans="1:17">
      <c r="A551" t="s">
        <v>125</v>
      </c>
      <c r="B551">
        <v>4</v>
      </c>
      <c r="C551" t="s">
        <v>184</v>
      </c>
      <c r="D551">
        <v>330151</v>
      </c>
      <c r="E551" t="s">
        <v>252</v>
      </c>
      <c r="F551" t="s">
        <v>253</v>
      </c>
      <c r="G551" t="s">
        <v>235</v>
      </c>
      <c r="H551" t="s">
        <v>231</v>
      </c>
      <c r="I551" t="s">
        <v>232</v>
      </c>
      <c r="J551" s="1">
        <v>0.34375</v>
      </c>
      <c r="K551" s="1">
        <v>0.3743055555555555</v>
      </c>
      <c r="L551" t="s">
        <v>236</v>
      </c>
      <c r="M551" t="s">
        <v>237</v>
      </c>
      <c r="N551">
        <v>17.659400000000002</v>
      </c>
      <c r="Q551" s="1">
        <f t="shared" si="23"/>
        <v>3.0555555555555503E-2</v>
      </c>
    </row>
    <row r="552" spans="1:17">
      <c r="A552" t="s">
        <v>125</v>
      </c>
      <c r="B552">
        <v>5</v>
      </c>
      <c r="C552" t="s">
        <v>179</v>
      </c>
      <c r="H552" t="s">
        <v>236</v>
      </c>
      <c r="I552" t="s">
        <v>237</v>
      </c>
      <c r="J552" s="1">
        <v>0.3743055555555555</v>
      </c>
      <c r="K552" s="1">
        <v>0.39166666666666666</v>
      </c>
      <c r="L552" t="s">
        <v>180</v>
      </c>
      <c r="M552" t="s">
        <v>181</v>
      </c>
      <c r="N552">
        <v>13.5</v>
      </c>
      <c r="Q552" s="1">
        <f t="shared" si="23"/>
        <v>1.736111111111116E-2</v>
      </c>
    </row>
    <row r="553" spans="1:17">
      <c r="A553" t="s">
        <v>125</v>
      </c>
      <c r="B553">
        <v>6</v>
      </c>
      <c r="C553" t="s">
        <v>179</v>
      </c>
      <c r="H553" t="s">
        <v>180</v>
      </c>
      <c r="I553" t="s">
        <v>181</v>
      </c>
      <c r="J553" s="1">
        <v>0.51388888888888895</v>
      </c>
      <c r="K553" s="1">
        <v>0.53125</v>
      </c>
      <c r="L553" t="s">
        <v>236</v>
      </c>
      <c r="M553" t="s">
        <v>237</v>
      </c>
      <c r="N553">
        <v>13.5</v>
      </c>
      <c r="Q553" s="1">
        <f t="shared" si="23"/>
        <v>1.7361111111111049E-2</v>
      </c>
    </row>
    <row r="554" spans="1:17">
      <c r="A554" t="s">
        <v>125</v>
      </c>
      <c r="B554">
        <v>7</v>
      </c>
      <c r="C554" t="s">
        <v>184</v>
      </c>
      <c r="D554">
        <v>330061</v>
      </c>
      <c r="E554" t="s">
        <v>238</v>
      </c>
      <c r="F554" t="s">
        <v>239</v>
      </c>
      <c r="G554" t="s">
        <v>235</v>
      </c>
      <c r="H554" t="s">
        <v>236</v>
      </c>
      <c r="I554" t="s">
        <v>237</v>
      </c>
      <c r="J554" s="1">
        <v>0.53125</v>
      </c>
      <c r="K554" s="1">
        <v>0.54861111111111105</v>
      </c>
      <c r="L554" t="s">
        <v>231</v>
      </c>
      <c r="M554" t="s">
        <v>232</v>
      </c>
      <c r="N554">
        <v>13.1371</v>
      </c>
      <c r="Q554" s="1">
        <f t="shared" si="23"/>
        <v>1.7361111111111049E-2</v>
      </c>
    </row>
    <row r="555" spans="1:17">
      <c r="A555" t="s">
        <v>125</v>
      </c>
      <c r="B555">
        <v>8</v>
      </c>
      <c r="C555" t="s">
        <v>184</v>
      </c>
      <c r="D555">
        <v>330024</v>
      </c>
      <c r="E555" t="s">
        <v>233</v>
      </c>
      <c r="F555" t="s">
        <v>234</v>
      </c>
      <c r="G555" t="s">
        <v>235</v>
      </c>
      <c r="H555" t="s">
        <v>231</v>
      </c>
      <c r="I555" t="s">
        <v>232</v>
      </c>
      <c r="J555" s="1">
        <v>0.55902777777777779</v>
      </c>
      <c r="K555" s="1">
        <v>0.57916666666666672</v>
      </c>
      <c r="L555" t="s">
        <v>236</v>
      </c>
      <c r="M555" t="s">
        <v>237</v>
      </c>
      <c r="N555">
        <v>14.0327</v>
      </c>
      <c r="Q555" s="1">
        <f t="shared" si="23"/>
        <v>2.0138888888888928E-2</v>
      </c>
    </row>
    <row r="556" spans="1:17">
      <c r="A556" t="s">
        <v>125</v>
      </c>
      <c r="B556">
        <v>9</v>
      </c>
      <c r="C556" t="s">
        <v>184</v>
      </c>
      <c r="D556">
        <v>330065</v>
      </c>
      <c r="E556" t="s">
        <v>246</v>
      </c>
      <c r="F556" t="s">
        <v>247</v>
      </c>
      <c r="G556" t="s">
        <v>235</v>
      </c>
      <c r="H556" t="s">
        <v>236</v>
      </c>
      <c r="I556" t="s">
        <v>237</v>
      </c>
      <c r="J556" s="1">
        <v>0.58333333333333337</v>
      </c>
      <c r="K556" s="1">
        <v>0.60625000000000007</v>
      </c>
      <c r="L556" t="s">
        <v>231</v>
      </c>
      <c r="M556" t="s">
        <v>232</v>
      </c>
      <c r="N556">
        <v>16.769100000000002</v>
      </c>
      <c r="Q556" s="1">
        <f t="shared" si="23"/>
        <v>2.2916666666666696E-2</v>
      </c>
    </row>
    <row r="557" spans="1:17">
      <c r="A557" t="s">
        <v>125</v>
      </c>
      <c r="B557">
        <v>10</v>
      </c>
      <c r="C557" t="s">
        <v>184</v>
      </c>
      <c r="D557">
        <v>330028</v>
      </c>
      <c r="E557" t="s">
        <v>233</v>
      </c>
      <c r="F557" t="s">
        <v>234</v>
      </c>
      <c r="G557" t="s">
        <v>235</v>
      </c>
      <c r="H557" t="s">
        <v>231</v>
      </c>
      <c r="I557" t="s">
        <v>232</v>
      </c>
      <c r="J557" s="1">
        <v>0.60763888888888895</v>
      </c>
      <c r="K557" s="1">
        <v>0.62777777777777777</v>
      </c>
      <c r="L557" t="s">
        <v>236</v>
      </c>
      <c r="M557" t="s">
        <v>237</v>
      </c>
      <c r="N557">
        <v>14.0327</v>
      </c>
      <c r="Q557" s="1">
        <f t="shared" si="23"/>
        <v>2.0138888888888817E-2</v>
      </c>
    </row>
    <row r="558" spans="1:17">
      <c r="A558" t="s">
        <v>125</v>
      </c>
      <c r="B558">
        <v>11</v>
      </c>
      <c r="C558" t="s">
        <v>184</v>
      </c>
      <c r="D558">
        <v>100251</v>
      </c>
      <c r="E558" t="s">
        <v>238</v>
      </c>
      <c r="F558" t="s">
        <v>239</v>
      </c>
      <c r="G558" t="s">
        <v>235</v>
      </c>
      <c r="H558" t="s">
        <v>236</v>
      </c>
      <c r="I558" t="s">
        <v>237</v>
      </c>
      <c r="J558" s="1">
        <v>0.6875</v>
      </c>
      <c r="K558" s="1">
        <v>0.70486111111111116</v>
      </c>
      <c r="L558" t="s">
        <v>231</v>
      </c>
      <c r="M558" t="s">
        <v>232</v>
      </c>
      <c r="N558">
        <v>13.1371</v>
      </c>
      <c r="Q558" s="1">
        <f t="shared" si="23"/>
        <v>1.736111111111116E-2</v>
      </c>
    </row>
    <row r="559" spans="1:17">
      <c r="A559" t="s">
        <v>125</v>
      </c>
      <c r="B559">
        <v>12</v>
      </c>
      <c r="C559" t="s">
        <v>184</v>
      </c>
      <c r="D559">
        <v>330032</v>
      </c>
      <c r="E559" t="s">
        <v>233</v>
      </c>
      <c r="F559" t="s">
        <v>234</v>
      </c>
      <c r="G559" t="s">
        <v>235</v>
      </c>
      <c r="H559" t="s">
        <v>231</v>
      </c>
      <c r="I559" t="s">
        <v>232</v>
      </c>
      <c r="J559" s="1">
        <v>0.70694444444444438</v>
      </c>
      <c r="K559" s="1">
        <v>0.7270833333333333</v>
      </c>
      <c r="L559" t="s">
        <v>236</v>
      </c>
      <c r="M559" t="s">
        <v>237</v>
      </c>
      <c r="N559">
        <v>14.0327</v>
      </c>
      <c r="Q559" s="1">
        <f t="shared" si="23"/>
        <v>2.0138888888888928E-2</v>
      </c>
    </row>
    <row r="560" spans="1:17">
      <c r="A560" t="s">
        <v>125</v>
      </c>
      <c r="B560">
        <v>13</v>
      </c>
      <c r="C560" t="s">
        <v>184</v>
      </c>
      <c r="D560">
        <v>330074</v>
      </c>
      <c r="E560" t="s">
        <v>238</v>
      </c>
      <c r="F560" t="s">
        <v>239</v>
      </c>
      <c r="G560" t="s">
        <v>235</v>
      </c>
      <c r="H560" t="s">
        <v>236</v>
      </c>
      <c r="I560" t="s">
        <v>237</v>
      </c>
      <c r="J560" s="1">
        <v>0.73611111111111116</v>
      </c>
      <c r="K560" s="1">
        <v>0.75555555555555554</v>
      </c>
      <c r="L560" t="s">
        <v>231</v>
      </c>
      <c r="M560" t="s">
        <v>232</v>
      </c>
      <c r="N560">
        <v>13.1371</v>
      </c>
      <c r="Q560" s="1">
        <f t="shared" si="23"/>
        <v>1.9444444444444375E-2</v>
      </c>
    </row>
    <row r="561" spans="1:17">
      <c r="A561" t="s">
        <v>125</v>
      </c>
      <c r="B561">
        <v>14</v>
      </c>
      <c r="C561" t="s">
        <v>184</v>
      </c>
      <c r="D561">
        <v>330035</v>
      </c>
      <c r="E561" t="s">
        <v>233</v>
      </c>
      <c r="F561" t="s">
        <v>234</v>
      </c>
      <c r="G561" t="s">
        <v>235</v>
      </c>
      <c r="H561" t="s">
        <v>231</v>
      </c>
      <c r="I561" t="s">
        <v>232</v>
      </c>
      <c r="J561" s="1">
        <v>0.76736111111111116</v>
      </c>
      <c r="K561" s="1">
        <v>0.78819444444444453</v>
      </c>
      <c r="L561" t="s">
        <v>236</v>
      </c>
      <c r="M561" t="s">
        <v>237</v>
      </c>
      <c r="N561">
        <v>14.0327</v>
      </c>
      <c r="Q561" s="1">
        <f t="shared" si="23"/>
        <v>2.083333333333337E-2</v>
      </c>
    </row>
    <row r="562" spans="1:17">
      <c r="A562" t="s">
        <v>125</v>
      </c>
      <c r="B562">
        <v>15</v>
      </c>
      <c r="C562" t="s">
        <v>184</v>
      </c>
      <c r="D562">
        <v>330077</v>
      </c>
      <c r="E562" t="s">
        <v>238</v>
      </c>
      <c r="F562" t="s">
        <v>239</v>
      </c>
      <c r="G562" t="s">
        <v>235</v>
      </c>
      <c r="H562" t="s">
        <v>236</v>
      </c>
      <c r="I562" t="s">
        <v>237</v>
      </c>
      <c r="J562" s="1">
        <v>0.79166666666666663</v>
      </c>
      <c r="K562" s="1">
        <v>0.81111111111111101</v>
      </c>
      <c r="L562" t="s">
        <v>231</v>
      </c>
      <c r="M562" t="s">
        <v>232</v>
      </c>
      <c r="N562">
        <v>13.1371</v>
      </c>
      <c r="Q562" s="1">
        <f t="shared" si="23"/>
        <v>1.9444444444444375E-2</v>
      </c>
    </row>
    <row r="563" spans="1:17">
      <c r="A563" t="s">
        <v>125</v>
      </c>
      <c r="B563">
        <v>16</v>
      </c>
      <c r="C563" t="s">
        <v>179</v>
      </c>
      <c r="H563" t="s">
        <v>231</v>
      </c>
      <c r="I563" t="s">
        <v>232</v>
      </c>
      <c r="J563" s="1">
        <v>0.81111111111111101</v>
      </c>
      <c r="K563" s="1">
        <v>0.82361111111111107</v>
      </c>
      <c r="L563" t="s">
        <v>180</v>
      </c>
      <c r="M563" t="s">
        <v>181</v>
      </c>
      <c r="N563">
        <v>9.8000000000000007</v>
      </c>
      <c r="Q563" s="1">
        <f t="shared" si="23"/>
        <v>1.2500000000000067E-2</v>
      </c>
    </row>
    <row r="564" spans="1:17">
      <c r="A564" t="s">
        <v>125</v>
      </c>
      <c r="N564">
        <f>SUM(N548:N563)</f>
        <v>216.77750000000006</v>
      </c>
      <c r="Q564" s="1">
        <f>SUM(Q548:Q563)</f>
        <v>0.31111111111111106</v>
      </c>
    </row>
    <row r="566" spans="1:17">
      <c r="A566" t="s">
        <v>129</v>
      </c>
    </row>
    <row r="567" spans="1:17">
      <c r="A567" t="s">
        <v>129</v>
      </c>
      <c r="B567">
        <v>1</v>
      </c>
      <c r="C567" t="s">
        <v>179</v>
      </c>
      <c r="H567" t="s">
        <v>180</v>
      </c>
      <c r="I567" t="s">
        <v>181</v>
      </c>
      <c r="J567" s="1">
        <v>0.28958333333333336</v>
      </c>
      <c r="K567" s="1">
        <v>0.30208333333333331</v>
      </c>
      <c r="L567" t="s">
        <v>231</v>
      </c>
      <c r="M567" t="s">
        <v>232</v>
      </c>
      <c r="N567">
        <v>9.6999999999999993</v>
      </c>
      <c r="Q567" s="1">
        <f t="shared" ref="Q567:Q582" si="24">K567-J567</f>
        <v>1.2499999999999956E-2</v>
      </c>
    </row>
    <row r="568" spans="1:17">
      <c r="A568" t="s">
        <v>129</v>
      </c>
      <c r="B568">
        <v>2</v>
      </c>
      <c r="C568" t="s">
        <v>184</v>
      </c>
      <c r="D568">
        <v>330006</v>
      </c>
      <c r="E568" t="s">
        <v>233</v>
      </c>
      <c r="F568" t="s">
        <v>234</v>
      </c>
      <c r="G568" t="s">
        <v>235</v>
      </c>
      <c r="H568" t="s">
        <v>231</v>
      </c>
      <c r="I568" t="s">
        <v>232</v>
      </c>
      <c r="J568" s="1">
        <v>0.30208333333333331</v>
      </c>
      <c r="K568" s="1">
        <v>0.32569444444444445</v>
      </c>
      <c r="L568" t="s">
        <v>236</v>
      </c>
      <c r="M568" t="s">
        <v>237</v>
      </c>
      <c r="N568">
        <v>14.0327</v>
      </c>
      <c r="Q568" s="1">
        <f t="shared" si="24"/>
        <v>2.3611111111111138E-2</v>
      </c>
    </row>
    <row r="569" spans="1:17">
      <c r="A569" t="s">
        <v>129</v>
      </c>
      <c r="B569">
        <v>3</v>
      </c>
      <c r="C569" t="s">
        <v>184</v>
      </c>
      <c r="D569">
        <v>330048</v>
      </c>
      <c r="E569" t="s">
        <v>238</v>
      </c>
      <c r="F569" t="s">
        <v>239</v>
      </c>
      <c r="G569" t="s">
        <v>235</v>
      </c>
      <c r="H569" t="s">
        <v>236</v>
      </c>
      <c r="I569" t="s">
        <v>237</v>
      </c>
      <c r="J569" s="1">
        <v>0.3298611111111111</v>
      </c>
      <c r="K569" s="1">
        <v>0.34930555555555554</v>
      </c>
      <c r="L569" t="s">
        <v>231</v>
      </c>
      <c r="M569" t="s">
        <v>232</v>
      </c>
      <c r="N569">
        <v>13.1371</v>
      </c>
      <c r="Q569" s="1">
        <f t="shared" si="24"/>
        <v>1.9444444444444431E-2</v>
      </c>
    </row>
    <row r="570" spans="1:17">
      <c r="A570" t="s">
        <v>129</v>
      </c>
      <c r="B570">
        <v>4</v>
      </c>
      <c r="C570" t="s">
        <v>184</v>
      </c>
      <c r="D570">
        <v>330012</v>
      </c>
      <c r="E570" t="s">
        <v>233</v>
      </c>
      <c r="F570" t="s">
        <v>234</v>
      </c>
      <c r="G570" t="s">
        <v>235</v>
      </c>
      <c r="H570" t="s">
        <v>231</v>
      </c>
      <c r="I570" t="s">
        <v>232</v>
      </c>
      <c r="J570" s="1">
        <v>0.35069444444444442</v>
      </c>
      <c r="K570" s="1">
        <v>0.3743055555555555</v>
      </c>
      <c r="L570" t="s">
        <v>236</v>
      </c>
      <c r="M570" t="s">
        <v>237</v>
      </c>
      <c r="N570">
        <v>14.0327</v>
      </c>
      <c r="Q570" s="1">
        <f t="shared" si="24"/>
        <v>2.3611111111111083E-2</v>
      </c>
    </row>
    <row r="571" spans="1:17">
      <c r="A571" t="s">
        <v>129</v>
      </c>
      <c r="B571">
        <v>5</v>
      </c>
      <c r="C571" t="s">
        <v>184</v>
      </c>
      <c r="D571">
        <v>330053</v>
      </c>
      <c r="E571" t="s">
        <v>238</v>
      </c>
      <c r="F571" t="s">
        <v>239</v>
      </c>
      <c r="G571" t="s">
        <v>235</v>
      </c>
      <c r="H571" t="s">
        <v>236</v>
      </c>
      <c r="I571" t="s">
        <v>237</v>
      </c>
      <c r="J571" s="1">
        <v>0.375</v>
      </c>
      <c r="K571" s="1">
        <v>0.39374999999999999</v>
      </c>
      <c r="L571" t="s">
        <v>231</v>
      </c>
      <c r="M571" t="s">
        <v>232</v>
      </c>
      <c r="N571">
        <v>13.1371</v>
      </c>
      <c r="Q571" s="1">
        <f t="shared" si="24"/>
        <v>1.8749999999999989E-2</v>
      </c>
    </row>
    <row r="572" spans="1:17">
      <c r="A572" t="s">
        <v>129</v>
      </c>
      <c r="B572">
        <v>6</v>
      </c>
      <c r="C572" t="s">
        <v>179</v>
      </c>
      <c r="H572" t="s">
        <v>231</v>
      </c>
      <c r="I572" t="s">
        <v>232</v>
      </c>
      <c r="J572" s="1">
        <v>0.39374999999999999</v>
      </c>
      <c r="K572" s="1">
        <v>0.40625</v>
      </c>
      <c r="L572" t="s">
        <v>180</v>
      </c>
      <c r="M572" t="s">
        <v>181</v>
      </c>
      <c r="N572">
        <v>9.8000000000000007</v>
      </c>
      <c r="Q572" s="1">
        <f t="shared" si="24"/>
        <v>1.2500000000000011E-2</v>
      </c>
    </row>
    <row r="573" spans="1:17">
      <c r="A573" t="s">
        <v>129</v>
      </c>
      <c r="B573">
        <v>7</v>
      </c>
      <c r="C573" t="s">
        <v>179</v>
      </c>
      <c r="H573" t="s">
        <v>180</v>
      </c>
      <c r="I573" t="s">
        <v>181</v>
      </c>
      <c r="J573" s="1">
        <v>0.54027777777777775</v>
      </c>
      <c r="K573" s="1">
        <v>0.54861111111111105</v>
      </c>
      <c r="L573" t="s">
        <v>218</v>
      </c>
      <c r="M573" t="s">
        <v>219</v>
      </c>
      <c r="N573">
        <v>5.3</v>
      </c>
      <c r="Q573" s="1">
        <f t="shared" si="24"/>
        <v>8.3333333333333037E-3</v>
      </c>
    </row>
    <row r="574" spans="1:17">
      <c r="A574" t="s">
        <v>129</v>
      </c>
      <c r="B574">
        <v>8</v>
      </c>
      <c r="C574" t="s">
        <v>184</v>
      </c>
      <c r="D574">
        <v>220833</v>
      </c>
      <c r="E574" t="s">
        <v>220</v>
      </c>
      <c r="F574" t="s">
        <v>221</v>
      </c>
      <c r="G574" t="s">
        <v>222</v>
      </c>
      <c r="H574" t="s">
        <v>218</v>
      </c>
      <c r="I574" t="s">
        <v>219</v>
      </c>
      <c r="J574" s="1">
        <v>0.54861111111111105</v>
      </c>
      <c r="K574" s="1">
        <v>0.58333333333333337</v>
      </c>
      <c r="L574" t="s">
        <v>223</v>
      </c>
      <c r="M574" t="s">
        <v>224</v>
      </c>
      <c r="N574">
        <v>19.882999999999999</v>
      </c>
      <c r="Q574" s="1">
        <f t="shared" si="24"/>
        <v>3.4722222222222321E-2</v>
      </c>
    </row>
    <row r="575" spans="1:17">
      <c r="A575" t="s">
        <v>129</v>
      </c>
      <c r="B575">
        <v>9</v>
      </c>
      <c r="C575" t="s">
        <v>184</v>
      </c>
      <c r="D575">
        <v>220907</v>
      </c>
      <c r="E575" t="s">
        <v>225</v>
      </c>
      <c r="F575" t="s">
        <v>226</v>
      </c>
      <c r="G575" t="s">
        <v>222</v>
      </c>
      <c r="H575" t="s">
        <v>223</v>
      </c>
      <c r="I575" t="s">
        <v>224</v>
      </c>
      <c r="J575" s="1">
        <v>0.60069444444444442</v>
      </c>
      <c r="K575" s="1">
        <v>0.63750000000000007</v>
      </c>
      <c r="L575" t="s">
        <v>218</v>
      </c>
      <c r="M575" t="s">
        <v>219</v>
      </c>
      <c r="N575">
        <v>20.921500000000002</v>
      </c>
      <c r="Q575" s="1">
        <f t="shared" si="24"/>
        <v>3.6805555555555647E-2</v>
      </c>
    </row>
    <row r="576" spans="1:17">
      <c r="A576" t="s">
        <v>129</v>
      </c>
      <c r="B576">
        <v>10</v>
      </c>
      <c r="C576" t="s">
        <v>184</v>
      </c>
      <c r="D576">
        <v>220842</v>
      </c>
      <c r="E576" t="s">
        <v>227</v>
      </c>
      <c r="F576" t="s">
        <v>228</v>
      </c>
      <c r="G576" t="s">
        <v>222</v>
      </c>
      <c r="H576" t="s">
        <v>218</v>
      </c>
      <c r="I576" t="s">
        <v>219</v>
      </c>
      <c r="J576" s="1">
        <v>0.64236111111111105</v>
      </c>
      <c r="K576" s="1">
        <v>0.67152777777777783</v>
      </c>
      <c r="L576" t="s">
        <v>192</v>
      </c>
      <c r="M576" t="s">
        <v>193</v>
      </c>
      <c r="N576">
        <v>16.2334</v>
      </c>
      <c r="Q576" s="1">
        <f t="shared" si="24"/>
        <v>2.9166666666666785E-2</v>
      </c>
    </row>
    <row r="577" spans="1:17">
      <c r="A577" t="s">
        <v>129</v>
      </c>
      <c r="B577">
        <v>11</v>
      </c>
      <c r="C577" t="s">
        <v>179</v>
      </c>
      <c r="H577" t="s">
        <v>192</v>
      </c>
      <c r="I577" t="s">
        <v>193</v>
      </c>
      <c r="J577" s="1">
        <v>0.67152777777777783</v>
      </c>
      <c r="K577" s="1">
        <v>0.67847222222222225</v>
      </c>
      <c r="L577" t="s">
        <v>223</v>
      </c>
      <c r="M577" t="s">
        <v>224</v>
      </c>
      <c r="N577">
        <v>4.9610000000000003</v>
      </c>
      <c r="Q577" s="1">
        <f t="shared" si="24"/>
        <v>6.9444444444444198E-3</v>
      </c>
    </row>
    <row r="578" spans="1:17">
      <c r="A578" t="s">
        <v>129</v>
      </c>
      <c r="B578">
        <v>12</v>
      </c>
      <c r="C578" t="s">
        <v>184</v>
      </c>
      <c r="D578">
        <v>220917</v>
      </c>
      <c r="E578" t="s">
        <v>225</v>
      </c>
      <c r="F578" t="s">
        <v>226</v>
      </c>
      <c r="G578" t="s">
        <v>222</v>
      </c>
      <c r="H578" t="s">
        <v>223</v>
      </c>
      <c r="I578" t="s">
        <v>224</v>
      </c>
      <c r="J578" s="1">
        <v>0.70486111111111116</v>
      </c>
      <c r="K578" s="1">
        <v>0.7416666666666667</v>
      </c>
      <c r="L578" t="s">
        <v>218</v>
      </c>
      <c r="M578" t="s">
        <v>219</v>
      </c>
      <c r="N578">
        <v>20.921500000000002</v>
      </c>
      <c r="Q578" s="1">
        <f t="shared" si="24"/>
        <v>3.6805555555555536E-2</v>
      </c>
    </row>
    <row r="579" spans="1:17">
      <c r="A579" t="s">
        <v>129</v>
      </c>
      <c r="B579">
        <v>13</v>
      </c>
      <c r="C579" t="s">
        <v>184</v>
      </c>
      <c r="D579">
        <v>220852</v>
      </c>
      <c r="E579" t="s">
        <v>227</v>
      </c>
      <c r="F579" t="s">
        <v>228</v>
      </c>
      <c r="G579" t="s">
        <v>222</v>
      </c>
      <c r="H579" t="s">
        <v>218</v>
      </c>
      <c r="I579" t="s">
        <v>219</v>
      </c>
      <c r="J579" s="1">
        <v>0.74652777777777779</v>
      </c>
      <c r="K579" s="1">
        <v>0.77708333333333324</v>
      </c>
      <c r="L579" t="s">
        <v>192</v>
      </c>
      <c r="M579" t="s">
        <v>193</v>
      </c>
      <c r="N579">
        <v>16.2334</v>
      </c>
      <c r="Q579" s="1">
        <f t="shared" si="24"/>
        <v>3.0555555555555447E-2</v>
      </c>
    </row>
    <row r="580" spans="1:17">
      <c r="A580" t="s">
        <v>129</v>
      </c>
      <c r="B580">
        <v>14</v>
      </c>
      <c r="C580" t="s">
        <v>184</v>
      </c>
      <c r="D580">
        <v>220924</v>
      </c>
      <c r="E580" t="s">
        <v>229</v>
      </c>
      <c r="F580" t="s">
        <v>230</v>
      </c>
      <c r="G580" t="s">
        <v>222</v>
      </c>
      <c r="H580" t="s">
        <v>192</v>
      </c>
      <c r="I580" t="s">
        <v>193</v>
      </c>
      <c r="J580" s="1">
        <v>0.78680555555555554</v>
      </c>
      <c r="K580" s="1">
        <v>0.81527777777777777</v>
      </c>
      <c r="L580" t="s">
        <v>218</v>
      </c>
      <c r="M580" t="s">
        <v>219</v>
      </c>
      <c r="N580">
        <v>15.4627</v>
      </c>
      <c r="Q580" s="1">
        <f t="shared" si="24"/>
        <v>2.8472222222222232E-2</v>
      </c>
    </row>
    <row r="581" spans="1:17">
      <c r="A581" t="s">
        <v>129</v>
      </c>
      <c r="B581">
        <v>15</v>
      </c>
      <c r="C581" t="s">
        <v>184</v>
      </c>
      <c r="D581">
        <v>220859</v>
      </c>
      <c r="E581" t="s">
        <v>220</v>
      </c>
      <c r="F581" t="s">
        <v>221</v>
      </c>
      <c r="G581" t="s">
        <v>222</v>
      </c>
      <c r="H581" t="s">
        <v>218</v>
      </c>
      <c r="I581" t="s">
        <v>219</v>
      </c>
      <c r="J581" s="1">
        <v>0.81944444444444453</v>
      </c>
      <c r="K581" s="1">
        <v>0.85486111111111107</v>
      </c>
      <c r="L581" t="s">
        <v>223</v>
      </c>
      <c r="M581" t="s">
        <v>224</v>
      </c>
      <c r="N581">
        <v>19.882999999999999</v>
      </c>
      <c r="Q581" s="1">
        <f t="shared" si="24"/>
        <v>3.5416666666666541E-2</v>
      </c>
    </row>
    <row r="582" spans="1:17">
      <c r="A582" t="s">
        <v>129</v>
      </c>
      <c r="B582">
        <v>16</v>
      </c>
      <c r="C582" t="s">
        <v>179</v>
      </c>
      <c r="H582" t="s">
        <v>223</v>
      </c>
      <c r="I582" t="s">
        <v>224</v>
      </c>
      <c r="J582" s="1">
        <v>0.85486111111111107</v>
      </c>
      <c r="K582" s="1">
        <v>0.86875000000000002</v>
      </c>
      <c r="L582" t="s">
        <v>180</v>
      </c>
      <c r="M582" t="s">
        <v>181</v>
      </c>
      <c r="N582">
        <v>13.7</v>
      </c>
      <c r="Q582" s="1">
        <f t="shared" si="24"/>
        <v>1.3888888888888951E-2</v>
      </c>
    </row>
    <row r="583" spans="1:17">
      <c r="A583" t="s">
        <v>129</v>
      </c>
      <c r="N583">
        <f>SUM(N567:N582)</f>
        <v>227.3391</v>
      </c>
      <c r="Q583" s="1">
        <f>SUM(Q567:Q582)</f>
        <v>0.37152777777777779</v>
      </c>
    </row>
    <row r="585" spans="1:17">
      <c r="A585" t="s">
        <v>121</v>
      </c>
    </row>
    <row r="586" spans="1:17">
      <c r="A586" t="s">
        <v>121</v>
      </c>
      <c r="B586">
        <v>1</v>
      </c>
      <c r="C586" t="s">
        <v>179</v>
      </c>
      <c r="H586" t="s">
        <v>180</v>
      </c>
      <c r="I586" t="s">
        <v>181</v>
      </c>
      <c r="J586" s="1">
        <v>0.26041666666666669</v>
      </c>
      <c r="K586" s="1">
        <v>0.26874999999999999</v>
      </c>
      <c r="L586" t="s">
        <v>182</v>
      </c>
      <c r="M586" t="s">
        <v>183</v>
      </c>
      <c r="N586">
        <v>7.6</v>
      </c>
      <c r="Q586" s="1">
        <f t="shared" ref="Q586:Q608" si="25">K586-J586</f>
        <v>8.3333333333333037E-3</v>
      </c>
    </row>
    <row r="587" spans="1:17">
      <c r="A587" t="s">
        <v>121</v>
      </c>
      <c r="B587">
        <v>2</v>
      </c>
      <c r="C587" t="s">
        <v>184</v>
      </c>
      <c r="D587">
        <v>534933</v>
      </c>
      <c r="E587" t="s">
        <v>185</v>
      </c>
      <c r="F587" t="s">
        <v>186</v>
      </c>
      <c r="G587" t="s">
        <v>187</v>
      </c>
      <c r="H587" t="s">
        <v>182</v>
      </c>
      <c r="I587" t="s">
        <v>183</v>
      </c>
      <c r="J587" s="1">
        <v>0.26874999999999999</v>
      </c>
      <c r="K587" s="1">
        <v>0.2902777777777778</v>
      </c>
      <c r="L587" t="s">
        <v>188</v>
      </c>
      <c r="M587" t="s">
        <v>189</v>
      </c>
      <c r="N587">
        <v>12.118</v>
      </c>
      <c r="Q587" s="1">
        <f t="shared" si="25"/>
        <v>2.1527777777777812E-2</v>
      </c>
    </row>
    <row r="588" spans="1:17">
      <c r="A588" t="s">
        <v>121</v>
      </c>
      <c r="B588">
        <v>3</v>
      </c>
      <c r="C588" t="s">
        <v>184</v>
      </c>
      <c r="D588">
        <v>534945</v>
      </c>
      <c r="E588" t="s">
        <v>254</v>
      </c>
      <c r="F588" t="s">
        <v>255</v>
      </c>
      <c r="G588" t="s">
        <v>187</v>
      </c>
      <c r="H588" t="s">
        <v>188</v>
      </c>
      <c r="I588" t="s">
        <v>189</v>
      </c>
      <c r="J588" s="1">
        <v>0.29444444444444445</v>
      </c>
      <c r="K588" s="1">
        <v>0.30624999999999997</v>
      </c>
      <c r="L588" t="s">
        <v>256</v>
      </c>
      <c r="M588" t="s">
        <v>257</v>
      </c>
      <c r="N588">
        <v>7.0021199999999997</v>
      </c>
      <c r="Q588" s="1">
        <f t="shared" si="25"/>
        <v>1.1805555555555514E-2</v>
      </c>
    </row>
    <row r="589" spans="1:17">
      <c r="A589" t="s">
        <v>121</v>
      </c>
      <c r="B589">
        <v>4</v>
      </c>
      <c r="C589" t="s">
        <v>184</v>
      </c>
      <c r="D589">
        <v>534858</v>
      </c>
      <c r="E589" t="s">
        <v>258</v>
      </c>
      <c r="F589" t="s">
        <v>259</v>
      </c>
      <c r="G589" t="s">
        <v>187</v>
      </c>
      <c r="H589" t="s">
        <v>256</v>
      </c>
      <c r="I589" t="s">
        <v>257</v>
      </c>
      <c r="J589" s="1">
        <v>0.31458333333333333</v>
      </c>
      <c r="K589" s="1">
        <v>0.32847222222222222</v>
      </c>
      <c r="L589" t="s">
        <v>188</v>
      </c>
      <c r="M589" t="s">
        <v>189</v>
      </c>
      <c r="N589">
        <v>6.6150900000000004</v>
      </c>
      <c r="Q589" s="1">
        <f t="shared" si="25"/>
        <v>1.3888888888888895E-2</v>
      </c>
    </row>
    <row r="590" spans="1:17">
      <c r="A590" t="s">
        <v>121</v>
      </c>
      <c r="B590">
        <v>5</v>
      </c>
      <c r="C590" t="s">
        <v>184</v>
      </c>
      <c r="D590">
        <v>534798</v>
      </c>
      <c r="E590" t="s">
        <v>190</v>
      </c>
      <c r="F590" t="s">
        <v>191</v>
      </c>
      <c r="G590" t="s">
        <v>187</v>
      </c>
      <c r="H590" t="s">
        <v>188</v>
      </c>
      <c r="I590" t="s">
        <v>189</v>
      </c>
      <c r="J590" s="1">
        <v>0.33333333333333331</v>
      </c>
      <c r="K590" s="1">
        <v>0.3576388888888889</v>
      </c>
      <c r="L590" t="s">
        <v>182</v>
      </c>
      <c r="M590" t="s">
        <v>183</v>
      </c>
      <c r="N590">
        <v>12.781700000000001</v>
      </c>
      <c r="Q590" s="1">
        <f t="shared" si="25"/>
        <v>2.430555555555558E-2</v>
      </c>
    </row>
    <row r="591" spans="1:17">
      <c r="A591" t="s">
        <v>121</v>
      </c>
      <c r="B591">
        <v>6</v>
      </c>
      <c r="C591" t="s">
        <v>184</v>
      </c>
      <c r="D591">
        <v>534726</v>
      </c>
      <c r="E591" t="s">
        <v>185</v>
      </c>
      <c r="F591" t="s">
        <v>186</v>
      </c>
      <c r="G591" t="s">
        <v>187</v>
      </c>
      <c r="H591" t="s">
        <v>182</v>
      </c>
      <c r="I591" t="s">
        <v>183</v>
      </c>
      <c r="J591" s="1">
        <v>0.36736111111111108</v>
      </c>
      <c r="K591" s="1">
        <v>0.39513888888888887</v>
      </c>
      <c r="L591" t="s">
        <v>188</v>
      </c>
      <c r="M591" t="s">
        <v>189</v>
      </c>
      <c r="N591">
        <v>12.118</v>
      </c>
      <c r="Q591" s="1">
        <f t="shared" si="25"/>
        <v>2.777777777777779E-2</v>
      </c>
    </row>
    <row r="592" spans="1:17">
      <c r="A592" t="s">
        <v>121</v>
      </c>
      <c r="B592">
        <v>7</v>
      </c>
      <c r="C592" t="s">
        <v>184</v>
      </c>
      <c r="D592">
        <v>534815</v>
      </c>
      <c r="E592" t="s">
        <v>190</v>
      </c>
      <c r="F592" t="s">
        <v>191</v>
      </c>
      <c r="G592" t="s">
        <v>187</v>
      </c>
      <c r="H592" t="s">
        <v>188</v>
      </c>
      <c r="I592" t="s">
        <v>189</v>
      </c>
      <c r="J592" s="1">
        <v>0.3972222222222222</v>
      </c>
      <c r="K592" s="1">
        <v>0.41875000000000001</v>
      </c>
      <c r="L592" t="s">
        <v>182</v>
      </c>
      <c r="M592" t="s">
        <v>183</v>
      </c>
      <c r="N592">
        <v>12.781700000000001</v>
      </c>
      <c r="Q592" s="1">
        <f t="shared" si="25"/>
        <v>2.1527777777777812E-2</v>
      </c>
    </row>
    <row r="593" spans="1:17">
      <c r="A593" t="s">
        <v>121</v>
      </c>
      <c r="B593">
        <v>8</v>
      </c>
      <c r="C593" t="s">
        <v>179</v>
      </c>
      <c r="H593" t="s">
        <v>182</v>
      </c>
      <c r="I593" t="s">
        <v>183</v>
      </c>
      <c r="J593" s="1">
        <v>0.41875000000000001</v>
      </c>
      <c r="K593" s="1">
        <v>0.42708333333333331</v>
      </c>
      <c r="L593" t="s">
        <v>180</v>
      </c>
      <c r="M593" t="s">
        <v>181</v>
      </c>
      <c r="N593">
        <v>7.8</v>
      </c>
      <c r="Q593" s="1">
        <f t="shared" si="25"/>
        <v>8.3333333333333037E-3</v>
      </c>
    </row>
    <row r="594" spans="1:17">
      <c r="A594" t="s">
        <v>121</v>
      </c>
      <c r="B594">
        <v>9</v>
      </c>
      <c r="C594" t="s">
        <v>179</v>
      </c>
      <c r="H594" t="s">
        <v>180</v>
      </c>
      <c r="I594" t="s">
        <v>181</v>
      </c>
      <c r="J594" s="1">
        <v>0.54722222222222217</v>
      </c>
      <c r="K594" s="1">
        <v>0.55555555555555558</v>
      </c>
      <c r="L594" t="s">
        <v>182</v>
      </c>
      <c r="M594" t="s">
        <v>183</v>
      </c>
      <c r="N594">
        <v>7.6</v>
      </c>
      <c r="Q594" s="1">
        <f t="shared" si="25"/>
        <v>8.3333333333334147E-3</v>
      </c>
    </row>
    <row r="595" spans="1:17">
      <c r="A595" t="s">
        <v>121</v>
      </c>
      <c r="B595">
        <v>10</v>
      </c>
      <c r="C595" t="s">
        <v>184</v>
      </c>
      <c r="D595">
        <v>534855</v>
      </c>
      <c r="E595" t="s">
        <v>185</v>
      </c>
      <c r="F595" t="s">
        <v>186</v>
      </c>
      <c r="G595" t="s">
        <v>187</v>
      </c>
      <c r="H595" t="s">
        <v>182</v>
      </c>
      <c r="I595" t="s">
        <v>183</v>
      </c>
      <c r="J595" s="1">
        <v>0.55555555555555558</v>
      </c>
      <c r="K595" s="1">
        <v>0.57916666666666672</v>
      </c>
      <c r="L595" t="s">
        <v>188</v>
      </c>
      <c r="M595" t="s">
        <v>189</v>
      </c>
      <c r="N595">
        <v>12.118</v>
      </c>
      <c r="Q595" s="1">
        <f t="shared" si="25"/>
        <v>2.3611111111111138E-2</v>
      </c>
    </row>
    <row r="596" spans="1:17">
      <c r="A596" t="s">
        <v>121</v>
      </c>
      <c r="B596">
        <v>11</v>
      </c>
      <c r="C596" t="s">
        <v>184</v>
      </c>
      <c r="D596">
        <v>534725</v>
      </c>
      <c r="E596" t="s">
        <v>190</v>
      </c>
      <c r="F596" t="s">
        <v>191</v>
      </c>
      <c r="G596" t="s">
        <v>187</v>
      </c>
      <c r="H596" t="s">
        <v>188</v>
      </c>
      <c r="I596" t="s">
        <v>189</v>
      </c>
      <c r="J596" s="1">
        <v>0.58194444444444449</v>
      </c>
      <c r="K596" s="1">
        <v>0.60347222222222219</v>
      </c>
      <c r="L596" t="s">
        <v>182</v>
      </c>
      <c r="M596" t="s">
        <v>183</v>
      </c>
      <c r="N596">
        <v>12.781700000000001</v>
      </c>
      <c r="Q596" s="1">
        <f t="shared" si="25"/>
        <v>2.1527777777777701E-2</v>
      </c>
    </row>
    <row r="597" spans="1:17">
      <c r="A597" t="s">
        <v>121</v>
      </c>
      <c r="B597">
        <v>12</v>
      </c>
      <c r="C597" t="s">
        <v>184</v>
      </c>
      <c r="D597">
        <v>534791</v>
      </c>
      <c r="E597" t="s">
        <v>185</v>
      </c>
      <c r="F597" t="s">
        <v>186</v>
      </c>
      <c r="G597" t="s">
        <v>187</v>
      </c>
      <c r="H597" t="s">
        <v>182</v>
      </c>
      <c r="I597" t="s">
        <v>183</v>
      </c>
      <c r="J597" s="1">
        <v>0.60555555555555551</v>
      </c>
      <c r="K597" s="1">
        <v>0.62916666666666665</v>
      </c>
      <c r="L597" t="s">
        <v>188</v>
      </c>
      <c r="M597" t="s">
        <v>189</v>
      </c>
      <c r="N597">
        <v>12.118</v>
      </c>
      <c r="Q597" s="1">
        <f t="shared" si="25"/>
        <v>2.3611111111111138E-2</v>
      </c>
    </row>
    <row r="598" spans="1:17">
      <c r="A598" t="s">
        <v>121</v>
      </c>
      <c r="B598">
        <v>13</v>
      </c>
      <c r="C598" t="s">
        <v>184</v>
      </c>
      <c r="D598">
        <v>534782</v>
      </c>
      <c r="E598" t="s">
        <v>190</v>
      </c>
      <c r="F598" t="s">
        <v>191</v>
      </c>
      <c r="G598" t="s">
        <v>187</v>
      </c>
      <c r="H598" t="s">
        <v>188</v>
      </c>
      <c r="I598" t="s">
        <v>189</v>
      </c>
      <c r="J598" s="1">
        <v>0.63402777777777775</v>
      </c>
      <c r="K598" s="1">
        <v>0.65555555555555556</v>
      </c>
      <c r="L598" t="s">
        <v>182</v>
      </c>
      <c r="M598" t="s">
        <v>183</v>
      </c>
      <c r="N598">
        <v>12.781700000000001</v>
      </c>
      <c r="Q598" s="1">
        <f t="shared" si="25"/>
        <v>2.1527777777777812E-2</v>
      </c>
    </row>
    <row r="599" spans="1:17">
      <c r="A599" t="s">
        <v>121</v>
      </c>
      <c r="B599">
        <v>14</v>
      </c>
      <c r="C599" t="s">
        <v>179</v>
      </c>
      <c r="H599" t="s">
        <v>182</v>
      </c>
      <c r="I599" t="s">
        <v>183</v>
      </c>
      <c r="J599" s="1">
        <v>0.65555555555555556</v>
      </c>
      <c r="K599" s="1">
        <v>0.66597222222222219</v>
      </c>
      <c r="L599" t="s">
        <v>207</v>
      </c>
      <c r="M599" t="s">
        <v>208</v>
      </c>
      <c r="N599">
        <v>7.3970000000000002</v>
      </c>
      <c r="Q599" s="1">
        <f t="shared" si="25"/>
        <v>1.041666666666663E-2</v>
      </c>
    </row>
    <row r="600" spans="1:17">
      <c r="A600" t="s">
        <v>121</v>
      </c>
      <c r="B600">
        <v>15</v>
      </c>
      <c r="C600" t="s">
        <v>184</v>
      </c>
      <c r="D600">
        <v>201065</v>
      </c>
      <c r="E600" t="s">
        <v>209</v>
      </c>
      <c r="F600" t="s">
        <v>210</v>
      </c>
      <c r="G600" t="s">
        <v>211</v>
      </c>
      <c r="H600" t="s">
        <v>207</v>
      </c>
      <c r="I600" t="s">
        <v>208</v>
      </c>
      <c r="J600" s="1">
        <v>0.6875</v>
      </c>
      <c r="K600" s="1">
        <v>0.70277777777777783</v>
      </c>
      <c r="L600" t="s">
        <v>212</v>
      </c>
      <c r="M600" t="s">
        <v>213</v>
      </c>
      <c r="N600">
        <v>6.6947799999999997</v>
      </c>
      <c r="Q600" s="1">
        <f t="shared" si="25"/>
        <v>1.5277777777777835E-2</v>
      </c>
    </row>
    <row r="601" spans="1:17">
      <c r="A601" t="s">
        <v>121</v>
      </c>
      <c r="B601">
        <v>16</v>
      </c>
      <c r="C601" t="s">
        <v>184</v>
      </c>
      <c r="D601">
        <v>201269</v>
      </c>
      <c r="E601" t="s">
        <v>214</v>
      </c>
      <c r="F601" t="s">
        <v>215</v>
      </c>
      <c r="G601" t="s">
        <v>211</v>
      </c>
      <c r="H601" t="s">
        <v>212</v>
      </c>
      <c r="I601" t="s">
        <v>213</v>
      </c>
      <c r="J601" s="1">
        <v>0.70486111111111116</v>
      </c>
      <c r="K601" s="1">
        <v>0.72222222222222221</v>
      </c>
      <c r="L601" t="s">
        <v>207</v>
      </c>
      <c r="M601" t="s">
        <v>208</v>
      </c>
      <c r="N601">
        <v>7.8006000000000002</v>
      </c>
      <c r="Q601" s="1">
        <f t="shared" si="25"/>
        <v>1.7361111111111049E-2</v>
      </c>
    </row>
    <row r="602" spans="1:17">
      <c r="A602" t="s">
        <v>121</v>
      </c>
      <c r="B602">
        <v>17</v>
      </c>
      <c r="C602" t="s">
        <v>184</v>
      </c>
      <c r="D602">
        <v>201077</v>
      </c>
      <c r="E602" t="s">
        <v>209</v>
      </c>
      <c r="F602" t="s">
        <v>210</v>
      </c>
      <c r="G602" t="s">
        <v>211</v>
      </c>
      <c r="H602" t="s">
        <v>207</v>
      </c>
      <c r="I602" t="s">
        <v>208</v>
      </c>
      <c r="J602" s="1">
        <v>0.72916666666666663</v>
      </c>
      <c r="K602" s="1">
        <v>0.74791666666666667</v>
      </c>
      <c r="L602" t="s">
        <v>212</v>
      </c>
      <c r="M602" t="s">
        <v>213</v>
      </c>
      <c r="N602">
        <v>6.6947799999999997</v>
      </c>
      <c r="Q602" s="1">
        <f t="shared" si="25"/>
        <v>1.8750000000000044E-2</v>
      </c>
    </row>
    <row r="603" spans="1:17">
      <c r="A603" t="s">
        <v>121</v>
      </c>
      <c r="B603">
        <v>18</v>
      </c>
      <c r="C603" t="s">
        <v>184</v>
      </c>
      <c r="D603">
        <v>201278</v>
      </c>
      <c r="E603" t="s">
        <v>214</v>
      </c>
      <c r="F603" t="s">
        <v>215</v>
      </c>
      <c r="G603" t="s">
        <v>211</v>
      </c>
      <c r="H603" t="s">
        <v>212</v>
      </c>
      <c r="I603" t="s">
        <v>213</v>
      </c>
      <c r="J603" s="1">
        <v>0.74791666666666667</v>
      </c>
      <c r="K603" s="1">
        <v>0.7680555555555556</v>
      </c>
      <c r="L603" t="s">
        <v>207</v>
      </c>
      <c r="M603" t="s">
        <v>208</v>
      </c>
      <c r="N603">
        <v>7.8006000000000002</v>
      </c>
      <c r="Q603" s="1">
        <f t="shared" si="25"/>
        <v>2.0138888888888928E-2</v>
      </c>
    </row>
    <row r="604" spans="1:17">
      <c r="A604" t="s">
        <v>121</v>
      </c>
      <c r="B604">
        <v>19</v>
      </c>
      <c r="C604" t="s">
        <v>184</v>
      </c>
      <c r="D604">
        <v>201087</v>
      </c>
      <c r="E604" t="s">
        <v>209</v>
      </c>
      <c r="F604" t="s">
        <v>210</v>
      </c>
      <c r="G604" t="s">
        <v>211</v>
      </c>
      <c r="H604" t="s">
        <v>207</v>
      </c>
      <c r="I604" t="s">
        <v>208</v>
      </c>
      <c r="J604" s="1">
        <v>0.77083333333333337</v>
      </c>
      <c r="K604" s="1">
        <v>0.7895833333333333</v>
      </c>
      <c r="L604" t="s">
        <v>212</v>
      </c>
      <c r="M604" t="s">
        <v>213</v>
      </c>
      <c r="N604">
        <v>6.6947799999999997</v>
      </c>
      <c r="Q604" s="1">
        <f t="shared" si="25"/>
        <v>1.8749999999999933E-2</v>
      </c>
    </row>
    <row r="605" spans="1:17">
      <c r="A605" t="s">
        <v>121</v>
      </c>
      <c r="B605">
        <v>20</v>
      </c>
      <c r="C605" t="s">
        <v>184</v>
      </c>
      <c r="D605">
        <v>201287</v>
      </c>
      <c r="E605" t="s">
        <v>214</v>
      </c>
      <c r="F605" t="s">
        <v>215</v>
      </c>
      <c r="G605" t="s">
        <v>211</v>
      </c>
      <c r="H605" t="s">
        <v>212</v>
      </c>
      <c r="I605" t="s">
        <v>213</v>
      </c>
      <c r="J605" s="1">
        <v>0.7895833333333333</v>
      </c>
      <c r="K605" s="1">
        <v>0.80902777777777779</v>
      </c>
      <c r="L605" t="s">
        <v>207</v>
      </c>
      <c r="M605" t="s">
        <v>208</v>
      </c>
      <c r="N605">
        <v>7.8006000000000002</v>
      </c>
      <c r="Q605" s="1">
        <f t="shared" si="25"/>
        <v>1.9444444444444486E-2</v>
      </c>
    </row>
    <row r="606" spans="1:17">
      <c r="A606" t="s">
        <v>121</v>
      </c>
      <c r="B606">
        <v>21</v>
      </c>
      <c r="C606" t="s">
        <v>184</v>
      </c>
      <c r="D606">
        <v>201096</v>
      </c>
      <c r="E606" t="s">
        <v>209</v>
      </c>
      <c r="F606" t="s">
        <v>210</v>
      </c>
      <c r="G606" t="s">
        <v>211</v>
      </c>
      <c r="H606" t="s">
        <v>207</v>
      </c>
      <c r="I606" t="s">
        <v>208</v>
      </c>
      <c r="J606" s="1">
        <v>0.8125</v>
      </c>
      <c r="K606" s="1">
        <v>0.82847222222222217</v>
      </c>
      <c r="L606" t="s">
        <v>212</v>
      </c>
      <c r="M606" t="s">
        <v>213</v>
      </c>
      <c r="N606">
        <v>6.6947799999999997</v>
      </c>
      <c r="Q606" s="1">
        <f t="shared" si="25"/>
        <v>1.5972222222222165E-2</v>
      </c>
    </row>
    <row r="607" spans="1:17">
      <c r="A607" t="s">
        <v>121</v>
      </c>
      <c r="B607">
        <v>22</v>
      </c>
      <c r="C607" t="s">
        <v>184</v>
      </c>
      <c r="D607">
        <v>201296</v>
      </c>
      <c r="E607" t="s">
        <v>214</v>
      </c>
      <c r="F607" t="s">
        <v>215</v>
      </c>
      <c r="G607" t="s">
        <v>211</v>
      </c>
      <c r="H607" t="s">
        <v>212</v>
      </c>
      <c r="I607" t="s">
        <v>213</v>
      </c>
      <c r="J607" s="1">
        <v>0.83333333333333337</v>
      </c>
      <c r="K607" s="1">
        <v>0.85</v>
      </c>
      <c r="L607" t="s">
        <v>207</v>
      </c>
      <c r="M607" t="s">
        <v>208</v>
      </c>
      <c r="N607">
        <v>7.8006000000000002</v>
      </c>
      <c r="Q607" s="1">
        <f t="shared" si="25"/>
        <v>1.6666666666666607E-2</v>
      </c>
    </row>
    <row r="608" spans="1:17">
      <c r="A608" t="s">
        <v>121</v>
      </c>
      <c r="B608">
        <v>23</v>
      </c>
      <c r="C608" t="s">
        <v>179</v>
      </c>
      <c r="H608" t="s">
        <v>207</v>
      </c>
      <c r="I608" t="s">
        <v>208</v>
      </c>
      <c r="J608" s="1">
        <v>0.85</v>
      </c>
      <c r="K608" s="1">
        <v>0.85902777777777783</v>
      </c>
      <c r="L608" t="s">
        <v>180</v>
      </c>
      <c r="M608" t="s">
        <v>181</v>
      </c>
      <c r="N608">
        <v>5.3</v>
      </c>
      <c r="Q608" s="1">
        <f t="shared" si="25"/>
        <v>9.0277777777778567E-3</v>
      </c>
    </row>
    <row r="609" spans="1:17">
      <c r="A609" t="s">
        <v>121</v>
      </c>
      <c r="N609">
        <f>SUM(N586:N608)</f>
        <v>206.89453000000003</v>
      </c>
      <c r="Q609" s="1">
        <f>SUM(Q586:Q608)</f>
        <v>0.39791666666666675</v>
      </c>
    </row>
    <row r="611" spans="1:17">
      <c r="A611" t="s">
        <v>116</v>
      </c>
    </row>
    <row r="612" spans="1:17">
      <c r="A612" t="s">
        <v>116</v>
      </c>
      <c r="B612">
        <v>1</v>
      </c>
      <c r="C612" t="s">
        <v>179</v>
      </c>
      <c r="H612" t="s">
        <v>180</v>
      </c>
      <c r="I612" t="s">
        <v>181</v>
      </c>
      <c r="J612" s="1">
        <v>0.25</v>
      </c>
      <c r="K612" s="1">
        <v>0.26041666666666669</v>
      </c>
      <c r="L612" t="s">
        <v>201</v>
      </c>
      <c r="M612" t="s">
        <v>202</v>
      </c>
      <c r="N612">
        <v>7.5</v>
      </c>
      <c r="Q612" s="1">
        <f t="shared" ref="Q612:Q633" si="26">K612-J612</f>
        <v>1.0416666666666685E-2</v>
      </c>
    </row>
    <row r="613" spans="1:17">
      <c r="A613" t="s">
        <v>116</v>
      </c>
      <c r="B613">
        <v>2</v>
      </c>
      <c r="C613" t="s">
        <v>184</v>
      </c>
      <c r="D613">
        <v>100419</v>
      </c>
      <c r="E613" t="s">
        <v>203</v>
      </c>
      <c r="F613" t="s">
        <v>204</v>
      </c>
      <c r="G613" t="s">
        <v>196</v>
      </c>
      <c r="H613" t="s">
        <v>201</v>
      </c>
      <c r="I613" t="s">
        <v>202</v>
      </c>
      <c r="J613" s="1">
        <v>0.26041666666666669</v>
      </c>
      <c r="K613" s="1">
        <v>0.26805555555555555</v>
      </c>
      <c r="L613" t="s">
        <v>197</v>
      </c>
      <c r="M613" t="s">
        <v>198</v>
      </c>
      <c r="N613">
        <v>3.6383299999999998</v>
      </c>
      <c r="Q613" s="1">
        <f t="shared" si="26"/>
        <v>7.6388888888888618E-3</v>
      </c>
    </row>
    <row r="614" spans="1:17">
      <c r="A614" t="s">
        <v>116</v>
      </c>
      <c r="B614">
        <v>3</v>
      </c>
      <c r="C614" t="s">
        <v>184</v>
      </c>
      <c r="D614">
        <v>100262</v>
      </c>
      <c r="E614" t="s">
        <v>199</v>
      </c>
      <c r="F614" t="s">
        <v>200</v>
      </c>
      <c r="G614" t="s">
        <v>196</v>
      </c>
      <c r="H614" t="s">
        <v>197</v>
      </c>
      <c r="I614" t="s">
        <v>198</v>
      </c>
      <c r="J614" s="1">
        <v>0.27986111111111112</v>
      </c>
      <c r="K614" s="1">
        <v>0.28819444444444448</v>
      </c>
      <c r="L614" t="s">
        <v>201</v>
      </c>
      <c r="M614" t="s">
        <v>202</v>
      </c>
      <c r="N614">
        <v>3.9434100000000001</v>
      </c>
      <c r="Q614" s="1">
        <f t="shared" si="26"/>
        <v>8.3333333333333592E-3</v>
      </c>
    </row>
    <row r="615" spans="1:17">
      <c r="A615" t="s">
        <v>116</v>
      </c>
      <c r="B615">
        <v>4</v>
      </c>
      <c r="C615" t="s">
        <v>184</v>
      </c>
      <c r="D615">
        <v>100423</v>
      </c>
      <c r="E615" t="s">
        <v>203</v>
      </c>
      <c r="F615" t="s">
        <v>204</v>
      </c>
      <c r="G615" t="s">
        <v>196</v>
      </c>
      <c r="H615" t="s">
        <v>201</v>
      </c>
      <c r="I615" t="s">
        <v>202</v>
      </c>
      <c r="J615" s="1">
        <v>0.28819444444444448</v>
      </c>
      <c r="K615" s="1">
        <v>0.29583333333333334</v>
      </c>
      <c r="L615" t="s">
        <v>197</v>
      </c>
      <c r="M615" t="s">
        <v>198</v>
      </c>
      <c r="N615">
        <v>3.6383299999999998</v>
      </c>
      <c r="Q615" s="1">
        <f t="shared" si="26"/>
        <v>7.6388888888888618E-3</v>
      </c>
    </row>
    <row r="616" spans="1:17">
      <c r="A616" t="s">
        <v>116</v>
      </c>
      <c r="B616">
        <v>5</v>
      </c>
      <c r="C616" t="s">
        <v>184</v>
      </c>
      <c r="D616">
        <v>100266</v>
      </c>
      <c r="E616" t="s">
        <v>244</v>
      </c>
      <c r="F616" t="s">
        <v>245</v>
      </c>
      <c r="G616" t="s">
        <v>196</v>
      </c>
      <c r="H616" t="s">
        <v>197</v>
      </c>
      <c r="I616" t="s">
        <v>198</v>
      </c>
      <c r="J616" s="1">
        <v>0.30069444444444443</v>
      </c>
      <c r="K616" s="1">
        <v>0.32708333333333334</v>
      </c>
      <c r="L616" t="s">
        <v>192</v>
      </c>
      <c r="M616" t="s">
        <v>193</v>
      </c>
      <c r="N616">
        <v>13.881600000000001</v>
      </c>
      <c r="Q616" s="1">
        <f t="shared" si="26"/>
        <v>2.6388888888888906E-2</v>
      </c>
    </row>
    <row r="617" spans="1:17">
      <c r="A617" t="s">
        <v>116</v>
      </c>
      <c r="B617">
        <v>6</v>
      </c>
      <c r="C617" t="s">
        <v>184</v>
      </c>
      <c r="D617">
        <v>100430</v>
      </c>
      <c r="E617" t="s">
        <v>194</v>
      </c>
      <c r="F617" t="s">
        <v>195</v>
      </c>
      <c r="G617" t="s">
        <v>196</v>
      </c>
      <c r="H617" t="s">
        <v>192</v>
      </c>
      <c r="I617" t="s">
        <v>193</v>
      </c>
      <c r="J617" s="1">
        <v>0.34027777777777773</v>
      </c>
      <c r="K617" s="1">
        <v>0.3666666666666667</v>
      </c>
      <c r="L617" t="s">
        <v>197</v>
      </c>
      <c r="M617" t="s">
        <v>198</v>
      </c>
      <c r="N617">
        <v>13.524900000000001</v>
      </c>
      <c r="Q617" s="1">
        <f t="shared" si="26"/>
        <v>2.6388888888888962E-2</v>
      </c>
    </row>
    <row r="618" spans="1:17">
      <c r="A618" t="s">
        <v>116</v>
      </c>
      <c r="B618">
        <v>7</v>
      </c>
      <c r="C618" t="s">
        <v>184</v>
      </c>
      <c r="D618">
        <v>100277</v>
      </c>
      <c r="E618" t="s">
        <v>199</v>
      </c>
      <c r="F618" t="s">
        <v>200</v>
      </c>
      <c r="G618" t="s">
        <v>196</v>
      </c>
      <c r="H618" t="s">
        <v>197</v>
      </c>
      <c r="I618" t="s">
        <v>198</v>
      </c>
      <c r="J618" s="1">
        <v>0.37152777777777773</v>
      </c>
      <c r="K618" s="1">
        <v>0.38055555555555554</v>
      </c>
      <c r="L618" t="s">
        <v>201</v>
      </c>
      <c r="M618" t="s">
        <v>202</v>
      </c>
      <c r="N618">
        <v>3.9434100000000001</v>
      </c>
      <c r="Q618" s="1">
        <f t="shared" si="26"/>
        <v>9.0277777777778012E-3</v>
      </c>
    </row>
    <row r="619" spans="1:17">
      <c r="A619" t="s">
        <v>116</v>
      </c>
      <c r="B619">
        <v>8</v>
      </c>
      <c r="C619" t="s">
        <v>184</v>
      </c>
      <c r="D619">
        <v>100438</v>
      </c>
      <c r="E619" t="s">
        <v>203</v>
      </c>
      <c r="F619" t="s">
        <v>204</v>
      </c>
      <c r="G619" t="s">
        <v>196</v>
      </c>
      <c r="H619" t="s">
        <v>201</v>
      </c>
      <c r="I619" t="s">
        <v>202</v>
      </c>
      <c r="J619" s="1">
        <v>0.3888888888888889</v>
      </c>
      <c r="K619" s="1">
        <v>0.3972222222222222</v>
      </c>
      <c r="L619" t="s">
        <v>197</v>
      </c>
      <c r="M619" t="s">
        <v>198</v>
      </c>
      <c r="N619">
        <v>3.6383299999999998</v>
      </c>
      <c r="Q619" s="1">
        <f t="shared" si="26"/>
        <v>8.3333333333333037E-3</v>
      </c>
    </row>
    <row r="620" spans="1:17">
      <c r="A620" t="s">
        <v>116</v>
      </c>
      <c r="B620">
        <v>9</v>
      </c>
      <c r="C620" t="s">
        <v>184</v>
      </c>
      <c r="D620">
        <v>100280</v>
      </c>
      <c r="E620" t="s">
        <v>205</v>
      </c>
      <c r="F620" t="s">
        <v>206</v>
      </c>
      <c r="G620" t="s">
        <v>196</v>
      </c>
      <c r="H620" t="s">
        <v>197</v>
      </c>
      <c r="I620" t="s">
        <v>198</v>
      </c>
      <c r="J620" s="1">
        <v>0.40277777777777773</v>
      </c>
      <c r="K620" s="1">
        <v>0.42291666666666666</v>
      </c>
      <c r="L620" t="s">
        <v>182</v>
      </c>
      <c r="M620" t="s">
        <v>183</v>
      </c>
      <c r="N620">
        <v>10.9535</v>
      </c>
      <c r="Q620" s="1">
        <f t="shared" si="26"/>
        <v>2.0138888888888928E-2</v>
      </c>
    </row>
    <row r="621" spans="1:17">
      <c r="A621" t="s">
        <v>116</v>
      </c>
      <c r="B621">
        <v>10</v>
      </c>
      <c r="C621" t="s">
        <v>184</v>
      </c>
      <c r="D621">
        <v>534891</v>
      </c>
      <c r="E621" t="s">
        <v>185</v>
      </c>
      <c r="F621" t="s">
        <v>186</v>
      </c>
      <c r="G621" t="s">
        <v>187</v>
      </c>
      <c r="H621" t="s">
        <v>182</v>
      </c>
      <c r="I621" t="s">
        <v>183</v>
      </c>
      <c r="J621" s="1">
        <v>0.4513888888888889</v>
      </c>
      <c r="K621" s="1">
        <v>0.47500000000000003</v>
      </c>
      <c r="L621" t="s">
        <v>188</v>
      </c>
      <c r="M621" t="s">
        <v>189</v>
      </c>
      <c r="N621">
        <v>12.118</v>
      </c>
      <c r="Q621" s="1">
        <f t="shared" si="26"/>
        <v>2.3611111111111138E-2</v>
      </c>
    </row>
    <row r="622" spans="1:17">
      <c r="A622" t="s">
        <v>116</v>
      </c>
      <c r="B622">
        <v>11</v>
      </c>
      <c r="C622" t="s">
        <v>184</v>
      </c>
      <c r="D622">
        <v>534724</v>
      </c>
      <c r="E622" t="s">
        <v>190</v>
      </c>
      <c r="F622" t="s">
        <v>191</v>
      </c>
      <c r="G622" t="s">
        <v>187</v>
      </c>
      <c r="H622" t="s">
        <v>188</v>
      </c>
      <c r="I622" t="s">
        <v>189</v>
      </c>
      <c r="J622" s="1">
        <v>0.4777777777777778</v>
      </c>
      <c r="K622" s="1">
        <v>0.4993055555555555</v>
      </c>
      <c r="L622" t="s">
        <v>182</v>
      </c>
      <c r="M622" t="s">
        <v>183</v>
      </c>
      <c r="N622">
        <v>12.781700000000001</v>
      </c>
      <c r="Q622" s="1">
        <f t="shared" si="26"/>
        <v>2.1527777777777701E-2</v>
      </c>
    </row>
    <row r="623" spans="1:17">
      <c r="A623" t="s">
        <v>116</v>
      </c>
      <c r="B623">
        <v>12</v>
      </c>
      <c r="C623" t="s">
        <v>184</v>
      </c>
      <c r="D623">
        <v>534728</v>
      </c>
      <c r="E623" t="s">
        <v>185</v>
      </c>
      <c r="F623" t="s">
        <v>186</v>
      </c>
      <c r="G623" t="s">
        <v>187</v>
      </c>
      <c r="H623" t="s">
        <v>182</v>
      </c>
      <c r="I623" t="s">
        <v>183</v>
      </c>
      <c r="J623" s="1">
        <v>0.50347222222222221</v>
      </c>
      <c r="K623" s="1">
        <v>0.52708333333333335</v>
      </c>
      <c r="L623" t="s">
        <v>188</v>
      </c>
      <c r="M623" t="s">
        <v>189</v>
      </c>
      <c r="N623">
        <v>12.118</v>
      </c>
      <c r="Q623" s="1">
        <f t="shared" si="26"/>
        <v>2.3611111111111138E-2</v>
      </c>
    </row>
    <row r="624" spans="1:17">
      <c r="A624" t="s">
        <v>116</v>
      </c>
      <c r="B624">
        <v>13</v>
      </c>
      <c r="C624" t="s">
        <v>184</v>
      </c>
      <c r="D624">
        <v>534936</v>
      </c>
      <c r="E624" t="s">
        <v>190</v>
      </c>
      <c r="F624" t="s">
        <v>191</v>
      </c>
      <c r="G624" t="s">
        <v>187</v>
      </c>
      <c r="H624" t="s">
        <v>188</v>
      </c>
      <c r="I624" t="s">
        <v>189</v>
      </c>
      <c r="J624" s="1">
        <v>0.52986111111111112</v>
      </c>
      <c r="K624" s="1">
        <v>0.55138888888888882</v>
      </c>
      <c r="L624" t="s">
        <v>182</v>
      </c>
      <c r="M624" t="s">
        <v>183</v>
      </c>
      <c r="N624">
        <v>12.781700000000001</v>
      </c>
      <c r="Q624" s="1">
        <f t="shared" si="26"/>
        <v>2.1527777777777701E-2</v>
      </c>
    </row>
    <row r="625" spans="1:17">
      <c r="A625" t="s">
        <v>116</v>
      </c>
      <c r="B625">
        <v>14</v>
      </c>
      <c r="C625" t="s">
        <v>179</v>
      </c>
      <c r="H625" t="s">
        <v>182</v>
      </c>
      <c r="I625" t="s">
        <v>183</v>
      </c>
      <c r="J625" s="1">
        <v>0.55138888888888882</v>
      </c>
      <c r="K625" s="1">
        <v>0.55972222222222223</v>
      </c>
      <c r="L625" t="s">
        <v>180</v>
      </c>
      <c r="M625" t="s">
        <v>181</v>
      </c>
      <c r="N625">
        <v>7.8</v>
      </c>
      <c r="Q625" s="1">
        <f t="shared" si="26"/>
        <v>8.3333333333334147E-3</v>
      </c>
    </row>
    <row r="626" spans="1:17">
      <c r="A626" t="s">
        <v>116</v>
      </c>
      <c r="B626">
        <v>15</v>
      </c>
      <c r="C626" t="s">
        <v>179</v>
      </c>
      <c r="H626" t="s">
        <v>180</v>
      </c>
      <c r="I626" t="s">
        <v>181</v>
      </c>
      <c r="J626" s="1">
        <v>0.65763888888888888</v>
      </c>
      <c r="K626" s="1">
        <v>0.66666666666666663</v>
      </c>
      <c r="L626" t="s">
        <v>207</v>
      </c>
      <c r="M626" t="s">
        <v>208</v>
      </c>
      <c r="N626">
        <v>5.3</v>
      </c>
      <c r="Q626" s="1">
        <f t="shared" si="26"/>
        <v>9.0277777777777457E-3</v>
      </c>
    </row>
    <row r="627" spans="1:17">
      <c r="A627" t="s">
        <v>116</v>
      </c>
      <c r="B627">
        <v>16</v>
      </c>
      <c r="C627" t="s">
        <v>184</v>
      </c>
      <c r="D627">
        <v>201072</v>
      </c>
      <c r="E627" t="s">
        <v>209</v>
      </c>
      <c r="F627" t="s">
        <v>210</v>
      </c>
      <c r="G627" t="s">
        <v>211</v>
      </c>
      <c r="H627" t="s">
        <v>207</v>
      </c>
      <c r="I627" t="s">
        <v>208</v>
      </c>
      <c r="J627" s="1">
        <v>0.66666666666666663</v>
      </c>
      <c r="K627" s="1">
        <v>0.68194444444444446</v>
      </c>
      <c r="L627" t="s">
        <v>212</v>
      </c>
      <c r="M627" t="s">
        <v>213</v>
      </c>
      <c r="N627">
        <v>6.6947799999999997</v>
      </c>
      <c r="Q627" s="1">
        <f t="shared" si="26"/>
        <v>1.5277777777777835E-2</v>
      </c>
    </row>
    <row r="628" spans="1:17">
      <c r="A628" t="s">
        <v>116</v>
      </c>
      <c r="B628">
        <v>17</v>
      </c>
      <c r="C628" t="s">
        <v>184</v>
      </c>
      <c r="D628">
        <v>201266</v>
      </c>
      <c r="E628" t="s">
        <v>214</v>
      </c>
      <c r="F628" t="s">
        <v>215</v>
      </c>
      <c r="G628" t="s">
        <v>211</v>
      </c>
      <c r="H628" t="s">
        <v>212</v>
      </c>
      <c r="I628" t="s">
        <v>213</v>
      </c>
      <c r="J628" s="1">
        <v>0.68402777777777779</v>
      </c>
      <c r="K628" s="1">
        <v>0.70138888888888884</v>
      </c>
      <c r="L628" t="s">
        <v>207</v>
      </c>
      <c r="M628" t="s">
        <v>208</v>
      </c>
      <c r="N628">
        <v>7.8006000000000002</v>
      </c>
      <c r="Q628" s="1">
        <f t="shared" si="26"/>
        <v>1.7361111111111049E-2</v>
      </c>
    </row>
    <row r="629" spans="1:17">
      <c r="A629" t="s">
        <v>116</v>
      </c>
      <c r="B629">
        <v>18</v>
      </c>
      <c r="C629" t="s">
        <v>184</v>
      </c>
      <c r="D629">
        <v>201074</v>
      </c>
      <c r="E629" t="s">
        <v>209</v>
      </c>
      <c r="F629" t="s">
        <v>210</v>
      </c>
      <c r="G629" t="s">
        <v>211</v>
      </c>
      <c r="H629" t="s">
        <v>207</v>
      </c>
      <c r="I629" t="s">
        <v>208</v>
      </c>
      <c r="J629" s="1">
        <v>0.70833333333333337</v>
      </c>
      <c r="K629" s="1">
        <v>0.72569444444444453</v>
      </c>
      <c r="L629" t="s">
        <v>212</v>
      </c>
      <c r="M629" t="s">
        <v>213</v>
      </c>
      <c r="N629">
        <v>6.6947799999999997</v>
      </c>
      <c r="Q629" s="1">
        <f t="shared" si="26"/>
        <v>1.736111111111116E-2</v>
      </c>
    </row>
    <row r="630" spans="1:17">
      <c r="A630" t="s">
        <v>116</v>
      </c>
      <c r="B630">
        <v>19</v>
      </c>
      <c r="C630" t="s">
        <v>184</v>
      </c>
      <c r="D630">
        <v>201273</v>
      </c>
      <c r="E630" t="s">
        <v>214</v>
      </c>
      <c r="F630" t="s">
        <v>215</v>
      </c>
      <c r="G630" t="s">
        <v>211</v>
      </c>
      <c r="H630" t="s">
        <v>212</v>
      </c>
      <c r="I630" t="s">
        <v>213</v>
      </c>
      <c r="J630" s="1">
        <v>0.7270833333333333</v>
      </c>
      <c r="K630" s="1">
        <v>0.74722222222222223</v>
      </c>
      <c r="L630" t="s">
        <v>207</v>
      </c>
      <c r="M630" t="s">
        <v>208</v>
      </c>
      <c r="N630">
        <v>7.8006000000000002</v>
      </c>
      <c r="Q630" s="1">
        <f t="shared" si="26"/>
        <v>2.0138888888888928E-2</v>
      </c>
    </row>
    <row r="631" spans="1:17">
      <c r="A631" t="s">
        <v>116</v>
      </c>
      <c r="B631">
        <v>20</v>
      </c>
      <c r="C631" t="s">
        <v>184</v>
      </c>
      <c r="D631">
        <v>201082</v>
      </c>
      <c r="E631" t="s">
        <v>209</v>
      </c>
      <c r="F631" t="s">
        <v>210</v>
      </c>
      <c r="G631" t="s">
        <v>211</v>
      </c>
      <c r="H631" t="s">
        <v>207</v>
      </c>
      <c r="I631" t="s">
        <v>208</v>
      </c>
      <c r="J631" s="1">
        <v>0.75</v>
      </c>
      <c r="K631" s="1">
        <v>0.76874999999999993</v>
      </c>
      <c r="L631" t="s">
        <v>212</v>
      </c>
      <c r="M631" t="s">
        <v>213</v>
      </c>
      <c r="N631">
        <v>6.6947799999999997</v>
      </c>
      <c r="Q631" s="1">
        <f t="shared" si="26"/>
        <v>1.8749999999999933E-2</v>
      </c>
    </row>
    <row r="632" spans="1:17">
      <c r="A632" t="s">
        <v>116</v>
      </c>
      <c r="B632">
        <v>21</v>
      </c>
      <c r="C632" t="s">
        <v>184</v>
      </c>
      <c r="D632">
        <v>201282</v>
      </c>
      <c r="E632" t="s">
        <v>214</v>
      </c>
      <c r="F632" t="s">
        <v>215</v>
      </c>
      <c r="G632" t="s">
        <v>211</v>
      </c>
      <c r="H632" t="s">
        <v>212</v>
      </c>
      <c r="I632" t="s">
        <v>213</v>
      </c>
      <c r="J632" s="1">
        <v>0.76874999999999993</v>
      </c>
      <c r="K632" s="1">
        <v>0.78888888888888886</v>
      </c>
      <c r="L632" t="s">
        <v>207</v>
      </c>
      <c r="M632" t="s">
        <v>208</v>
      </c>
      <c r="N632">
        <v>7.8006000000000002</v>
      </c>
      <c r="Q632" s="1">
        <f t="shared" si="26"/>
        <v>2.0138888888888928E-2</v>
      </c>
    </row>
    <row r="633" spans="1:17">
      <c r="A633" t="s">
        <v>116</v>
      </c>
      <c r="B633">
        <v>22</v>
      </c>
      <c r="C633" t="s">
        <v>179</v>
      </c>
      <c r="H633" t="s">
        <v>207</v>
      </c>
      <c r="I633" t="s">
        <v>208</v>
      </c>
      <c r="J633" s="1">
        <v>0.78888888888888886</v>
      </c>
      <c r="K633" s="1">
        <v>0.79791666666666661</v>
      </c>
      <c r="L633" t="s">
        <v>180</v>
      </c>
      <c r="M633" t="s">
        <v>181</v>
      </c>
      <c r="N633">
        <v>5.3</v>
      </c>
      <c r="Q633" s="1">
        <f t="shared" si="26"/>
        <v>9.0277777777777457E-3</v>
      </c>
    </row>
    <row r="634" spans="1:17">
      <c r="A634" t="s">
        <v>116</v>
      </c>
      <c r="N634">
        <f>SUM(N612:N633)</f>
        <v>176.34735000000003</v>
      </c>
      <c r="Q634" s="1">
        <f>SUM(Q612:Q633)</f>
        <v>0.35000000000000009</v>
      </c>
    </row>
    <row r="636" spans="1:17">
      <c r="A636" t="s">
        <v>131</v>
      </c>
    </row>
    <row r="637" spans="1:17">
      <c r="A637" t="s">
        <v>131</v>
      </c>
      <c r="B637">
        <v>1</v>
      </c>
      <c r="C637" t="s">
        <v>179</v>
      </c>
      <c r="H637" t="s">
        <v>180</v>
      </c>
      <c r="I637" t="s">
        <v>181</v>
      </c>
      <c r="J637" s="1">
        <v>0.22708333333333333</v>
      </c>
      <c r="K637" s="1">
        <v>0.24097222222222223</v>
      </c>
      <c r="L637" t="s">
        <v>250</v>
      </c>
      <c r="M637" t="s">
        <v>251</v>
      </c>
      <c r="N637">
        <v>11.5</v>
      </c>
      <c r="Q637" s="1">
        <f t="shared" ref="Q637:Q656" si="27">K637-J637</f>
        <v>1.3888888888888895E-2</v>
      </c>
    </row>
    <row r="638" spans="1:17">
      <c r="A638" t="s">
        <v>131</v>
      </c>
      <c r="B638">
        <v>2</v>
      </c>
      <c r="C638" t="s">
        <v>184</v>
      </c>
      <c r="D638">
        <v>220871</v>
      </c>
      <c r="E638" t="s">
        <v>271</v>
      </c>
      <c r="F638" t="s">
        <v>272</v>
      </c>
      <c r="G638" t="s">
        <v>222</v>
      </c>
      <c r="H638" t="s">
        <v>250</v>
      </c>
      <c r="I638" t="s">
        <v>251</v>
      </c>
      <c r="J638" s="1">
        <v>0.24097222222222223</v>
      </c>
      <c r="K638" s="1">
        <v>0.25694444444444448</v>
      </c>
      <c r="L638" t="s">
        <v>218</v>
      </c>
      <c r="M638" t="s">
        <v>219</v>
      </c>
      <c r="N638">
        <v>8.4759799999999998</v>
      </c>
      <c r="Q638" s="1">
        <f t="shared" si="27"/>
        <v>1.5972222222222249E-2</v>
      </c>
    </row>
    <row r="639" spans="1:17">
      <c r="A639" t="s">
        <v>131</v>
      </c>
      <c r="B639">
        <v>3</v>
      </c>
      <c r="C639" t="s">
        <v>184</v>
      </c>
      <c r="D639">
        <v>220806</v>
      </c>
      <c r="E639" t="s">
        <v>227</v>
      </c>
      <c r="F639" t="s">
        <v>228</v>
      </c>
      <c r="G639" t="s">
        <v>222</v>
      </c>
      <c r="H639" t="s">
        <v>218</v>
      </c>
      <c r="I639" t="s">
        <v>219</v>
      </c>
      <c r="J639" s="1">
        <v>0.2673611111111111</v>
      </c>
      <c r="K639" s="1">
        <v>0.29722222222222222</v>
      </c>
      <c r="L639" t="s">
        <v>192</v>
      </c>
      <c r="M639" t="s">
        <v>193</v>
      </c>
      <c r="N639">
        <v>16.2334</v>
      </c>
      <c r="Q639" s="1">
        <f t="shared" si="27"/>
        <v>2.9861111111111116E-2</v>
      </c>
    </row>
    <row r="640" spans="1:17">
      <c r="A640" t="s">
        <v>131</v>
      </c>
      <c r="B640">
        <v>4</v>
      </c>
      <c r="C640" t="s">
        <v>184</v>
      </c>
      <c r="D640">
        <v>100672</v>
      </c>
      <c r="E640" t="s">
        <v>229</v>
      </c>
      <c r="F640" t="s">
        <v>230</v>
      </c>
      <c r="G640" t="s">
        <v>222</v>
      </c>
      <c r="H640" t="s">
        <v>192</v>
      </c>
      <c r="I640" t="s">
        <v>193</v>
      </c>
      <c r="J640" s="1">
        <v>0.29722222222222222</v>
      </c>
      <c r="K640" s="1">
        <v>0.32569444444444445</v>
      </c>
      <c r="L640" t="s">
        <v>218</v>
      </c>
      <c r="M640" t="s">
        <v>219</v>
      </c>
      <c r="N640">
        <v>15.4627</v>
      </c>
      <c r="Q640" s="1">
        <f t="shared" si="27"/>
        <v>2.8472222222222232E-2</v>
      </c>
    </row>
    <row r="641" spans="1:17">
      <c r="A641" t="s">
        <v>131</v>
      </c>
      <c r="B641">
        <v>5</v>
      </c>
      <c r="C641" t="s">
        <v>184</v>
      </c>
      <c r="D641">
        <v>220814</v>
      </c>
      <c r="E641" t="s">
        <v>227</v>
      </c>
      <c r="F641" t="s">
        <v>228</v>
      </c>
      <c r="G641" t="s">
        <v>222</v>
      </c>
      <c r="H641" t="s">
        <v>218</v>
      </c>
      <c r="I641" t="s">
        <v>219</v>
      </c>
      <c r="J641" s="1">
        <v>0.35069444444444442</v>
      </c>
      <c r="K641" s="1">
        <v>0.38194444444444442</v>
      </c>
      <c r="L641" t="s">
        <v>192</v>
      </c>
      <c r="M641" t="s">
        <v>193</v>
      </c>
      <c r="N641">
        <v>16.2334</v>
      </c>
      <c r="Q641" s="1">
        <f t="shared" si="27"/>
        <v>3.125E-2</v>
      </c>
    </row>
    <row r="642" spans="1:17">
      <c r="A642" t="s">
        <v>131</v>
      </c>
      <c r="B642">
        <v>6</v>
      </c>
      <c r="C642" t="s">
        <v>184</v>
      </c>
      <c r="D642">
        <v>220886</v>
      </c>
      <c r="E642" t="s">
        <v>229</v>
      </c>
      <c r="F642" t="s">
        <v>230</v>
      </c>
      <c r="G642" t="s">
        <v>222</v>
      </c>
      <c r="H642" t="s">
        <v>192</v>
      </c>
      <c r="I642" t="s">
        <v>193</v>
      </c>
      <c r="J642" s="1">
        <v>0.39097222222222222</v>
      </c>
      <c r="K642" s="1">
        <v>0.41944444444444445</v>
      </c>
      <c r="L642" t="s">
        <v>218</v>
      </c>
      <c r="M642" t="s">
        <v>219</v>
      </c>
      <c r="N642">
        <v>15.4627</v>
      </c>
      <c r="Q642" s="1">
        <f t="shared" si="27"/>
        <v>2.8472222222222232E-2</v>
      </c>
    </row>
    <row r="643" spans="1:17">
      <c r="A643" t="s">
        <v>131</v>
      </c>
      <c r="B643">
        <v>7</v>
      </c>
      <c r="C643" t="s">
        <v>184</v>
      </c>
      <c r="D643">
        <v>220821</v>
      </c>
      <c r="E643" t="s">
        <v>220</v>
      </c>
      <c r="F643" t="s">
        <v>221</v>
      </c>
      <c r="G643" t="s">
        <v>222</v>
      </c>
      <c r="H643" t="s">
        <v>218</v>
      </c>
      <c r="I643" t="s">
        <v>219</v>
      </c>
      <c r="J643" s="1">
        <v>0.4236111111111111</v>
      </c>
      <c r="K643" s="1">
        <v>0.45833333333333331</v>
      </c>
      <c r="L643" t="s">
        <v>223</v>
      </c>
      <c r="M643" t="s">
        <v>224</v>
      </c>
      <c r="N643">
        <v>19.882999999999999</v>
      </c>
      <c r="Q643" s="1">
        <f t="shared" si="27"/>
        <v>3.472222222222221E-2</v>
      </c>
    </row>
    <row r="644" spans="1:17">
      <c r="A644" t="s">
        <v>131</v>
      </c>
      <c r="B644">
        <v>8</v>
      </c>
      <c r="C644" t="s">
        <v>179</v>
      </c>
      <c r="H644" t="s">
        <v>223</v>
      </c>
      <c r="I644" t="s">
        <v>224</v>
      </c>
      <c r="J644" s="1">
        <v>0.45833333333333331</v>
      </c>
      <c r="K644" s="1">
        <v>0.47222222222222227</v>
      </c>
      <c r="L644" t="s">
        <v>180</v>
      </c>
      <c r="M644" t="s">
        <v>181</v>
      </c>
      <c r="N644">
        <v>13.7</v>
      </c>
      <c r="Q644" s="1">
        <f t="shared" si="27"/>
        <v>1.3888888888888951E-2</v>
      </c>
    </row>
    <row r="645" spans="1:17">
      <c r="A645" t="s">
        <v>131</v>
      </c>
      <c r="B645">
        <v>9</v>
      </c>
      <c r="C645" t="s">
        <v>179</v>
      </c>
      <c r="H645" t="s">
        <v>180</v>
      </c>
      <c r="I645" t="s">
        <v>181</v>
      </c>
      <c r="J645" s="1">
        <v>0.5493055555555556</v>
      </c>
      <c r="K645" s="1">
        <v>0.55763888888888891</v>
      </c>
      <c r="L645" t="s">
        <v>192</v>
      </c>
      <c r="M645" t="s">
        <v>193</v>
      </c>
      <c r="N645">
        <v>7.5</v>
      </c>
      <c r="Q645" s="1">
        <f t="shared" si="27"/>
        <v>8.3333333333333037E-3</v>
      </c>
    </row>
    <row r="646" spans="1:17">
      <c r="A646" t="s">
        <v>131</v>
      </c>
      <c r="B646">
        <v>10</v>
      </c>
      <c r="C646" t="s">
        <v>184</v>
      </c>
      <c r="D646">
        <v>220902</v>
      </c>
      <c r="E646" t="s">
        <v>229</v>
      </c>
      <c r="F646" t="s">
        <v>230</v>
      </c>
      <c r="G646" t="s">
        <v>222</v>
      </c>
      <c r="H646" t="s">
        <v>192</v>
      </c>
      <c r="I646" t="s">
        <v>193</v>
      </c>
      <c r="J646" s="1">
        <v>0.55763888888888891</v>
      </c>
      <c r="K646" s="1">
        <v>0.5854166666666667</v>
      </c>
      <c r="L646" t="s">
        <v>218</v>
      </c>
      <c r="M646" t="s">
        <v>219</v>
      </c>
      <c r="N646">
        <v>15.4627</v>
      </c>
      <c r="Q646" s="1">
        <f t="shared" si="27"/>
        <v>2.777777777777779E-2</v>
      </c>
    </row>
    <row r="647" spans="1:17">
      <c r="A647" t="s">
        <v>131</v>
      </c>
      <c r="B647">
        <v>11</v>
      </c>
      <c r="C647" t="s">
        <v>184</v>
      </c>
      <c r="D647">
        <v>220837</v>
      </c>
      <c r="E647" t="s">
        <v>220</v>
      </c>
      <c r="F647" t="s">
        <v>221</v>
      </c>
      <c r="G647" t="s">
        <v>222</v>
      </c>
      <c r="H647" t="s">
        <v>218</v>
      </c>
      <c r="I647" t="s">
        <v>219</v>
      </c>
      <c r="J647" s="1">
        <v>0.59027777777777779</v>
      </c>
      <c r="K647" s="1">
        <v>0.625</v>
      </c>
      <c r="L647" t="s">
        <v>223</v>
      </c>
      <c r="M647" t="s">
        <v>224</v>
      </c>
      <c r="N647">
        <v>19.882999999999999</v>
      </c>
      <c r="Q647" s="1">
        <f t="shared" si="27"/>
        <v>3.472222222222221E-2</v>
      </c>
    </row>
    <row r="648" spans="1:17">
      <c r="A648" t="s">
        <v>131</v>
      </c>
      <c r="B648">
        <v>12</v>
      </c>
      <c r="C648" t="s">
        <v>184</v>
      </c>
      <c r="D648">
        <v>220911</v>
      </c>
      <c r="E648" t="s">
        <v>225</v>
      </c>
      <c r="F648" t="s">
        <v>226</v>
      </c>
      <c r="G648" t="s">
        <v>222</v>
      </c>
      <c r="H648" t="s">
        <v>223</v>
      </c>
      <c r="I648" t="s">
        <v>224</v>
      </c>
      <c r="J648" s="1">
        <v>0.64236111111111105</v>
      </c>
      <c r="K648" s="1">
        <v>0.6791666666666667</v>
      </c>
      <c r="L648" t="s">
        <v>218</v>
      </c>
      <c r="M648" t="s">
        <v>219</v>
      </c>
      <c r="N648">
        <v>20.921500000000002</v>
      </c>
      <c r="Q648" s="1">
        <f t="shared" si="27"/>
        <v>3.6805555555555647E-2</v>
      </c>
    </row>
    <row r="649" spans="1:17">
      <c r="A649" t="s">
        <v>131</v>
      </c>
      <c r="B649">
        <v>13</v>
      </c>
      <c r="C649" t="s">
        <v>179</v>
      </c>
      <c r="H649" t="s">
        <v>218</v>
      </c>
      <c r="I649" t="s">
        <v>219</v>
      </c>
      <c r="J649" s="1">
        <v>0.6791666666666667</v>
      </c>
      <c r="K649" s="1">
        <v>0.68541666666666667</v>
      </c>
      <c r="L649" t="s">
        <v>212</v>
      </c>
      <c r="M649" t="s">
        <v>213</v>
      </c>
      <c r="N649">
        <v>4.3360000000000003</v>
      </c>
      <c r="Q649" s="1">
        <f t="shared" si="27"/>
        <v>6.2499999999999778E-3</v>
      </c>
    </row>
    <row r="650" spans="1:17">
      <c r="A650" t="s">
        <v>131</v>
      </c>
      <c r="B650">
        <v>14</v>
      </c>
      <c r="C650" t="s">
        <v>184</v>
      </c>
      <c r="D650">
        <v>201271</v>
      </c>
      <c r="E650" t="s">
        <v>214</v>
      </c>
      <c r="F650" t="s">
        <v>215</v>
      </c>
      <c r="G650" t="s">
        <v>211</v>
      </c>
      <c r="H650" t="s">
        <v>212</v>
      </c>
      <c r="I650" t="s">
        <v>213</v>
      </c>
      <c r="J650" s="1">
        <v>0.71597222222222223</v>
      </c>
      <c r="K650" s="1">
        <v>0.73472222222222217</v>
      </c>
      <c r="L650" t="s">
        <v>207</v>
      </c>
      <c r="M650" t="s">
        <v>208</v>
      </c>
      <c r="N650">
        <v>7.8006000000000002</v>
      </c>
      <c r="Q650" s="1">
        <f t="shared" si="27"/>
        <v>1.8749999999999933E-2</v>
      </c>
    </row>
    <row r="651" spans="1:17">
      <c r="A651" t="s">
        <v>131</v>
      </c>
      <c r="B651">
        <v>15</v>
      </c>
      <c r="C651" t="s">
        <v>184</v>
      </c>
      <c r="D651">
        <v>201079</v>
      </c>
      <c r="E651" t="s">
        <v>209</v>
      </c>
      <c r="F651" t="s">
        <v>210</v>
      </c>
      <c r="G651" t="s">
        <v>211</v>
      </c>
      <c r="H651" t="s">
        <v>207</v>
      </c>
      <c r="I651" t="s">
        <v>208</v>
      </c>
      <c r="J651" s="1">
        <v>0.73958333333333337</v>
      </c>
      <c r="K651" s="1">
        <v>0.7583333333333333</v>
      </c>
      <c r="L651" t="s">
        <v>212</v>
      </c>
      <c r="M651" t="s">
        <v>213</v>
      </c>
      <c r="N651">
        <v>6.6947799999999997</v>
      </c>
      <c r="Q651" s="1">
        <f t="shared" si="27"/>
        <v>1.8749999999999933E-2</v>
      </c>
    </row>
    <row r="652" spans="1:17">
      <c r="A652" t="s">
        <v>131</v>
      </c>
      <c r="B652">
        <v>16</v>
      </c>
      <c r="C652" t="s">
        <v>184</v>
      </c>
      <c r="D652">
        <v>201279</v>
      </c>
      <c r="E652" t="s">
        <v>214</v>
      </c>
      <c r="F652" t="s">
        <v>215</v>
      </c>
      <c r="G652" t="s">
        <v>211</v>
      </c>
      <c r="H652" t="s">
        <v>212</v>
      </c>
      <c r="I652" t="s">
        <v>213</v>
      </c>
      <c r="J652" s="1">
        <v>0.7583333333333333</v>
      </c>
      <c r="K652" s="1">
        <v>0.77847222222222223</v>
      </c>
      <c r="L652" t="s">
        <v>207</v>
      </c>
      <c r="M652" t="s">
        <v>208</v>
      </c>
      <c r="N652">
        <v>7.8006000000000002</v>
      </c>
      <c r="Q652" s="1">
        <f t="shared" si="27"/>
        <v>2.0138888888888928E-2</v>
      </c>
    </row>
    <row r="653" spans="1:17">
      <c r="A653" t="s">
        <v>131</v>
      </c>
      <c r="B653">
        <v>17</v>
      </c>
      <c r="C653" t="s">
        <v>184</v>
      </c>
      <c r="D653">
        <v>201088</v>
      </c>
      <c r="E653" t="s">
        <v>209</v>
      </c>
      <c r="F653" t="s">
        <v>210</v>
      </c>
      <c r="G653" t="s">
        <v>211</v>
      </c>
      <c r="H653" t="s">
        <v>207</v>
      </c>
      <c r="I653" t="s">
        <v>208</v>
      </c>
      <c r="J653" s="1">
        <v>0.78125</v>
      </c>
      <c r="K653" s="1">
        <v>0.79999999999999993</v>
      </c>
      <c r="L653" t="s">
        <v>212</v>
      </c>
      <c r="M653" t="s">
        <v>213</v>
      </c>
      <c r="N653">
        <v>6.6947799999999997</v>
      </c>
      <c r="Q653" s="1">
        <f t="shared" si="27"/>
        <v>1.8749999999999933E-2</v>
      </c>
    </row>
    <row r="654" spans="1:17">
      <c r="A654" t="s">
        <v>131</v>
      </c>
      <c r="B654">
        <v>18</v>
      </c>
      <c r="C654" t="s">
        <v>184</v>
      </c>
      <c r="D654">
        <v>201292</v>
      </c>
      <c r="E654" t="s">
        <v>214</v>
      </c>
      <c r="F654" t="s">
        <v>215</v>
      </c>
      <c r="G654" t="s">
        <v>211</v>
      </c>
      <c r="H654" t="s">
        <v>212</v>
      </c>
      <c r="I654" t="s">
        <v>213</v>
      </c>
      <c r="J654" s="1">
        <v>0.79999999999999993</v>
      </c>
      <c r="K654" s="1">
        <v>0.81874999999999998</v>
      </c>
      <c r="L654" t="s">
        <v>207</v>
      </c>
      <c r="M654" t="s">
        <v>208</v>
      </c>
      <c r="N654">
        <v>7.8006000000000002</v>
      </c>
      <c r="Q654" s="1">
        <f t="shared" si="27"/>
        <v>1.8750000000000044E-2</v>
      </c>
    </row>
    <row r="655" spans="1:17">
      <c r="A655" t="s">
        <v>131</v>
      </c>
      <c r="B655">
        <v>19</v>
      </c>
      <c r="C655" t="s">
        <v>184</v>
      </c>
      <c r="D655">
        <v>201098</v>
      </c>
      <c r="E655" t="s">
        <v>209</v>
      </c>
      <c r="F655" t="s">
        <v>210</v>
      </c>
      <c r="G655" t="s">
        <v>211</v>
      </c>
      <c r="H655" t="s">
        <v>207</v>
      </c>
      <c r="I655" t="s">
        <v>208</v>
      </c>
      <c r="J655" s="1">
        <v>0.82291666666666663</v>
      </c>
      <c r="K655" s="1">
        <v>0.83611111111111114</v>
      </c>
      <c r="L655" t="s">
        <v>212</v>
      </c>
      <c r="M655" t="s">
        <v>213</v>
      </c>
      <c r="N655">
        <v>6.6947799999999997</v>
      </c>
      <c r="Q655" s="1">
        <f t="shared" si="27"/>
        <v>1.3194444444444509E-2</v>
      </c>
    </row>
    <row r="656" spans="1:17">
      <c r="A656" t="s">
        <v>131</v>
      </c>
      <c r="B656">
        <v>20</v>
      </c>
      <c r="C656" t="s">
        <v>179</v>
      </c>
      <c r="H656" t="s">
        <v>212</v>
      </c>
      <c r="I656" t="s">
        <v>213</v>
      </c>
      <c r="J656" s="1">
        <v>0.83611111111111114</v>
      </c>
      <c r="K656" s="1">
        <v>0.85</v>
      </c>
      <c r="L656" t="s">
        <v>180</v>
      </c>
      <c r="M656" t="s">
        <v>181</v>
      </c>
      <c r="N656">
        <v>9.5</v>
      </c>
      <c r="Q656" s="1">
        <f t="shared" si="27"/>
        <v>1.388888888888884E-2</v>
      </c>
    </row>
    <row r="657" spans="1:17">
      <c r="A657" t="s">
        <v>131</v>
      </c>
      <c r="N657">
        <f>SUM(N637:N656)</f>
        <v>238.04052000000007</v>
      </c>
      <c r="Q657" s="1">
        <f>SUM(Q637:Q656)</f>
        <v>0.43263888888888891</v>
      </c>
    </row>
    <row r="659" spans="1:17">
      <c r="A659" t="s">
        <v>144</v>
      </c>
    </row>
    <row r="660" spans="1:17">
      <c r="A660" t="s">
        <v>144</v>
      </c>
      <c r="B660">
        <v>1</v>
      </c>
      <c r="C660" t="s">
        <v>179</v>
      </c>
      <c r="H660" t="s">
        <v>180</v>
      </c>
      <c r="I660" t="s">
        <v>181</v>
      </c>
      <c r="J660" s="1">
        <v>0.25</v>
      </c>
      <c r="K660" s="1">
        <v>0.2673611111111111</v>
      </c>
      <c r="L660" t="s">
        <v>223</v>
      </c>
      <c r="M660" t="s">
        <v>224</v>
      </c>
      <c r="N660">
        <v>16.3</v>
      </c>
      <c r="Q660" s="1">
        <f t="shared" ref="Q660:Q680" si="28">K660-J660</f>
        <v>1.7361111111111105E-2</v>
      </c>
    </row>
    <row r="661" spans="1:17">
      <c r="A661" t="s">
        <v>144</v>
      </c>
      <c r="B661">
        <v>2</v>
      </c>
      <c r="C661" t="s">
        <v>184</v>
      </c>
      <c r="D661">
        <v>220874</v>
      </c>
      <c r="E661" t="s">
        <v>225</v>
      </c>
      <c r="F661" t="s">
        <v>226</v>
      </c>
      <c r="G661" t="s">
        <v>222</v>
      </c>
      <c r="H661" t="s">
        <v>223</v>
      </c>
      <c r="I661" t="s">
        <v>224</v>
      </c>
      <c r="J661" s="1">
        <v>0.2673611111111111</v>
      </c>
      <c r="K661" s="1">
        <v>0.3034722222222222</v>
      </c>
      <c r="L661" t="s">
        <v>218</v>
      </c>
      <c r="M661" t="s">
        <v>219</v>
      </c>
      <c r="N661">
        <v>20.921500000000002</v>
      </c>
      <c r="Q661" s="1">
        <f t="shared" si="28"/>
        <v>3.6111111111111094E-2</v>
      </c>
    </row>
    <row r="662" spans="1:17">
      <c r="A662" t="s">
        <v>144</v>
      </c>
      <c r="B662">
        <v>3</v>
      </c>
      <c r="C662" t="s">
        <v>184</v>
      </c>
      <c r="D662">
        <v>220810</v>
      </c>
      <c r="E662" t="s">
        <v>227</v>
      </c>
      <c r="F662" t="s">
        <v>228</v>
      </c>
      <c r="G662" t="s">
        <v>222</v>
      </c>
      <c r="H662" t="s">
        <v>218</v>
      </c>
      <c r="I662" t="s">
        <v>219</v>
      </c>
      <c r="J662" s="1">
        <v>0.30902777777777779</v>
      </c>
      <c r="K662" s="1">
        <v>0.34027777777777773</v>
      </c>
      <c r="L662" t="s">
        <v>192</v>
      </c>
      <c r="M662" t="s">
        <v>193</v>
      </c>
      <c r="N662">
        <v>16.2334</v>
      </c>
      <c r="Q662" s="1">
        <f t="shared" si="28"/>
        <v>3.1249999999999944E-2</v>
      </c>
    </row>
    <row r="663" spans="1:17">
      <c r="A663" t="s">
        <v>144</v>
      </c>
      <c r="B663">
        <v>4</v>
      </c>
      <c r="C663" t="s">
        <v>184</v>
      </c>
      <c r="D663">
        <v>220882</v>
      </c>
      <c r="E663" t="s">
        <v>229</v>
      </c>
      <c r="F663" t="s">
        <v>230</v>
      </c>
      <c r="G663" t="s">
        <v>222</v>
      </c>
      <c r="H663" t="s">
        <v>192</v>
      </c>
      <c r="I663" t="s">
        <v>193</v>
      </c>
      <c r="J663" s="1">
        <v>0.34930555555555554</v>
      </c>
      <c r="K663" s="1">
        <v>0.37777777777777777</v>
      </c>
      <c r="L663" t="s">
        <v>218</v>
      </c>
      <c r="M663" t="s">
        <v>219</v>
      </c>
      <c r="N663">
        <v>15.4627</v>
      </c>
      <c r="Q663" s="1">
        <f t="shared" si="28"/>
        <v>2.8472222222222232E-2</v>
      </c>
    </row>
    <row r="664" spans="1:17">
      <c r="A664" t="s">
        <v>144</v>
      </c>
      <c r="B664">
        <v>5</v>
      </c>
      <c r="C664" t="s">
        <v>184</v>
      </c>
      <c r="D664">
        <v>220817</v>
      </c>
      <c r="E664" t="s">
        <v>220</v>
      </c>
      <c r="F664" t="s">
        <v>221</v>
      </c>
      <c r="G664" t="s">
        <v>222</v>
      </c>
      <c r="H664" t="s">
        <v>218</v>
      </c>
      <c r="I664" t="s">
        <v>219</v>
      </c>
      <c r="J664" s="1">
        <v>0.38194444444444442</v>
      </c>
      <c r="K664" s="1">
        <v>0.41736111111111113</v>
      </c>
      <c r="L664" t="s">
        <v>223</v>
      </c>
      <c r="M664" t="s">
        <v>224</v>
      </c>
      <c r="N664">
        <v>19.882999999999999</v>
      </c>
      <c r="Q664" s="1">
        <f t="shared" si="28"/>
        <v>3.5416666666666707E-2</v>
      </c>
    </row>
    <row r="665" spans="1:17">
      <c r="A665" t="s">
        <v>144</v>
      </c>
      <c r="B665">
        <v>6</v>
      </c>
      <c r="C665" t="s">
        <v>184</v>
      </c>
      <c r="D665">
        <v>220893</v>
      </c>
      <c r="E665" t="s">
        <v>225</v>
      </c>
      <c r="F665" t="s">
        <v>226</v>
      </c>
      <c r="G665" t="s">
        <v>222</v>
      </c>
      <c r="H665" t="s">
        <v>223</v>
      </c>
      <c r="I665" t="s">
        <v>224</v>
      </c>
      <c r="J665" s="1">
        <v>0.4548611111111111</v>
      </c>
      <c r="K665" s="1">
        <v>0.4916666666666667</v>
      </c>
      <c r="L665" t="s">
        <v>218</v>
      </c>
      <c r="M665" t="s">
        <v>219</v>
      </c>
      <c r="N665">
        <v>20.921500000000002</v>
      </c>
      <c r="Q665" s="1">
        <f t="shared" si="28"/>
        <v>3.6805555555555591E-2</v>
      </c>
    </row>
    <row r="666" spans="1:17">
      <c r="A666" t="s">
        <v>144</v>
      </c>
      <c r="B666">
        <v>7</v>
      </c>
      <c r="C666" t="s">
        <v>184</v>
      </c>
      <c r="D666">
        <v>220828</v>
      </c>
      <c r="E666" t="s">
        <v>227</v>
      </c>
      <c r="F666" t="s">
        <v>228</v>
      </c>
      <c r="G666" t="s">
        <v>222</v>
      </c>
      <c r="H666" t="s">
        <v>218</v>
      </c>
      <c r="I666" t="s">
        <v>219</v>
      </c>
      <c r="J666" s="1">
        <v>0.49652777777777773</v>
      </c>
      <c r="K666" s="1">
        <v>0.52569444444444446</v>
      </c>
      <c r="L666" t="s">
        <v>192</v>
      </c>
      <c r="M666" t="s">
        <v>193</v>
      </c>
      <c r="N666">
        <v>16.2334</v>
      </c>
      <c r="Q666" s="1">
        <f t="shared" si="28"/>
        <v>2.916666666666673E-2</v>
      </c>
    </row>
    <row r="667" spans="1:17">
      <c r="A667" t="s">
        <v>144</v>
      </c>
      <c r="B667">
        <v>8</v>
      </c>
      <c r="C667" t="s">
        <v>179</v>
      </c>
      <c r="H667" t="s">
        <v>192</v>
      </c>
      <c r="I667" t="s">
        <v>193</v>
      </c>
      <c r="J667" s="1">
        <v>0.52569444444444446</v>
      </c>
      <c r="K667" s="1">
        <v>0.53402777777777777</v>
      </c>
      <c r="L667" t="s">
        <v>180</v>
      </c>
      <c r="M667" t="s">
        <v>181</v>
      </c>
      <c r="N667">
        <v>7.5</v>
      </c>
      <c r="Q667" s="1">
        <f t="shared" si="28"/>
        <v>8.3333333333333037E-3</v>
      </c>
    </row>
    <row r="668" spans="1:17">
      <c r="A668" t="s">
        <v>144</v>
      </c>
      <c r="B668">
        <v>9</v>
      </c>
      <c r="C668" t="s">
        <v>179</v>
      </c>
      <c r="H668" t="s">
        <v>180</v>
      </c>
      <c r="I668" t="s">
        <v>181</v>
      </c>
      <c r="J668" s="1">
        <v>0.56388888888888888</v>
      </c>
      <c r="K668" s="1">
        <v>0.57222222222222219</v>
      </c>
      <c r="L668" t="s">
        <v>182</v>
      </c>
      <c r="M668" t="s">
        <v>183</v>
      </c>
      <c r="N668">
        <v>7.6</v>
      </c>
      <c r="Q668" s="1">
        <f t="shared" si="28"/>
        <v>8.3333333333333037E-3</v>
      </c>
    </row>
    <row r="669" spans="1:17">
      <c r="A669" t="s">
        <v>144</v>
      </c>
      <c r="B669">
        <v>10</v>
      </c>
      <c r="C669" t="s">
        <v>184</v>
      </c>
      <c r="D669">
        <v>100456</v>
      </c>
      <c r="E669" t="s">
        <v>216</v>
      </c>
      <c r="F669" t="s">
        <v>217</v>
      </c>
      <c r="G669" t="s">
        <v>196</v>
      </c>
      <c r="H669" t="s">
        <v>182</v>
      </c>
      <c r="I669" t="s">
        <v>183</v>
      </c>
      <c r="J669" s="1">
        <v>0.57222222222222219</v>
      </c>
      <c r="K669" s="1">
        <v>0.59375</v>
      </c>
      <c r="L669" t="s">
        <v>197</v>
      </c>
      <c r="M669" t="s">
        <v>198</v>
      </c>
      <c r="N669">
        <v>11.3742</v>
      </c>
      <c r="Q669" s="1">
        <f t="shared" si="28"/>
        <v>2.1527777777777812E-2</v>
      </c>
    </row>
    <row r="670" spans="1:17">
      <c r="A670" t="s">
        <v>144</v>
      </c>
      <c r="B670">
        <v>11</v>
      </c>
      <c r="C670" t="s">
        <v>184</v>
      </c>
      <c r="D670">
        <v>100299</v>
      </c>
      <c r="E670" t="s">
        <v>199</v>
      </c>
      <c r="F670" t="s">
        <v>200</v>
      </c>
      <c r="G670" t="s">
        <v>196</v>
      </c>
      <c r="H670" t="s">
        <v>197</v>
      </c>
      <c r="I670" t="s">
        <v>198</v>
      </c>
      <c r="J670" s="1">
        <v>0.60069444444444442</v>
      </c>
      <c r="K670" s="1">
        <v>0.60902777777777783</v>
      </c>
      <c r="L670" t="s">
        <v>201</v>
      </c>
      <c r="M670" t="s">
        <v>202</v>
      </c>
      <c r="N670">
        <v>3.9434100000000001</v>
      </c>
      <c r="Q670" s="1">
        <f t="shared" si="28"/>
        <v>8.3333333333334147E-3</v>
      </c>
    </row>
    <row r="671" spans="1:17">
      <c r="A671" t="s">
        <v>144</v>
      </c>
      <c r="B671">
        <v>12</v>
      </c>
      <c r="C671" t="s">
        <v>184</v>
      </c>
      <c r="D671">
        <v>100461</v>
      </c>
      <c r="E671" t="s">
        <v>203</v>
      </c>
      <c r="F671" t="s">
        <v>204</v>
      </c>
      <c r="G671" t="s">
        <v>196</v>
      </c>
      <c r="H671" t="s">
        <v>201</v>
      </c>
      <c r="I671" t="s">
        <v>202</v>
      </c>
      <c r="J671" s="1">
        <v>0.61736111111111114</v>
      </c>
      <c r="K671" s="1">
        <v>0.625</v>
      </c>
      <c r="L671" t="s">
        <v>197</v>
      </c>
      <c r="M671" t="s">
        <v>198</v>
      </c>
      <c r="N671">
        <v>3.6383299999999998</v>
      </c>
      <c r="Q671" s="1">
        <f t="shared" si="28"/>
        <v>7.6388888888888618E-3</v>
      </c>
    </row>
    <row r="672" spans="1:17">
      <c r="A672" t="s">
        <v>144</v>
      </c>
      <c r="B672">
        <v>13</v>
      </c>
      <c r="C672" t="s">
        <v>184</v>
      </c>
      <c r="D672">
        <v>100302</v>
      </c>
      <c r="E672" t="s">
        <v>205</v>
      </c>
      <c r="F672" t="s">
        <v>206</v>
      </c>
      <c r="G672" t="s">
        <v>196</v>
      </c>
      <c r="H672" t="s">
        <v>197</v>
      </c>
      <c r="I672" t="s">
        <v>198</v>
      </c>
      <c r="J672" s="1">
        <v>0.63194444444444442</v>
      </c>
      <c r="K672" s="1">
        <v>0.65208333333333335</v>
      </c>
      <c r="L672" t="s">
        <v>182</v>
      </c>
      <c r="M672" t="s">
        <v>183</v>
      </c>
      <c r="N672">
        <v>10.9535</v>
      </c>
      <c r="Q672" s="1">
        <f t="shared" si="28"/>
        <v>2.0138888888888928E-2</v>
      </c>
    </row>
    <row r="673" spans="1:17">
      <c r="A673" t="s">
        <v>144</v>
      </c>
      <c r="B673">
        <v>14</v>
      </c>
      <c r="C673" t="s">
        <v>184</v>
      </c>
      <c r="D673">
        <v>100464</v>
      </c>
      <c r="E673" t="s">
        <v>216</v>
      </c>
      <c r="F673" t="s">
        <v>217</v>
      </c>
      <c r="G673" t="s">
        <v>196</v>
      </c>
      <c r="H673" t="s">
        <v>182</v>
      </c>
      <c r="I673" t="s">
        <v>183</v>
      </c>
      <c r="J673" s="1">
        <v>0.65555555555555556</v>
      </c>
      <c r="K673" s="1">
        <v>0.67708333333333337</v>
      </c>
      <c r="L673" t="s">
        <v>197</v>
      </c>
      <c r="M673" t="s">
        <v>198</v>
      </c>
      <c r="N673">
        <v>11.3742</v>
      </c>
      <c r="Q673" s="1">
        <f t="shared" si="28"/>
        <v>2.1527777777777812E-2</v>
      </c>
    </row>
    <row r="674" spans="1:17">
      <c r="A674" t="s">
        <v>144</v>
      </c>
      <c r="B674">
        <v>15</v>
      </c>
      <c r="C674" t="s">
        <v>184</v>
      </c>
      <c r="D674">
        <v>100307</v>
      </c>
      <c r="E674" t="s">
        <v>199</v>
      </c>
      <c r="F674" t="s">
        <v>200</v>
      </c>
      <c r="G674" t="s">
        <v>196</v>
      </c>
      <c r="H674" t="s">
        <v>197</v>
      </c>
      <c r="I674" t="s">
        <v>198</v>
      </c>
      <c r="J674" s="1">
        <v>0.68402777777777779</v>
      </c>
      <c r="K674" s="1">
        <v>0.69236111111111109</v>
      </c>
      <c r="L674" t="s">
        <v>201</v>
      </c>
      <c r="M674" t="s">
        <v>202</v>
      </c>
      <c r="N674">
        <v>3.9434100000000001</v>
      </c>
      <c r="Q674" s="1">
        <f t="shared" si="28"/>
        <v>8.3333333333333037E-3</v>
      </c>
    </row>
    <row r="675" spans="1:17">
      <c r="A675" t="s">
        <v>144</v>
      </c>
      <c r="B675">
        <v>16</v>
      </c>
      <c r="C675" t="s">
        <v>184</v>
      </c>
      <c r="D675">
        <v>100469</v>
      </c>
      <c r="E675" t="s">
        <v>203</v>
      </c>
      <c r="F675" t="s">
        <v>204</v>
      </c>
      <c r="G675" t="s">
        <v>196</v>
      </c>
      <c r="H675" t="s">
        <v>201</v>
      </c>
      <c r="I675" t="s">
        <v>202</v>
      </c>
      <c r="J675" s="1">
        <v>0.7006944444444444</v>
      </c>
      <c r="K675" s="1">
        <v>0.70833333333333337</v>
      </c>
      <c r="L675" t="s">
        <v>197</v>
      </c>
      <c r="M675" t="s">
        <v>198</v>
      </c>
      <c r="N675">
        <v>3.6383299999999998</v>
      </c>
      <c r="Q675" s="1">
        <f t="shared" si="28"/>
        <v>7.6388888888889728E-3</v>
      </c>
    </row>
    <row r="676" spans="1:17">
      <c r="A676" t="s">
        <v>144</v>
      </c>
      <c r="B676">
        <v>17</v>
      </c>
      <c r="C676" t="s">
        <v>184</v>
      </c>
      <c r="D676">
        <v>100310</v>
      </c>
      <c r="E676" t="s">
        <v>244</v>
      </c>
      <c r="F676" t="s">
        <v>245</v>
      </c>
      <c r="G676" t="s">
        <v>196</v>
      </c>
      <c r="H676" t="s">
        <v>197</v>
      </c>
      <c r="I676" t="s">
        <v>198</v>
      </c>
      <c r="J676" s="1">
        <v>0.71527777777777779</v>
      </c>
      <c r="K676" s="1">
        <v>0.74236111111111114</v>
      </c>
      <c r="L676" t="s">
        <v>192</v>
      </c>
      <c r="M676" t="s">
        <v>193</v>
      </c>
      <c r="N676">
        <v>13.881600000000001</v>
      </c>
      <c r="Q676" s="1">
        <f t="shared" si="28"/>
        <v>2.7083333333333348E-2</v>
      </c>
    </row>
    <row r="677" spans="1:17">
      <c r="A677" t="s">
        <v>144</v>
      </c>
      <c r="B677">
        <v>18</v>
      </c>
      <c r="C677" t="s">
        <v>184</v>
      </c>
      <c r="D677">
        <v>220922</v>
      </c>
      <c r="E677" t="s">
        <v>229</v>
      </c>
      <c r="F677" t="s">
        <v>230</v>
      </c>
      <c r="G677" t="s">
        <v>222</v>
      </c>
      <c r="H677" t="s">
        <v>192</v>
      </c>
      <c r="I677" t="s">
        <v>193</v>
      </c>
      <c r="J677" s="1">
        <v>0.76597222222222217</v>
      </c>
      <c r="K677" s="1">
        <v>0.7944444444444444</v>
      </c>
      <c r="L677" t="s">
        <v>218</v>
      </c>
      <c r="M677" t="s">
        <v>219</v>
      </c>
      <c r="N677">
        <v>15.4627</v>
      </c>
      <c r="Q677" s="1">
        <f t="shared" si="28"/>
        <v>2.8472222222222232E-2</v>
      </c>
    </row>
    <row r="678" spans="1:17">
      <c r="A678" t="s">
        <v>144</v>
      </c>
      <c r="B678">
        <v>19</v>
      </c>
      <c r="C678" t="s">
        <v>184</v>
      </c>
      <c r="D678">
        <v>220857</v>
      </c>
      <c r="E678" t="s">
        <v>220</v>
      </c>
      <c r="F678" t="s">
        <v>221</v>
      </c>
      <c r="G678" t="s">
        <v>222</v>
      </c>
      <c r="H678" t="s">
        <v>218</v>
      </c>
      <c r="I678" t="s">
        <v>219</v>
      </c>
      <c r="J678" s="1">
        <v>0.79861111111111116</v>
      </c>
      <c r="K678" s="1">
        <v>0.83472222222222225</v>
      </c>
      <c r="L678" t="s">
        <v>223</v>
      </c>
      <c r="M678" t="s">
        <v>224</v>
      </c>
      <c r="N678">
        <v>19.882999999999999</v>
      </c>
      <c r="Q678" s="1">
        <f t="shared" si="28"/>
        <v>3.6111111111111094E-2</v>
      </c>
    </row>
    <row r="679" spans="1:17">
      <c r="A679" t="s">
        <v>144</v>
      </c>
      <c r="B679">
        <v>20</v>
      </c>
      <c r="C679" t="s">
        <v>184</v>
      </c>
      <c r="D679">
        <v>220931</v>
      </c>
      <c r="E679" t="s">
        <v>225</v>
      </c>
      <c r="F679" t="s">
        <v>226</v>
      </c>
      <c r="G679" t="s">
        <v>222</v>
      </c>
      <c r="H679" t="s">
        <v>223</v>
      </c>
      <c r="I679" t="s">
        <v>224</v>
      </c>
      <c r="J679" s="1">
        <v>0.85069444444444453</v>
      </c>
      <c r="K679" s="1">
        <v>0.88611111111111107</v>
      </c>
      <c r="L679" t="s">
        <v>218</v>
      </c>
      <c r="M679" t="s">
        <v>219</v>
      </c>
      <c r="N679">
        <v>20.921500000000002</v>
      </c>
      <c r="Q679" s="1">
        <f t="shared" si="28"/>
        <v>3.5416666666666541E-2</v>
      </c>
    </row>
    <row r="680" spans="1:17">
      <c r="A680" t="s">
        <v>144</v>
      </c>
      <c r="B680">
        <v>21</v>
      </c>
      <c r="C680" t="s">
        <v>179</v>
      </c>
      <c r="H680" t="s">
        <v>218</v>
      </c>
      <c r="I680" t="s">
        <v>219</v>
      </c>
      <c r="J680" s="1">
        <v>0.88611111111111107</v>
      </c>
      <c r="K680" s="1">
        <v>0.89444444444444438</v>
      </c>
      <c r="L680" t="s">
        <v>180</v>
      </c>
      <c r="M680" t="s">
        <v>181</v>
      </c>
      <c r="N680">
        <v>5.3</v>
      </c>
      <c r="Q680" s="1">
        <f t="shared" si="28"/>
        <v>8.3333333333333037E-3</v>
      </c>
    </row>
    <row r="681" spans="1:17">
      <c r="A681" t="s">
        <v>144</v>
      </c>
      <c r="N681">
        <f>SUM(N660:N680)</f>
        <v>265.36968000000002</v>
      </c>
      <c r="Q681" s="1">
        <f>SUM(Q660:Q680)</f>
        <v>0.46180555555555564</v>
      </c>
    </row>
    <row r="683" spans="1:17">
      <c r="A683" t="s">
        <v>146</v>
      </c>
    </row>
    <row r="684" spans="1:17">
      <c r="A684" t="s">
        <v>146</v>
      </c>
      <c r="B684">
        <v>1</v>
      </c>
      <c r="C684" t="s">
        <v>179</v>
      </c>
      <c r="H684" t="s">
        <v>180</v>
      </c>
      <c r="I684" t="s">
        <v>181</v>
      </c>
      <c r="J684" s="1">
        <v>0.26319444444444445</v>
      </c>
      <c r="K684" s="1">
        <v>0.27708333333333335</v>
      </c>
      <c r="L684" t="s">
        <v>250</v>
      </c>
      <c r="M684" t="s">
        <v>251</v>
      </c>
      <c r="N684">
        <v>11.5</v>
      </c>
      <c r="Q684" s="1">
        <f t="shared" ref="Q684:Q702" si="29">K684-J684</f>
        <v>1.3888888888888895E-2</v>
      </c>
    </row>
    <row r="685" spans="1:17">
      <c r="A685" t="s">
        <v>146</v>
      </c>
      <c r="B685">
        <v>2</v>
      </c>
      <c r="C685" t="s">
        <v>184</v>
      </c>
      <c r="D685">
        <v>220875</v>
      </c>
      <c r="E685" t="s">
        <v>271</v>
      </c>
      <c r="F685" t="s">
        <v>272</v>
      </c>
      <c r="G685" t="s">
        <v>222</v>
      </c>
      <c r="H685" t="s">
        <v>250</v>
      </c>
      <c r="I685" t="s">
        <v>251</v>
      </c>
      <c r="J685" s="1">
        <v>0.27708333333333335</v>
      </c>
      <c r="K685" s="1">
        <v>0.29375000000000001</v>
      </c>
      <c r="L685" t="s">
        <v>218</v>
      </c>
      <c r="M685" t="s">
        <v>219</v>
      </c>
      <c r="N685">
        <v>8.4759799999999998</v>
      </c>
      <c r="Q685" s="1">
        <f t="shared" si="29"/>
        <v>1.6666666666666663E-2</v>
      </c>
    </row>
    <row r="686" spans="1:17">
      <c r="A686" t="s">
        <v>146</v>
      </c>
      <c r="B686">
        <v>3</v>
      </c>
      <c r="C686" t="s">
        <v>184</v>
      </c>
      <c r="D686">
        <v>220809</v>
      </c>
      <c r="E686" t="s">
        <v>220</v>
      </c>
      <c r="F686" t="s">
        <v>221</v>
      </c>
      <c r="G686" t="s">
        <v>222</v>
      </c>
      <c r="H686" t="s">
        <v>218</v>
      </c>
      <c r="I686" t="s">
        <v>219</v>
      </c>
      <c r="J686" s="1">
        <v>0.2986111111111111</v>
      </c>
      <c r="K686" s="1">
        <v>0.3354166666666667</v>
      </c>
      <c r="L686" t="s">
        <v>223</v>
      </c>
      <c r="M686" t="s">
        <v>224</v>
      </c>
      <c r="N686">
        <v>19.882999999999999</v>
      </c>
      <c r="Q686" s="1">
        <f t="shared" si="29"/>
        <v>3.6805555555555591E-2</v>
      </c>
    </row>
    <row r="687" spans="1:17">
      <c r="A687" t="s">
        <v>146</v>
      </c>
      <c r="B687">
        <v>4</v>
      </c>
      <c r="C687" t="s">
        <v>184</v>
      </c>
      <c r="D687">
        <v>220883</v>
      </c>
      <c r="E687" t="s">
        <v>225</v>
      </c>
      <c r="F687" t="s">
        <v>226</v>
      </c>
      <c r="G687" t="s">
        <v>222</v>
      </c>
      <c r="H687" t="s">
        <v>223</v>
      </c>
      <c r="I687" t="s">
        <v>224</v>
      </c>
      <c r="J687" s="1">
        <v>0.35069444444444442</v>
      </c>
      <c r="K687" s="1">
        <v>0.38819444444444445</v>
      </c>
      <c r="L687" t="s">
        <v>218</v>
      </c>
      <c r="M687" t="s">
        <v>219</v>
      </c>
      <c r="N687">
        <v>20.921500000000002</v>
      </c>
      <c r="Q687" s="1">
        <f t="shared" si="29"/>
        <v>3.7500000000000033E-2</v>
      </c>
    </row>
    <row r="688" spans="1:17">
      <c r="A688" t="s">
        <v>146</v>
      </c>
      <c r="B688">
        <v>5</v>
      </c>
      <c r="C688" t="s">
        <v>184</v>
      </c>
      <c r="D688">
        <v>220818</v>
      </c>
      <c r="E688" t="s">
        <v>227</v>
      </c>
      <c r="F688" t="s">
        <v>228</v>
      </c>
      <c r="G688" t="s">
        <v>222</v>
      </c>
      <c r="H688" t="s">
        <v>218</v>
      </c>
      <c r="I688" t="s">
        <v>219</v>
      </c>
      <c r="J688" s="1">
        <v>0.3923611111111111</v>
      </c>
      <c r="K688" s="1">
        <v>0.42222222222222222</v>
      </c>
      <c r="L688" t="s">
        <v>192</v>
      </c>
      <c r="M688" t="s">
        <v>193</v>
      </c>
      <c r="N688">
        <v>16.2334</v>
      </c>
      <c r="Q688" s="1">
        <f t="shared" si="29"/>
        <v>2.9861111111111116E-2</v>
      </c>
    </row>
    <row r="689" spans="1:17">
      <c r="A689" t="s">
        <v>146</v>
      </c>
      <c r="B689">
        <v>6</v>
      </c>
      <c r="C689" t="s">
        <v>184</v>
      </c>
      <c r="D689">
        <v>220892</v>
      </c>
      <c r="E689" t="s">
        <v>229</v>
      </c>
      <c r="F689" t="s">
        <v>230</v>
      </c>
      <c r="G689" t="s">
        <v>222</v>
      </c>
      <c r="H689" t="s">
        <v>192</v>
      </c>
      <c r="I689" t="s">
        <v>193</v>
      </c>
      <c r="J689" s="1">
        <v>0.45347222222222222</v>
      </c>
      <c r="K689" s="1">
        <v>0.48125000000000001</v>
      </c>
      <c r="L689" t="s">
        <v>218</v>
      </c>
      <c r="M689" t="s">
        <v>219</v>
      </c>
      <c r="N689">
        <v>15.4627</v>
      </c>
      <c r="Q689" s="1">
        <f t="shared" si="29"/>
        <v>2.777777777777779E-2</v>
      </c>
    </row>
    <row r="690" spans="1:17">
      <c r="A690" t="s">
        <v>146</v>
      </c>
      <c r="B690">
        <v>7</v>
      </c>
      <c r="C690" t="s">
        <v>184</v>
      </c>
      <c r="D690">
        <v>220827</v>
      </c>
      <c r="E690" t="s">
        <v>220</v>
      </c>
      <c r="F690" t="s">
        <v>221</v>
      </c>
      <c r="G690" t="s">
        <v>222</v>
      </c>
      <c r="H690" t="s">
        <v>218</v>
      </c>
      <c r="I690" t="s">
        <v>219</v>
      </c>
      <c r="J690" s="1">
        <v>0.4861111111111111</v>
      </c>
      <c r="K690" s="1">
        <v>0.52083333333333337</v>
      </c>
      <c r="L690" t="s">
        <v>223</v>
      </c>
      <c r="M690" t="s">
        <v>224</v>
      </c>
      <c r="N690">
        <v>19.882999999999999</v>
      </c>
      <c r="Q690" s="1">
        <f t="shared" si="29"/>
        <v>3.4722222222222265E-2</v>
      </c>
    </row>
    <row r="691" spans="1:17">
      <c r="A691" t="s">
        <v>146</v>
      </c>
      <c r="B691">
        <v>8</v>
      </c>
      <c r="C691" t="s">
        <v>179</v>
      </c>
      <c r="H691" t="s">
        <v>223</v>
      </c>
      <c r="I691" t="s">
        <v>224</v>
      </c>
      <c r="J691" s="1">
        <v>0.52083333333333337</v>
      </c>
      <c r="K691" s="1">
        <v>0.53125</v>
      </c>
      <c r="L691" t="s">
        <v>201</v>
      </c>
      <c r="M691" t="s">
        <v>202</v>
      </c>
      <c r="N691">
        <v>7.3959999999999999</v>
      </c>
      <c r="Q691" s="1">
        <f t="shared" si="29"/>
        <v>1.041666666666663E-2</v>
      </c>
    </row>
    <row r="692" spans="1:17">
      <c r="A692" t="s">
        <v>146</v>
      </c>
      <c r="B692">
        <v>9</v>
      </c>
      <c r="C692" t="s">
        <v>184</v>
      </c>
      <c r="D692">
        <v>100453</v>
      </c>
      <c r="E692" t="s">
        <v>203</v>
      </c>
      <c r="F692" t="s">
        <v>204</v>
      </c>
      <c r="G692" t="s">
        <v>196</v>
      </c>
      <c r="H692" t="s">
        <v>201</v>
      </c>
      <c r="I692" t="s">
        <v>202</v>
      </c>
      <c r="J692" s="1">
        <v>0.53402777777777777</v>
      </c>
      <c r="K692" s="1">
        <v>0.54166666666666663</v>
      </c>
      <c r="L692" t="s">
        <v>197</v>
      </c>
      <c r="M692" t="s">
        <v>198</v>
      </c>
      <c r="N692">
        <v>3.6383299999999998</v>
      </c>
      <c r="Q692" s="1">
        <f t="shared" si="29"/>
        <v>7.6388888888888618E-3</v>
      </c>
    </row>
    <row r="693" spans="1:17">
      <c r="A693" t="s">
        <v>146</v>
      </c>
      <c r="B693">
        <v>10</v>
      </c>
      <c r="C693" t="s">
        <v>184</v>
      </c>
      <c r="D693">
        <v>100294</v>
      </c>
      <c r="E693" t="s">
        <v>205</v>
      </c>
      <c r="F693" t="s">
        <v>206</v>
      </c>
      <c r="G693" t="s">
        <v>196</v>
      </c>
      <c r="H693" t="s">
        <v>197</v>
      </c>
      <c r="I693" t="s">
        <v>198</v>
      </c>
      <c r="J693" s="1">
        <v>0.54861111111111105</v>
      </c>
      <c r="K693" s="1">
        <v>0.56874999999999998</v>
      </c>
      <c r="L693" t="s">
        <v>182</v>
      </c>
      <c r="M693" t="s">
        <v>183</v>
      </c>
      <c r="N693">
        <v>10.9535</v>
      </c>
      <c r="Q693" s="1">
        <f t="shared" si="29"/>
        <v>2.0138888888888928E-2</v>
      </c>
    </row>
    <row r="694" spans="1:17">
      <c r="A694" t="s">
        <v>146</v>
      </c>
      <c r="B694">
        <v>11</v>
      </c>
      <c r="C694" t="s">
        <v>179</v>
      </c>
      <c r="H694" t="s">
        <v>182</v>
      </c>
      <c r="I694" t="s">
        <v>183</v>
      </c>
      <c r="J694" s="1">
        <v>0.56874999999999998</v>
      </c>
      <c r="K694" s="1">
        <v>0.57708333333333328</v>
      </c>
      <c r="L694" t="s">
        <v>180</v>
      </c>
      <c r="M694" t="s">
        <v>181</v>
      </c>
      <c r="N694">
        <v>7.8</v>
      </c>
      <c r="Q694" s="1">
        <f t="shared" si="29"/>
        <v>8.3333333333333037E-3</v>
      </c>
    </row>
    <row r="695" spans="1:17">
      <c r="A695" t="s">
        <v>146</v>
      </c>
      <c r="B695">
        <v>12</v>
      </c>
      <c r="C695" t="s">
        <v>179</v>
      </c>
      <c r="H695" t="s">
        <v>180</v>
      </c>
      <c r="I695" t="s">
        <v>181</v>
      </c>
      <c r="J695" s="1">
        <v>0.6118055555555556</v>
      </c>
      <c r="K695" s="1">
        <v>0.62013888888888891</v>
      </c>
      <c r="L695" t="s">
        <v>192</v>
      </c>
      <c r="M695" t="s">
        <v>193</v>
      </c>
      <c r="N695">
        <v>7.5</v>
      </c>
      <c r="Q695" s="1">
        <f t="shared" si="29"/>
        <v>8.3333333333333037E-3</v>
      </c>
    </row>
    <row r="696" spans="1:17">
      <c r="A696" t="s">
        <v>146</v>
      </c>
      <c r="B696">
        <v>13</v>
      </c>
      <c r="C696" t="s">
        <v>184</v>
      </c>
      <c r="D696">
        <v>220908</v>
      </c>
      <c r="E696" t="s">
        <v>229</v>
      </c>
      <c r="F696" t="s">
        <v>230</v>
      </c>
      <c r="G696" t="s">
        <v>222</v>
      </c>
      <c r="H696" t="s">
        <v>192</v>
      </c>
      <c r="I696" t="s">
        <v>193</v>
      </c>
      <c r="J696" s="1">
        <v>0.62013888888888891</v>
      </c>
      <c r="K696" s="1">
        <v>0.6479166666666667</v>
      </c>
      <c r="L696" t="s">
        <v>218</v>
      </c>
      <c r="M696" t="s">
        <v>219</v>
      </c>
      <c r="N696">
        <v>15.4627</v>
      </c>
      <c r="Q696" s="1">
        <f t="shared" si="29"/>
        <v>2.777777777777779E-2</v>
      </c>
    </row>
    <row r="697" spans="1:17">
      <c r="A697" t="s">
        <v>146</v>
      </c>
      <c r="B697">
        <v>14</v>
      </c>
      <c r="C697" t="s">
        <v>184</v>
      </c>
      <c r="D697">
        <v>220843</v>
      </c>
      <c r="E697" t="s">
        <v>220</v>
      </c>
      <c r="F697" t="s">
        <v>221</v>
      </c>
      <c r="G697" t="s">
        <v>222</v>
      </c>
      <c r="H697" t="s">
        <v>218</v>
      </c>
      <c r="I697" t="s">
        <v>219</v>
      </c>
      <c r="J697" s="1">
        <v>0.65277777777777779</v>
      </c>
      <c r="K697" s="1">
        <v>0.6875</v>
      </c>
      <c r="L697" t="s">
        <v>223</v>
      </c>
      <c r="M697" t="s">
        <v>224</v>
      </c>
      <c r="N697">
        <v>19.882999999999999</v>
      </c>
      <c r="Q697" s="1">
        <f t="shared" si="29"/>
        <v>3.472222222222221E-2</v>
      </c>
    </row>
    <row r="698" spans="1:17">
      <c r="A698" t="s">
        <v>146</v>
      </c>
      <c r="B698">
        <v>15</v>
      </c>
      <c r="C698" t="s">
        <v>184</v>
      </c>
      <c r="D698">
        <v>220919</v>
      </c>
      <c r="E698" t="s">
        <v>225</v>
      </c>
      <c r="F698" t="s">
        <v>226</v>
      </c>
      <c r="G698" t="s">
        <v>222</v>
      </c>
      <c r="H698" t="s">
        <v>223</v>
      </c>
      <c r="I698" t="s">
        <v>224</v>
      </c>
      <c r="J698" s="1">
        <v>0.72569444444444453</v>
      </c>
      <c r="K698" s="1">
        <v>0.7631944444444444</v>
      </c>
      <c r="L698" t="s">
        <v>218</v>
      </c>
      <c r="M698" t="s">
        <v>219</v>
      </c>
      <c r="N698">
        <v>20.921500000000002</v>
      </c>
      <c r="Q698" s="1">
        <f t="shared" si="29"/>
        <v>3.7499999999999867E-2</v>
      </c>
    </row>
    <row r="699" spans="1:17">
      <c r="A699" t="s">
        <v>146</v>
      </c>
      <c r="B699">
        <v>16</v>
      </c>
      <c r="C699" t="s">
        <v>184</v>
      </c>
      <c r="D699">
        <v>220854</v>
      </c>
      <c r="E699" t="s">
        <v>227</v>
      </c>
      <c r="F699" t="s">
        <v>228</v>
      </c>
      <c r="G699" t="s">
        <v>222</v>
      </c>
      <c r="H699" t="s">
        <v>218</v>
      </c>
      <c r="I699" t="s">
        <v>219</v>
      </c>
      <c r="J699" s="1">
        <v>0.76736111111111116</v>
      </c>
      <c r="K699" s="1">
        <v>0.79791666666666661</v>
      </c>
      <c r="L699" t="s">
        <v>192</v>
      </c>
      <c r="M699" t="s">
        <v>193</v>
      </c>
      <c r="N699">
        <v>16.2334</v>
      </c>
      <c r="Q699" s="1">
        <f t="shared" si="29"/>
        <v>3.0555555555555447E-2</v>
      </c>
    </row>
    <row r="700" spans="1:17">
      <c r="A700" t="s">
        <v>146</v>
      </c>
      <c r="B700">
        <v>17</v>
      </c>
      <c r="C700" t="s">
        <v>184</v>
      </c>
      <c r="D700">
        <v>220926</v>
      </c>
      <c r="E700" t="s">
        <v>229</v>
      </c>
      <c r="F700" t="s">
        <v>230</v>
      </c>
      <c r="G700" t="s">
        <v>222</v>
      </c>
      <c r="H700" t="s">
        <v>192</v>
      </c>
      <c r="I700" t="s">
        <v>193</v>
      </c>
      <c r="J700" s="1">
        <v>0.80763888888888891</v>
      </c>
      <c r="K700" s="1">
        <v>0.83472222222222225</v>
      </c>
      <c r="L700" t="s">
        <v>218</v>
      </c>
      <c r="M700" t="s">
        <v>219</v>
      </c>
      <c r="N700">
        <v>15.4627</v>
      </c>
      <c r="Q700" s="1">
        <f t="shared" si="29"/>
        <v>2.7083333333333348E-2</v>
      </c>
    </row>
    <row r="701" spans="1:17">
      <c r="A701" t="s">
        <v>146</v>
      </c>
      <c r="B701">
        <v>18</v>
      </c>
      <c r="C701" t="s">
        <v>184</v>
      </c>
      <c r="D701">
        <v>220861</v>
      </c>
      <c r="E701" t="s">
        <v>220</v>
      </c>
      <c r="F701" t="s">
        <v>221</v>
      </c>
      <c r="G701" t="s">
        <v>222</v>
      </c>
      <c r="H701" t="s">
        <v>218</v>
      </c>
      <c r="I701" t="s">
        <v>219</v>
      </c>
      <c r="J701" s="1">
        <v>0.84027777777777779</v>
      </c>
      <c r="K701" s="1">
        <v>0.875</v>
      </c>
      <c r="L701" t="s">
        <v>223</v>
      </c>
      <c r="M701" t="s">
        <v>224</v>
      </c>
      <c r="N701">
        <v>19.882999999999999</v>
      </c>
      <c r="Q701" s="1">
        <f t="shared" si="29"/>
        <v>3.472222222222221E-2</v>
      </c>
    </row>
    <row r="702" spans="1:17">
      <c r="A702" t="s">
        <v>146</v>
      </c>
      <c r="B702">
        <v>19</v>
      </c>
      <c r="C702" t="s">
        <v>179</v>
      </c>
      <c r="H702" t="s">
        <v>223</v>
      </c>
      <c r="I702" t="s">
        <v>224</v>
      </c>
      <c r="J702" s="1">
        <v>0.875</v>
      </c>
      <c r="K702" s="1">
        <v>0.88888888888888884</v>
      </c>
      <c r="L702" t="s">
        <v>180</v>
      </c>
      <c r="M702" t="s">
        <v>181</v>
      </c>
      <c r="N702">
        <v>13.7</v>
      </c>
      <c r="Q702" s="1">
        <f t="shared" si="29"/>
        <v>1.388888888888884E-2</v>
      </c>
    </row>
    <row r="703" spans="1:17">
      <c r="A703" t="s">
        <v>146</v>
      </c>
      <c r="N703">
        <f>SUM(N684:N702)</f>
        <v>271.19371000000001</v>
      </c>
      <c r="Q703" s="1">
        <f>SUM(Q684:Q702)</f>
        <v>0.45833333333333309</v>
      </c>
    </row>
    <row r="705" spans="1:17">
      <c r="A705" t="s">
        <v>142</v>
      </c>
    </row>
    <row r="706" spans="1:17">
      <c r="A706" t="s">
        <v>142</v>
      </c>
      <c r="B706">
        <v>1</v>
      </c>
      <c r="C706" t="s">
        <v>179</v>
      </c>
      <c r="H706" t="s">
        <v>180</v>
      </c>
      <c r="I706" t="s">
        <v>181</v>
      </c>
      <c r="J706" s="1">
        <v>0.24513888888888888</v>
      </c>
      <c r="K706" s="1">
        <v>0.2590277777777778</v>
      </c>
      <c r="L706" t="s">
        <v>197</v>
      </c>
      <c r="M706" t="s">
        <v>198</v>
      </c>
      <c r="N706">
        <v>8.5</v>
      </c>
      <c r="Q706" s="1">
        <f t="shared" ref="Q706:Q726" si="30">K706-J706</f>
        <v>1.3888888888888923E-2</v>
      </c>
    </row>
    <row r="707" spans="1:17">
      <c r="A707" t="s">
        <v>142</v>
      </c>
      <c r="B707">
        <v>2</v>
      </c>
      <c r="C707" t="s">
        <v>184</v>
      </c>
      <c r="D707">
        <v>100261</v>
      </c>
      <c r="E707" t="s">
        <v>244</v>
      </c>
      <c r="F707" t="s">
        <v>245</v>
      </c>
      <c r="G707" t="s">
        <v>196</v>
      </c>
      <c r="H707" t="s">
        <v>197</v>
      </c>
      <c r="I707" t="s">
        <v>198</v>
      </c>
      <c r="J707" s="1">
        <v>0.2590277777777778</v>
      </c>
      <c r="K707" s="1">
        <v>0.28402777777777777</v>
      </c>
      <c r="L707" t="s">
        <v>192</v>
      </c>
      <c r="M707" t="s">
        <v>193</v>
      </c>
      <c r="N707">
        <v>13.881600000000001</v>
      </c>
      <c r="Q707" s="1">
        <f t="shared" si="30"/>
        <v>2.4999999999999967E-2</v>
      </c>
    </row>
    <row r="708" spans="1:17">
      <c r="A708" t="s">
        <v>142</v>
      </c>
      <c r="B708">
        <v>3</v>
      </c>
      <c r="C708" t="s">
        <v>184</v>
      </c>
      <c r="D708">
        <v>100424</v>
      </c>
      <c r="E708" t="s">
        <v>194</v>
      </c>
      <c r="F708" t="s">
        <v>195</v>
      </c>
      <c r="G708" t="s">
        <v>196</v>
      </c>
      <c r="H708" t="s">
        <v>192</v>
      </c>
      <c r="I708" t="s">
        <v>193</v>
      </c>
      <c r="J708" s="1">
        <v>0.29166666666666669</v>
      </c>
      <c r="K708" s="1">
        <v>0.31666666666666665</v>
      </c>
      <c r="L708" t="s">
        <v>197</v>
      </c>
      <c r="M708" t="s">
        <v>198</v>
      </c>
      <c r="N708">
        <v>13.524900000000001</v>
      </c>
      <c r="Q708" s="1">
        <f t="shared" si="30"/>
        <v>2.4999999999999967E-2</v>
      </c>
    </row>
    <row r="709" spans="1:17">
      <c r="A709" t="s">
        <v>142</v>
      </c>
      <c r="B709">
        <v>4</v>
      </c>
      <c r="C709" t="s">
        <v>184</v>
      </c>
      <c r="D709">
        <v>100271</v>
      </c>
      <c r="E709" t="s">
        <v>199</v>
      </c>
      <c r="F709" t="s">
        <v>200</v>
      </c>
      <c r="G709" t="s">
        <v>196</v>
      </c>
      <c r="H709" t="s">
        <v>197</v>
      </c>
      <c r="I709" t="s">
        <v>198</v>
      </c>
      <c r="J709" s="1">
        <v>0.3215277777777778</v>
      </c>
      <c r="K709" s="1">
        <v>0.33055555555555555</v>
      </c>
      <c r="L709" t="s">
        <v>201</v>
      </c>
      <c r="M709" t="s">
        <v>202</v>
      </c>
      <c r="N709">
        <v>3.9434100000000001</v>
      </c>
      <c r="Q709" s="1">
        <f t="shared" si="30"/>
        <v>9.0277777777777457E-3</v>
      </c>
    </row>
    <row r="710" spans="1:17">
      <c r="A710" t="s">
        <v>142</v>
      </c>
      <c r="B710">
        <v>5</v>
      </c>
      <c r="C710" t="s">
        <v>184</v>
      </c>
      <c r="D710">
        <v>100429</v>
      </c>
      <c r="E710" t="s">
        <v>203</v>
      </c>
      <c r="F710" t="s">
        <v>204</v>
      </c>
      <c r="G710" t="s">
        <v>196</v>
      </c>
      <c r="H710" t="s">
        <v>201</v>
      </c>
      <c r="I710" t="s">
        <v>202</v>
      </c>
      <c r="J710" s="1">
        <v>0.33055555555555555</v>
      </c>
      <c r="K710" s="1">
        <v>0.33958333333333335</v>
      </c>
      <c r="L710" t="s">
        <v>197</v>
      </c>
      <c r="M710" t="s">
        <v>198</v>
      </c>
      <c r="N710">
        <v>3.6383299999999998</v>
      </c>
      <c r="Q710" s="1">
        <f t="shared" si="30"/>
        <v>9.0277777777778012E-3</v>
      </c>
    </row>
    <row r="711" spans="1:17">
      <c r="A711" t="s">
        <v>142</v>
      </c>
      <c r="B711">
        <v>6</v>
      </c>
      <c r="C711" t="s">
        <v>184</v>
      </c>
      <c r="D711">
        <v>100273</v>
      </c>
      <c r="E711" t="s">
        <v>244</v>
      </c>
      <c r="F711" t="s">
        <v>245</v>
      </c>
      <c r="G711" t="s">
        <v>196</v>
      </c>
      <c r="H711" t="s">
        <v>197</v>
      </c>
      <c r="I711" t="s">
        <v>198</v>
      </c>
      <c r="J711" s="1">
        <v>0.34236111111111112</v>
      </c>
      <c r="K711" s="1">
        <v>0.36944444444444446</v>
      </c>
      <c r="L711" t="s">
        <v>192</v>
      </c>
      <c r="M711" t="s">
        <v>193</v>
      </c>
      <c r="N711">
        <v>13.881600000000001</v>
      </c>
      <c r="Q711" s="1">
        <f t="shared" si="30"/>
        <v>2.7083333333333348E-2</v>
      </c>
    </row>
    <row r="712" spans="1:17">
      <c r="A712" t="s">
        <v>142</v>
      </c>
      <c r="B712">
        <v>7</v>
      </c>
      <c r="C712" t="s">
        <v>184</v>
      </c>
      <c r="D712">
        <v>220884</v>
      </c>
      <c r="E712" t="s">
        <v>229</v>
      </c>
      <c r="F712" t="s">
        <v>230</v>
      </c>
      <c r="G712" t="s">
        <v>222</v>
      </c>
      <c r="H712" t="s">
        <v>192</v>
      </c>
      <c r="I712" t="s">
        <v>193</v>
      </c>
      <c r="J712" s="1">
        <v>0.37013888888888885</v>
      </c>
      <c r="K712" s="1">
        <v>0.39861111111111108</v>
      </c>
      <c r="L712" t="s">
        <v>218</v>
      </c>
      <c r="M712" t="s">
        <v>219</v>
      </c>
      <c r="N712">
        <v>15.4627</v>
      </c>
      <c r="Q712" s="1">
        <f t="shared" si="30"/>
        <v>2.8472222222222232E-2</v>
      </c>
    </row>
    <row r="713" spans="1:17">
      <c r="A713" t="s">
        <v>142</v>
      </c>
      <c r="B713">
        <v>8</v>
      </c>
      <c r="C713" t="s">
        <v>184</v>
      </c>
      <c r="D713">
        <v>220819</v>
      </c>
      <c r="E713" t="s">
        <v>220</v>
      </c>
      <c r="F713" t="s">
        <v>221</v>
      </c>
      <c r="G713" t="s">
        <v>222</v>
      </c>
      <c r="H713" t="s">
        <v>218</v>
      </c>
      <c r="I713" t="s">
        <v>219</v>
      </c>
      <c r="J713" s="1">
        <v>0.40277777777777773</v>
      </c>
      <c r="K713" s="1">
        <v>0.4375</v>
      </c>
      <c r="L713" t="s">
        <v>223</v>
      </c>
      <c r="M713" t="s">
        <v>224</v>
      </c>
      <c r="N713">
        <v>19.882999999999999</v>
      </c>
      <c r="Q713" s="1">
        <f t="shared" si="30"/>
        <v>3.4722222222222265E-2</v>
      </c>
    </row>
    <row r="714" spans="1:17">
      <c r="A714" t="s">
        <v>142</v>
      </c>
      <c r="B714">
        <v>9</v>
      </c>
      <c r="C714" t="s">
        <v>184</v>
      </c>
      <c r="D714">
        <v>220895</v>
      </c>
      <c r="E714" t="s">
        <v>225</v>
      </c>
      <c r="F714" t="s">
        <v>226</v>
      </c>
      <c r="G714" t="s">
        <v>222</v>
      </c>
      <c r="H714" t="s">
        <v>223</v>
      </c>
      <c r="I714" t="s">
        <v>224</v>
      </c>
      <c r="J714" s="1">
        <v>0.47569444444444442</v>
      </c>
      <c r="K714" s="1">
        <v>0.51250000000000007</v>
      </c>
      <c r="L714" t="s">
        <v>218</v>
      </c>
      <c r="M714" t="s">
        <v>219</v>
      </c>
      <c r="N714">
        <v>20.921500000000002</v>
      </c>
      <c r="Q714" s="1">
        <f t="shared" si="30"/>
        <v>3.6805555555555647E-2</v>
      </c>
    </row>
    <row r="715" spans="1:17">
      <c r="A715" t="s">
        <v>142</v>
      </c>
      <c r="B715">
        <v>10</v>
      </c>
      <c r="C715" t="s">
        <v>184</v>
      </c>
      <c r="D715">
        <v>220830</v>
      </c>
      <c r="E715" t="s">
        <v>227</v>
      </c>
      <c r="F715" t="s">
        <v>228</v>
      </c>
      <c r="G715" t="s">
        <v>222</v>
      </c>
      <c r="H715" t="s">
        <v>218</v>
      </c>
      <c r="I715" t="s">
        <v>219</v>
      </c>
      <c r="J715" s="1">
        <v>0.51736111111111105</v>
      </c>
      <c r="K715" s="1">
        <v>0.54652777777777783</v>
      </c>
      <c r="L715" t="s">
        <v>192</v>
      </c>
      <c r="M715" t="s">
        <v>193</v>
      </c>
      <c r="N715">
        <v>16.2334</v>
      </c>
      <c r="Q715" s="1">
        <f t="shared" si="30"/>
        <v>2.9166666666666785E-2</v>
      </c>
    </row>
    <row r="716" spans="1:17">
      <c r="A716" t="s">
        <v>142</v>
      </c>
      <c r="B716">
        <v>11</v>
      </c>
      <c r="C716" t="s">
        <v>179</v>
      </c>
      <c r="H716" t="s">
        <v>192</v>
      </c>
      <c r="I716" t="s">
        <v>193</v>
      </c>
      <c r="J716" s="1">
        <v>0.54652777777777783</v>
      </c>
      <c r="K716" s="1">
        <v>0.55486111111111114</v>
      </c>
      <c r="L716" t="s">
        <v>180</v>
      </c>
      <c r="M716" t="s">
        <v>181</v>
      </c>
      <c r="N716">
        <v>7.5</v>
      </c>
      <c r="Q716" s="1">
        <f t="shared" si="30"/>
        <v>8.3333333333333037E-3</v>
      </c>
    </row>
    <row r="717" spans="1:17">
      <c r="A717" t="s">
        <v>142</v>
      </c>
      <c r="B717">
        <v>12</v>
      </c>
      <c r="C717" t="s">
        <v>179</v>
      </c>
      <c r="H717" t="s">
        <v>180</v>
      </c>
      <c r="I717" t="s">
        <v>181</v>
      </c>
      <c r="J717" s="1">
        <v>0.59097222222222223</v>
      </c>
      <c r="K717" s="1">
        <v>0.59930555555555554</v>
      </c>
      <c r="L717" t="s">
        <v>192</v>
      </c>
      <c r="M717" t="s">
        <v>193</v>
      </c>
      <c r="N717">
        <v>7.5</v>
      </c>
      <c r="Q717" s="1">
        <f t="shared" si="30"/>
        <v>8.3333333333333037E-3</v>
      </c>
    </row>
    <row r="718" spans="1:17">
      <c r="A718" t="s">
        <v>142</v>
      </c>
      <c r="B718">
        <v>13</v>
      </c>
      <c r="C718" t="s">
        <v>184</v>
      </c>
      <c r="D718">
        <v>220906</v>
      </c>
      <c r="E718" t="s">
        <v>229</v>
      </c>
      <c r="F718" t="s">
        <v>230</v>
      </c>
      <c r="G718" t="s">
        <v>222</v>
      </c>
      <c r="H718" t="s">
        <v>192</v>
      </c>
      <c r="I718" t="s">
        <v>193</v>
      </c>
      <c r="J718" s="1">
        <v>0.59930555555555554</v>
      </c>
      <c r="K718" s="1">
        <v>0.62708333333333333</v>
      </c>
      <c r="L718" t="s">
        <v>218</v>
      </c>
      <c r="M718" t="s">
        <v>219</v>
      </c>
      <c r="N718">
        <v>15.4627</v>
      </c>
      <c r="Q718" s="1">
        <f t="shared" si="30"/>
        <v>2.777777777777779E-2</v>
      </c>
    </row>
    <row r="719" spans="1:17">
      <c r="A719" t="s">
        <v>142</v>
      </c>
      <c r="B719">
        <v>14</v>
      </c>
      <c r="C719" t="s">
        <v>184</v>
      </c>
      <c r="D719">
        <v>220841</v>
      </c>
      <c r="E719" t="s">
        <v>220</v>
      </c>
      <c r="F719" t="s">
        <v>221</v>
      </c>
      <c r="G719" t="s">
        <v>222</v>
      </c>
      <c r="H719" t="s">
        <v>218</v>
      </c>
      <c r="I719" t="s">
        <v>219</v>
      </c>
      <c r="J719" s="1">
        <v>0.63194444444444442</v>
      </c>
      <c r="K719" s="1">
        <v>0.66666666666666663</v>
      </c>
      <c r="L719" t="s">
        <v>223</v>
      </c>
      <c r="M719" t="s">
        <v>224</v>
      </c>
      <c r="N719">
        <v>19.882999999999999</v>
      </c>
      <c r="Q719" s="1">
        <f t="shared" si="30"/>
        <v>3.472222222222221E-2</v>
      </c>
    </row>
    <row r="720" spans="1:17">
      <c r="A720" t="s">
        <v>142</v>
      </c>
      <c r="B720">
        <v>15</v>
      </c>
      <c r="C720" t="s">
        <v>184</v>
      </c>
      <c r="D720">
        <v>220915</v>
      </c>
      <c r="E720" t="s">
        <v>225</v>
      </c>
      <c r="F720" t="s">
        <v>226</v>
      </c>
      <c r="G720" t="s">
        <v>222</v>
      </c>
      <c r="H720" t="s">
        <v>223</v>
      </c>
      <c r="I720" t="s">
        <v>224</v>
      </c>
      <c r="J720" s="1">
        <v>0.68402777777777779</v>
      </c>
      <c r="K720" s="1">
        <v>0.72083333333333333</v>
      </c>
      <c r="L720" t="s">
        <v>218</v>
      </c>
      <c r="M720" t="s">
        <v>219</v>
      </c>
      <c r="N720">
        <v>20.921500000000002</v>
      </c>
      <c r="Q720" s="1">
        <f t="shared" si="30"/>
        <v>3.6805555555555536E-2</v>
      </c>
    </row>
    <row r="721" spans="1:17">
      <c r="A721" t="s">
        <v>142</v>
      </c>
      <c r="B721">
        <v>16</v>
      </c>
      <c r="C721" t="s">
        <v>184</v>
      </c>
      <c r="D721">
        <v>220850</v>
      </c>
      <c r="E721" t="s">
        <v>227</v>
      </c>
      <c r="F721" t="s">
        <v>228</v>
      </c>
      <c r="G721" t="s">
        <v>222</v>
      </c>
      <c r="H721" t="s">
        <v>218</v>
      </c>
      <c r="I721" t="s">
        <v>219</v>
      </c>
      <c r="J721" s="1">
        <v>0.72569444444444453</v>
      </c>
      <c r="K721" s="1">
        <v>0.75624999999999998</v>
      </c>
      <c r="L721" t="s">
        <v>192</v>
      </c>
      <c r="M721" t="s">
        <v>193</v>
      </c>
      <c r="N721">
        <v>16.2334</v>
      </c>
      <c r="Q721" s="1">
        <f t="shared" si="30"/>
        <v>3.0555555555555447E-2</v>
      </c>
    </row>
    <row r="722" spans="1:17">
      <c r="A722" t="s">
        <v>142</v>
      </c>
      <c r="B722">
        <v>17</v>
      </c>
      <c r="C722" t="s">
        <v>184</v>
      </c>
      <c r="D722">
        <v>100479</v>
      </c>
      <c r="E722" t="s">
        <v>194</v>
      </c>
      <c r="F722" t="s">
        <v>195</v>
      </c>
      <c r="G722" t="s">
        <v>196</v>
      </c>
      <c r="H722" t="s">
        <v>192</v>
      </c>
      <c r="I722" t="s">
        <v>193</v>
      </c>
      <c r="J722" s="1">
        <v>0.77777777777777779</v>
      </c>
      <c r="K722" s="1">
        <v>0.80347222222222225</v>
      </c>
      <c r="L722" t="s">
        <v>197</v>
      </c>
      <c r="M722" t="s">
        <v>198</v>
      </c>
      <c r="N722">
        <v>13.524900000000001</v>
      </c>
      <c r="Q722" s="1">
        <f t="shared" si="30"/>
        <v>2.5694444444444464E-2</v>
      </c>
    </row>
    <row r="723" spans="1:17">
      <c r="A723" t="s">
        <v>142</v>
      </c>
      <c r="B723">
        <v>18</v>
      </c>
      <c r="C723" t="s">
        <v>184</v>
      </c>
      <c r="D723">
        <v>100323</v>
      </c>
      <c r="E723" t="s">
        <v>199</v>
      </c>
      <c r="F723" t="s">
        <v>200</v>
      </c>
      <c r="G723" t="s">
        <v>196</v>
      </c>
      <c r="H723" t="s">
        <v>197</v>
      </c>
      <c r="I723" t="s">
        <v>198</v>
      </c>
      <c r="J723" s="1">
        <v>0.80902777777777779</v>
      </c>
      <c r="K723" s="1">
        <v>0.81805555555555554</v>
      </c>
      <c r="L723" t="s">
        <v>201</v>
      </c>
      <c r="M723" t="s">
        <v>202</v>
      </c>
      <c r="N723">
        <v>3.9434100000000001</v>
      </c>
      <c r="Q723" s="1">
        <f t="shared" si="30"/>
        <v>9.0277777777777457E-3</v>
      </c>
    </row>
    <row r="724" spans="1:17">
      <c r="A724" t="s">
        <v>142</v>
      </c>
      <c r="B724">
        <v>19</v>
      </c>
      <c r="C724" t="s">
        <v>184</v>
      </c>
      <c r="D724">
        <v>100484</v>
      </c>
      <c r="E724" t="s">
        <v>203</v>
      </c>
      <c r="F724" t="s">
        <v>204</v>
      </c>
      <c r="G724" t="s">
        <v>196</v>
      </c>
      <c r="H724" t="s">
        <v>201</v>
      </c>
      <c r="I724" t="s">
        <v>202</v>
      </c>
      <c r="J724" s="1">
        <v>0.82638888888888884</v>
      </c>
      <c r="K724" s="1">
        <v>0.8340277777777777</v>
      </c>
      <c r="L724" t="s">
        <v>197</v>
      </c>
      <c r="M724" t="s">
        <v>198</v>
      </c>
      <c r="N724">
        <v>3.6383299999999998</v>
      </c>
      <c r="Q724" s="1">
        <f t="shared" si="30"/>
        <v>7.6388888888888618E-3</v>
      </c>
    </row>
    <row r="725" spans="1:17">
      <c r="A725" t="s">
        <v>142</v>
      </c>
      <c r="B725">
        <v>20</v>
      </c>
      <c r="C725" t="s">
        <v>184</v>
      </c>
      <c r="D725">
        <v>100326</v>
      </c>
      <c r="E725" t="s">
        <v>205</v>
      </c>
      <c r="F725" t="s">
        <v>206</v>
      </c>
      <c r="G725" t="s">
        <v>196</v>
      </c>
      <c r="H725" t="s">
        <v>197</v>
      </c>
      <c r="I725" t="s">
        <v>198</v>
      </c>
      <c r="J725" s="1">
        <v>0.84027777777777779</v>
      </c>
      <c r="K725" s="1">
        <v>0.86111111111111116</v>
      </c>
      <c r="L725" t="s">
        <v>182</v>
      </c>
      <c r="M725" t="s">
        <v>183</v>
      </c>
      <c r="N725">
        <v>10.9535</v>
      </c>
      <c r="Q725" s="1">
        <f t="shared" si="30"/>
        <v>2.083333333333337E-2</v>
      </c>
    </row>
    <row r="726" spans="1:17">
      <c r="A726" t="s">
        <v>142</v>
      </c>
      <c r="B726">
        <v>21</v>
      </c>
      <c r="C726" t="s">
        <v>179</v>
      </c>
      <c r="H726" t="s">
        <v>182</v>
      </c>
      <c r="I726" t="s">
        <v>183</v>
      </c>
      <c r="J726" s="1">
        <v>0.86111111111111116</v>
      </c>
      <c r="K726" s="1">
        <v>0.86944444444444446</v>
      </c>
      <c r="L726" t="s">
        <v>180</v>
      </c>
      <c r="M726" t="s">
        <v>181</v>
      </c>
      <c r="N726">
        <v>7.8</v>
      </c>
      <c r="Q726" s="1">
        <f t="shared" si="30"/>
        <v>8.3333333333333037E-3</v>
      </c>
    </row>
    <row r="727" spans="1:17">
      <c r="A727" t="s">
        <v>142</v>
      </c>
      <c r="N727">
        <f>SUM(N706:N726)</f>
        <v>257.23117999999999</v>
      </c>
      <c r="Q727" s="1">
        <f>SUM(Q706:Q726)</f>
        <v>0.45625000000000004</v>
      </c>
    </row>
    <row r="729" spans="1:17">
      <c r="A729" t="s">
        <v>139</v>
      </c>
    </row>
    <row r="730" spans="1:17">
      <c r="A730" t="s">
        <v>139</v>
      </c>
      <c r="B730">
        <v>1</v>
      </c>
      <c r="C730" t="s">
        <v>179</v>
      </c>
      <c r="H730" t="s">
        <v>180</v>
      </c>
      <c r="I730" t="s">
        <v>181</v>
      </c>
      <c r="J730" s="1">
        <v>0.2673611111111111</v>
      </c>
      <c r="K730" s="1">
        <v>0.28472222222222221</v>
      </c>
      <c r="L730" t="s">
        <v>236</v>
      </c>
      <c r="M730" t="s">
        <v>237</v>
      </c>
      <c r="N730">
        <v>13.5</v>
      </c>
      <c r="Q730" s="1">
        <f t="shared" ref="Q730:Q752" si="31">K730-J730</f>
        <v>1.7361111111111105E-2</v>
      </c>
    </row>
    <row r="731" spans="1:17">
      <c r="A731" t="s">
        <v>139</v>
      </c>
      <c r="B731">
        <v>2</v>
      </c>
      <c r="C731" t="s">
        <v>184</v>
      </c>
      <c r="D731">
        <v>330042</v>
      </c>
      <c r="E731" t="s">
        <v>238</v>
      </c>
      <c r="F731" t="s">
        <v>239</v>
      </c>
      <c r="G731" t="s">
        <v>235</v>
      </c>
      <c r="H731" t="s">
        <v>236</v>
      </c>
      <c r="I731" t="s">
        <v>237</v>
      </c>
      <c r="J731" s="1">
        <v>0.28472222222222221</v>
      </c>
      <c r="K731" s="1">
        <v>0.30277777777777776</v>
      </c>
      <c r="L731" t="s">
        <v>231</v>
      </c>
      <c r="M731" t="s">
        <v>232</v>
      </c>
      <c r="N731">
        <v>13.1371</v>
      </c>
      <c r="Q731" s="1">
        <f t="shared" si="31"/>
        <v>1.8055555555555547E-2</v>
      </c>
    </row>
    <row r="732" spans="1:17">
      <c r="A732" t="s">
        <v>139</v>
      </c>
      <c r="B732">
        <v>3</v>
      </c>
      <c r="C732" t="s">
        <v>184</v>
      </c>
      <c r="D732">
        <v>330007</v>
      </c>
      <c r="E732" t="s">
        <v>233</v>
      </c>
      <c r="F732" t="s">
        <v>234</v>
      </c>
      <c r="G732" t="s">
        <v>235</v>
      </c>
      <c r="H732" t="s">
        <v>231</v>
      </c>
      <c r="I732" t="s">
        <v>232</v>
      </c>
      <c r="J732" s="1">
        <v>0.30902777777777779</v>
      </c>
      <c r="K732" s="1">
        <v>0.33263888888888887</v>
      </c>
      <c r="L732" t="s">
        <v>236</v>
      </c>
      <c r="M732" t="s">
        <v>237</v>
      </c>
      <c r="N732">
        <v>14.0327</v>
      </c>
      <c r="Q732" s="1">
        <f t="shared" si="31"/>
        <v>2.3611111111111083E-2</v>
      </c>
    </row>
    <row r="733" spans="1:17">
      <c r="A733" t="s">
        <v>139</v>
      </c>
      <c r="B733">
        <v>4</v>
      </c>
      <c r="C733" t="s">
        <v>184</v>
      </c>
      <c r="D733">
        <v>330050</v>
      </c>
      <c r="E733" t="s">
        <v>238</v>
      </c>
      <c r="F733" t="s">
        <v>239</v>
      </c>
      <c r="G733" t="s">
        <v>235</v>
      </c>
      <c r="H733" t="s">
        <v>236</v>
      </c>
      <c r="I733" t="s">
        <v>237</v>
      </c>
      <c r="J733" s="1">
        <v>0.33680555555555558</v>
      </c>
      <c r="K733" s="1">
        <v>0.35625000000000001</v>
      </c>
      <c r="L733" t="s">
        <v>231</v>
      </c>
      <c r="M733" t="s">
        <v>232</v>
      </c>
      <c r="N733">
        <v>13.1371</v>
      </c>
      <c r="Q733" s="1">
        <f t="shared" si="31"/>
        <v>1.9444444444444431E-2</v>
      </c>
    </row>
    <row r="734" spans="1:17">
      <c r="A734" t="s">
        <v>139</v>
      </c>
      <c r="B734">
        <v>5</v>
      </c>
      <c r="C734" t="s">
        <v>184</v>
      </c>
      <c r="D734">
        <v>330013</v>
      </c>
      <c r="E734" t="s">
        <v>233</v>
      </c>
      <c r="F734" t="s">
        <v>234</v>
      </c>
      <c r="G734" t="s">
        <v>235</v>
      </c>
      <c r="H734" t="s">
        <v>231</v>
      </c>
      <c r="I734" t="s">
        <v>232</v>
      </c>
      <c r="J734" s="1">
        <v>0.3576388888888889</v>
      </c>
      <c r="K734" s="1">
        <v>0.38125000000000003</v>
      </c>
      <c r="L734" t="s">
        <v>236</v>
      </c>
      <c r="M734" t="s">
        <v>237</v>
      </c>
      <c r="N734">
        <v>14.0327</v>
      </c>
      <c r="Q734" s="1">
        <f t="shared" si="31"/>
        <v>2.3611111111111138E-2</v>
      </c>
    </row>
    <row r="735" spans="1:17">
      <c r="A735" t="s">
        <v>139</v>
      </c>
      <c r="B735">
        <v>6</v>
      </c>
      <c r="C735" t="s">
        <v>184</v>
      </c>
      <c r="D735">
        <v>330054</v>
      </c>
      <c r="E735" t="s">
        <v>238</v>
      </c>
      <c r="F735" t="s">
        <v>239</v>
      </c>
      <c r="G735" t="s">
        <v>235</v>
      </c>
      <c r="H735" t="s">
        <v>236</v>
      </c>
      <c r="I735" t="s">
        <v>237</v>
      </c>
      <c r="J735" s="1">
        <v>0.38541666666666669</v>
      </c>
      <c r="K735" s="1">
        <v>0.40277777777777773</v>
      </c>
      <c r="L735" t="s">
        <v>231</v>
      </c>
      <c r="M735" t="s">
        <v>232</v>
      </c>
      <c r="N735">
        <v>13.1371</v>
      </c>
      <c r="Q735" s="1">
        <f t="shared" si="31"/>
        <v>1.7361111111111049E-2</v>
      </c>
    </row>
    <row r="736" spans="1:17">
      <c r="A736" t="s">
        <v>139</v>
      </c>
      <c r="B736">
        <v>7</v>
      </c>
      <c r="C736" t="s">
        <v>184</v>
      </c>
      <c r="D736">
        <v>330016</v>
      </c>
      <c r="E736" t="s">
        <v>233</v>
      </c>
      <c r="F736" t="s">
        <v>234</v>
      </c>
      <c r="G736" t="s">
        <v>235</v>
      </c>
      <c r="H736" t="s">
        <v>231</v>
      </c>
      <c r="I736" t="s">
        <v>232</v>
      </c>
      <c r="J736" s="1">
        <v>0.4152777777777778</v>
      </c>
      <c r="K736" s="1">
        <v>0.43541666666666662</v>
      </c>
      <c r="L736" t="s">
        <v>236</v>
      </c>
      <c r="M736" t="s">
        <v>237</v>
      </c>
      <c r="N736">
        <v>14.0327</v>
      </c>
      <c r="Q736" s="1">
        <f t="shared" si="31"/>
        <v>2.0138888888888817E-2</v>
      </c>
    </row>
    <row r="737" spans="1:17">
      <c r="A737" t="s">
        <v>139</v>
      </c>
      <c r="B737">
        <v>8</v>
      </c>
      <c r="C737" t="s">
        <v>184</v>
      </c>
      <c r="D737">
        <v>330057</v>
      </c>
      <c r="E737" t="s">
        <v>238</v>
      </c>
      <c r="F737" t="s">
        <v>239</v>
      </c>
      <c r="G737" t="s">
        <v>235</v>
      </c>
      <c r="H737" t="s">
        <v>236</v>
      </c>
      <c r="I737" t="s">
        <v>237</v>
      </c>
      <c r="J737" s="1">
        <v>0.4375</v>
      </c>
      <c r="K737" s="1">
        <v>0.4548611111111111</v>
      </c>
      <c r="L737" t="s">
        <v>231</v>
      </c>
      <c r="M737" t="s">
        <v>232</v>
      </c>
      <c r="N737">
        <v>13.1371</v>
      </c>
      <c r="Q737" s="1">
        <f t="shared" si="31"/>
        <v>1.7361111111111105E-2</v>
      </c>
    </row>
    <row r="738" spans="1:17">
      <c r="A738" t="s">
        <v>139</v>
      </c>
      <c r="B738">
        <v>9</v>
      </c>
      <c r="C738" t="s">
        <v>184</v>
      </c>
      <c r="D738">
        <v>330021</v>
      </c>
      <c r="E738" t="s">
        <v>233</v>
      </c>
      <c r="F738" t="s">
        <v>234</v>
      </c>
      <c r="G738" t="s">
        <v>235</v>
      </c>
      <c r="H738" t="s">
        <v>231</v>
      </c>
      <c r="I738" t="s">
        <v>232</v>
      </c>
      <c r="J738" s="1">
        <v>0.52222222222222225</v>
      </c>
      <c r="K738" s="1">
        <v>0.54236111111111118</v>
      </c>
      <c r="L738" t="s">
        <v>236</v>
      </c>
      <c r="M738" t="s">
        <v>237</v>
      </c>
      <c r="N738">
        <v>14.0327</v>
      </c>
      <c r="Q738" s="1">
        <f t="shared" si="31"/>
        <v>2.0138888888888928E-2</v>
      </c>
    </row>
    <row r="739" spans="1:17">
      <c r="A739" t="s">
        <v>139</v>
      </c>
      <c r="B739">
        <v>10</v>
      </c>
      <c r="C739" t="s">
        <v>184</v>
      </c>
      <c r="D739">
        <v>330064</v>
      </c>
      <c r="E739" t="s">
        <v>238</v>
      </c>
      <c r="F739" t="s">
        <v>239</v>
      </c>
      <c r="G739" t="s">
        <v>235</v>
      </c>
      <c r="H739" t="s">
        <v>236</v>
      </c>
      <c r="I739" t="s">
        <v>237</v>
      </c>
      <c r="J739" s="1">
        <v>0.55208333333333337</v>
      </c>
      <c r="K739" s="1">
        <v>0.56944444444444442</v>
      </c>
      <c r="L739" t="s">
        <v>231</v>
      </c>
      <c r="M739" t="s">
        <v>232</v>
      </c>
      <c r="N739">
        <v>13.1371</v>
      </c>
      <c r="Q739" s="1">
        <f t="shared" si="31"/>
        <v>1.7361111111111049E-2</v>
      </c>
    </row>
    <row r="740" spans="1:17">
      <c r="A740" t="s">
        <v>139</v>
      </c>
      <c r="B740">
        <v>11</v>
      </c>
      <c r="C740" t="s">
        <v>179</v>
      </c>
      <c r="H740" t="s">
        <v>231</v>
      </c>
      <c r="I740" t="s">
        <v>232</v>
      </c>
      <c r="J740" s="1">
        <v>0.56944444444444442</v>
      </c>
      <c r="K740" s="1">
        <v>0.58194444444444449</v>
      </c>
      <c r="L740" t="s">
        <v>180</v>
      </c>
      <c r="M740" t="s">
        <v>181</v>
      </c>
      <c r="N740">
        <v>9.8000000000000007</v>
      </c>
      <c r="Q740" s="1">
        <f t="shared" si="31"/>
        <v>1.2500000000000067E-2</v>
      </c>
    </row>
    <row r="741" spans="1:17">
      <c r="A741" t="s">
        <v>139</v>
      </c>
      <c r="B741">
        <v>12</v>
      </c>
      <c r="C741" t="s">
        <v>179</v>
      </c>
      <c r="H741" t="s">
        <v>180</v>
      </c>
      <c r="I741" t="s">
        <v>181</v>
      </c>
      <c r="J741" s="1">
        <v>0.62638888888888888</v>
      </c>
      <c r="K741" s="1">
        <v>0.63472222222222219</v>
      </c>
      <c r="L741" t="s">
        <v>182</v>
      </c>
      <c r="M741" t="s">
        <v>183</v>
      </c>
      <c r="N741">
        <v>7.6</v>
      </c>
      <c r="Q741" s="1">
        <f t="shared" si="31"/>
        <v>8.3333333333333037E-3</v>
      </c>
    </row>
    <row r="742" spans="1:17">
      <c r="A742" t="s">
        <v>139</v>
      </c>
      <c r="B742">
        <v>13</v>
      </c>
      <c r="C742" t="s">
        <v>184</v>
      </c>
      <c r="D742">
        <v>100462</v>
      </c>
      <c r="E742" t="s">
        <v>216</v>
      </c>
      <c r="F742" t="s">
        <v>217</v>
      </c>
      <c r="G742" t="s">
        <v>196</v>
      </c>
      <c r="H742" t="s">
        <v>182</v>
      </c>
      <c r="I742" t="s">
        <v>183</v>
      </c>
      <c r="J742" s="1">
        <v>0.63472222222222219</v>
      </c>
      <c r="K742" s="1">
        <v>0.65625</v>
      </c>
      <c r="L742" t="s">
        <v>197</v>
      </c>
      <c r="M742" t="s">
        <v>198</v>
      </c>
      <c r="N742">
        <v>11.3742</v>
      </c>
      <c r="Q742" s="1">
        <f t="shared" si="31"/>
        <v>2.1527777777777812E-2</v>
      </c>
    </row>
    <row r="743" spans="1:17">
      <c r="A743" t="s">
        <v>139</v>
      </c>
      <c r="B743">
        <v>14</v>
      </c>
      <c r="C743" t="s">
        <v>184</v>
      </c>
      <c r="D743">
        <v>100305</v>
      </c>
      <c r="E743" t="s">
        <v>199</v>
      </c>
      <c r="F743" t="s">
        <v>200</v>
      </c>
      <c r="G743" t="s">
        <v>196</v>
      </c>
      <c r="H743" t="s">
        <v>197</v>
      </c>
      <c r="I743" t="s">
        <v>198</v>
      </c>
      <c r="J743" s="1">
        <v>0.66319444444444442</v>
      </c>
      <c r="K743" s="1">
        <v>0.67152777777777783</v>
      </c>
      <c r="L743" t="s">
        <v>201</v>
      </c>
      <c r="M743" t="s">
        <v>202</v>
      </c>
      <c r="N743">
        <v>3.9434100000000001</v>
      </c>
      <c r="Q743" s="1">
        <f t="shared" si="31"/>
        <v>8.3333333333334147E-3</v>
      </c>
    </row>
    <row r="744" spans="1:17">
      <c r="A744" t="s">
        <v>139</v>
      </c>
      <c r="B744">
        <v>15</v>
      </c>
      <c r="C744" t="s">
        <v>184</v>
      </c>
      <c r="D744">
        <v>100467</v>
      </c>
      <c r="E744" t="s">
        <v>203</v>
      </c>
      <c r="F744" t="s">
        <v>204</v>
      </c>
      <c r="G744" t="s">
        <v>196</v>
      </c>
      <c r="H744" t="s">
        <v>201</v>
      </c>
      <c r="I744" t="s">
        <v>202</v>
      </c>
      <c r="J744" s="1">
        <v>0.67986111111111114</v>
      </c>
      <c r="K744" s="1">
        <v>0.6875</v>
      </c>
      <c r="L744" t="s">
        <v>197</v>
      </c>
      <c r="M744" t="s">
        <v>198</v>
      </c>
      <c r="N744">
        <v>3.6383299999999998</v>
      </c>
      <c r="Q744" s="1">
        <f t="shared" si="31"/>
        <v>7.6388888888888618E-3</v>
      </c>
    </row>
    <row r="745" spans="1:17">
      <c r="A745" t="s">
        <v>139</v>
      </c>
      <c r="B745">
        <v>16</v>
      </c>
      <c r="C745" t="s">
        <v>184</v>
      </c>
      <c r="D745">
        <v>100308</v>
      </c>
      <c r="E745" t="s">
        <v>205</v>
      </c>
      <c r="F745" t="s">
        <v>206</v>
      </c>
      <c r="G745" t="s">
        <v>196</v>
      </c>
      <c r="H745" t="s">
        <v>197</v>
      </c>
      <c r="I745" t="s">
        <v>198</v>
      </c>
      <c r="J745" s="1">
        <v>0.69444444444444453</v>
      </c>
      <c r="K745" s="1">
        <v>0.71458333333333324</v>
      </c>
      <c r="L745" t="s">
        <v>182</v>
      </c>
      <c r="M745" t="s">
        <v>183</v>
      </c>
      <c r="N745">
        <v>10.9535</v>
      </c>
      <c r="Q745" s="1">
        <f t="shared" si="31"/>
        <v>2.0138888888888706E-2</v>
      </c>
    </row>
    <row r="746" spans="1:17">
      <c r="A746" t="s">
        <v>139</v>
      </c>
      <c r="B746">
        <v>17</v>
      </c>
      <c r="C746" t="s">
        <v>184</v>
      </c>
      <c r="D746">
        <v>100470</v>
      </c>
      <c r="E746" t="s">
        <v>216</v>
      </c>
      <c r="F746" t="s">
        <v>217</v>
      </c>
      <c r="G746" t="s">
        <v>196</v>
      </c>
      <c r="H746" t="s">
        <v>182</v>
      </c>
      <c r="I746" t="s">
        <v>183</v>
      </c>
      <c r="J746" s="1">
        <v>0.71805555555555556</v>
      </c>
      <c r="K746" s="1">
        <v>0.74236111111111114</v>
      </c>
      <c r="L746" t="s">
        <v>197</v>
      </c>
      <c r="M746" t="s">
        <v>198</v>
      </c>
      <c r="N746">
        <v>11.3742</v>
      </c>
      <c r="Q746" s="1">
        <f t="shared" si="31"/>
        <v>2.430555555555558E-2</v>
      </c>
    </row>
    <row r="747" spans="1:17">
      <c r="A747" t="s">
        <v>139</v>
      </c>
      <c r="B747">
        <v>18</v>
      </c>
      <c r="C747" t="s">
        <v>184</v>
      </c>
      <c r="D747">
        <v>100314</v>
      </c>
      <c r="E747" t="s">
        <v>199</v>
      </c>
      <c r="F747" t="s">
        <v>200</v>
      </c>
      <c r="G747" t="s">
        <v>196</v>
      </c>
      <c r="H747" t="s">
        <v>197</v>
      </c>
      <c r="I747" t="s">
        <v>198</v>
      </c>
      <c r="J747" s="1">
        <v>0.74652777777777779</v>
      </c>
      <c r="K747" s="1">
        <v>0.75694444444444453</v>
      </c>
      <c r="L747" t="s">
        <v>201</v>
      </c>
      <c r="M747" t="s">
        <v>202</v>
      </c>
      <c r="N747">
        <v>3.9434100000000001</v>
      </c>
      <c r="Q747" s="1">
        <f t="shared" si="31"/>
        <v>1.0416666666666741E-2</v>
      </c>
    </row>
    <row r="748" spans="1:17">
      <c r="A748" t="s">
        <v>139</v>
      </c>
      <c r="B748">
        <v>19</v>
      </c>
      <c r="C748" t="s">
        <v>184</v>
      </c>
      <c r="D748">
        <v>100477</v>
      </c>
      <c r="E748" t="s">
        <v>203</v>
      </c>
      <c r="F748" t="s">
        <v>204</v>
      </c>
      <c r="G748" t="s">
        <v>196</v>
      </c>
      <c r="H748" t="s">
        <v>201</v>
      </c>
      <c r="I748" t="s">
        <v>202</v>
      </c>
      <c r="J748" s="1">
        <v>0.76388888888888884</v>
      </c>
      <c r="K748" s="1">
        <v>0.77361111111111114</v>
      </c>
      <c r="L748" t="s">
        <v>197</v>
      </c>
      <c r="M748" t="s">
        <v>198</v>
      </c>
      <c r="N748">
        <v>3.6383299999999998</v>
      </c>
      <c r="Q748" s="1">
        <f t="shared" si="31"/>
        <v>9.7222222222222987E-3</v>
      </c>
    </row>
    <row r="749" spans="1:17">
      <c r="A749" t="s">
        <v>139</v>
      </c>
      <c r="B749">
        <v>20</v>
      </c>
      <c r="C749" t="s">
        <v>184</v>
      </c>
      <c r="D749">
        <v>100319</v>
      </c>
      <c r="E749" t="s">
        <v>244</v>
      </c>
      <c r="F749" t="s">
        <v>245</v>
      </c>
      <c r="G749" t="s">
        <v>196</v>
      </c>
      <c r="H749" t="s">
        <v>197</v>
      </c>
      <c r="I749" t="s">
        <v>198</v>
      </c>
      <c r="J749" s="1">
        <v>0.77777777777777779</v>
      </c>
      <c r="K749" s="1">
        <v>0.80694444444444446</v>
      </c>
      <c r="L749" t="s">
        <v>192</v>
      </c>
      <c r="M749" t="s">
        <v>193</v>
      </c>
      <c r="N749">
        <v>13.881600000000001</v>
      </c>
      <c r="Q749" s="1">
        <f t="shared" si="31"/>
        <v>2.9166666666666674E-2</v>
      </c>
    </row>
    <row r="750" spans="1:17">
      <c r="A750" t="s">
        <v>139</v>
      </c>
      <c r="B750">
        <v>21</v>
      </c>
      <c r="C750" t="s">
        <v>184</v>
      </c>
      <c r="D750">
        <v>220928</v>
      </c>
      <c r="E750" t="s">
        <v>229</v>
      </c>
      <c r="F750" t="s">
        <v>230</v>
      </c>
      <c r="G750" t="s">
        <v>222</v>
      </c>
      <c r="H750" t="s">
        <v>192</v>
      </c>
      <c r="I750" t="s">
        <v>193</v>
      </c>
      <c r="J750" s="1">
        <v>0.82847222222222217</v>
      </c>
      <c r="K750" s="1">
        <v>0.85555555555555562</v>
      </c>
      <c r="L750" t="s">
        <v>218</v>
      </c>
      <c r="M750" t="s">
        <v>219</v>
      </c>
      <c r="N750">
        <v>15.4627</v>
      </c>
      <c r="Q750" s="1">
        <f t="shared" si="31"/>
        <v>2.7083333333333459E-2</v>
      </c>
    </row>
    <row r="751" spans="1:17">
      <c r="A751" t="s">
        <v>139</v>
      </c>
      <c r="B751">
        <v>22</v>
      </c>
      <c r="C751" t="s">
        <v>184</v>
      </c>
      <c r="D751">
        <v>220863</v>
      </c>
      <c r="E751" t="s">
        <v>227</v>
      </c>
      <c r="F751" t="s">
        <v>228</v>
      </c>
      <c r="G751" t="s">
        <v>222</v>
      </c>
      <c r="H751" t="s">
        <v>218</v>
      </c>
      <c r="I751" t="s">
        <v>219</v>
      </c>
      <c r="J751" s="1">
        <v>0.86111111111111116</v>
      </c>
      <c r="K751" s="1">
        <v>0.88958333333333339</v>
      </c>
      <c r="L751" t="s">
        <v>192</v>
      </c>
      <c r="M751" t="s">
        <v>193</v>
      </c>
      <c r="N751">
        <v>16.2334</v>
      </c>
      <c r="Q751" s="1">
        <f t="shared" si="31"/>
        <v>2.8472222222222232E-2</v>
      </c>
    </row>
    <row r="752" spans="1:17">
      <c r="A752" t="s">
        <v>139</v>
      </c>
      <c r="B752">
        <v>23</v>
      </c>
      <c r="C752" t="s">
        <v>179</v>
      </c>
      <c r="H752" t="s">
        <v>192</v>
      </c>
      <c r="I752" t="s">
        <v>193</v>
      </c>
      <c r="J752" s="1">
        <v>0.88958333333333339</v>
      </c>
      <c r="K752" s="1">
        <v>0.8979166666666667</v>
      </c>
      <c r="L752" t="s">
        <v>180</v>
      </c>
      <c r="M752" t="s">
        <v>181</v>
      </c>
      <c r="N752">
        <v>7.5</v>
      </c>
      <c r="Q752" s="1">
        <f t="shared" si="31"/>
        <v>8.3333333333333037E-3</v>
      </c>
    </row>
    <row r="753" spans="1:17">
      <c r="A753" t="s">
        <v>139</v>
      </c>
      <c r="N753">
        <f>SUM(N730:N752)</f>
        <v>254.65938</v>
      </c>
      <c r="Q753" s="1">
        <f>SUM(Q730:Q752)</f>
        <v>0.41041666666666671</v>
      </c>
    </row>
    <row r="755" spans="1:17">
      <c r="A755" t="s">
        <v>130</v>
      </c>
    </row>
    <row r="756" spans="1:17">
      <c r="A756" t="s">
        <v>130</v>
      </c>
      <c r="B756">
        <v>1</v>
      </c>
      <c r="C756" t="s">
        <v>179</v>
      </c>
      <c r="H756" t="s">
        <v>180</v>
      </c>
      <c r="I756" t="s">
        <v>181</v>
      </c>
      <c r="J756" s="1">
        <v>0.23472222222222219</v>
      </c>
      <c r="K756" s="1">
        <v>0.24305555555555555</v>
      </c>
      <c r="L756" t="s">
        <v>218</v>
      </c>
      <c r="M756" t="s">
        <v>219</v>
      </c>
      <c r="N756">
        <v>5.3</v>
      </c>
      <c r="Q756" s="1">
        <f t="shared" ref="Q756:Q779" si="32">K756-J756</f>
        <v>8.3333333333333592E-3</v>
      </c>
    </row>
    <row r="757" spans="1:17">
      <c r="A757" t="s">
        <v>130</v>
      </c>
      <c r="B757">
        <v>2</v>
      </c>
      <c r="C757" t="s">
        <v>184</v>
      </c>
      <c r="D757">
        <v>220804</v>
      </c>
      <c r="E757" t="s">
        <v>227</v>
      </c>
      <c r="F757" t="s">
        <v>228</v>
      </c>
      <c r="G757" t="s">
        <v>222</v>
      </c>
      <c r="H757" t="s">
        <v>218</v>
      </c>
      <c r="I757" t="s">
        <v>219</v>
      </c>
      <c r="J757" s="1">
        <v>0.24305555555555555</v>
      </c>
      <c r="K757" s="1">
        <v>0.27152777777777776</v>
      </c>
      <c r="L757" t="s">
        <v>192</v>
      </c>
      <c r="M757" t="s">
        <v>193</v>
      </c>
      <c r="N757">
        <v>16.2334</v>
      </c>
      <c r="Q757" s="1">
        <f t="shared" si="32"/>
        <v>2.8472222222222204E-2</v>
      </c>
    </row>
    <row r="758" spans="1:17">
      <c r="A758" t="s">
        <v>130</v>
      </c>
      <c r="B758">
        <v>3</v>
      </c>
      <c r="C758" t="s">
        <v>184</v>
      </c>
      <c r="D758">
        <v>100422</v>
      </c>
      <c r="E758" t="s">
        <v>194</v>
      </c>
      <c r="F758" t="s">
        <v>195</v>
      </c>
      <c r="G758" t="s">
        <v>196</v>
      </c>
      <c r="H758" t="s">
        <v>192</v>
      </c>
      <c r="I758" t="s">
        <v>193</v>
      </c>
      <c r="J758" s="1">
        <v>0.27777777777777779</v>
      </c>
      <c r="K758" s="1">
        <v>0.30277777777777776</v>
      </c>
      <c r="L758" t="s">
        <v>197</v>
      </c>
      <c r="M758" t="s">
        <v>198</v>
      </c>
      <c r="N758">
        <v>13.524900000000001</v>
      </c>
      <c r="Q758" s="1">
        <f t="shared" si="32"/>
        <v>2.4999999999999967E-2</v>
      </c>
    </row>
    <row r="759" spans="1:17">
      <c r="A759" t="s">
        <v>130</v>
      </c>
      <c r="B759">
        <v>4</v>
      </c>
      <c r="C759" t="s">
        <v>184</v>
      </c>
      <c r="D759">
        <v>100268</v>
      </c>
      <c r="E759" t="s">
        <v>199</v>
      </c>
      <c r="F759" t="s">
        <v>200</v>
      </c>
      <c r="G759" t="s">
        <v>196</v>
      </c>
      <c r="H759" t="s">
        <v>197</v>
      </c>
      <c r="I759" t="s">
        <v>198</v>
      </c>
      <c r="J759" s="1">
        <v>0.30763888888888891</v>
      </c>
      <c r="K759" s="1">
        <v>0.31597222222222221</v>
      </c>
      <c r="L759" t="s">
        <v>201</v>
      </c>
      <c r="M759" t="s">
        <v>202</v>
      </c>
      <c r="N759">
        <v>3.9434100000000001</v>
      </c>
      <c r="Q759" s="1">
        <f t="shared" si="32"/>
        <v>8.3333333333333037E-3</v>
      </c>
    </row>
    <row r="760" spans="1:17">
      <c r="A760" t="s">
        <v>130</v>
      </c>
      <c r="B760">
        <v>5</v>
      </c>
      <c r="C760" t="s">
        <v>184</v>
      </c>
      <c r="D760">
        <v>100425</v>
      </c>
      <c r="E760" t="s">
        <v>203</v>
      </c>
      <c r="F760" t="s">
        <v>204</v>
      </c>
      <c r="G760" t="s">
        <v>196</v>
      </c>
      <c r="H760" t="s">
        <v>201</v>
      </c>
      <c r="I760" t="s">
        <v>202</v>
      </c>
      <c r="J760" s="1">
        <v>0.31597222222222221</v>
      </c>
      <c r="K760" s="1">
        <v>0.32500000000000001</v>
      </c>
      <c r="L760" t="s">
        <v>197</v>
      </c>
      <c r="M760" t="s">
        <v>198</v>
      </c>
      <c r="N760">
        <v>3.6383299999999998</v>
      </c>
      <c r="Q760" s="1">
        <f t="shared" si="32"/>
        <v>9.0277777777778012E-3</v>
      </c>
    </row>
    <row r="761" spans="1:17">
      <c r="A761" t="s">
        <v>130</v>
      </c>
      <c r="B761">
        <v>6</v>
      </c>
      <c r="C761" t="s">
        <v>184</v>
      </c>
      <c r="D761">
        <v>100267</v>
      </c>
      <c r="E761" t="s">
        <v>244</v>
      </c>
      <c r="F761" t="s">
        <v>245</v>
      </c>
      <c r="G761" t="s">
        <v>196</v>
      </c>
      <c r="H761" t="s">
        <v>197</v>
      </c>
      <c r="I761" t="s">
        <v>198</v>
      </c>
      <c r="J761" s="1">
        <v>0.32847222222222222</v>
      </c>
      <c r="K761" s="1">
        <v>0.35555555555555557</v>
      </c>
      <c r="L761" t="s">
        <v>192</v>
      </c>
      <c r="M761" t="s">
        <v>193</v>
      </c>
      <c r="N761">
        <v>13.881600000000001</v>
      </c>
      <c r="Q761" s="1">
        <f t="shared" si="32"/>
        <v>2.7083333333333348E-2</v>
      </c>
    </row>
    <row r="762" spans="1:17">
      <c r="A762" t="s">
        <v>130</v>
      </c>
      <c r="B762">
        <v>7</v>
      </c>
      <c r="C762" t="s">
        <v>184</v>
      </c>
      <c r="D762">
        <v>100434</v>
      </c>
      <c r="E762" t="s">
        <v>194</v>
      </c>
      <c r="F762" t="s">
        <v>195</v>
      </c>
      <c r="G762" t="s">
        <v>196</v>
      </c>
      <c r="H762" t="s">
        <v>192</v>
      </c>
      <c r="I762" t="s">
        <v>193</v>
      </c>
      <c r="J762" s="1">
        <v>0.3611111111111111</v>
      </c>
      <c r="K762" s="1">
        <v>0.38680555555555557</v>
      </c>
      <c r="L762" t="s">
        <v>197</v>
      </c>
      <c r="M762" t="s">
        <v>198</v>
      </c>
      <c r="N762">
        <v>13.524900000000001</v>
      </c>
      <c r="Q762" s="1">
        <f t="shared" si="32"/>
        <v>2.5694444444444464E-2</v>
      </c>
    </row>
    <row r="763" spans="1:17">
      <c r="A763" t="s">
        <v>130</v>
      </c>
      <c r="B763">
        <v>8</v>
      </c>
      <c r="C763" t="s">
        <v>184</v>
      </c>
      <c r="D763">
        <v>100279</v>
      </c>
      <c r="E763" t="s">
        <v>199</v>
      </c>
      <c r="F763" t="s">
        <v>200</v>
      </c>
      <c r="G763" t="s">
        <v>196</v>
      </c>
      <c r="H763" t="s">
        <v>197</v>
      </c>
      <c r="I763" t="s">
        <v>198</v>
      </c>
      <c r="J763" s="1">
        <v>0.3923611111111111</v>
      </c>
      <c r="K763" s="1">
        <v>0.40069444444444446</v>
      </c>
      <c r="L763" t="s">
        <v>201</v>
      </c>
      <c r="M763" t="s">
        <v>202</v>
      </c>
      <c r="N763">
        <v>3.9434100000000001</v>
      </c>
      <c r="Q763" s="1">
        <f t="shared" si="32"/>
        <v>8.3333333333333592E-3</v>
      </c>
    </row>
    <row r="764" spans="1:17">
      <c r="A764" t="s">
        <v>130</v>
      </c>
      <c r="B764">
        <v>9</v>
      </c>
      <c r="C764" t="s">
        <v>184</v>
      </c>
      <c r="D764">
        <v>100441</v>
      </c>
      <c r="E764" t="s">
        <v>203</v>
      </c>
      <c r="F764" t="s">
        <v>204</v>
      </c>
      <c r="G764" t="s">
        <v>196</v>
      </c>
      <c r="H764" t="s">
        <v>201</v>
      </c>
      <c r="I764" t="s">
        <v>202</v>
      </c>
      <c r="J764" s="1">
        <v>0.40972222222222227</v>
      </c>
      <c r="K764" s="1">
        <v>0.41736111111111113</v>
      </c>
      <c r="L764" t="s">
        <v>197</v>
      </c>
      <c r="M764" t="s">
        <v>198</v>
      </c>
      <c r="N764">
        <v>3.6383299999999998</v>
      </c>
      <c r="Q764" s="1">
        <f t="shared" si="32"/>
        <v>7.6388888888888618E-3</v>
      </c>
    </row>
    <row r="765" spans="1:17">
      <c r="A765" t="s">
        <v>130</v>
      </c>
      <c r="B765">
        <v>10</v>
      </c>
      <c r="C765" t="s">
        <v>184</v>
      </c>
      <c r="D765">
        <v>100284</v>
      </c>
      <c r="E765" t="s">
        <v>205</v>
      </c>
      <c r="F765" t="s">
        <v>206</v>
      </c>
      <c r="G765" t="s">
        <v>196</v>
      </c>
      <c r="H765" t="s">
        <v>197</v>
      </c>
      <c r="I765" t="s">
        <v>198</v>
      </c>
      <c r="J765" s="1">
        <v>0.44444444444444442</v>
      </c>
      <c r="K765" s="1">
        <v>0.46458333333333335</v>
      </c>
      <c r="L765" t="s">
        <v>182</v>
      </c>
      <c r="M765" t="s">
        <v>183</v>
      </c>
      <c r="N765">
        <v>10.9535</v>
      </c>
      <c r="Q765" s="1">
        <f t="shared" si="32"/>
        <v>2.0138888888888928E-2</v>
      </c>
    </row>
    <row r="766" spans="1:17">
      <c r="A766" t="s">
        <v>130</v>
      </c>
      <c r="B766">
        <v>11</v>
      </c>
      <c r="C766" t="s">
        <v>184</v>
      </c>
      <c r="D766">
        <v>100446</v>
      </c>
      <c r="E766" t="s">
        <v>216</v>
      </c>
      <c r="F766" t="s">
        <v>217</v>
      </c>
      <c r="G766" t="s">
        <v>196</v>
      </c>
      <c r="H766" t="s">
        <v>182</v>
      </c>
      <c r="I766" t="s">
        <v>183</v>
      </c>
      <c r="J766" s="1">
        <v>0.4680555555555555</v>
      </c>
      <c r="K766" s="1">
        <v>0.48958333333333331</v>
      </c>
      <c r="L766" t="s">
        <v>197</v>
      </c>
      <c r="M766" t="s">
        <v>198</v>
      </c>
      <c r="N766">
        <v>11.3742</v>
      </c>
      <c r="Q766" s="1">
        <f t="shared" si="32"/>
        <v>2.1527777777777812E-2</v>
      </c>
    </row>
    <row r="767" spans="1:17">
      <c r="A767" t="s">
        <v>130</v>
      </c>
      <c r="B767">
        <v>12</v>
      </c>
      <c r="C767" t="s">
        <v>184</v>
      </c>
      <c r="D767">
        <v>100289</v>
      </c>
      <c r="E767" t="s">
        <v>199</v>
      </c>
      <c r="F767" t="s">
        <v>200</v>
      </c>
      <c r="G767" t="s">
        <v>196</v>
      </c>
      <c r="H767" t="s">
        <v>197</v>
      </c>
      <c r="I767" t="s">
        <v>198</v>
      </c>
      <c r="J767" s="1">
        <v>0.49652777777777773</v>
      </c>
      <c r="K767" s="1">
        <v>0.50486111111111109</v>
      </c>
      <c r="L767" t="s">
        <v>201</v>
      </c>
      <c r="M767" t="s">
        <v>202</v>
      </c>
      <c r="N767">
        <v>3.9434100000000001</v>
      </c>
      <c r="Q767" s="1">
        <f t="shared" si="32"/>
        <v>8.3333333333333592E-3</v>
      </c>
    </row>
    <row r="768" spans="1:17">
      <c r="A768" t="s">
        <v>130</v>
      </c>
      <c r="B768">
        <v>13</v>
      </c>
      <c r="C768" t="s">
        <v>184</v>
      </c>
      <c r="D768">
        <v>100451</v>
      </c>
      <c r="E768" t="s">
        <v>203</v>
      </c>
      <c r="F768" t="s">
        <v>204</v>
      </c>
      <c r="G768" t="s">
        <v>196</v>
      </c>
      <c r="H768" t="s">
        <v>201</v>
      </c>
      <c r="I768" t="s">
        <v>202</v>
      </c>
      <c r="J768" s="1">
        <v>0.5131944444444444</v>
      </c>
      <c r="K768" s="1">
        <v>0.52083333333333337</v>
      </c>
      <c r="L768" t="s">
        <v>197</v>
      </c>
      <c r="M768" t="s">
        <v>198</v>
      </c>
      <c r="N768">
        <v>3.6383299999999998</v>
      </c>
      <c r="Q768" s="1">
        <f t="shared" si="32"/>
        <v>7.6388888888889728E-3</v>
      </c>
    </row>
    <row r="769" spans="1:17">
      <c r="A769" t="s">
        <v>130</v>
      </c>
      <c r="B769">
        <v>14</v>
      </c>
      <c r="C769" t="s">
        <v>184</v>
      </c>
      <c r="D769">
        <v>100292</v>
      </c>
      <c r="E769" t="s">
        <v>205</v>
      </c>
      <c r="F769" t="s">
        <v>206</v>
      </c>
      <c r="G769" t="s">
        <v>196</v>
      </c>
      <c r="H769" t="s">
        <v>197</v>
      </c>
      <c r="I769" t="s">
        <v>198</v>
      </c>
      <c r="J769" s="1">
        <v>0.52777777777777779</v>
      </c>
      <c r="K769" s="1">
        <v>0.54791666666666672</v>
      </c>
      <c r="L769" t="s">
        <v>182</v>
      </c>
      <c r="M769" t="s">
        <v>183</v>
      </c>
      <c r="N769">
        <v>10.9535</v>
      </c>
      <c r="Q769" s="1">
        <f t="shared" si="32"/>
        <v>2.0138888888888928E-2</v>
      </c>
    </row>
    <row r="770" spans="1:17">
      <c r="A770" t="s">
        <v>130</v>
      </c>
      <c r="B770">
        <v>15</v>
      </c>
      <c r="C770" t="s">
        <v>179</v>
      </c>
      <c r="H770" t="s">
        <v>182</v>
      </c>
      <c r="I770" t="s">
        <v>183</v>
      </c>
      <c r="J770" s="1">
        <v>0.54791666666666672</v>
      </c>
      <c r="K770" s="1">
        <v>0.55625000000000002</v>
      </c>
      <c r="L770" t="s">
        <v>180</v>
      </c>
      <c r="M770" t="s">
        <v>181</v>
      </c>
      <c r="N770">
        <v>7.8</v>
      </c>
      <c r="Q770" s="1">
        <f t="shared" si="32"/>
        <v>8.3333333333333037E-3</v>
      </c>
    </row>
    <row r="771" spans="1:17">
      <c r="A771" t="s">
        <v>130</v>
      </c>
      <c r="B771">
        <v>16</v>
      </c>
      <c r="C771" t="s">
        <v>179</v>
      </c>
      <c r="H771" t="s">
        <v>180</v>
      </c>
      <c r="I771" t="s">
        <v>181</v>
      </c>
      <c r="J771" s="1">
        <v>0.60277777777777775</v>
      </c>
      <c r="K771" s="1">
        <v>0.61111111111111105</v>
      </c>
      <c r="L771" t="s">
        <v>218</v>
      </c>
      <c r="M771" t="s">
        <v>219</v>
      </c>
      <c r="N771">
        <v>5.3</v>
      </c>
      <c r="Q771" s="1">
        <f t="shared" si="32"/>
        <v>8.3333333333333037E-3</v>
      </c>
    </row>
    <row r="772" spans="1:17">
      <c r="A772" t="s">
        <v>130</v>
      </c>
      <c r="B772">
        <v>17</v>
      </c>
      <c r="C772" t="s">
        <v>184</v>
      </c>
      <c r="D772">
        <v>220839</v>
      </c>
      <c r="E772" t="s">
        <v>220</v>
      </c>
      <c r="F772" t="s">
        <v>221</v>
      </c>
      <c r="G772" t="s">
        <v>222</v>
      </c>
      <c r="H772" t="s">
        <v>218</v>
      </c>
      <c r="I772" t="s">
        <v>219</v>
      </c>
      <c r="J772" s="1">
        <v>0.61111111111111105</v>
      </c>
      <c r="K772" s="1">
        <v>0.64583333333333337</v>
      </c>
      <c r="L772" t="s">
        <v>223</v>
      </c>
      <c r="M772" t="s">
        <v>224</v>
      </c>
      <c r="N772">
        <v>19.882999999999999</v>
      </c>
      <c r="Q772" s="1">
        <f t="shared" si="32"/>
        <v>3.4722222222222321E-2</v>
      </c>
    </row>
    <row r="773" spans="1:17">
      <c r="A773" t="s">
        <v>130</v>
      </c>
      <c r="B773">
        <v>18</v>
      </c>
      <c r="C773" t="s">
        <v>184</v>
      </c>
      <c r="D773">
        <v>220913</v>
      </c>
      <c r="E773" t="s">
        <v>225</v>
      </c>
      <c r="F773" t="s">
        <v>226</v>
      </c>
      <c r="G773" t="s">
        <v>222</v>
      </c>
      <c r="H773" t="s">
        <v>223</v>
      </c>
      <c r="I773" t="s">
        <v>224</v>
      </c>
      <c r="J773" s="1">
        <v>0.66319444444444442</v>
      </c>
      <c r="K773" s="1">
        <v>0.70000000000000007</v>
      </c>
      <c r="L773" t="s">
        <v>218</v>
      </c>
      <c r="M773" t="s">
        <v>219</v>
      </c>
      <c r="N773">
        <v>20.921500000000002</v>
      </c>
      <c r="Q773" s="1">
        <f t="shared" si="32"/>
        <v>3.6805555555555647E-2</v>
      </c>
    </row>
    <row r="774" spans="1:17">
      <c r="A774" t="s">
        <v>130</v>
      </c>
      <c r="B774">
        <v>19</v>
      </c>
      <c r="C774" t="s">
        <v>184</v>
      </c>
      <c r="D774">
        <v>220848</v>
      </c>
      <c r="E774" t="s">
        <v>227</v>
      </c>
      <c r="F774" t="s">
        <v>228</v>
      </c>
      <c r="G774" t="s">
        <v>222</v>
      </c>
      <c r="H774" t="s">
        <v>218</v>
      </c>
      <c r="I774" t="s">
        <v>219</v>
      </c>
      <c r="J774" s="1">
        <v>0.70486111111111116</v>
      </c>
      <c r="K774" s="1">
        <v>0.73402777777777783</v>
      </c>
      <c r="L774" t="s">
        <v>192</v>
      </c>
      <c r="M774" t="s">
        <v>193</v>
      </c>
      <c r="N774">
        <v>16.2334</v>
      </c>
      <c r="Q774" s="1">
        <f t="shared" si="32"/>
        <v>2.9166666666666674E-2</v>
      </c>
    </row>
    <row r="775" spans="1:17">
      <c r="A775" t="s">
        <v>130</v>
      </c>
      <c r="B775">
        <v>20</v>
      </c>
      <c r="C775" t="s">
        <v>184</v>
      </c>
      <c r="D775">
        <v>100481</v>
      </c>
      <c r="E775" t="s">
        <v>194</v>
      </c>
      <c r="F775" t="s">
        <v>195</v>
      </c>
      <c r="G775" t="s">
        <v>196</v>
      </c>
      <c r="H775" t="s">
        <v>192</v>
      </c>
      <c r="I775" t="s">
        <v>193</v>
      </c>
      <c r="J775" s="1">
        <v>0.79861111111111116</v>
      </c>
      <c r="K775" s="1">
        <v>0.82361111111111107</v>
      </c>
      <c r="L775" t="s">
        <v>197</v>
      </c>
      <c r="M775" t="s">
        <v>198</v>
      </c>
      <c r="N775">
        <v>13.524900000000001</v>
      </c>
      <c r="Q775" s="1">
        <f t="shared" si="32"/>
        <v>2.4999999999999911E-2</v>
      </c>
    </row>
    <row r="776" spans="1:17">
      <c r="A776" t="s">
        <v>130</v>
      </c>
      <c r="B776">
        <v>21</v>
      </c>
      <c r="C776" t="s">
        <v>184</v>
      </c>
      <c r="D776">
        <v>100325</v>
      </c>
      <c r="E776" t="s">
        <v>199</v>
      </c>
      <c r="F776" t="s">
        <v>200</v>
      </c>
      <c r="G776" t="s">
        <v>196</v>
      </c>
      <c r="H776" t="s">
        <v>197</v>
      </c>
      <c r="I776" t="s">
        <v>198</v>
      </c>
      <c r="J776" s="1">
        <v>0.82986111111111116</v>
      </c>
      <c r="K776" s="1">
        <v>0.83819444444444446</v>
      </c>
      <c r="L776" t="s">
        <v>201</v>
      </c>
      <c r="M776" t="s">
        <v>202</v>
      </c>
      <c r="N776">
        <v>3.9434100000000001</v>
      </c>
      <c r="Q776" s="1">
        <f t="shared" si="32"/>
        <v>8.3333333333333037E-3</v>
      </c>
    </row>
    <row r="777" spans="1:17">
      <c r="A777" t="s">
        <v>130</v>
      </c>
      <c r="B777">
        <v>22</v>
      </c>
      <c r="C777" t="s">
        <v>184</v>
      </c>
      <c r="D777">
        <v>100486</v>
      </c>
      <c r="E777" t="s">
        <v>203</v>
      </c>
      <c r="F777" t="s">
        <v>204</v>
      </c>
      <c r="G777" t="s">
        <v>196</v>
      </c>
      <c r="H777" t="s">
        <v>201</v>
      </c>
      <c r="I777" t="s">
        <v>202</v>
      </c>
      <c r="J777" s="1">
        <v>0.84652777777777777</v>
      </c>
      <c r="K777" s="1">
        <v>0.85416666666666663</v>
      </c>
      <c r="L777" t="s">
        <v>197</v>
      </c>
      <c r="M777" t="s">
        <v>198</v>
      </c>
      <c r="N777">
        <v>3.6383299999999998</v>
      </c>
      <c r="Q777" s="1">
        <f t="shared" si="32"/>
        <v>7.6388888888888618E-3</v>
      </c>
    </row>
    <row r="778" spans="1:17">
      <c r="A778" t="s">
        <v>130</v>
      </c>
      <c r="B778">
        <v>23</v>
      </c>
      <c r="C778" t="s">
        <v>184</v>
      </c>
      <c r="D778">
        <v>100328</v>
      </c>
      <c r="E778" t="s">
        <v>205</v>
      </c>
      <c r="F778" t="s">
        <v>206</v>
      </c>
      <c r="G778" t="s">
        <v>196</v>
      </c>
      <c r="H778" t="s">
        <v>197</v>
      </c>
      <c r="I778" t="s">
        <v>198</v>
      </c>
      <c r="J778" s="1">
        <v>0.86111111111111116</v>
      </c>
      <c r="K778" s="1">
        <v>0.88194444444444453</v>
      </c>
      <c r="L778" t="s">
        <v>182</v>
      </c>
      <c r="M778" t="s">
        <v>183</v>
      </c>
      <c r="N778">
        <v>10.9535</v>
      </c>
      <c r="Q778" s="1">
        <f t="shared" si="32"/>
        <v>2.083333333333337E-2</v>
      </c>
    </row>
    <row r="779" spans="1:17">
      <c r="A779" t="s">
        <v>130</v>
      </c>
      <c r="B779">
        <v>24</v>
      </c>
      <c r="C779" t="s">
        <v>179</v>
      </c>
      <c r="H779" t="s">
        <v>182</v>
      </c>
      <c r="I779" t="s">
        <v>183</v>
      </c>
      <c r="J779" s="1">
        <v>0.88194444444444453</v>
      </c>
      <c r="K779" s="1">
        <v>0.89027777777777783</v>
      </c>
      <c r="L779" t="s">
        <v>180</v>
      </c>
      <c r="M779" t="s">
        <v>181</v>
      </c>
      <c r="N779">
        <v>7.8</v>
      </c>
      <c r="Q779" s="1">
        <f t="shared" si="32"/>
        <v>8.3333333333333037E-3</v>
      </c>
    </row>
    <row r="780" spans="1:17">
      <c r="A780" t="s">
        <v>130</v>
      </c>
      <c r="N780">
        <f>SUM(N757:N779)</f>
        <v>223.18925999999999</v>
      </c>
      <c r="Q780" s="1">
        <f>SUM(Q756:Q779)</f>
        <v>0.41319444444444464</v>
      </c>
    </row>
    <row r="782" spans="1:17">
      <c r="A782" t="s">
        <v>149</v>
      </c>
    </row>
    <row r="783" spans="1:17">
      <c r="A783" t="s">
        <v>149</v>
      </c>
      <c r="B783">
        <v>1</v>
      </c>
      <c r="C783" t="s">
        <v>179</v>
      </c>
      <c r="H783" t="s">
        <v>180</v>
      </c>
      <c r="I783" t="s">
        <v>181</v>
      </c>
      <c r="J783" s="1">
        <v>0.22083333333333333</v>
      </c>
      <c r="K783" s="1">
        <v>0.22916666666666666</v>
      </c>
      <c r="L783" t="s">
        <v>182</v>
      </c>
      <c r="M783" t="s">
        <v>183</v>
      </c>
      <c r="N783">
        <v>7.6</v>
      </c>
      <c r="Q783" s="1">
        <f t="shared" ref="Q783:Q806" si="33">K783-J783</f>
        <v>8.3333333333333315E-3</v>
      </c>
    </row>
    <row r="784" spans="1:17">
      <c r="A784" t="s">
        <v>149</v>
      </c>
      <c r="B784">
        <v>2</v>
      </c>
      <c r="C784" t="s">
        <v>184</v>
      </c>
      <c r="D784">
        <v>534821</v>
      </c>
      <c r="E784" t="s">
        <v>185</v>
      </c>
      <c r="F784" t="s">
        <v>186</v>
      </c>
      <c r="G784" t="s">
        <v>187</v>
      </c>
      <c r="H784" t="s">
        <v>182</v>
      </c>
      <c r="I784" t="s">
        <v>183</v>
      </c>
      <c r="J784" s="1">
        <v>0.22916666666666666</v>
      </c>
      <c r="K784" s="1">
        <v>0.24791666666666667</v>
      </c>
      <c r="L784" t="s">
        <v>188</v>
      </c>
      <c r="M784" t="s">
        <v>189</v>
      </c>
      <c r="N784">
        <v>12.118</v>
      </c>
      <c r="Q784" s="1">
        <f t="shared" si="33"/>
        <v>1.8750000000000017E-2</v>
      </c>
    </row>
    <row r="785" spans="1:17">
      <c r="A785" t="s">
        <v>149</v>
      </c>
      <c r="B785">
        <v>3</v>
      </c>
      <c r="C785" t="s">
        <v>184</v>
      </c>
      <c r="D785">
        <v>534940</v>
      </c>
      <c r="E785" t="s">
        <v>261</v>
      </c>
      <c r="F785" t="s">
        <v>262</v>
      </c>
      <c r="G785" t="s">
        <v>187</v>
      </c>
      <c r="H785" t="s">
        <v>188</v>
      </c>
      <c r="I785" t="s">
        <v>189</v>
      </c>
      <c r="J785" s="1">
        <v>0.25138888888888888</v>
      </c>
      <c r="K785" s="1">
        <v>0.26874999999999999</v>
      </c>
      <c r="L785" t="s">
        <v>182</v>
      </c>
      <c r="M785" t="s">
        <v>183</v>
      </c>
      <c r="N785">
        <v>11.843</v>
      </c>
      <c r="Q785" s="1">
        <f t="shared" si="33"/>
        <v>1.7361111111111105E-2</v>
      </c>
    </row>
    <row r="786" spans="1:17">
      <c r="A786" t="s">
        <v>149</v>
      </c>
      <c r="B786">
        <v>4</v>
      </c>
      <c r="C786" t="s">
        <v>184</v>
      </c>
      <c r="D786">
        <v>534898</v>
      </c>
      <c r="E786" t="s">
        <v>185</v>
      </c>
      <c r="F786" t="s">
        <v>186</v>
      </c>
      <c r="G786" t="s">
        <v>187</v>
      </c>
      <c r="H786" t="s">
        <v>182</v>
      </c>
      <c r="I786" t="s">
        <v>183</v>
      </c>
      <c r="J786" s="1">
        <v>0.27291666666666664</v>
      </c>
      <c r="K786" s="1">
        <v>0.2951388888888889</v>
      </c>
      <c r="L786" t="s">
        <v>188</v>
      </c>
      <c r="M786" t="s">
        <v>189</v>
      </c>
      <c r="N786">
        <v>12.118</v>
      </c>
      <c r="Q786" s="1">
        <f t="shared" si="33"/>
        <v>2.2222222222222254E-2</v>
      </c>
    </row>
    <row r="787" spans="1:17">
      <c r="A787" t="s">
        <v>149</v>
      </c>
      <c r="B787">
        <v>5</v>
      </c>
      <c r="C787" t="s">
        <v>184</v>
      </c>
      <c r="D787">
        <v>534905</v>
      </c>
      <c r="E787" t="s">
        <v>190</v>
      </c>
      <c r="F787" t="s">
        <v>191</v>
      </c>
      <c r="G787" t="s">
        <v>187</v>
      </c>
      <c r="H787" t="s">
        <v>188</v>
      </c>
      <c r="I787" t="s">
        <v>189</v>
      </c>
      <c r="J787" s="1">
        <v>0.29930555555555555</v>
      </c>
      <c r="K787" s="1">
        <v>0.32361111111111113</v>
      </c>
      <c r="L787" t="s">
        <v>182</v>
      </c>
      <c r="M787" t="s">
        <v>183</v>
      </c>
      <c r="N787">
        <v>12.781700000000001</v>
      </c>
      <c r="Q787" s="1">
        <f t="shared" si="33"/>
        <v>2.430555555555558E-2</v>
      </c>
    </row>
    <row r="788" spans="1:17">
      <c r="A788" t="s">
        <v>149</v>
      </c>
      <c r="B788">
        <v>6</v>
      </c>
      <c r="C788" t="s">
        <v>184</v>
      </c>
      <c r="D788">
        <v>534823</v>
      </c>
      <c r="E788" t="s">
        <v>185</v>
      </c>
      <c r="F788" t="s">
        <v>186</v>
      </c>
      <c r="G788" t="s">
        <v>187</v>
      </c>
      <c r="H788" t="s">
        <v>182</v>
      </c>
      <c r="I788" t="s">
        <v>183</v>
      </c>
      <c r="J788" s="1">
        <v>0.3298611111111111</v>
      </c>
      <c r="K788" s="1">
        <v>0.35833333333333334</v>
      </c>
      <c r="L788" t="s">
        <v>188</v>
      </c>
      <c r="M788" t="s">
        <v>189</v>
      </c>
      <c r="N788">
        <v>12.118</v>
      </c>
      <c r="Q788" s="1">
        <f t="shared" si="33"/>
        <v>2.8472222222222232E-2</v>
      </c>
    </row>
    <row r="789" spans="1:17">
      <c r="A789" t="s">
        <v>149</v>
      </c>
      <c r="B789">
        <v>7</v>
      </c>
      <c r="C789" t="s">
        <v>184</v>
      </c>
      <c r="D789">
        <v>534932</v>
      </c>
      <c r="E789" t="s">
        <v>190</v>
      </c>
      <c r="F789" t="s">
        <v>191</v>
      </c>
      <c r="G789" t="s">
        <v>187</v>
      </c>
      <c r="H789" t="s">
        <v>188</v>
      </c>
      <c r="I789" t="s">
        <v>189</v>
      </c>
      <c r="J789" s="1">
        <v>0.36249999999999999</v>
      </c>
      <c r="K789" s="1">
        <v>0.38541666666666669</v>
      </c>
      <c r="L789" t="s">
        <v>182</v>
      </c>
      <c r="M789" t="s">
        <v>183</v>
      </c>
      <c r="N789">
        <v>12.781700000000001</v>
      </c>
      <c r="Q789" s="1">
        <f t="shared" si="33"/>
        <v>2.2916666666666696E-2</v>
      </c>
    </row>
    <row r="790" spans="1:17">
      <c r="A790" t="s">
        <v>149</v>
      </c>
      <c r="B790">
        <v>8</v>
      </c>
      <c r="C790" t="s">
        <v>184</v>
      </c>
      <c r="D790">
        <v>534784</v>
      </c>
      <c r="E790" t="s">
        <v>185</v>
      </c>
      <c r="F790" t="s">
        <v>186</v>
      </c>
      <c r="G790" t="s">
        <v>187</v>
      </c>
      <c r="H790" t="s">
        <v>182</v>
      </c>
      <c r="I790" t="s">
        <v>183</v>
      </c>
      <c r="J790" s="1">
        <v>0.40972222222222227</v>
      </c>
      <c r="K790" s="1">
        <v>0.43333333333333335</v>
      </c>
      <c r="L790" t="s">
        <v>188</v>
      </c>
      <c r="M790" t="s">
        <v>189</v>
      </c>
      <c r="N790">
        <v>12.118</v>
      </c>
      <c r="Q790" s="1">
        <f t="shared" si="33"/>
        <v>2.3611111111111083E-2</v>
      </c>
    </row>
    <row r="791" spans="1:17">
      <c r="A791" t="s">
        <v>149</v>
      </c>
      <c r="B791">
        <v>9</v>
      </c>
      <c r="C791" t="s">
        <v>184</v>
      </c>
      <c r="D791">
        <v>534853</v>
      </c>
      <c r="E791" t="s">
        <v>190</v>
      </c>
      <c r="F791" t="s">
        <v>191</v>
      </c>
      <c r="G791" t="s">
        <v>187</v>
      </c>
      <c r="H791" t="s">
        <v>188</v>
      </c>
      <c r="I791" t="s">
        <v>189</v>
      </c>
      <c r="J791" s="1">
        <v>0.43611111111111112</v>
      </c>
      <c r="K791" s="1">
        <v>0.45763888888888887</v>
      </c>
      <c r="L791" t="s">
        <v>182</v>
      </c>
      <c r="M791" t="s">
        <v>183</v>
      </c>
      <c r="N791">
        <v>12.781700000000001</v>
      </c>
      <c r="Q791" s="1">
        <f t="shared" si="33"/>
        <v>2.1527777777777757E-2</v>
      </c>
    </row>
    <row r="792" spans="1:17">
      <c r="A792" t="s">
        <v>149</v>
      </c>
      <c r="B792">
        <v>10</v>
      </c>
      <c r="C792" t="s">
        <v>184</v>
      </c>
      <c r="D792">
        <v>534628</v>
      </c>
      <c r="E792" t="s">
        <v>185</v>
      </c>
      <c r="F792" t="s">
        <v>186</v>
      </c>
      <c r="G792" t="s">
        <v>187</v>
      </c>
      <c r="H792" t="s">
        <v>182</v>
      </c>
      <c r="I792" t="s">
        <v>183</v>
      </c>
      <c r="J792" s="1">
        <v>0.46180555555555558</v>
      </c>
      <c r="K792" s="1">
        <v>0.48541666666666666</v>
      </c>
      <c r="L792" t="s">
        <v>188</v>
      </c>
      <c r="M792" t="s">
        <v>189</v>
      </c>
      <c r="N792">
        <v>12.118</v>
      </c>
      <c r="Q792" s="1">
        <f t="shared" si="33"/>
        <v>2.3611111111111083E-2</v>
      </c>
    </row>
    <row r="793" spans="1:17">
      <c r="A793" t="s">
        <v>149</v>
      </c>
      <c r="B793">
        <v>11</v>
      </c>
      <c r="C793" t="s">
        <v>184</v>
      </c>
      <c r="D793">
        <v>534935</v>
      </c>
      <c r="E793" t="s">
        <v>190</v>
      </c>
      <c r="F793" t="s">
        <v>191</v>
      </c>
      <c r="G793" t="s">
        <v>187</v>
      </c>
      <c r="H793" t="s">
        <v>188</v>
      </c>
      <c r="I793" t="s">
        <v>189</v>
      </c>
      <c r="J793" s="1">
        <v>0.48819444444444443</v>
      </c>
      <c r="K793" s="1">
        <v>0.50972222222222219</v>
      </c>
      <c r="L793" t="s">
        <v>182</v>
      </c>
      <c r="M793" t="s">
        <v>183</v>
      </c>
      <c r="N793">
        <v>12.781700000000001</v>
      </c>
      <c r="Q793" s="1">
        <f t="shared" si="33"/>
        <v>2.1527777777777757E-2</v>
      </c>
    </row>
    <row r="794" spans="1:17">
      <c r="A794" t="s">
        <v>149</v>
      </c>
      <c r="B794">
        <v>12</v>
      </c>
      <c r="C794" t="s">
        <v>179</v>
      </c>
      <c r="H794" t="s">
        <v>182</v>
      </c>
      <c r="I794" t="s">
        <v>183</v>
      </c>
      <c r="J794" s="1">
        <v>0.50972222222222219</v>
      </c>
      <c r="K794" s="1">
        <v>0.5180555555555556</v>
      </c>
      <c r="L794" t="s">
        <v>180</v>
      </c>
      <c r="M794" t="s">
        <v>181</v>
      </c>
      <c r="N794">
        <v>7.8</v>
      </c>
      <c r="Q794" s="1">
        <f t="shared" si="33"/>
        <v>8.3333333333334147E-3</v>
      </c>
    </row>
    <row r="795" spans="1:17">
      <c r="A795" t="s">
        <v>149</v>
      </c>
      <c r="B795">
        <v>13</v>
      </c>
      <c r="C795" t="s">
        <v>179</v>
      </c>
      <c r="H795" t="s">
        <v>180</v>
      </c>
      <c r="I795" t="s">
        <v>181</v>
      </c>
      <c r="J795" s="1">
        <v>0.56736111111111109</v>
      </c>
      <c r="K795" s="1">
        <v>0.57986111111111105</v>
      </c>
      <c r="L795" t="s">
        <v>231</v>
      </c>
      <c r="M795" t="s">
        <v>232</v>
      </c>
      <c r="N795">
        <v>9.6999999999999993</v>
      </c>
      <c r="Q795" s="1">
        <f t="shared" si="33"/>
        <v>1.2499999999999956E-2</v>
      </c>
    </row>
    <row r="796" spans="1:17">
      <c r="A796" t="s">
        <v>149</v>
      </c>
      <c r="B796">
        <v>14</v>
      </c>
      <c r="C796" t="s">
        <v>184</v>
      </c>
      <c r="D796">
        <v>330026</v>
      </c>
      <c r="E796" t="s">
        <v>233</v>
      </c>
      <c r="F796" t="s">
        <v>234</v>
      </c>
      <c r="G796" t="s">
        <v>235</v>
      </c>
      <c r="H796" t="s">
        <v>231</v>
      </c>
      <c r="I796" t="s">
        <v>232</v>
      </c>
      <c r="J796" s="1">
        <v>0.57986111111111105</v>
      </c>
      <c r="K796" s="1">
        <v>0.6</v>
      </c>
      <c r="L796" t="s">
        <v>236</v>
      </c>
      <c r="M796" t="s">
        <v>237</v>
      </c>
      <c r="N796">
        <v>14.0327</v>
      </c>
      <c r="Q796" s="1">
        <f t="shared" si="33"/>
        <v>2.0138888888888928E-2</v>
      </c>
    </row>
    <row r="797" spans="1:17">
      <c r="A797" t="s">
        <v>149</v>
      </c>
      <c r="B797">
        <v>15</v>
      </c>
      <c r="C797" t="s">
        <v>184</v>
      </c>
      <c r="D797">
        <v>100250</v>
      </c>
      <c r="E797" t="s">
        <v>238</v>
      </c>
      <c r="F797" t="s">
        <v>239</v>
      </c>
      <c r="G797" t="s">
        <v>235</v>
      </c>
      <c r="H797" t="s">
        <v>236</v>
      </c>
      <c r="I797" t="s">
        <v>237</v>
      </c>
      <c r="J797" s="1">
        <v>0.60416666666666663</v>
      </c>
      <c r="K797" s="1">
        <v>0.62152777777777779</v>
      </c>
      <c r="L797" t="s">
        <v>231</v>
      </c>
      <c r="M797" t="s">
        <v>232</v>
      </c>
      <c r="N797">
        <v>13.1371</v>
      </c>
      <c r="Q797" s="1">
        <f t="shared" si="33"/>
        <v>1.736111111111116E-2</v>
      </c>
    </row>
    <row r="798" spans="1:17">
      <c r="A798" t="s">
        <v>149</v>
      </c>
      <c r="B798">
        <v>16</v>
      </c>
      <c r="C798" t="s">
        <v>184</v>
      </c>
      <c r="D798">
        <v>100258</v>
      </c>
      <c r="E798" t="s">
        <v>233</v>
      </c>
      <c r="F798" t="s">
        <v>234</v>
      </c>
      <c r="G798" t="s">
        <v>235</v>
      </c>
      <c r="H798" t="s">
        <v>231</v>
      </c>
      <c r="I798" t="s">
        <v>232</v>
      </c>
      <c r="J798" s="1">
        <v>0.62361111111111112</v>
      </c>
      <c r="K798" s="1">
        <v>0.64374999999999993</v>
      </c>
      <c r="L798" t="s">
        <v>236</v>
      </c>
      <c r="M798" t="s">
        <v>237</v>
      </c>
      <c r="N798">
        <v>14.0327</v>
      </c>
      <c r="Q798" s="1">
        <f t="shared" si="33"/>
        <v>2.0138888888888817E-2</v>
      </c>
    </row>
    <row r="799" spans="1:17">
      <c r="A799" t="s">
        <v>149</v>
      </c>
      <c r="B799">
        <v>17</v>
      </c>
      <c r="C799" t="s">
        <v>184</v>
      </c>
      <c r="D799">
        <v>330070</v>
      </c>
      <c r="E799" t="s">
        <v>238</v>
      </c>
      <c r="F799" t="s">
        <v>239</v>
      </c>
      <c r="G799" t="s">
        <v>235</v>
      </c>
      <c r="H799" t="s">
        <v>236</v>
      </c>
      <c r="I799" t="s">
        <v>237</v>
      </c>
      <c r="J799" s="1">
        <v>0.64583333333333337</v>
      </c>
      <c r="K799" s="1">
        <v>0.66319444444444442</v>
      </c>
      <c r="L799" t="s">
        <v>231</v>
      </c>
      <c r="M799" t="s">
        <v>232</v>
      </c>
      <c r="N799">
        <v>13.1371</v>
      </c>
      <c r="Q799" s="1">
        <f t="shared" si="33"/>
        <v>1.7361111111111049E-2</v>
      </c>
    </row>
    <row r="800" spans="1:17">
      <c r="A800" t="s">
        <v>149</v>
      </c>
      <c r="B800">
        <v>18</v>
      </c>
      <c r="C800" t="s">
        <v>184</v>
      </c>
      <c r="D800">
        <v>100259</v>
      </c>
      <c r="E800" t="s">
        <v>233</v>
      </c>
      <c r="F800" t="s">
        <v>234</v>
      </c>
      <c r="G800" t="s">
        <v>235</v>
      </c>
      <c r="H800" t="s">
        <v>231</v>
      </c>
      <c r="I800" t="s">
        <v>232</v>
      </c>
      <c r="J800" s="1">
        <v>0.66527777777777775</v>
      </c>
      <c r="K800" s="1">
        <v>0.68541666666666667</v>
      </c>
      <c r="L800" t="s">
        <v>236</v>
      </c>
      <c r="M800" t="s">
        <v>237</v>
      </c>
      <c r="N800">
        <v>14.0327</v>
      </c>
      <c r="Q800" s="1">
        <f t="shared" si="33"/>
        <v>2.0138888888888928E-2</v>
      </c>
    </row>
    <row r="801" spans="1:17">
      <c r="A801" t="s">
        <v>149</v>
      </c>
      <c r="B801">
        <v>19</v>
      </c>
      <c r="C801" t="s">
        <v>184</v>
      </c>
      <c r="D801">
        <v>330073</v>
      </c>
      <c r="E801" t="s">
        <v>238</v>
      </c>
      <c r="F801" t="s">
        <v>239</v>
      </c>
      <c r="G801" t="s">
        <v>235</v>
      </c>
      <c r="H801" t="s">
        <v>236</v>
      </c>
      <c r="I801" t="s">
        <v>237</v>
      </c>
      <c r="J801" s="1">
        <v>0.72222222222222221</v>
      </c>
      <c r="K801" s="1">
        <v>0.7416666666666667</v>
      </c>
      <c r="L801" t="s">
        <v>231</v>
      </c>
      <c r="M801" t="s">
        <v>232</v>
      </c>
      <c r="N801">
        <v>13.1371</v>
      </c>
      <c r="Q801" s="1">
        <f t="shared" si="33"/>
        <v>1.9444444444444486E-2</v>
      </c>
    </row>
    <row r="802" spans="1:17">
      <c r="A802" t="s">
        <v>149</v>
      </c>
      <c r="B802">
        <v>20</v>
      </c>
      <c r="C802" t="s">
        <v>184</v>
      </c>
      <c r="D802">
        <v>330034</v>
      </c>
      <c r="E802" t="s">
        <v>233</v>
      </c>
      <c r="F802" t="s">
        <v>234</v>
      </c>
      <c r="G802" t="s">
        <v>235</v>
      </c>
      <c r="H802" t="s">
        <v>231</v>
      </c>
      <c r="I802" t="s">
        <v>232</v>
      </c>
      <c r="J802" s="1">
        <v>0.75</v>
      </c>
      <c r="K802" s="1">
        <v>0.77083333333333337</v>
      </c>
      <c r="L802" t="s">
        <v>236</v>
      </c>
      <c r="M802" t="s">
        <v>237</v>
      </c>
      <c r="N802">
        <v>14.0327</v>
      </c>
      <c r="Q802" s="1">
        <f t="shared" si="33"/>
        <v>2.083333333333337E-2</v>
      </c>
    </row>
    <row r="803" spans="1:17">
      <c r="A803" t="s">
        <v>149</v>
      </c>
      <c r="B803">
        <v>21</v>
      </c>
      <c r="C803" t="s">
        <v>184</v>
      </c>
      <c r="D803">
        <v>330076</v>
      </c>
      <c r="E803" t="s">
        <v>238</v>
      </c>
      <c r="F803" t="s">
        <v>239</v>
      </c>
      <c r="G803" t="s">
        <v>235</v>
      </c>
      <c r="H803" t="s">
        <v>236</v>
      </c>
      <c r="I803" t="s">
        <v>237</v>
      </c>
      <c r="J803" s="1">
        <v>0.77777777777777779</v>
      </c>
      <c r="K803" s="1">
        <v>0.79722222222222217</v>
      </c>
      <c r="L803" t="s">
        <v>231</v>
      </c>
      <c r="M803" t="s">
        <v>232</v>
      </c>
      <c r="N803">
        <v>13.1371</v>
      </c>
      <c r="Q803" s="1">
        <f t="shared" si="33"/>
        <v>1.9444444444444375E-2</v>
      </c>
    </row>
    <row r="804" spans="1:17">
      <c r="A804" t="s">
        <v>149</v>
      </c>
      <c r="B804">
        <v>22</v>
      </c>
      <c r="C804" t="s">
        <v>184</v>
      </c>
      <c r="D804">
        <v>330037</v>
      </c>
      <c r="E804" t="s">
        <v>233</v>
      </c>
      <c r="F804" t="s">
        <v>234</v>
      </c>
      <c r="G804" t="s">
        <v>235</v>
      </c>
      <c r="H804" t="s">
        <v>231</v>
      </c>
      <c r="I804" t="s">
        <v>232</v>
      </c>
      <c r="J804" s="1">
        <v>0.80555555555555547</v>
      </c>
      <c r="K804" s="1">
        <v>0.8256944444444444</v>
      </c>
      <c r="L804" t="s">
        <v>236</v>
      </c>
      <c r="M804" t="s">
        <v>237</v>
      </c>
      <c r="N804">
        <v>14.0327</v>
      </c>
      <c r="Q804" s="1">
        <f t="shared" si="33"/>
        <v>2.0138888888888928E-2</v>
      </c>
    </row>
    <row r="805" spans="1:17">
      <c r="A805" t="s">
        <v>149</v>
      </c>
      <c r="B805">
        <v>23</v>
      </c>
      <c r="C805" t="s">
        <v>184</v>
      </c>
      <c r="D805">
        <v>330079</v>
      </c>
      <c r="E805" t="s">
        <v>238</v>
      </c>
      <c r="F805" t="s">
        <v>239</v>
      </c>
      <c r="G805" t="s">
        <v>235</v>
      </c>
      <c r="H805" t="s">
        <v>236</v>
      </c>
      <c r="I805" t="s">
        <v>237</v>
      </c>
      <c r="J805" s="1">
        <v>0.83333333333333337</v>
      </c>
      <c r="K805" s="1">
        <v>0.85069444444444453</v>
      </c>
      <c r="L805" t="s">
        <v>231</v>
      </c>
      <c r="M805" t="s">
        <v>232</v>
      </c>
      <c r="N805">
        <v>13.1371</v>
      </c>
      <c r="Q805" s="1">
        <f t="shared" si="33"/>
        <v>1.736111111111116E-2</v>
      </c>
    </row>
    <row r="806" spans="1:17">
      <c r="A806" t="s">
        <v>149</v>
      </c>
      <c r="B806">
        <v>24</v>
      </c>
      <c r="C806" t="s">
        <v>179</v>
      </c>
      <c r="H806" t="s">
        <v>231</v>
      </c>
      <c r="I806" t="s">
        <v>232</v>
      </c>
      <c r="J806" s="1">
        <v>0.85069444444444453</v>
      </c>
      <c r="K806" s="1">
        <v>0.86319444444444438</v>
      </c>
      <c r="L806" t="s">
        <v>180</v>
      </c>
      <c r="M806" t="s">
        <v>181</v>
      </c>
      <c r="N806">
        <v>9.8000000000000007</v>
      </c>
      <c r="Q806" s="1">
        <f t="shared" si="33"/>
        <v>1.2499999999999845E-2</v>
      </c>
    </row>
    <row r="807" spans="1:17">
      <c r="A807" t="s">
        <v>149</v>
      </c>
      <c r="N807">
        <f>SUM(N783:N806)</f>
        <v>294.30879999999996</v>
      </c>
      <c r="Q807" s="1">
        <f>SUM(Q783:Q806)</f>
        <v>0.45833333333333331</v>
      </c>
    </row>
    <row r="809" spans="1:17">
      <c r="A809" t="s">
        <v>128</v>
      </c>
    </row>
    <row r="810" spans="1:17">
      <c r="A810" t="s">
        <v>128</v>
      </c>
      <c r="B810">
        <v>1</v>
      </c>
      <c r="C810" t="s">
        <v>179</v>
      </c>
      <c r="H810" t="s">
        <v>180</v>
      </c>
      <c r="I810" t="s">
        <v>181</v>
      </c>
      <c r="J810" s="1">
        <v>0.25972222222222224</v>
      </c>
      <c r="K810" s="1">
        <v>0.27013888888888887</v>
      </c>
      <c r="L810" t="s">
        <v>201</v>
      </c>
      <c r="M810" t="s">
        <v>202</v>
      </c>
      <c r="N810">
        <v>7.5</v>
      </c>
      <c r="Q810" s="1">
        <f t="shared" ref="Q810:Q831" si="34">K810-J810</f>
        <v>1.041666666666663E-2</v>
      </c>
    </row>
    <row r="811" spans="1:17">
      <c r="A811" t="s">
        <v>128</v>
      </c>
      <c r="B811">
        <v>2</v>
      </c>
      <c r="C811" t="s">
        <v>184</v>
      </c>
      <c r="D811">
        <v>100420</v>
      </c>
      <c r="E811" t="s">
        <v>203</v>
      </c>
      <c r="F811" t="s">
        <v>204</v>
      </c>
      <c r="G811" t="s">
        <v>196</v>
      </c>
      <c r="H811" t="s">
        <v>201</v>
      </c>
      <c r="I811" t="s">
        <v>202</v>
      </c>
      <c r="J811" s="1">
        <v>0.27013888888888887</v>
      </c>
      <c r="K811" s="1">
        <v>0.27777777777777779</v>
      </c>
      <c r="L811" t="s">
        <v>197</v>
      </c>
      <c r="M811" t="s">
        <v>198</v>
      </c>
      <c r="N811">
        <v>3.6383299999999998</v>
      </c>
      <c r="Q811" s="1">
        <f t="shared" si="34"/>
        <v>7.6388888888889173E-3</v>
      </c>
    </row>
    <row r="812" spans="1:17">
      <c r="A812" t="s">
        <v>128</v>
      </c>
      <c r="B812">
        <v>3</v>
      </c>
      <c r="C812" t="s">
        <v>184</v>
      </c>
      <c r="D812">
        <v>100265</v>
      </c>
      <c r="E812" t="s">
        <v>199</v>
      </c>
      <c r="F812" t="s">
        <v>200</v>
      </c>
      <c r="G812" t="s">
        <v>196</v>
      </c>
      <c r="H812" t="s">
        <v>197</v>
      </c>
      <c r="I812" t="s">
        <v>198</v>
      </c>
      <c r="J812" s="1">
        <v>0.29375000000000001</v>
      </c>
      <c r="K812" s="1">
        <v>0.30208333333333331</v>
      </c>
      <c r="L812" t="s">
        <v>201</v>
      </c>
      <c r="M812" t="s">
        <v>202</v>
      </c>
      <c r="N812">
        <v>3.9434100000000001</v>
      </c>
      <c r="Q812" s="1">
        <f t="shared" si="34"/>
        <v>8.3333333333333037E-3</v>
      </c>
    </row>
    <row r="813" spans="1:17">
      <c r="A813" t="s">
        <v>128</v>
      </c>
      <c r="B813">
        <v>4</v>
      </c>
      <c r="C813" t="s">
        <v>184</v>
      </c>
      <c r="D813">
        <v>100426</v>
      </c>
      <c r="E813" t="s">
        <v>203</v>
      </c>
      <c r="F813" t="s">
        <v>204</v>
      </c>
      <c r="G813" t="s">
        <v>196</v>
      </c>
      <c r="H813" t="s">
        <v>201</v>
      </c>
      <c r="I813" t="s">
        <v>202</v>
      </c>
      <c r="J813" s="1">
        <v>0.30208333333333331</v>
      </c>
      <c r="K813" s="1">
        <v>0.30972222222222223</v>
      </c>
      <c r="L813" t="s">
        <v>197</v>
      </c>
      <c r="M813" t="s">
        <v>198</v>
      </c>
      <c r="N813">
        <v>3.6383299999999998</v>
      </c>
      <c r="Q813" s="1">
        <f t="shared" si="34"/>
        <v>7.6388888888889173E-3</v>
      </c>
    </row>
    <row r="814" spans="1:17">
      <c r="A814" t="s">
        <v>128</v>
      </c>
      <c r="B814">
        <v>5</v>
      </c>
      <c r="C814" t="s">
        <v>184</v>
      </c>
      <c r="D814">
        <v>100269</v>
      </c>
      <c r="E814" t="s">
        <v>244</v>
      </c>
      <c r="F814" t="s">
        <v>245</v>
      </c>
      <c r="G814" t="s">
        <v>196</v>
      </c>
      <c r="H814" t="s">
        <v>197</v>
      </c>
      <c r="I814" t="s">
        <v>198</v>
      </c>
      <c r="J814" s="1">
        <v>0.31458333333333333</v>
      </c>
      <c r="K814" s="1">
        <v>0.34166666666666662</v>
      </c>
      <c r="L814" t="s">
        <v>192</v>
      </c>
      <c r="M814" t="s">
        <v>193</v>
      </c>
      <c r="N814">
        <v>13.881600000000001</v>
      </c>
      <c r="Q814" s="1">
        <f t="shared" si="34"/>
        <v>2.7083333333333293E-2</v>
      </c>
    </row>
    <row r="815" spans="1:17">
      <c r="A815" t="s">
        <v>128</v>
      </c>
      <c r="B815">
        <v>6</v>
      </c>
      <c r="C815" t="s">
        <v>179</v>
      </c>
      <c r="H815" t="s">
        <v>192</v>
      </c>
      <c r="I815" t="s">
        <v>193</v>
      </c>
      <c r="J815" s="1">
        <v>0.34166666666666662</v>
      </c>
      <c r="K815" s="1">
        <v>0.3444444444444445</v>
      </c>
      <c r="L815" t="s">
        <v>182</v>
      </c>
      <c r="M815" t="s">
        <v>183</v>
      </c>
      <c r="N815">
        <v>1.992</v>
      </c>
      <c r="Q815" s="1">
        <f t="shared" si="34"/>
        <v>2.7777777777778789E-3</v>
      </c>
    </row>
    <row r="816" spans="1:17">
      <c r="A816" t="s">
        <v>128</v>
      </c>
      <c r="B816">
        <v>7</v>
      </c>
      <c r="C816" t="s">
        <v>184</v>
      </c>
      <c r="D816">
        <v>534783</v>
      </c>
      <c r="E816" t="s">
        <v>185</v>
      </c>
      <c r="F816" t="s">
        <v>186</v>
      </c>
      <c r="G816" t="s">
        <v>187</v>
      </c>
      <c r="H816" t="s">
        <v>182</v>
      </c>
      <c r="I816" t="s">
        <v>183</v>
      </c>
      <c r="J816" s="1">
        <v>0.3576388888888889</v>
      </c>
      <c r="K816" s="1">
        <v>0.38611111111111113</v>
      </c>
      <c r="L816" t="s">
        <v>188</v>
      </c>
      <c r="M816" t="s">
        <v>189</v>
      </c>
      <c r="N816">
        <v>12.118</v>
      </c>
      <c r="Q816" s="1">
        <f t="shared" si="34"/>
        <v>2.8472222222222232E-2</v>
      </c>
    </row>
    <row r="817" spans="1:17">
      <c r="A817" t="s">
        <v>128</v>
      </c>
      <c r="B817">
        <v>8</v>
      </c>
      <c r="C817" t="s">
        <v>184</v>
      </c>
      <c r="D817">
        <v>534622</v>
      </c>
      <c r="E817" t="s">
        <v>190</v>
      </c>
      <c r="F817" t="s">
        <v>191</v>
      </c>
      <c r="G817" t="s">
        <v>187</v>
      </c>
      <c r="H817" t="s">
        <v>188</v>
      </c>
      <c r="I817" t="s">
        <v>189</v>
      </c>
      <c r="J817" s="1">
        <v>0.38958333333333334</v>
      </c>
      <c r="K817" s="1">
        <v>0.41111111111111115</v>
      </c>
      <c r="L817" t="s">
        <v>182</v>
      </c>
      <c r="M817" t="s">
        <v>183</v>
      </c>
      <c r="N817">
        <v>12.781700000000001</v>
      </c>
      <c r="Q817" s="1">
        <f t="shared" si="34"/>
        <v>2.1527777777777812E-2</v>
      </c>
    </row>
    <row r="818" spans="1:17">
      <c r="A818" t="s">
        <v>128</v>
      </c>
      <c r="B818">
        <v>9</v>
      </c>
      <c r="C818" t="s">
        <v>179</v>
      </c>
      <c r="H818" t="s">
        <v>182</v>
      </c>
      <c r="I818" t="s">
        <v>183</v>
      </c>
      <c r="J818" s="1">
        <v>0.51111111111111118</v>
      </c>
      <c r="K818" s="1">
        <v>0.51736111111111105</v>
      </c>
      <c r="L818" t="s">
        <v>223</v>
      </c>
      <c r="M818" t="s">
        <v>224</v>
      </c>
      <c r="N818">
        <v>4.7119999999999997</v>
      </c>
      <c r="Q818" s="1">
        <f t="shared" si="34"/>
        <v>6.2499999999998668E-3</v>
      </c>
    </row>
    <row r="819" spans="1:17">
      <c r="A819" t="s">
        <v>128</v>
      </c>
      <c r="B819">
        <v>10</v>
      </c>
      <c r="C819" t="s">
        <v>184</v>
      </c>
      <c r="D819">
        <v>220899</v>
      </c>
      <c r="E819" t="s">
        <v>225</v>
      </c>
      <c r="F819" t="s">
        <v>226</v>
      </c>
      <c r="G819" t="s">
        <v>222</v>
      </c>
      <c r="H819" t="s">
        <v>223</v>
      </c>
      <c r="I819" t="s">
        <v>224</v>
      </c>
      <c r="J819" s="1">
        <v>0.51736111111111105</v>
      </c>
      <c r="K819" s="1">
        <v>0.5541666666666667</v>
      </c>
      <c r="L819" t="s">
        <v>218</v>
      </c>
      <c r="M819" t="s">
        <v>219</v>
      </c>
      <c r="N819">
        <v>20.921500000000002</v>
      </c>
      <c r="Q819" s="1">
        <f t="shared" si="34"/>
        <v>3.6805555555555647E-2</v>
      </c>
    </row>
    <row r="820" spans="1:17">
      <c r="A820" t="s">
        <v>128</v>
      </c>
      <c r="B820">
        <v>11</v>
      </c>
      <c r="C820" t="s">
        <v>184</v>
      </c>
      <c r="D820">
        <v>220834</v>
      </c>
      <c r="E820" t="s">
        <v>227</v>
      </c>
      <c r="F820" t="s">
        <v>228</v>
      </c>
      <c r="G820" t="s">
        <v>222</v>
      </c>
      <c r="H820" t="s">
        <v>218</v>
      </c>
      <c r="I820" t="s">
        <v>219</v>
      </c>
      <c r="J820" s="1">
        <v>0.55902777777777779</v>
      </c>
      <c r="K820" s="1">
        <v>0.58819444444444446</v>
      </c>
      <c r="L820" t="s">
        <v>192</v>
      </c>
      <c r="M820" t="s">
        <v>193</v>
      </c>
      <c r="N820">
        <v>16.2334</v>
      </c>
      <c r="Q820" s="1">
        <f t="shared" si="34"/>
        <v>2.9166666666666674E-2</v>
      </c>
    </row>
    <row r="821" spans="1:17">
      <c r="A821" t="s">
        <v>128</v>
      </c>
      <c r="B821">
        <v>12</v>
      </c>
      <c r="C821" t="s">
        <v>179</v>
      </c>
      <c r="H821" t="s">
        <v>192</v>
      </c>
      <c r="I821" t="s">
        <v>193</v>
      </c>
      <c r="J821" s="1">
        <v>0.58819444444444446</v>
      </c>
      <c r="K821" s="1">
        <v>0.59652777777777777</v>
      </c>
      <c r="L821" t="s">
        <v>180</v>
      </c>
      <c r="M821" t="s">
        <v>181</v>
      </c>
      <c r="N821">
        <v>7.5</v>
      </c>
      <c r="Q821" s="1">
        <f t="shared" si="34"/>
        <v>8.3333333333333037E-3</v>
      </c>
    </row>
    <row r="822" spans="1:17">
      <c r="A822" t="s">
        <v>128</v>
      </c>
      <c r="B822">
        <v>13</v>
      </c>
      <c r="C822" t="s">
        <v>179</v>
      </c>
      <c r="H822" t="s">
        <v>180</v>
      </c>
      <c r="I822" t="s">
        <v>181</v>
      </c>
      <c r="J822" s="1">
        <v>0.68055555555555547</v>
      </c>
      <c r="K822" s="1">
        <v>0.68888888888888899</v>
      </c>
      <c r="L822" t="s">
        <v>182</v>
      </c>
      <c r="M822" t="s">
        <v>183</v>
      </c>
      <c r="N822">
        <v>7.6</v>
      </c>
      <c r="Q822" s="1">
        <f t="shared" si="34"/>
        <v>8.3333333333335258E-3</v>
      </c>
    </row>
    <row r="823" spans="1:17">
      <c r="A823" t="s">
        <v>128</v>
      </c>
      <c r="B823">
        <v>14</v>
      </c>
      <c r="C823" t="s">
        <v>184</v>
      </c>
      <c r="D823">
        <v>534862</v>
      </c>
      <c r="E823" t="s">
        <v>185</v>
      </c>
      <c r="F823" t="s">
        <v>186</v>
      </c>
      <c r="G823" t="s">
        <v>187</v>
      </c>
      <c r="H823" t="s">
        <v>182</v>
      </c>
      <c r="I823" t="s">
        <v>183</v>
      </c>
      <c r="J823" s="1">
        <v>0.68888888888888899</v>
      </c>
      <c r="K823" s="1">
        <v>0.71250000000000002</v>
      </c>
      <c r="L823" t="s">
        <v>188</v>
      </c>
      <c r="M823" t="s">
        <v>189</v>
      </c>
      <c r="N823">
        <v>12.118</v>
      </c>
      <c r="Q823" s="1">
        <f t="shared" si="34"/>
        <v>2.3611111111111027E-2</v>
      </c>
    </row>
    <row r="824" spans="1:17">
      <c r="A824" t="s">
        <v>128</v>
      </c>
      <c r="B824">
        <v>15</v>
      </c>
      <c r="C824" t="s">
        <v>184</v>
      </c>
      <c r="D824">
        <v>534946</v>
      </c>
      <c r="E824" t="s">
        <v>190</v>
      </c>
      <c r="F824" t="s">
        <v>191</v>
      </c>
      <c r="G824" t="s">
        <v>187</v>
      </c>
      <c r="H824" t="s">
        <v>188</v>
      </c>
      <c r="I824" t="s">
        <v>189</v>
      </c>
      <c r="J824" s="1">
        <v>0.71527777777777779</v>
      </c>
      <c r="K824" s="1">
        <v>0.73888888888888893</v>
      </c>
      <c r="L824" t="s">
        <v>182</v>
      </c>
      <c r="M824" t="s">
        <v>183</v>
      </c>
      <c r="N824">
        <v>12.781700000000001</v>
      </c>
      <c r="Q824" s="1">
        <f t="shared" si="34"/>
        <v>2.3611111111111138E-2</v>
      </c>
    </row>
    <row r="825" spans="1:17">
      <c r="A825" t="s">
        <v>128</v>
      </c>
      <c r="B825">
        <v>16</v>
      </c>
      <c r="C825" t="s">
        <v>184</v>
      </c>
      <c r="D825">
        <v>534745</v>
      </c>
      <c r="E825" t="s">
        <v>185</v>
      </c>
      <c r="F825" t="s">
        <v>186</v>
      </c>
      <c r="G825" t="s">
        <v>187</v>
      </c>
      <c r="H825" t="s">
        <v>182</v>
      </c>
      <c r="I825" t="s">
        <v>183</v>
      </c>
      <c r="J825" s="1">
        <v>0.74513888888888891</v>
      </c>
      <c r="K825" s="1">
        <v>0.77222222222222225</v>
      </c>
      <c r="L825" t="s">
        <v>188</v>
      </c>
      <c r="M825" t="s">
        <v>189</v>
      </c>
      <c r="N825">
        <v>12.118</v>
      </c>
      <c r="Q825" s="1">
        <f t="shared" si="34"/>
        <v>2.7083333333333348E-2</v>
      </c>
    </row>
    <row r="826" spans="1:17">
      <c r="A826" t="s">
        <v>128</v>
      </c>
      <c r="B826">
        <v>17</v>
      </c>
      <c r="C826" t="s">
        <v>184</v>
      </c>
      <c r="D826">
        <v>534797</v>
      </c>
      <c r="E826" t="s">
        <v>190</v>
      </c>
      <c r="F826" t="s">
        <v>191</v>
      </c>
      <c r="G826" t="s">
        <v>187</v>
      </c>
      <c r="H826" t="s">
        <v>188</v>
      </c>
      <c r="I826" t="s">
        <v>189</v>
      </c>
      <c r="J826" s="1">
        <v>0.77638888888888891</v>
      </c>
      <c r="K826" s="1">
        <v>0.80069444444444438</v>
      </c>
      <c r="L826" t="s">
        <v>182</v>
      </c>
      <c r="M826" t="s">
        <v>183</v>
      </c>
      <c r="N826">
        <v>12.781700000000001</v>
      </c>
      <c r="Q826" s="1">
        <f t="shared" si="34"/>
        <v>2.4305555555555469E-2</v>
      </c>
    </row>
    <row r="827" spans="1:17">
      <c r="A827" t="s">
        <v>128</v>
      </c>
      <c r="B827">
        <v>18</v>
      </c>
      <c r="C827" t="s">
        <v>184</v>
      </c>
      <c r="D827">
        <v>534690</v>
      </c>
      <c r="E827" t="s">
        <v>185</v>
      </c>
      <c r="F827" t="s">
        <v>186</v>
      </c>
      <c r="G827" t="s">
        <v>187</v>
      </c>
      <c r="H827" t="s">
        <v>182</v>
      </c>
      <c r="I827" t="s">
        <v>183</v>
      </c>
      <c r="J827" s="1">
        <v>0.80902777777777779</v>
      </c>
      <c r="K827" s="1">
        <v>0.83194444444444438</v>
      </c>
      <c r="L827" t="s">
        <v>188</v>
      </c>
      <c r="M827" t="s">
        <v>189</v>
      </c>
      <c r="N827">
        <v>12.118</v>
      </c>
      <c r="Q827" s="1">
        <f t="shared" si="34"/>
        <v>2.2916666666666585E-2</v>
      </c>
    </row>
    <row r="828" spans="1:17">
      <c r="A828" t="s">
        <v>128</v>
      </c>
      <c r="B828">
        <v>19</v>
      </c>
      <c r="C828" t="s">
        <v>184</v>
      </c>
      <c r="D828">
        <v>534819</v>
      </c>
      <c r="E828" t="s">
        <v>190</v>
      </c>
      <c r="F828" t="s">
        <v>191</v>
      </c>
      <c r="G828" t="s">
        <v>187</v>
      </c>
      <c r="H828" t="s">
        <v>188</v>
      </c>
      <c r="I828" t="s">
        <v>189</v>
      </c>
      <c r="J828" s="1">
        <v>0.83819444444444446</v>
      </c>
      <c r="K828" s="1">
        <v>0.85902777777777783</v>
      </c>
      <c r="L828" t="s">
        <v>182</v>
      </c>
      <c r="M828" t="s">
        <v>183</v>
      </c>
      <c r="N828">
        <v>12.781700000000001</v>
      </c>
      <c r="Q828" s="1">
        <f t="shared" si="34"/>
        <v>2.083333333333337E-2</v>
      </c>
    </row>
    <row r="829" spans="1:17">
      <c r="A829" t="s">
        <v>128</v>
      </c>
      <c r="B829">
        <v>20</v>
      </c>
      <c r="C829" t="s">
        <v>184</v>
      </c>
      <c r="D829">
        <v>534904</v>
      </c>
      <c r="E829" t="s">
        <v>185</v>
      </c>
      <c r="F829" t="s">
        <v>186</v>
      </c>
      <c r="G829" t="s">
        <v>187</v>
      </c>
      <c r="H829" t="s">
        <v>182</v>
      </c>
      <c r="I829" t="s">
        <v>183</v>
      </c>
      <c r="J829" s="1">
        <v>0.88194444444444453</v>
      </c>
      <c r="K829" s="1">
        <v>0.90069444444444446</v>
      </c>
      <c r="L829" t="s">
        <v>188</v>
      </c>
      <c r="M829" t="s">
        <v>189</v>
      </c>
      <c r="N829">
        <v>12.118</v>
      </c>
      <c r="Q829" s="1">
        <f t="shared" si="34"/>
        <v>1.8749999999999933E-2</v>
      </c>
    </row>
    <row r="830" spans="1:17">
      <c r="A830" t="s">
        <v>128</v>
      </c>
      <c r="B830">
        <v>21</v>
      </c>
      <c r="C830" t="s">
        <v>184</v>
      </c>
      <c r="D830">
        <v>534732</v>
      </c>
      <c r="E830" t="s">
        <v>190</v>
      </c>
      <c r="F830" t="s">
        <v>191</v>
      </c>
      <c r="G830" t="s">
        <v>187</v>
      </c>
      <c r="H830" t="s">
        <v>188</v>
      </c>
      <c r="I830" t="s">
        <v>189</v>
      </c>
      <c r="J830" s="1">
        <v>0.90277777777777779</v>
      </c>
      <c r="K830" s="1">
        <v>0.92083333333333339</v>
      </c>
      <c r="L830" t="s">
        <v>182</v>
      </c>
      <c r="M830" t="s">
        <v>183</v>
      </c>
      <c r="N830">
        <v>12.781700000000001</v>
      </c>
      <c r="Q830" s="1">
        <f t="shared" si="34"/>
        <v>1.8055555555555602E-2</v>
      </c>
    </row>
    <row r="831" spans="1:17">
      <c r="A831" t="s">
        <v>128</v>
      </c>
      <c r="B831">
        <v>22</v>
      </c>
      <c r="C831" t="s">
        <v>179</v>
      </c>
      <c r="H831" t="s">
        <v>182</v>
      </c>
      <c r="I831" t="s">
        <v>183</v>
      </c>
      <c r="J831" s="1">
        <v>0.92083333333333339</v>
      </c>
      <c r="K831" s="1">
        <v>0.9291666666666667</v>
      </c>
      <c r="L831" t="s">
        <v>180</v>
      </c>
      <c r="M831" t="s">
        <v>181</v>
      </c>
      <c r="N831">
        <v>7.8</v>
      </c>
      <c r="Q831" s="1">
        <f t="shared" si="34"/>
        <v>8.3333333333333037E-3</v>
      </c>
    </row>
    <row r="832" spans="1:17">
      <c r="A832" t="s">
        <v>128</v>
      </c>
      <c r="N832">
        <f>SUM(N810:N831)</f>
        <v>223.85907</v>
      </c>
      <c r="Q832" s="1">
        <f>SUM(Q810:Q831)</f>
        <v>0.39027777777777778</v>
      </c>
    </row>
    <row r="834" spans="1:17">
      <c r="A834" t="s">
        <v>150</v>
      </c>
    </row>
    <row r="835" spans="1:17">
      <c r="A835" t="s">
        <v>150</v>
      </c>
      <c r="B835">
        <v>1</v>
      </c>
      <c r="C835" t="s">
        <v>179</v>
      </c>
      <c r="H835" t="s">
        <v>180</v>
      </c>
      <c r="I835" t="s">
        <v>181</v>
      </c>
      <c r="J835" s="1">
        <v>0.22430555555555556</v>
      </c>
      <c r="K835" s="1">
        <v>0.23263888888888887</v>
      </c>
      <c r="L835" t="s">
        <v>218</v>
      </c>
      <c r="M835" t="s">
        <v>219</v>
      </c>
      <c r="N835">
        <v>5.3</v>
      </c>
      <c r="Q835" s="1">
        <f t="shared" ref="Q835:Q857" si="35">K835-J835</f>
        <v>8.3333333333333037E-3</v>
      </c>
    </row>
    <row r="836" spans="1:17">
      <c r="A836" t="s">
        <v>150</v>
      </c>
      <c r="B836">
        <v>2</v>
      </c>
      <c r="C836" t="s">
        <v>184</v>
      </c>
      <c r="D836">
        <v>220803</v>
      </c>
      <c r="E836" t="s">
        <v>248</v>
      </c>
      <c r="F836" t="s">
        <v>249</v>
      </c>
      <c r="G836" t="s">
        <v>222</v>
      </c>
      <c r="H836" t="s">
        <v>218</v>
      </c>
      <c r="I836" t="s">
        <v>219</v>
      </c>
      <c r="J836" s="1">
        <v>0.23263888888888887</v>
      </c>
      <c r="K836" s="1">
        <v>0.24861111111111112</v>
      </c>
      <c r="L836" t="s">
        <v>250</v>
      </c>
      <c r="M836" t="s">
        <v>251</v>
      </c>
      <c r="N836">
        <v>8.1109200000000001</v>
      </c>
      <c r="Q836" s="1">
        <f t="shared" si="35"/>
        <v>1.5972222222222249E-2</v>
      </c>
    </row>
    <row r="837" spans="1:17">
      <c r="A837" t="s">
        <v>150</v>
      </c>
      <c r="B837">
        <v>3</v>
      </c>
      <c r="C837" t="s">
        <v>184</v>
      </c>
      <c r="D837">
        <v>220872</v>
      </c>
      <c r="E837" t="s">
        <v>271</v>
      </c>
      <c r="F837" t="s">
        <v>272</v>
      </c>
      <c r="G837" t="s">
        <v>222</v>
      </c>
      <c r="H837" t="s">
        <v>250</v>
      </c>
      <c r="I837" t="s">
        <v>251</v>
      </c>
      <c r="J837" s="1">
        <v>0.25555555555555559</v>
      </c>
      <c r="K837" s="1">
        <v>0.2722222222222222</v>
      </c>
      <c r="L837" t="s">
        <v>218</v>
      </c>
      <c r="M837" t="s">
        <v>219</v>
      </c>
      <c r="N837">
        <v>8.4759799999999998</v>
      </c>
      <c r="Q837" s="1">
        <f t="shared" si="35"/>
        <v>1.6666666666666607E-2</v>
      </c>
    </row>
    <row r="838" spans="1:17">
      <c r="A838" t="s">
        <v>150</v>
      </c>
      <c r="B838">
        <v>4</v>
      </c>
      <c r="C838" t="s">
        <v>184</v>
      </c>
      <c r="D838">
        <v>220807</v>
      </c>
      <c r="E838" t="s">
        <v>220</v>
      </c>
      <c r="F838" t="s">
        <v>221</v>
      </c>
      <c r="G838" t="s">
        <v>222</v>
      </c>
      <c r="H838" t="s">
        <v>218</v>
      </c>
      <c r="I838" t="s">
        <v>219</v>
      </c>
      <c r="J838" s="1">
        <v>0.27777777777777779</v>
      </c>
      <c r="K838" s="1">
        <v>0.31319444444444444</v>
      </c>
      <c r="L838" t="s">
        <v>223</v>
      </c>
      <c r="M838" t="s">
        <v>224</v>
      </c>
      <c r="N838">
        <v>19.882999999999999</v>
      </c>
      <c r="Q838" s="1">
        <f t="shared" si="35"/>
        <v>3.5416666666666652E-2</v>
      </c>
    </row>
    <row r="839" spans="1:17">
      <c r="A839" t="s">
        <v>150</v>
      </c>
      <c r="B839">
        <v>5</v>
      </c>
      <c r="C839" t="s">
        <v>184</v>
      </c>
      <c r="D839">
        <v>220881</v>
      </c>
      <c r="E839" t="s">
        <v>225</v>
      </c>
      <c r="F839" t="s">
        <v>226</v>
      </c>
      <c r="G839" t="s">
        <v>222</v>
      </c>
      <c r="H839" t="s">
        <v>223</v>
      </c>
      <c r="I839" t="s">
        <v>224</v>
      </c>
      <c r="J839" s="1">
        <v>0.3298611111111111</v>
      </c>
      <c r="K839" s="1">
        <v>0.36736111111111108</v>
      </c>
      <c r="L839" t="s">
        <v>218</v>
      </c>
      <c r="M839" t="s">
        <v>219</v>
      </c>
      <c r="N839">
        <v>20.921500000000002</v>
      </c>
      <c r="Q839" s="1">
        <f t="shared" si="35"/>
        <v>3.7499999999999978E-2</v>
      </c>
    </row>
    <row r="840" spans="1:17">
      <c r="A840" t="s">
        <v>150</v>
      </c>
      <c r="B840">
        <v>6</v>
      </c>
      <c r="C840" t="s">
        <v>184</v>
      </c>
      <c r="D840">
        <v>220816</v>
      </c>
      <c r="E840" t="s">
        <v>227</v>
      </c>
      <c r="F840" t="s">
        <v>228</v>
      </c>
      <c r="G840" t="s">
        <v>222</v>
      </c>
      <c r="H840" t="s">
        <v>218</v>
      </c>
      <c r="I840" t="s">
        <v>219</v>
      </c>
      <c r="J840" s="1">
        <v>0.37152777777777773</v>
      </c>
      <c r="K840" s="1">
        <v>0.40277777777777773</v>
      </c>
      <c r="L840" t="s">
        <v>192</v>
      </c>
      <c r="M840" t="s">
        <v>193</v>
      </c>
      <c r="N840">
        <v>16.2334</v>
      </c>
      <c r="Q840" s="1">
        <f t="shared" si="35"/>
        <v>3.125E-2</v>
      </c>
    </row>
    <row r="841" spans="1:17">
      <c r="A841" t="s">
        <v>150</v>
      </c>
      <c r="B841">
        <v>7</v>
      </c>
      <c r="C841" t="s">
        <v>184</v>
      </c>
      <c r="D841">
        <v>220890</v>
      </c>
      <c r="E841" t="s">
        <v>229</v>
      </c>
      <c r="F841" t="s">
        <v>230</v>
      </c>
      <c r="G841" t="s">
        <v>222</v>
      </c>
      <c r="H841" t="s">
        <v>192</v>
      </c>
      <c r="I841" t="s">
        <v>193</v>
      </c>
      <c r="J841" s="1">
        <v>0.43263888888888885</v>
      </c>
      <c r="K841" s="1">
        <v>0.4604166666666667</v>
      </c>
      <c r="L841" t="s">
        <v>218</v>
      </c>
      <c r="M841" t="s">
        <v>219</v>
      </c>
      <c r="N841">
        <v>15.4627</v>
      </c>
      <c r="Q841" s="1">
        <f t="shared" si="35"/>
        <v>2.7777777777777846E-2</v>
      </c>
    </row>
    <row r="842" spans="1:17">
      <c r="A842" t="s">
        <v>150</v>
      </c>
      <c r="B842">
        <v>8</v>
      </c>
      <c r="C842" t="s">
        <v>184</v>
      </c>
      <c r="D842">
        <v>220825</v>
      </c>
      <c r="E842" t="s">
        <v>220</v>
      </c>
      <c r="F842" t="s">
        <v>221</v>
      </c>
      <c r="G842" t="s">
        <v>222</v>
      </c>
      <c r="H842" t="s">
        <v>218</v>
      </c>
      <c r="I842" t="s">
        <v>219</v>
      </c>
      <c r="J842" s="1">
        <v>0.46527777777777773</v>
      </c>
      <c r="K842" s="1">
        <v>0.5</v>
      </c>
      <c r="L842" t="s">
        <v>223</v>
      </c>
      <c r="M842" t="s">
        <v>224</v>
      </c>
      <c r="N842">
        <v>19.882999999999999</v>
      </c>
      <c r="Q842" s="1">
        <f t="shared" si="35"/>
        <v>3.4722222222222265E-2</v>
      </c>
    </row>
    <row r="843" spans="1:17">
      <c r="A843" t="s">
        <v>150</v>
      </c>
      <c r="B843">
        <v>9</v>
      </c>
      <c r="C843" t="s">
        <v>179</v>
      </c>
      <c r="H843" t="s">
        <v>223</v>
      </c>
      <c r="I843" t="s">
        <v>224</v>
      </c>
      <c r="J843" s="1">
        <v>0.5</v>
      </c>
      <c r="K843" s="1">
        <v>0.51388888888888895</v>
      </c>
      <c r="L843" t="s">
        <v>180</v>
      </c>
      <c r="M843" t="s">
        <v>181</v>
      </c>
      <c r="N843">
        <v>13.7</v>
      </c>
      <c r="Q843" s="1">
        <f t="shared" si="35"/>
        <v>1.3888888888888951E-2</v>
      </c>
    </row>
    <row r="844" spans="1:17">
      <c r="A844" t="s">
        <v>150</v>
      </c>
      <c r="B844">
        <v>10</v>
      </c>
      <c r="C844" t="s">
        <v>179</v>
      </c>
      <c r="H844" t="s">
        <v>180</v>
      </c>
      <c r="I844" t="s">
        <v>181</v>
      </c>
      <c r="J844" s="1">
        <v>0.53819444444444442</v>
      </c>
      <c r="K844" s="1">
        <v>0.55069444444444449</v>
      </c>
      <c r="L844" t="s">
        <v>231</v>
      </c>
      <c r="M844" t="s">
        <v>232</v>
      </c>
      <c r="N844">
        <v>9.6999999999999993</v>
      </c>
      <c r="Q844" s="1">
        <f t="shared" si="35"/>
        <v>1.2500000000000067E-2</v>
      </c>
    </row>
    <row r="845" spans="1:17">
      <c r="A845" t="s">
        <v>150</v>
      </c>
      <c r="B845">
        <v>11</v>
      </c>
      <c r="C845" t="s">
        <v>184</v>
      </c>
      <c r="D845">
        <v>330023</v>
      </c>
      <c r="E845" t="s">
        <v>233</v>
      </c>
      <c r="F845" t="s">
        <v>234</v>
      </c>
      <c r="G845" t="s">
        <v>235</v>
      </c>
      <c r="H845" t="s">
        <v>231</v>
      </c>
      <c r="I845" t="s">
        <v>232</v>
      </c>
      <c r="J845" s="1">
        <v>0.55069444444444449</v>
      </c>
      <c r="K845" s="1">
        <v>0.5708333333333333</v>
      </c>
      <c r="L845" t="s">
        <v>236</v>
      </c>
      <c r="M845" t="s">
        <v>237</v>
      </c>
      <c r="N845">
        <v>14.0327</v>
      </c>
      <c r="Q845" s="1">
        <f t="shared" si="35"/>
        <v>2.0138888888888817E-2</v>
      </c>
    </row>
    <row r="846" spans="1:17">
      <c r="A846" t="s">
        <v>150</v>
      </c>
      <c r="B846">
        <v>12</v>
      </c>
      <c r="C846" t="s">
        <v>184</v>
      </c>
      <c r="D846">
        <v>100248</v>
      </c>
      <c r="E846" t="s">
        <v>238</v>
      </c>
      <c r="F846" t="s">
        <v>239</v>
      </c>
      <c r="G846" t="s">
        <v>235</v>
      </c>
      <c r="H846" t="s">
        <v>236</v>
      </c>
      <c r="I846" t="s">
        <v>237</v>
      </c>
      <c r="J846" s="1">
        <v>0.57291666666666663</v>
      </c>
      <c r="K846" s="1">
        <v>0.59027777777777779</v>
      </c>
      <c r="L846" t="s">
        <v>231</v>
      </c>
      <c r="M846" t="s">
        <v>232</v>
      </c>
      <c r="N846">
        <v>13.1371</v>
      </c>
      <c r="Q846" s="1">
        <f t="shared" si="35"/>
        <v>1.736111111111116E-2</v>
      </c>
    </row>
    <row r="847" spans="1:17">
      <c r="A847" t="s">
        <v>150</v>
      </c>
      <c r="B847">
        <v>13</v>
      </c>
      <c r="C847" t="s">
        <v>184</v>
      </c>
      <c r="D847">
        <v>100256</v>
      </c>
      <c r="E847" t="s">
        <v>233</v>
      </c>
      <c r="F847" t="s">
        <v>234</v>
      </c>
      <c r="G847" t="s">
        <v>235</v>
      </c>
      <c r="H847" t="s">
        <v>231</v>
      </c>
      <c r="I847" t="s">
        <v>232</v>
      </c>
      <c r="J847" s="1">
        <v>0.59236111111111112</v>
      </c>
      <c r="K847" s="1">
        <v>0.61249999999999993</v>
      </c>
      <c r="L847" t="s">
        <v>236</v>
      </c>
      <c r="M847" t="s">
        <v>237</v>
      </c>
      <c r="N847">
        <v>14.0327</v>
      </c>
      <c r="Q847" s="1">
        <f t="shared" si="35"/>
        <v>2.0138888888888817E-2</v>
      </c>
    </row>
    <row r="848" spans="1:17">
      <c r="A848" t="s">
        <v>150</v>
      </c>
      <c r="B848">
        <v>14</v>
      </c>
      <c r="C848" t="s">
        <v>184</v>
      </c>
      <c r="D848">
        <v>330068</v>
      </c>
      <c r="E848" t="s">
        <v>238</v>
      </c>
      <c r="F848" t="s">
        <v>239</v>
      </c>
      <c r="G848" t="s">
        <v>235</v>
      </c>
      <c r="H848" t="s">
        <v>236</v>
      </c>
      <c r="I848" t="s">
        <v>237</v>
      </c>
      <c r="J848" s="1">
        <v>0.625</v>
      </c>
      <c r="K848" s="1">
        <v>0.64236111111111105</v>
      </c>
      <c r="L848" t="s">
        <v>231</v>
      </c>
      <c r="M848" t="s">
        <v>232</v>
      </c>
      <c r="N848">
        <v>13.1371</v>
      </c>
      <c r="Q848" s="1">
        <f t="shared" si="35"/>
        <v>1.7361111111111049E-2</v>
      </c>
    </row>
    <row r="849" spans="1:17">
      <c r="A849" t="s">
        <v>150</v>
      </c>
      <c r="B849">
        <v>15</v>
      </c>
      <c r="C849" t="s">
        <v>184</v>
      </c>
      <c r="D849">
        <v>330030</v>
      </c>
      <c r="E849" t="s">
        <v>233</v>
      </c>
      <c r="F849" t="s">
        <v>234</v>
      </c>
      <c r="G849" t="s">
        <v>235</v>
      </c>
      <c r="H849" t="s">
        <v>231</v>
      </c>
      <c r="I849" t="s">
        <v>232</v>
      </c>
      <c r="J849" s="1">
        <v>0.64444444444444449</v>
      </c>
      <c r="K849" s="1">
        <v>0.6645833333333333</v>
      </c>
      <c r="L849" t="s">
        <v>236</v>
      </c>
      <c r="M849" t="s">
        <v>237</v>
      </c>
      <c r="N849">
        <v>14.0327</v>
      </c>
      <c r="Q849" s="1">
        <f t="shared" si="35"/>
        <v>2.0138888888888817E-2</v>
      </c>
    </row>
    <row r="850" spans="1:17">
      <c r="A850" t="s">
        <v>150</v>
      </c>
      <c r="B850">
        <v>16</v>
      </c>
      <c r="C850" t="s">
        <v>184</v>
      </c>
      <c r="D850">
        <v>330071</v>
      </c>
      <c r="E850" t="s">
        <v>238</v>
      </c>
      <c r="F850" t="s">
        <v>239</v>
      </c>
      <c r="G850" t="s">
        <v>235</v>
      </c>
      <c r="H850" t="s">
        <v>236</v>
      </c>
      <c r="I850" t="s">
        <v>237</v>
      </c>
      <c r="J850" s="1">
        <v>0.66666666666666663</v>
      </c>
      <c r="K850" s="1">
        <v>0.68402777777777779</v>
      </c>
      <c r="L850" t="s">
        <v>231</v>
      </c>
      <c r="M850" t="s">
        <v>232</v>
      </c>
      <c r="N850">
        <v>13.1371</v>
      </c>
      <c r="Q850" s="1">
        <f t="shared" si="35"/>
        <v>1.736111111111116E-2</v>
      </c>
    </row>
    <row r="851" spans="1:17">
      <c r="A851" t="s">
        <v>150</v>
      </c>
      <c r="B851">
        <v>17</v>
      </c>
      <c r="C851" t="s">
        <v>184</v>
      </c>
      <c r="D851">
        <v>100260</v>
      </c>
      <c r="E851" t="s">
        <v>233</v>
      </c>
      <c r="F851" t="s">
        <v>234</v>
      </c>
      <c r="G851" t="s">
        <v>235</v>
      </c>
      <c r="H851" t="s">
        <v>231</v>
      </c>
      <c r="I851" t="s">
        <v>232</v>
      </c>
      <c r="J851" s="1">
        <v>0.72222222222222221</v>
      </c>
      <c r="K851" s="1">
        <v>0.74305555555555547</v>
      </c>
      <c r="L851" t="s">
        <v>236</v>
      </c>
      <c r="M851" t="s">
        <v>237</v>
      </c>
      <c r="N851">
        <v>14.0327</v>
      </c>
      <c r="Q851" s="1">
        <f t="shared" si="35"/>
        <v>2.0833333333333259E-2</v>
      </c>
    </row>
    <row r="852" spans="1:17">
      <c r="A852" t="s">
        <v>150</v>
      </c>
      <c r="B852">
        <v>18</v>
      </c>
      <c r="C852" t="s">
        <v>184</v>
      </c>
      <c r="D852">
        <v>100252</v>
      </c>
      <c r="E852" t="s">
        <v>238</v>
      </c>
      <c r="F852" t="s">
        <v>239</v>
      </c>
      <c r="G852" t="s">
        <v>235</v>
      </c>
      <c r="H852" t="s">
        <v>236</v>
      </c>
      <c r="I852" t="s">
        <v>237</v>
      </c>
      <c r="J852" s="1">
        <v>0.75</v>
      </c>
      <c r="K852" s="1">
        <v>0.76944444444444438</v>
      </c>
      <c r="L852" t="s">
        <v>231</v>
      </c>
      <c r="M852" t="s">
        <v>232</v>
      </c>
      <c r="N852">
        <v>13.1371</v>
      </c>
      <c r="Q852" s="1">
        <f t="shared" si="35"/>
        <v>1.9444444444444375E-2</v>
      </c>
    </row>
    <row r="853" spans="1:17">
      <c r="A853" t="s">
        <v>150</v>
      </c>
      <c r="B853">
        <v>19</v>
      </c>
      <c r="C853" t="s">
        <v>184</v>
      </c>
      <c r="D853">
        <v>330140</v>
      </c>
      <c r="E853" t="s">
        <v>233</v>
      </c>
      <c r="F853" t="s">
        <v>234</v>
      </c>
      <c r="G853" t="s">
        <v>235</v>
      </c>
      <c r="H853" t="s">
        <v>231</v>
      </c>
      <c r="I853" t="s">
        <v>232</v>
      </c>
      <c r="J853" s="1">
        <v>0.78472222222222221</v>
      </c>
      <c r="K853" s="1">
        <v>0.80555555555555547</v>
      </c>
      <c r="L853" t="s">
        <v>236</v>
      </c>
      <c r="M853" t="s">
        <v>237</v>
      </c>
      <c r="N853">
        <v>14.0327</v>
      </c>
      <c r="Q853" s="1">
        <f t="shared" si="35"/>
        <v>2.0833333333333259E-2</v>
      </c>
    </row>
    <row r="854" spans="1:17">
      <c r="A854" t="s">
        <v>150</v>
      </c>
      <c r="B854">
        <v>20</v>
      </c>
      <c r="C854" t="s">
        <v>184</v>
      </c>
      <c r="D854">
        <v>330078</v>
      </c>
      <c r="E854" t="s">
        <v>238</v>
      </c>
      <c r="F854" t="s">
        <v>239</v>
      </c>
      <c r="G854" t="s">
        <v>235</v>
      </c>
      <c r="H854" t="s">
        <v>236</v>
      </c>
      <c r="I854" t="s">
        <v>237</v>
      </c>
      <c r="J854" s="1">
        <v>0.8125</v>
      </c>
      <c r="K854" s="1">
        <v>0.82986111111111116</v>
      </c>
      <c r="L854" t="s">
        <v>231</v>
      </c>
      <c r="M854" t="s">
        <v>232</v>
      </c>
      <c r="N854">
        <v>13.1371</v>
      </c>
      <c r="Q854" s="1">
        <f t="shared" si="35"/>
        <v>1.736111111111116E-2</v>
      </c>
    </row>
    <row r="855" spans="1:17">
      <c r="A855" t="s">
        <v>150</v>
      </c>
      <c r="B855">
        <v>21</v>
      </c>
      <c r="C855" t="s">
        <v>184</v>
      </c>
      <c r="D855">
        <v>330038</v>
      </c>
      <c r="E855" t="s">
        <v>233</v>
      </c>
      <c r="F855" t="s">
        <v>234</v>
      </c>
      <c r="G855" t="s">
        <v>235</v>
      </c>
      <c r="H855" t="s">
        <v>231</v>
      </c>
      <c r="I855" t="s">
        <v>232</v>
      </c>
      <c r="J855" s="1">
        <v>0.83194444444444438</v>
      </c>
      <c r="K855" s="1">
        <v>0.8520833333333333</v>
      </c>
      <c r="L855" t="s">
        <v>236</v>
      </c>
      <c r="M855" t="s">
        <v>237</v>
      </c>
      <c r="N855">
        <v>14.0327</v>
      </c>
      <c r="Q855" s="1">
        <f t="shared" si="35"/>
        <v>2.0138888888888928E-2</v>
      </c>
    </row>
    <row r="856" spans="1:17">
      <c r="A856" t="s">
        <v>150</v>
      </c>
      <c r="B856">
        <v>22</v>
      </c>
      <c r="C856" t="s">
        <v>184</v>
      </c>
      <c r="D856">
        <v>330080</v>
      </c>
      <c r="E856" t="s">
        <v>238</v>
      </c>
      <c r="F856" t="s">
        <v>239</v>
      </c>
      <c r="G856" t="s">
        <v>235</v>
      </c>
      <c r="H856" t="s">
        <v>236</v>
      </c>
      <c r="I856" t="s">
        <v>237</v>
      </c>
      <c r="J856" s="1">
        <v>0.85416666666666663</v>
      </c>
      <c r="K856" s="1">
        <v>0.87083333333333324</v>
      </c>
      <c r="L856" t="s">
        <v>231</v>
      </c>
      <c r="M856" t="s">
        <v>232</v>
      </c>
      <c r="N856">
        <v>13.1371</v>
      </c>
      <c r="Q856" s="1">
        <f t="shared" si="35"/>
        <v>1.6666666666666607E-2</v>
      </c>
    </row>
    <row r="857" spans="1:17">
      <c r="A857" t="s">
        <v>150</v>
      </c>
      <c r="B857">
        <v>23</v>
      </c>
      <c r="C857" t="s">
        <v>179</v>
      </c>
      <c r="H857" t="s">
        <v>231</v>
      </c>
      <c r="I857" t="s">
        <v>232</v>
      </c>
      <c r="J857" s="1">
        <v>0.87083333333333324</v>
      </c>
      <c r="K857" s="1">
        <v>0.8833333333333333</v>
      </c>
      <c r="L857" t="s">
        <v>180</v>
      </c>
      <c r="M857" t="s">
        <v>181</v>
      </c>
      <c r="N857">
        <v>9.8000000000000007</v>
      </c>
      <c r="Q857" s="1">
        <f t="shared" si="35"/>
        <v>1.2500000000000067E-2</v>
      </c>
    </row>
    <row r="858" spans="1:17">
      <c r="A858" t="s">
        <v>150</v>
      </c>
      <c r="N858">
        <f>SUM(N835:N857)</f>
        <v>310.48929999999996</v>
      </c>
      <c r="Q858" s="1">
        <f>SUM(Q835:Q857)</f>
        <v>0.47430555555555542</v>
      </c>
    </row>
    <row r="860" spans="1:17">
      <c r="A860" t="s">
        <v>132</v>
      </c>
    </row>
    <row r="861" spans="1:17">
      <c r="A861" t="s">
        <v>132</v>
      </c>
      <c r="B861">
        <v>1</v>
      </c>
      <c r="C861" t="s">
        <v>179</v>
      </c>
      <c r="H861" t="s">
        <v>180</v>
      </c>
      <c r="I861" t="s">
        <v>181</v>
      </c>
      <c r="J861" s="1">
        <v>0.26874999999999999</v>
      </c>
      <c r="K861" s="1">
        <v>0.27916666666666667</v>
      </c>
      <c r="L861" t="s">
        <v>201</v>
      </c>
      <c r="M861" t="s">
        <v>202</v>
      </c>
      <c r="N861">
        <v>7.5</v>
      </c>
      <c r="Q861" s="1">
        <f t="shared" ref="Q861:Q885" si="36">K861-J861</f>
        <v>1.0416666666666685E-2</v>
      </c>
    </row>
    <row r="862" spans="1:17">
      <c r="A862" t="s">
        <v>132</v>
      </c>
      <c r="B862">
        <v>2</v>
      </c>
      <c r="C862" t="s">
        <v>184</v>
      </c>
      <c r="D862">
        <v>100421</v>
      </c>
      <c r="E862" t="s">
        <v>203</v>
      </c>
      <c r="F862" t="s">
        <v>204</v>
      </c>
      <c r="G862" t="s">
        <v>196</v>
      </c>
      <c r="H862" t="s">
        <v>201</v>
      </c>
      <c r="I862" t="s">
        <v>202</v>
      </c>
      <c r="J862" s="1">
        <v>0.27916666666666667</v>
      </c>
      <c r="K862" s="1">
        <v>0.28680555555555554</v>
      </c>
      <c r="L862" t="s">
        <v>197</v>
      </c>
      <c r="M862" t="s">
        <v>198</v>
      </c>
      <c r="N862">
        <v>3.6383299999999998</v>
      </c>
      <c r="Q862" s="1">
        <f t="shared" si="36"/>
        <v>7.6388888888888618E-3</v>
      </c>
    </row>
    <row r="863" spans="1:17">
      <c r="A863" t="s">
        <v>132</v>
      </c>
      <c r="B863">
        <v>3</v>
      </c>
      <c r="C863" t="s">
        <v>184</v>
      </c>
      <c r="D863">
        <v>100264</v>
      </c>
      <c r="E863" t="s">
        <v>244</v>
      </c>
      <c r="F863" t="s">
        <v>245</v>
      </c>
      <c r="G863" t="s">
        <v>196</v>
      </c>
      <c r="H863" t="s">
        <v>197</v>
      </c>
      <c r="I863" t="s">
        <v>198</v>
      </c>
      <c r="J863" s="1">
        <v>0.28680555555555554</v>
      </c>
      <c r="K863" s="1">
        <v>0.31319444444444444</v>
      </c>
      <c r="L863" t="s">
        <v>192</v>
      </c>
      <c r="M863" t="s">
        <v>193</v>
      </c>
      <c r="N863">
        <v>13.881600000000001</v>
      </c>
      <c r="Q863" s="1">
        <f t="shared" si="36"/>
        <v>2.6388888888888906E-2</v>
      </c>
    </row>
    <row r="864" spans="1:17">
      <c r="A864" t="s">
        <v>132</v>
      </c>
      <c r="B864">
        <v>4</v>
      </c>
      <c r="C864" t="s">
        <v>184</v>
      </c>
      <c r="D864">
        <v>100428</v>
      </c>
      <c r="E864" t="s">
        <v>194</v>
      </c>
      <c r="F864" t="s">
        <v>195</v>
      </c>
      <c r="G864" t="s">
        <v>196</v>
      </c>
      <c r="H864" t="s">
        <v>192</v>
      </c>
      <c r="I864" t="s">
        <v>193</v>
      </c>
      <c r="J864" s="1">
        <v>0.32013888888888892</v>
      </c>
      <c r="K864" s="1">
        <v>0.34652777777777777</v>
      </c>
      <c r="L864" t="s">
        <v>197</v>
      </c>
      <c r="M864" t="s">
        <v>198</v>
      </c>
      <c r="N864">
        <v>13.524900000000001</v>
      </c>
      <c r="Q864" s="1">
        <f t="shared" si="36"/>
        <v>2.6388888888888851E-2</v>
      </c>
    </row>
    <row r="865" spans="1:17">
      <c r="A865" t="s">
        <v>132</v>
      </c>
      <c r="B865">
        <v>5</v>
      </c>
      <c r="C865" t="s">
        <v>184</v>
      </c>
      <c r="D865">
        <v>100274</v>
      </c>
      <c r="E865" t="s">
        <v>199</v>
      </c>
      <c r="F865" t="s">
        <v>200</v>
      </c>
      <c r="G865" t="s">
        <v>196</v>
      </c>
      <c r="H865" t="s">
        <v>197</v>
      </c>
      <c r="I865" t="s">
        <v>198</v>
      </c>
      <c r="J865" s="1">
        <v>0.35069444444444442</v>
      </c>
      <c r="K865" s="1">
        <v>0.35972222222222222</v>
      </c>
      <c r="L865" t="s">
        <v>201</v>
      </c>
      <c r="M865" t="s">
        <v>202</v>
      </c>
      <c r="N865">
        <v>3.9434100000000001</v>
      </c>
      <c r="Q865" s="1">
        <f t="shared" si="36"/>
        <v>9.0277777777778012E-3</v>
      </c>
    </row>
    <row r="866" spans="1:17">
      <c r="A866" t="s">
        <v>132</v>
      </c>
      <c r="B866">
        <v>6</v>
      </c>
      <c r="C866" t="s">
        <v>184</v>
      </c>
      <c r="D866">
        <v>100435</v>
      </c>
      <c r="E866" t="s">
        <v>203</v>
      </c>
      <c r="F866" t="s">
        <v>204</v>
      </c>
      <c r="G866" t="s">
        <v>196</v>
      </c>
      <c r="H866" t="s">
        <v>201</v>
      </c>
      <c r="I866" t="s">
        <v>202</v>
      </c>
      <c r="J866" s="1">
        <v>0.36805555555555558</v>
      </c>
      <c r="K866" s="1">
        <v>0.37708333333333338</v>
      </c>
      <c r="L866" t="s">
        <v>197</v>
      </c>
      <c r="M866" t="s">
        <v>198</v>
      </c>
      <c r="N866">
        <v>3.6383299999999998</v>
      </c>
      <c r="Q866" s="1">
        <f t="shared" si="36"/>
        <v>9.0277777777778012E-3</v>
      </c>
    </row>
    <row r="867" spans="1:17">
      <c r="A867" t="s">
        <v>132</v>
      </c>
      <c r="B867">
        <v>7</v>
      </c>
      <c r="C867" t="s">
        <v>184</v>
      </c>
      <c r="D867">
        <v>100278</v>
      </c>
      <c r="E867" t="s">
        <v>205</v>
      </c>
      <c r="F867" t="s">
        <v>206</v>
      </c>
      <c r="G867" t="s">
        <v>196</v>
      </c>
      <c r="H867" t="s">
        <v>197</v>
      </c>
      <c r="I867" t="s">
        <v>198</v>
      </c>
      <c r="J867" s="1">
        <v>0.38194444444444442</v>
      </c>
      <c r="K867" s="1">
        <v>0.40347222222222223</v>
      </c>
      <c r="L867" t="s">
        <v>182</v>
      </c>
      <c r="M867" t="s">
        <v>183</v>
      </c>
      <c r="N867">
        <v>10.9535</v>
      </c>
      <c r="Q867" s="1">
        <f t="shared" si="36"/>
        <v>2.1527777777777812E-2</v>
      </c>
    </row>
    <row r="868" spans="1:17">
      <c r="A868" t="s">
        <v>132</v>
      </c>
      <c r="B868">
        <v>8</v>
      </c>
      <c r="C868" t="s">
        <v>179</v>
      </c>
      <c r="H868" t="s">
        <v>182</v>
      </c>
      <c r="I868" t="s">
        <v>183</v>
      </c>
      <c r="J868" s="1">
        <v>0.40347222222222223</v>
      </c>
      <c r="K868" s="1">
        <v>0.41180555555555554</v>
      </c>
      <c r="L868" t="s">
        <v>180</v>
      </c>
      <c r="M868" t="s">
        <v>181</v>
      </c>
      <c r="N868">
        <v>7.8</v>
      </c>
      <c r="Q868" s="1">
        <f t="shared" si="36"/>
        <v>8.3333333333333037E-3</v>
      </c>
    </row>
    <row r="869" spans="1:17">
      <c r="A869" t="s">
        <v>132</v>
      </c>
      <c r="B869">
        <v>9</v>
      </c>
      <c r="C869" t="s">
        <v>179</v>
      </c>
      <c r="H869" t="s">
        <v>180</v>
      </c>
      <c r="I869" t="s">
        <v>181</v>
      </c>
      <c r="J869" s="1">
        <v>0.51041666666666663</v>
      </c>
      <c r="K869" s="1">
        <v>0.52430555555555558</v>
      </c>
      <c r="L869" t="s">
        <v>212</v>
      </c>
      <c r="M869" t="s">
        <v>213</v>
      </c>
      <c r="N869">
        <v>9.5</v>
      </c>
      <c r="Q869" s="1">
        <f t="shared" si="36"/>
        <v>1.3888888888888951E-2</v>
      </c>
    </row>
    <row r="870" spans="1:17">
      <c r="A870" t="s">
        <v>132</v>
      </c>
      <c r="B870">
        <v>10</v>
      </c>
      <c r="C870" t="s">
        <v>184</v>
      </c>
      <c r="D870">
        <v>201241</v>
      </c>
      <c r="E870" t="s">
        <v>214</v>
      </c>
      <c r="F870" t="s">
        <v>215</v>
      </c>
      <c r="G870" t="s">
        <v>211</v>
      </c>
      <c r="H870" t="s">
        <v>212</v>
      </c>
      <c r="I870" t="s">
        <v>213</v>
      </c>
      <c r="J870" s="1">
        <v>0.52430555555555558</v>
      </c>
      <c r="K870" s="1">
        <v>0.54166666666666663</v>
      </c>
      <c r="L870" t="s">
        <v>207</v>
      </c>
      <c r="M870" t="s">
        <v>208</v>
      </c>
      <c r="N870">
        <v>7.8006000000000002</v>
      </c>
      <c r="Q870" s="1">
        <f t="shared" si="36"/>
        <v>1.7361111111111049E-2</v>
      </c>
    </row>
    <row r="871" spans="1:17">
      <c r="A871" t="s">
        <v>132</v>
      </c>
      <c r="B871">
        <v>11</v>
      </c>
      <c r="C871" t="s">
        <v>184</v>
      </c>
      <c r="D871">
        <v>201052</v>
      </c>
      <c r="E871" t="s">
        <v>209</v>
      </c>
      <c r="F871" t="s">
        <v>210</v>
      </c>
      <c r="G871" t="s">
        <v>211</v>
      </c>
      <c r="H871" t="s">
        <v>207</v>
      </c>
      <c r="I871" t="s">
        <v>208</v>
      </c>
      <c r="J871" s="1">
        <v>0.54861111111111105</v>
      </c>
      <c r="K871" s="1">
        <v>0.56388888888888888</v>
      </c>
      <c r="L871" t="s">
        <v>212</v>
      </c>
      <c r="M871" t="s">
        <v>213</v>
      </c>
      <c r="N871">
        <v>6.6947799999999997</v>
      </c>
      <c r="Q871" s="1">
        <f t="shared" si="36"/>
        <v>1.5277777777777835E-2</v>
      </c>
    </row>
    <row r="872" spans="1:17">
      <c r="A872" t="s">
        <v>132</v>
      </c>
      <c r="B872">
        <v>12</v>
      </c>
      <c r="C872" t="s">
        <v>184</v>
      </c>
      <c r="D872">
        <v>201250</v>
      </c>
      <c r="E872" t="s">
        <v>214</v>
      </c>
      <c r="F872" t="s">
        <v>215</v>
      </c>
      <c r="G872" t="s">
        <v>211</v>
      </c>
      <c r="H872" t="s">
        <v>212</v>
      </c>
      <c r="I872" t="s">
        <v>213</v>
      </c>
      <c r="J872" s="1">
        <v>0.56944444444444442</v>
      </c>
      <c r="K872" s="1">
        <v>0.58680555555555558</v>
      </c>
      <c r="L872" t="s">
        <v>207</v>
      </c>
      <c r="M872" t="s">
        <v>208</v>
      </c>
      <c r="N872">
        <v>7.8006000000000002</v>
      </c>
      <c r="Q872" s="1">
        <f t="shared" si="36"/>
        <v>1.736111111111116E-2</v>
      </c>
    </row>
    <row r="873" spans="1:17">
      <c r="A873" t="s">
        <v>132</v>
      </c>
      <c r="B873">
        <v>13</v>
      </c>
      <c r="C873" t="s">
        <v>184</v>
      </c>
      <c r="D873">
        <v>201060</v>
      </c>
      <c r="E873" t="s">
        <v>209</v>
      </c>
      <c r="F873" t="s">
        <v>210</v>
      </c>
      <c r="G873" t="s">
        <v>211</v>
      </c>
      <c r="H873" t="s">
        <v>207</v>
      </c>
      <c r="I873" t="s">
        <v>208</v>
      </c>
      <c r="J873" s="1">
        <v>0.59027777777777779</v>
      </c>
      <c r="K873" s="1">
        <v>0.60555555555555551</v>
      </c>
      <c r="L873" t="s">
        <v>212</v>
      </c>
      <c r="M873" t="s">
        <v>213</v>
      </c>
      <c r="N873">
        <v>6.6947799999999997</v>
      </c>
      <c r="Q873" s="1">
        <f t="shared" si="36"/>
        <v>1.5277777777777724E-2</v>
      </c>
    </row>
    <row r="874" spans="1:17">
      <c r="A874" t="s">
        <v>132</v>
      </c>
      <c r="B874">
        <v>14</v>
      </c>
      <c r="C874" t="s">
        <v>179</v>
      </c>
      <c r="H874" t="s">
        <v>212</v>
      </c>
      <c r="I874" t="s">
        <v>213</v>
      </c>
      <c r="J874" s="1">
        <v>0.60555555555555551</v>
      </c>
      <c r="K874" s="1">
        <v>0.61944444444444446</v>
      </c>
      <c r="L874" t="s">
        <v>180</v>
      </c>
      <c r="M874" t="s">
        <v>181</v>
      </c>
      <c r="N874">
        <v>9.5</v>
      </c>
      <c r="Q874" s="1">
        <f t="shared" si="36"/>
        <v>1.3888888888888951E-2</v>
      </c>
    </row>
    <row r="875" spans="1:17">
      <c r="A875" t="s">
        <v>132</v>
      </c>
      <c r="B875">
        <v>15</v>
      </c>
      <c r="C875" t="s">
        <v>179</v>
      </c>
      <c r="H875" t="s">
        <v>180</v>
      </c>
      <c r="I875" t="s">
        <v>181</v>
      </c>
      <c r="J875" s="1">
        <v>0.67361111111111116</v>
      </c>
      <c r="K875" s="1">
        <v>0.68611111111111101</v>
      </c>
      <c r="L875" t="s">
        <v>231</v>
      </c>
      <c r="M875" t="s">
        <v>232</v>
      </c>
      <c r="N875">
        <v>9.6999999999999993</v>
      </c>
      <c r="Q875" s="1">
        <f t="shared" si="36"/>
        <v>1.2499999999999845E-2</v>
      </c>
    </row>
    <row r="876" spans="1:17">
      <c r="A876" t="s">
        <v>132</v>
      </c>
      <c r="B876">
        <v>16</v>
      </c>
      <c r="C876" t="s">
        <v>184</v>
      </c>
      <c r="D876">
        <v>330031</v>
      </c>
      <c r="E876" t="s">
        <v>233</v>
      </c>
      <c r="F876" t="s">
        <v>234</v>
      </c>
      <c r="G876" t="s">
        <v>235</v>
      </c>
      <c r="H876" t="s">
        <v>231</v>
      </c>
      <c r="I876" t="s">
        <v>232</v>
      </c>
      <c r="J876" s="1">
        <v>0.68611111111111101</v>
      </c>
      <c r="K876" s="1">
        <v>0.70624999999999993</v>
      </c>
      <c r="L876" t="s">
        <v>236</v>
      </c>
      <c r="M876" t="s">
        <v>237</v>
      </c>
      <c r="N876">
        <v>14.0327</v>
      </c>
      <c r="Q876" s="1">
        <f t="shared" si="36"/>
        <v>2.0138888888888928E-2</v>
      </c>
    </row>
    <row r="877" spans="1:17">
      <c r="A877" t="s">
        <v>132</v>
      </c>
      <c r="B877">
        <v>17</v>
      </c>
      <c r="C877" t="s">
        <v>184</v>
      </c>
      <c r="D877">
        <v>330072</v>
      </c>
      <c r="E877" t="s">
        <v>238</v>
      </c>
      <c r="F877" t="s">
        <v>239</v>
      </c>
      <c r="G877" t="s">
        <v>235</v>
      </c>
      <c r="H877" t="s">
        <v>236</v>
      </c>
      <c r="I877" t="s">
        <v>237</v>
      </c>
      <c r="J877" s="1">
        <v>0.70833333333333337</v>
      </c>
      <c r="K877" s="1">
        <v>0.72569444444444453</v>
      </c>
      <c r="L877" t="s">
        <v>231</v>
      </c>
      <c r="M877" t="s">
        <v>232</v>
      </c>
      <c r="N877">
        <v>13.1371</v>
      </c>
      <c r="Q877" s="1">
        <f t="shared" si="36"/>
        <v>1.736111111111116E-2</v>
      </c>
    </row>
    <row r="878" spans="1:17">
      <c r="A878" t="s">
        <v>132</v>
      </c>
      <c r="B878">
        <v>18</v>
      </c>
      <c r="C878" t="s">
        <v>184</v>
      </c>
      <c r="D878">
        <v>330033</v>
      </c>
      <c r="E878" t="s">
        <v>233</v>
      </c>
      <c r="F878" t="s">
        <v>234</v>
      </c>
      <c r="G878" t="s">
        <v>235</v>
      </c>
      <c r="H878" t="s">
        <v>231</v>
      </c>
      <c r="I878" t="s">
        <v>232</v>
      </c>
      <c r="J878" s="1">
        <v>0.73611111111111116</v>
      </c>
      <c r="K878" s="1">
        <v>0.75694444444444453</v>
      </c>
      <c r="L878" t="s">
        <v>236</v>
      </c>
      <c r="M878" t="s">
        <v>237</v>
      </c>
      <c r="N878">
        <v>14.0327</v>
      </c>
      <c r="Q878" s="1">
        <f t="shared" si="36"/>
        <v>2.083333333333337E-2</v>
      </c>
    </row>
    <row r="879" spans="1:17">
      <c r="A879" t="s">
        <v>132</v>
      </c>
      <c r="B879">
        <v>19</v>
      </c>
      <c r="C879" t="s">
        <v>184</v>
      </c>
      <c r="D879">
        <v>330075</v>
      </c>
      <c r="E879" t="s">
        <v>238</v>
      </c>
      <c r="F879" t="s">
        <v>239</v>
      </c>
      <c r="G879" t="s">
        <v>235</v>
      </c>
      <c r="H879" t="s">
        <v>236</v>
      </c>
      <c r="I879" t="s">
        <v>237</v>
      </c>
      <c r="J879" s="1">
        <v>0.76388888888888884</v>
      </c>
      <c r="K879" s="1">
        <v>0.78333333333333333</v>
      </c>
      <c r="L879" t="s">
        <v>231</v>
      </c>
      <c r="M879" t="s">
        <v>232</v>
      </c>
      <c r="N879">
        <v>13.1371</v>
      </c>
      <c r="Q879" s="1">
        <f t="shared" si="36"/>
        <v>1.9444444444444486E-2</v>
      </c>
    </row>
    <row r="880" spans="1:17">
      <c r="A880" t="s">
        <v>132</v>
      </c>
      <c r="B880">
        <v>20</v>
      </c>
      <c r="C880" t="s">
        <v>179</v>
      </c>
      <c r="H880" t="s">
        <v>231</v>
      </c>
      <c r="I880" t="s">
        <v>232</v>
      </c>
      <c r="J880" s="1">
        <v>0.78333333333333333</v>
      </c>
      <c r="K880" s="1">
        <v>0.79375000000000007</v>
      </c>
      <c r="L880" t="s">
        <v>182</v>
      </c>
      <c r="M880" t="s">
        <v>183</v>
      </c>
      <c r="N880">
        <v>5</v>
      </c>
      <c r="Q880" s="1">
        <f t="shared" si="36"/>
        <v>1.0416666666666741E-2</v>
      </c>
    </row>
    <row r="881" spans="1:17">
      <c r="A881" t="s">
        <v>132</v>
      </c>
      <c r="B881">
        <v>21</v>
      </c>
      <c r="C881" t="s">
        <v>184</v>
      </c>
      <c r="D881">
        <v>534828</v>
      </c>
      <c r="E881" t="s">
        <v>185</v>
      </c>
      <c r="F881" t="s">
        <v>186</v>
      </c>
      <c r="G881" t="s">
        <v>187</v>
      </c>
      <c r="H881" t="s">
        <v>182</v>
      </c>
      <c r="I881" t="s">
        <v>183</v>
      </c>
      <c r="J881" s="1">
        <v>0.84375</v>
      </c>
      <c r="K881" s="1">
        <v>0.86319444444444438</v>
      </c>
      <c r="L881" t="s">
        <v>188</v>
      </c>
      <c r="M881" t="s">
        <v>189</v>
      </c>
      <c r="N881">
        <v>12.118</v>
      </c>
      <c r="Q881" s="1">
        <f t="shared" si="36"/>
        <v>1.9444444444444375E-2</v>
      </c>
    </row>
    <row r="882" spans="1:17">
      <c r="A882" t="s">
        <v>132</v>
      </c>
      <c r="B882">
        <v>22</v>
      </c>
      <c r="C882" t="s">
        <v>184</v>
      </c>
      <c r="D882">
        <v>534632</v>
      </c>
      <c r="E882" t="s">
        <v>190</v>
      </c>
      <c r="F882" t="s">
        <v>191</v>
      </c>
      <c r="G882" t="s">
        <v>187</v>
      </c>
      <c r="H882" t="s">
        <v>188</v>
      </c>
      <c r="I882" t="s">
        <v>189</v>
      </c>
      <c r="J882" s="1">
        <v>0.86805555555555547</v>
      </c>
      <c r="K882" s="1">
        <v>0.88680555555555562</v>
      </c>
      <c r="L882" t="s">
        <v>182</v>
      </c>
      <c r="M882" t="s">
        <v>183</v>
      </c>
      <c r="N882">
        <v>12.781700000000001</v>
      </c>
      <c r="Q882" s="1">
        <f t="shared" si="36"/>
        <v>1.8750000000000155E-2</v>
      </c>
    </row>
    <row r="883" spans="1:17">
      <c r="A883" t="s">
        <v>132</v>
      </c>
      <c r="B883">
        <v>23</v>
      </c>
      <c r="C883" t="s">
        <v>184</v>
      </c>
      <c r="D883">
        <v>534686</v>
      </c>
      <c r="E883" t="s">
        <v>185</v>
      </c>
      <c r="F883" t="s">
        <v>186</v>
      </c>
      <c r="G883" t="s">
        <v>187</v>
      </c>
      <c r="H883" t="s">
        <v>182</v>
      </c>
      <c r="I883" t="s">
        <v>183</v>
      </c>
      <c r="J883" s="1">
        <v>0.90277777777777779</v>
      </c>
      <c r="K883" s="1">
        <v>0.92152777777777783</v>
      </c>
      <c r="L883" t="s">
        <v>188</v>
      </c>
      <c r="M883" t="s">
        <v>189</v>
      </c>
      <c r="N883">
        <v>12.118</v>
      </c>
      <c r="Q883" s="1">
        <f t="shared" si="36"/>
        <v>1.8750000000000044E-2</v>
      </c>
    </row>
    <row r="884" spans="1:17">
      <c r="A884" t="s">
        <v>132</v>
      </c>
      <c r="B884">
        <v>24</v>
      </c>
      <c r="C884" t="s">
        <v>184</v>
      </c>
      <c r="D884">
        <v>534857</v>
      </c>
      <c r="E884" t="s">
        <v>190</v>
      </c>
      <c r="F884" t="s">
        <v>191</v>
      </c>
      <c r="G884" t="s">
        <v>187</v>
      </c>
      <c r="H884" t="s">
        <v>188</v>
      </c>
      <c r="I884" t="s">
        <v>189</v>
      </c>
      <c r="J884" s="1">
        <v>0.92361111111111116</v>
      </c>
      <c r="K884" s="1">
        <v>0.94166666666666676</v>
      </c>
      <c r="L884" t="s">
        <v>182</v>
      </c>
      <c r="M884" t="s">
        <v>183</v>
      </c>
      <c r="N884">
        <v>12.781700000000001</v>
      </c>
      <c r="Q884" s="1">
        <f t="shared" si="36"/>
        <v>1.8055555555555602E-2</v>
      </c>
    </row>
    <row r="885" spans="1:17">
      <c r="A885" t="s">
        <v>132</v>
      </c>
      <c r="B885">
        <v>25</v>
      </c>
      <c r="C885" t="s">
        <v>179</v>
      </c>
      <c r="H885" t="s">
        <v>182</v>
      </c>
      <c r="I885" t="s">
        <v>183</v>
      </c>
      <c r="J885" s="1">
        <v>0.94166666666666676</v>
      </c>
      <c r="K885" s="1">
        <v>0.95000000000000007</v>
      </c>
      <c r="L885" t="s">
        <v>180</v>
      </c>
      <c r="M885" t="s">
        <v>181</v>
      </c>
      <c r="N885">
        <v>7.8</v>
      </c>
      <c r="Q885" s="1">
        <f t="shared" si="36"/>
        <v>8.3333333333333037E-3</v>
      </c>
    </row>
    <row r="886" spans="1:17">
      <c r="A886" t="s">
        <v>132</v>
      </c>
      <c r="N886">
        <f>SUM(N861:N885)</f>
        <v>239.50983000000002</v>
      </c>
      <c r="Q886" s="1">
        <f>SUM(Q861:Q885)</f>
        <v>0.3958333333333337</v>
      </c>
    </row>
    <row r="888" spans="1:17">
      <c r="A888" s="30" t="s">
        <v>111</v>
      </c>
    </row>
    <row r="889" spans="1:17">
      <c r="A889" s="30" t="s">
        <v>111</v>
      </c>
      <c r="B889">
        <v>1</v>
      </c>
      <c r="C889" t="s">
        <v>179</v>
      </c>
      <c r="H889" t="s">
        <v>180</v>
      </c>
      <c r="I889" t="s">
        <v>181</v>
      </c>
      <c r="J889" s="1">
        <v>0.27569444444444446</v>
      </c>
      <c r="K889" s="1">
        <v>0.28472222222222221</v>
      </c>
      <c r="L889" t="s">
        <v>207</v>
      </c>
      <c r="M889" t="s">
        <v>208</v>
      </c>
      <c r="N889">
        <v>5.3</v>
      </c>
      <c r="Q889" s="1">
        <f t="shared" ref="Q889:Q902" si="37">K889-J889</f>
        <v>9.0277777777777457E-3</v>
      </c>
    </row>
    <row r="890" spans="1:17">
      <c r="A890" s="30" t="s">
        <v>111</v>
      </c>
      <c r="B890">
        <v>2</v>
      </c>
      <c r="C890" t="s">
        <v>184</v>
      </c>
      <c r="D890">
        <v>201009</v>
      </c>
      <c r="E890" t="s">
        <v>209</v>
      </c>
      <c r="F890" t="s">
        <v>210</v>
      </c>
      <c r="G890" t="s">
        <v>211</v>
      </c>
      <c r="H890" t="s">
        <v>207</v>
      </c>
      <c r="I890" t="s">
        <v>208</v>
      </c>
      <c r="J890" s="1">
        <v>0.28472222222222221</v>
      </c>
      <c r="K890" s="1">
        <v>0.3</v>
      </c>
      <c r="L890" t="s">
        <v>212</v>
      </c>
      <c r="M890" t="s">
        <v>213</v>
      </c>
      <c r="N890">
        <v>6.6947799999999997</v>
      </c>
      <c r="Q890" s="1">
        <f t="shared" si="37"/>
        <v>1.5277777777777779E-2</v>
      </c>
    </row>
    <row r="891" spans="1:17">
      <c r="A891" s="30" t="s">
        <v>111</v>
      </c>
      <c r="B891">
        <v>3</v>
      </c>
      <c r="C891" t="s">
        <v>184</v>
      </c>
      <c r="D891">
        <v>201205</v>
      </c>
      <c r="E891" t="s">
        <v>214</v>
      </c>
      <c r="F891" t="s">
        <v>215</v>
      </c>
      <c r="G891" t="s">
        <v>211</v>
      </c>
      <c r="H891" t="s">
        <v>212</v>
      </c>
      <c r="I891" t="s">
        <v>213</v>
      </c>
      <c r="J891" s="1">
        <v>0.30277777777777776</v>
      </c>
      <c r="K891" s="1">
        <v>0.32291666666666669</v>
      </c>
      <c r="L891" t="s">
        <v>207</v>
      </c>
      <c r="M891" t="s">
        <v>208</v>
      </c>
      <c r="N891">
        <v>7.8006000000000002</v>
      </c>
      <c r="Q891" s="1">
        <f t="shared" si="37"/>
        <v>2.0138888888888928E-2</v>
      </c>
    </row>
    <row r="892" spans="1:17">
      <c r="A892" s="30" t="s">
        <v>111</v>
      </c>
      <c r="B892">
        <v>4</v>
      </c>
      <c r="C892" t="s">
        <v>184</v>
      </c>
      <c r="D892">
        <v>201017</v>
      </c>
      <c r="E892" t="s">
        <v>209</v>
      </c>
      <c r="F892" t="s">
        <v>210</v>
      </c>
      <c r="G892" t="s">
        <v>211</v>
      </c>
      <c r="H892" t="s">
        <v>207</v>
      </c>
      <c r="I892" t="s">
        <v>208</v>
      </c>
      <c r="J892" s="1">
        <v>0.3263888888888889</v>
      </c>
      <c r="K892" s="1">
        <v>0.34513888888888888</v>
      </c>
      <c r="L892" t="s">
        <v>212</v>
      </c>
      <c r="M892" t="s">
        <v>213</v>
      </c>
      <c r="N892">
        <v>6.6947799999999997</v>
      </c>
      <c r="Q892" s="1">
        <f t="shared" si="37"/>
        <v>1.8749999999999989E-2</v>
      </c>
    </row>
    <row r="893" spans="1:17">
      <c r="A893" s="30" t="s">
        <v>111</v>
      </c>
      <c r="B893">
        <v>5</v>
      </c>
      <c r="C893" t="s">
        <v>184</v>
      </c>
      <c r="D893">
        <v>201215</v>
      </c>
      <c r="E893" t="s">
        <v>214</v>
      </c>
      <c r="F893" t="s">
        <v>215</v>
      </c>
      <c r="G893" t="s">
        <v>211</v>
      </c>
      <c r="H893" t="s">
        <v>212</v>
      </c>
      <c r="I893" t="s">
        <v>213</v>
      </c>
      <c r="J893" s="1">
        <v>0.34513888888888888</v>
      </c>
      <c r="K893" s="1">
        <v>0.3659722222222222</v>
      </c>
      <c r="L893" t="s">
        <v>207</v>
      </c>
      <c r="M893" t="s">
        <v>208</v>
      </c>
      <c r="N893">
        <v>7.8006000000000002</v>
      </c>
      <c r="Q893" s="1">
        <f t="shared" si="37"/>
        <v>2.0833333333333315E-2</v>
      </c>
    </row>
    <row r="894" spans="1:17">
      <c r="A894" s="30" t="s">
        <v>111</v>
      </c>
      <c r="B894">
        <v>6</v>
      </c>
      <c r="C894" t="s">
        <v>184</v>
      </c>
      <c r="D894">
        <v>201027</v>
      </c>
      <c r="E894" t="s">
        <v>209</v>
      </c>
      <c r="F894" t="s">
        <v>210</v>
      </c>
      <c r="G894" t="s">
        <v>211</v>
      </c>
      <c r="H894" t="s">
        <v>207</v>
      </c>
      <c r="I894" t="s">
        <v>208</v>
      </c>
      <c r="J894" s="1">
        <v>0.36944444444444446</v>
      </c>
      <c r="K894" s="1">
        <v>0.38680555555555557</v>
      </c>
      <c r="L894" t="s">
        <v>212</v>
      </c>
      <c r="M894" t="s">
        <v>213</v>
      </c>
      <c r="N894">
        <v>6.6947799999999997</v>
      </c>
      <c r="Q894" s="1">
        <f t="shared" si="37"/>
        <v>1.7361111111111105E-2</v>
      </c>
    </row>
    <row r="895" spans="1:17">
      <c r="A895" s="30" t="s">
        <v>111</v>
      </c>
      <c r="B895">
        <v>7</v>
      </c>
      <c r="C895" t="s">
        <v>179</v>
      </c>
      <c r="H895" t="s">
        <v>212</v>
      </c>
      <c r="I895" t="s">
        <v>213</v>
      </c>
      <c r="J895" s="1">
        <v>0.38680555555555557</v>
      </c>
      <c r="K895" s="1">
        <v>0.40069444444444446</v>
      </c>
      <c r="L895" t="s">
        <v>180</v>
      </c>
      <c r="M895" t="s">
        <v>181</v>
      </c>
      <c r="N895">
        <v>9.5</v>
      </c>
      <c r="Q895" s="1">
        <f t="shared" si="37"/>
        <v>1.3888888888888895E-2</v>
      </c>
    </row>
    <row r="896" spans="1:17">
      <c r="A896" s="30" t="s">
        <v>111</v>
      </c>
      <c r="B896">
        <v>8</v>
      </c>
      <c r="C896" t="s">
        <v>179</v>
      </c>
      <c r="H896" t="s">
        <v>180</v>
      </c>
      <c r="I896" t="s">
        <v>181</v>
      </c>
      <c r="J896" s="1">
        <v>0.49305555555555558</v>
      </c>
      <c r="K896" s="1">
        <v>0.50694444444444442</v>
      </c>
      <c r="L896" t="s">
        <v>197</v>
      </c>
      <c r="M896" t="s">
        <v>198</v>
      </c>
      <c r="N896">
        <v>8.5</v>
      </c>
      <c r="Q896" s="1">
        <f t="shared" si="37"/>
        <v>1.388888888888884E-2</v>
      </c>
    </row>
    <row r="897" spans="1:17">
      <c r="A897" s="30" t="s">
        <v>111</v>
      </c>
      <c r="B897">
        <v>9</v>
      </c>
      <c r="C897" t="s">
        <v>184</v>
      </c>
      <c r="D897">
        <v>100290</v>
      </c>
      <c r="E897" t="s">
        <v>205</v>
      </c>
      <c r="F897" t="s">
        <v>206</v>
      </c>
      <c r="G897" t="s">
        <v>196</v>
      </c>
      <c r="H897" t="s">
        <v>197</v>
      </c>
      <c r="I897" t="s">
        <v>198</v>
      </c>
      <c r="J897" s="1">
        <v>0.50694444444444442</v>
      </c>
      <c r="K897" s="1">
        <v>0.52708333333333335</v>
      </c>
      <c r="L897" t="s">
        <v>182</v>
      </c>
      <c r="M897" t="s">
        <v>183</v>
      </c>
      <c r="N897">
        <v>10.9535</v>
      </c>
      <c r="Q897" s="1">
        <f t="shared" si="37"/>
        <v>2.0138888888888928E-2</v>
      </c>
    </row>
    <row r="898" spans="1:17">
      <c r="A898" s="30" t="s">
        <v>111</v>
      </c>
      <c r="B898">
        <v>10</v>
      </c>
      <c r="C898" t="s">
        <v>184</v>
      </c>
      <c r="D898">
        <v>100452</v>
      </c>
      <c r="E898" t="s">
        <v>216</v>
      </c>
      <c r="F898" t="s">
        <v>217</v>
      </c>
      <c r="G898" t="s">
        <v>196</v>
      </c>
      <c r="H898" t="s">
        <v>182</v>
      </c>
      <c r="I898" t="s">
        <v>183</v>
      </c>
      <c r="J898" s="1">
        <v>0.53055555555555556</v>
      </c>
      <c r="K898" s="1">
        <v>0.55208333333333337</v>
      </c>
      <c r="L898" t="s">
        <v>197</v>
      </c>
      <c r="M898" t="s">
        <v>198</v>
      </c>
      <c r="N898">
        <v>11.3742</v>
      </c>
      <c r="Q898" s="1">
        <f t="shared" si="37"/>
        <v>2.1527777777777812E-2</v>
      </c>
    </row>
    <row r="899" spans="1:17">
      <c r="A899" s="30" t="s">
        <v>111</v>
      </c>
      <c r="B899">
        <v>11</v>
      </c>
      <c r="C899" t="s">
        <v>184</v>
      </c>
      <c r="D899">
        <v>100295</v>
      </c>
      <c r="E899" t="s">
        <v>199</v>
      </c>
      <c r="F899" t="s">
        <v>200</v>
      </c>
      <c r="G899" t="s">
        <v>196</v>
      </c>
      <c r="H899" t="s">
        <v>197</v>
      </c>
      <c r="I899" t="s">
        <v>198</v>
      </c>
      <c r="J899" s="1">
        <v>0.55902777777777779</v>
      </c>
      <c r="K899" s="1">
        <v>0.56736111111111109</v>
      </c>
      <c r="L899" t="s">
        <v>201</v>
      </c>
      <c r="M899" t="s">
        <v>202</v>
      </c>
      <c r="N899">
        <v>3.9434100000000001</v>
      </c>
      <c r="Q899" s="1">
        <f t="shared" si="37"/>
        <v>8.3333333333333037E-3</v>
      </c>
    </row>
    <row r="900" spans="1:17">
      <c r="A900" s="30" t="s">
        <v>111</v>
      </c>
      <c r="B900">
        <v>12</v>
      </c>
      <c r="C900" t="s">
        <v>184</v>
      </c>
      <c r="D900">
        <v>100457</v>
      </c>
      <c r="E900" t="s">
        <v>203</v>
      </c>
      <c r="F900" t="s">
        <v>204</v>
      </c>
      <c r="G900" t="s">
        <v>196</v>
      </c>
      <c r="H900" t="s">
        <v>201</v>
      </c>
      <c r="I900" t="s">
        <v>202</v>
      </c>
      <c r="J900" s="1">
        <v>0.5756944444444444</v>
      </c>
      <c r="K900" s="1">
        <v>0.58333333333333337</v>
      </c>
      <c r="L900" t="s">
        <v>197</v>
      </c>
      <c r="M900" t="s">
        <v>198</v>
      </c>
      <c r="N900">
        <v>3.6383299999999998</v>
      </c>
      <c r="Q900" s="1">
        <f t="shared" si="37"/>
        <v>7.6388888888889728E-3</v>
      </c>
    </row>
    <row r="901" spans="1:17">
      <c r="A901" s="30" t="s">
        <v>111</v>
      </c>
      <c r="B901">
        <v>13</v>
      </c>
      <c r="C901" t="s">
        <v>184</v>
      </c>
      <c r="D901">
        <v>100298</v>
      </c>
      <c r="E901" t="s">
        <v>205</v>
      </c>
      <c r="F901" t="s">
        <v>206</v>
      </c>
      <c r="G901" t="s">
        <v>196</v>
      </c>
      <c r="H901" t="s">
        <v>197</v>
      </c>
      <c r="I901" t="s">
        <v>198</v>
      </c>
      <c r="J901" s="1">
        <v>0.59027777777777779</v>
      </c>
      <c r="K901" s="1">
        <v>0.61041666666666672</v>
      </c>
      <c r="L901" t="s">
        <v>182</v>
      </c>
      <c r="M901" t="s">
        <v>183</v>
      </c>
      <c r="N901">
        <v>10.9535</v>
      </c>
      <c r="Q901" s="1">
        <f t="shared" si="37"/>
        <v>2.0138888888888928E-2</v>
      </c>
    </row>
    <row r="902" spans="1:17">
      <c r="A902" s="30" t="s">
        <v>111</v>
      </c>
      <c r="B902">
        <v>14</v>
      </c>
      <c r="C902" t="s">
        <v>179</v>
      </c>
      <c r="H902" t="s">
        <v>182</v>
      </c>
      <c r="I902" t="s">
        <v>183</v>
      </c>
      <c r="J902" s="1">
        <v>0.61041666666666672</v>
      </c>
      <c r="K902" s="1">
        <v>0.61875000000000002</v>
      </c>
      <c r="L902" t="s">
        <v>180</v>
      </c>
      <c r="M902" t="s">
        <v>181</v>
      </c>
      <c r="N902">
        <v>7.8</v>
      </c>
      <c r="Q902" s="1">
        <f t="shared" si="37"/>
        <v>8.3333333333333037E-3</v>
      </c>
    </row>
    <row r="903" spans="1:17">
      <c r="A903" s="30" t="s">
        <v>111</v>
      </c>
      <c r="N903">
        <f>SUM(N889:N902)</f>
        <v>107.64848000000001</v>
      </c>
      <c r="Q903" s="1">
        <f>SUM(Q889:Q902)</f>
        <v>0.21527777777777785</v>
      </c>
    </row>
    <row r="905" spans="1:17">
      <c r="A905" t="s">
        <v>119</v>
      </c>
    </row>
    <row r="906" spans="1:17">
      <c r="A906" t="s">
        <v>119</v>
      </c>
      <c r="B906">
        <v>1</v>
      </c>
      <c r="C906" t="s">
        <v>179</v>
      </c>
      <c r="H906" t="s">
        <v>180</v>
      </c>
      <c r="I906" t="s">
        <v>181</v>
      </c>
      <c r="J906" s="1">
        <v>0.24305555555555555</v>
      </c>
      <c r="K906" s="1">
        <v>0.25694444444444448</v>
      </c>
      <c r="L906" t="s">
        <v>212</v>
      </c>
      <c r="M906" t="s">
        <v>213</v>
      </c>
      <c r="N906">
        <v>9.5</v>
      </c>
      <c r="Q906" s="1">
        <f t="shared" ref="Q906:Q932" si="38">K906-J906</f>
        <v>1.3888888888888923E-2</v>
      </c>
    </row>
    <row r="907" spans="1:17">
      <c r="A907" t="s">
        <v>119</v>
      </c>
      <c r="B907">
        <v>2</v>
      </c>
      <c r="C907" t="s">
        <v>184</v>
      </c>
      <c r="D907">
        <v>201197</v>
      </c>
      <c r="E907" t="s">
        <v>214</v>
      </c>
      <c r="F907" t="s">
        <v>215</v>
      </c>
      <c r="G907" t="s">
        <v>211</v>
      </c>
      <c r="H907" t="s">
        <v>212</v>
      </c>
      <c r="I907" t="s">
        <v>213</v>
      </c>
      <c r="J907" s="1">
        <v>0.25694444444444448</v>
      </c>
      <c r="K907" s="1">
        <v>0.2722222222222222</v>
      </c>
      <c r="L907" t="s">
        <v>207</v>
      </c>
      <c r="M907" t="s">
        <v>208</v>
      </c>
      <c r="N907">
        <v>7.8006000000000002</v>
      </c>
      <c r="Q907" s="1">
        <f t="shared" si="38"/>
        <v>1.5277777777777724E-2</v>
      </c>
    </row>
    <row r="908" spans="1:17">
      <c r="A908" t="s">
        <v>119</v>
      </c>
      <c r="B908">
        <v>3</v>
      </c>
      <c r="C908" t="s">
        <v>184</v>
      </c>
      <c r="D908">
        <v>201006</v>
      </c>
      <c r="E908" t="s">
        <v>209</v>
      </c>
      <c r="F908" t="s">
        <v>210</v>
      </c>
      <c r="G908" t="s">
        <v>211</v>
      </c>
      <c r="H908" t="s">
        <v>207</v>
      </c>
      <c r="I908" t="s">
        <v>208</v>
      </c>
      <c r="J908" s="1">
        <v>0.27430555555555552</v>
      </c>
      <c r="K908" s="1">
        <v>0.28958333333333336</v>
      </c>
      <c r="L908" t="s">
        <v>212</v>
      </c>
      <c r="M908" t="s">
        <v>213</v>
      </c>
      <c r="N908">
        <v>6.6947799999999997</v>
      </c>
      <c r="Q908" s="1">
        <f t="shared" si="38"/>
        <v>1.5277777777777835E-2</v>
      </c>
    </row>
    <row r="909" spans="1:17">
      <c r="A909" t="s">
        <v>119</v>
      </c>
      <c r="B909">
        <v>4</v>
      </c>
      <c r="C909" t="s">
        <v>184</v>
      </c>
      <c r="D909">
        <v>201204</v>
      </c>
      <c r="E909" t="s">
        <v>214</v>
      </c>
      <c r="F909" t="s">
        <v>215</v>
      </c>
      <c r="G909" t="s">
        <v>211</v>
      </c>
      <c r="H909" t="s">
        <v>212</v>
      </c>
      <c r="I909" t="s">
        <v>213</v>
      </c>
      <c r="J909" s="1">
        <v>0.29166666666666669</v>
      </c>
      <c r="K909" s="1">
        <v>0.31041666666666667</v>
      </c>
      <c r="L909" t="s">
        <v>207</v>
      </c>
      <c r="M909" t="s">
        <v>208</v>
      </c>
      <c r="N909">
        <v>7.8006000000000002</v>
      </c>
      <c r="Q909" s="1">
        <f t="shared" si="38"/>
        <v>1.8749999999999989E-2</v>
      </c>
    </row>
    <row r="910" spans="1:17">
      <c r="A910" t="s">
        <v>119</v>
      </c>
      <c r="B910">
        <v>5</v>
      </c>
      <c r="C910" t="s">
        <v>184</v>
      </c>
      <c r="D910">
        <v>201015</v>
      </c>
      <c r="E910" t="s">
        <v>209</v>
      </c>
      <c r="F910" t="s">
        <v>210</v>
      </c>
      <c r="G910" t="s">
        <v>211</v>
      </c>
      <c r="H910" t="s">
        <v>207</v>
      </c>
      <c r="I910" t="s">
        <v>208</v>
      </c>
      <c r="J910" s="1">
        <v>0.31597222222222221</v>
      </c>
      <c r="K910" s="1">
        <v>0.3347222222222222</v>
      </c>
      <c r="L910" t="s">
        <v>212</v>
      </c>
      <c r="M910" t="s">
        <v>213</v>
      </c>
      <c r="N910">
        <v>6.6947799999999997</v>
      </c>
      <c r="Q910" s="1">
        <f t="shared" si="38"/>
        <v>1.8749999999999989E-2</v>
      </c>
    </row>
    <row r="911" spans="1:17">
      <c r="A911" t="s">
        <v>119</v>
      </c>
      <c r="B911">
        <v>6</v>
      </c>
      <c r="C911" t="s">
        <v>184</v>
      </c>
      <c r="D911">
        <v>201213</v>
      </c>
      <c r="E911" t="s">
        <v>214</v>
      </c>
      <c r="F911" t="s">
        <v>215</v>
      </c>
      <c r="G911" t="s">
        <v>211</v>
      </c>
      <c r="H911" t="s">
        <v>212</v>
      </c>
      <c r="I911" t="s">
        <v>213</v>
      </c>
      <c r="J911" s="1">
        <v>0.3347222222222222</v>
      </c>
      <c r="K911" s="1">
        <v>0.35555555555555557</v>
      </c>
      <c r="L911" t="s">
        <v>207</v>
      </c>
      <c r="M911" t="s">
        <v>208</v>
      </c>
      <c r="N911">
        <v>7.8006000000000002</v>
      </c>
      <c r="Q911" s="1">
        <f t="shared" si="38"/>
        <v>2.083333333333337E-2</v>
      </c>
    </row>
    <row r="912" spans="1:17">
      <c r="A912" t="s">
        <v>119</v>
      </c>
      <c r="B912">
        <v>7</v>
      </c>
      <c r="C912" t="s">
        <v>184</v>
      </c>
      <c r="D912">
        <v>201025</v>
      </c>
      <c r="E912" t="s">
        <v>209</v>
      </c>
      <c r="F912" t="s">
        <v>210</v>
      </c>
      <c r="G912" t="s">
        <v>211</v>
      </c>
      <c r="H912" t="s">
        <v>207</v>
      </c>
      <c r="I912" t="s">
        <v>208</v>
      </c>
      <c r="J912" s="1">
        <v>0.3576388888888889</v>
      </c>
      <c r="K912" s="1">
        <v>0.37638888888888888</v>
      </c>
      <c r="L912" t="s">
        <v>212</v>
      </c>
      <c r="M912" t="s">
        <v>213</v>
      </c>
      <c r="N912">
        <v>6.6947799999999997</v>
      </c>
      <c r="Q912" s="1">
        <f t="shared" si="38"/>
        <v>1.8749999999999989E-2</v>
      </c>
    </row>
    <row r="913" spans="1:17">
      <c r="A913" t="s">
        <v>119</v>
      </c>
      <c r="B913">
        <v>8</v>
      </c>
      <c r="C913" t="s">
        <v>184</v>
      </c>
      <c r="D913">
        <v>201221</v>
      </c>
      <c r="E913" t="s">
        <v>214</v>
      </c>
      <c r="F913" t="s">
        <v>215</v>
      </c>
      <c r="G913" t="s">
        <v>211</v>
      </c>
      <c r="H913" t="s">
        <v>212</v>
      </c>
      <c r="I913" t="s">
        <v>213</v>
      </c>
      <c r="J913" s="1">
        <v>0.38194444444444442</v>
      </c>
      <c r="K913" s="1">
        <v>0.40069444444444446</v>
      </c>
      <c r="L913" t="s">
        <v>207</v>
      </c>
      <c r="M913" t="s">
        <v>208</v>
      </c>
      <c r="N913">
        <v>7.8006000000000002</v>
      </c>
      <c r="Q913" s="1">
        <f t="shared" si="38"/>
        <v>1.8750000000000044E-2</v>
      </c>
    </row>
    <row r="914" spans="1:17">
      <c r="A914" t="s">
        <v>119</v>
      </c>
      <c r="B914">
        <v>9</v>
      </c>
      <c r="C914" t="s">
        <v>184</v>
      </c>
      <c r="D914">
        <v>201032</v>
      </c>
      <c r="E914" t="s">
        <v>209</v>
      </c>
      <c r="F914" t="s">
        <v>210</v>
      </c>
      <c r="G914" t="s">
        <v>211</v>
      </c>
      <c r="H914" t="s">
        <v>207</v>
      </c>
      <c r="I914" t="s">
        <v>208</v>
      </c>
      <c r="J914" s="1">
        <v>0.40277777777777773</v>
      </c>
      <c r="K914" s="1">
        <v>0.41805555555555557</v>
      </c>
      <c r="L914" t="s">
        <v>212</v>
      </c>
      <c r="M914" t="s">
        <v>213</v>
      </c>
      <c r="N914">
        <v>6.6947799999999997</v>
      </c>
      <c r="Q914" s="1">
        <f t="shared" si="38"/>
        <v>1.5277777777777835E-2</v>
      </c>
    </row>
    <row r="915" spans="1:17">
      <c r="A915" t="s">
        <v>119</v>
      </c>
      <c r="B915">
        <v>10</v>
      </c>
      <c r="C915" t="s">
        <v>184</v>
      </c>
      <c r="D915">
        <v>201228</v>
      </c>
      <c r="E915" t="s">
        <v>214</v>
      </c>
      <c r="F915" t="s">
        <v>215</v>
      </c>
      <c r="G915" t="s">
        <v>211</v>
      </c>
      <c r="H915" t="s">
        <v>212</v>
      </c>
      <c r="I915" t="s">
        <v>213</v>
      </c>
      <c r="J915" s="1">
        <v>0.4201388888888889</v>
      </c>
      <c r="K915" s="1">
        <v>0.4375</v>
      </c>
      <c r="L915" t="s">
        <v>207</v>
      </c>
      <c r="M915" t="s">
        <v>208</v>
      </c>
      <c r="N915">
        <v>7.8006000000000002</v>
      </c>
      <c r="Q915" s="1">
        <f t="shared" si="38"/>
        <v>1.7361111111111105E-2</v>
      </c>
    </row>
    <row r="916" spans="1:17">
      <c r="A916" t="s">
        <v>119</v>
      </c>
      <c r="B916">
        <v>11</v>
      </c>
      <c r="C916" t="s">
        <v>184</v>
      </c>
      <c r="D916">
        <v>201043</v>
      </c>
      <c r="E916" t="s">
        <v>209</v>
      </c>
      <c r="F916" t="s">
        <v>210</v>
      </c>
      <c r="G916" t="s">
        <v>211</v>
      </c>
      <c r="H916" t="s">
        <v>207</v>
      </c>
      <c r="I916" t="s">
        <v>208</v>
      </c>
      <c r="J916" s="1">
        <v>0.4861111111111111</v>
      </c>
      <c r="K916" s="1">
        <v>0.50138888888888888</v>
      </c>
      <c r="L916" t="s">
        <v>212</v>
      </c>
      <c r="M916" t="s">
        <v>213</v>
      </c>
      <c r="N916">
        <v>6.6947799999999997</v>
      </c>
      <c r="Q916" s="1">
        <f t="shared" si="38"/>
        <v>1.5277777777777779E-2</v>
      </c>
    </row>
    <row r="917" spans="1:17">
      <c r="A917" t="s">
        <v>119</v>
      </c>
      <c r="B917">
        <v>12</v>
      </c>
      <c r="C917" t="s">
        <v>184</v>
      </c>
      <c r="D917">
        <v>201239</v>
      </c>
      <c r="E917" t="s">
        <v>214</v>
      </c>
      <c r="F917" t="s">
        <v>215</v>
      </c>
      <c r="G917" t="s">
        <v>211</v>
      </c>
      <c r="H917" t="s">
        <v>212</v>
      </c>
      <c r="I917" t="s">
        <v>213</v>
      </c>
      <c r="J917" s="1">
        <v>0.50347222222222221</v>
      </c>
      <c r="K917" s="1">
        <v>0.52083333333333337</v>
      </c>
      <c r="L917" t="s">
        <v>207</v>
      </c>
      <c r="M917" t="s">
        <v>208</v>
      </c>
      <c r="N917">
        <v>7.8006000000000002</v>
      </c>
      <c r="Q917" s="1">
        <f t="shared" si="38"/>
        <v>1.736111111111116E-2</v>
      </c>
    </row>
    <row r="918" spans="1:17">
      <c r="A918" t="s">
        <v>119</v>
      </c>
      <c r="B918">
        <v>13</v>
      </c>
      <c r="C918" t="s">
        <v>179</v>
      </c>
      <c r="H918" t="s">
        <v>207</v>
      </c>
      <c r="I918" t="s">
        <v>208</v>
      </c>
      <c r="J918" s="1">
        <v>0.52083333333333337</v>
      </c>
      <c r="K918" s="1">
        <v>0.52986111111111112</v>
      </c>
      <c r="L918" t="s">
        <v>180</v>
      </c>
      <c r="M918" t="s">
        <v>181</v>
      </c>
      <c r="N918">
        <v>5.3</v>
      </c>
      <c r="Q918" s="1">
        <f t="shared" si="38"/>
        <v>9.0277777777777457E-3</v>
      </c>
    </row>
    <row r="919" spans="1:17">
      <c r="A919" t="s">
        <v>119</v>
      </c>
      <c r="B919">
        <v>14</v>
      </c>
      <c r="C919" t="s">
        <v>179</v>
      </c>
      <c r="H919" t="s">
        <v>180</v>
      </c>
      <c r="I919" t="s">
        <v>181</v>
      </c>
      <c r="J919" s="1">
        <v>0.59513888888888888</v>
      </c>
      <c r="K919" s="1">
        <v>0.60416666666666663</v>
      </c>
      <c r="L919" t="s">
        <v>207</v>
      </c>
      <c r="M919" t="s">
        <v>208</v>
      </c>
      <c r="N919">
        <v>5.3</v>
      </c>
      <c r="Q919" s="1">
        <f t="shared" si="38"/>
        <v>9.0277777777777457E-3</v>
      </c>
    </row>
    <row r="920" spans="1:17">
      <c r="A920" t="s">
        <v>119</v>
      </c>
      <c r="B920">
        <v>15</v>
      </c>
      <c r="C920" t="s">
        <v>184</v>
      </c>
      <c r="D920">
        <v>201061</v>
      </c>
      <c r="E920" t="s">
        <v>209</v>
      </c>
      <c r="F920" t="s">
        <v>210</v>
      </c>
      <c r="G920" t="s">
        <v>211</v>
      </c>
      <c r="H920" t="s">
        <v>207</v>
      </c>
      <c r="I920" t="s">
        <v>208</v>
      </c>
      <c r="J920" s="1">
        <v>0.60416666666666663</v>
      </c>
      <c r="K920" s="1">
        <v>0.61944444444444446</v>
      </c>
      <c r="L920" t="s">
        <v>212</v>
      </c>
      <c r="M920" t="s">
        <v>213</v>
      </c>
      <c r="N920">
        <v>6.6947799999999997</v>
      </c>
      <c r="Q920" s="1">
        <f t="shared" si="38"/>
        <v>1.5277777777777835E-2</v>
      </c>
    </row>
    <row r="921" spans="1:17">
      <c r="A921" t="s">
        <v>119</v>
      </c>
      <c r="B921">
        <v>16</v>
      </c>
      <c r="C921" t="s">
        <v>184</v>
      </c>
      <c r="D921">
        <v>201260</v>
      </c>
      <c r="E921" t="s">
        <v>214</v>
      </c>
      <c r="F921" t="s">
        <v>215</v>
      </c>
      <c r="G921" t="s">
        <v>211</v>
      </c>
      <c r="H921" t="s">
        <v>212</v>
      </c>
      <c r="I921" t="s">
        <v>213</v>
      </c>
      <c r="J921" s="1">
        <v>0.62152777777777779</v>
      </c>
      <c r="K921" s="1">
        <v>0.63888888888888895</v>
      </c>
      <c r="L921" t="s">
        <v>207</v>
      </c>
      <c r="M921" t="s">
        <v>208</v>
      </c>
      <c r="N921">
        <v>7.8006000000000002</v>
      </c>
      <c r="Q921" s="1">
        <f t="shared" si="38"/>
        <v>1.736111111111116E-2</v>
      </c>
    </row>
    <row r="922" spans="1:17">
      <c r="A922" t="s">
        <v>119</v>
      </c>
      <c r="B922">
        <v>17</v>
      </c>
      <c r="C922" t="s">
        <v>184</v>
      </c>
      <c r="D922">
        <v>201069</v>
      </c>
      <c r="E922" t="s">
        <v>209</v>
      </c>
      <c r="F922" t="s">
        <v>210</v>
      </c>
      <c r="G922" t="s">
        <v>211</v>
      </c>
      <c r="H922" t="s">
        <v>207</v>
      </c>
      <c r="I922" t="s">
        <v>208</v>
      </c>
      <c r="J922" s="1">
        <v>0.64583333333333337</v>
      </c>
      <c r="K922" s="1">
        <v>0.66111111111111109</v>
      </c>
      <c r="L922" t="s">
        <v>212</v>
      </c>
      <c r="M922" t="s">
        <v>213</v>
      </c>
      <c r="N922">
        <v>6.6947799999999997</v>
      </c>
      <c r="Q922" s="1">
        <f t="shared" si="38"/>
        <v>1.5277777777777724E-2</v>
      </c>
    </row>
    <row r="923" spans="1:17">
      <c r="A923" t="s">
        <v>119</v>
      </c>
      <c r="B923">
        <v>18</v>
      </c>
      <c r="C923" t="s">
        <v>184</v>
      </c>
      <c r="D923">
        <v>201301</v>
      </c>
      <c r="E923" t="s">
        <v>214</v>
      </c>
      <c r="F923" t="s">
        <v>215</v>
      </c>
      <c r="G923" t="s">
        <v>211</v>
      </c>
      <c r="H923" t="s">
        <v>212</v>
      </c>
      <c r="I923" t="s">
        <v>213</v>
      </c>
      <c r="J923" s="1">
        <v>0.66319444444444442</v>
      </c>
      <c r="K923" s="1">
        <v>0.68055555555555547</v>
      </c>
      <c r="L923" t="s">
        <v>207</v>
      </c>
      <c r="M923" t="s">
        <v>208</v>
      </c>
      <c r="N923">
        <v>7.8006000000000002</v>
      </c>
      <c r="Q923" s="1">
        <f t="shared" si="38"/>
        <v>1.7361111111111049E-2</v>
      </c>
    </row>
    <row r="924" spans="1:17">
      <c r="A924" t="s">
        <v>119</v>
      </c>
      <c r="B924">
        <v>19</v>
      </c>
      <c r="C924" t="s">
        <v>184</v>
      </c>
      <c r="D924">
        <v>201107</v>
      </c>
      <c r="E924" t="s">
        <v>209</v>
      </c>
      <c r="F924" t="s">
        <v>210</v>
      </c>
      <c r="G924" t="s">
        <v>211</v>
      </c>
      <c r="H924" t="s">
        <v>207</v>
      </c>
      <c r="I924" t="s">
        <v>208</v>
      </c>
      <c r="J924" s="1">
        <v>0.71875</v>
      </c>
      <c r="K924" s="1">
        <v>0.7368055555555556</v>
      </c>
      <c r="L924" t="s">
        <v>212</v>
      </c>
      <c r="M924" t="s">
        <v>213</v>
      </c>
      <c r="N924">
        <v>6.6947799999999997</v>
      </c>
      <c r="Q924" s="1">
        <f t="shared" si="38"/>
        <v>1.8055555555555602E-2</v>
      </c>
    </row>
    <row r="925" spans="1:17">
      <c r="A925" t="s">
        <v>119</v>
      </c>
      <c r="B925">
        <v>20</v>
      </c>
      <c r="C925" t="s">
        <v>184</v>
      </c>
      <c r="D925">
        <v>201276</v>
      </c>
      <c r="E925" t="s">
        <v>214</v>
      </c>
      <c r="F925" t="s">
        <v>215</v>
      </c>
      <c r="G925" t="s">
        <v>211</v>
      </c>
      <c r="H925" t="s">
        <v>212</v>
      </c>
      <c r="I925" t="s">
        <v>213</v>
      </c>
      <c r="J925" s="1">
        <v>0.73749999999999993</v>
      </c>
      <c r="K925" s="1">
        <v>0.75763888888888886</v>
      </c>
      <c r="L925" t="s">
        <v>207</v>
      </c>
      <c r="M925" t="s">
        <v>208</v>
      </c>
      <c r="N925">
        <v>7.8006000000000002</v>
      </c>
      <c r="Q925" s="1">
        <f t="shared" si="38"/>
        <v>2.0138888888888928E-2</v>
      </c>
    </row>
    <row r="926" spans="1:17">
      <c r="A926" t="s">
        <v>119</v>
      </c>
      <c r="B926">
        <v>21</v>
      </c>
      <c r="C926" t="s">
        <v>184</v>
      </c>
      <c r="D926">
        <v>201084</v>
      </c>
      <c r="E926" t="s">
        <v>209</v>
      </c>
      <c r="F926" t="s">
        <v>210</v>
      </c>
      <c r="G926" t="s">
        <v>211</v>
      </c>
      <c r="H926" t="s">
        <v>207</v>
      </c>
      <c r="I926" t="s">
        <v>208</v>
      </c>
      <c r="J926" s="1">
        <v>0.76041666666666663</v>
      </c>
      <c r="K926" s="1">
        <v>0.77916666666666667</v>
      </c>
      <c r="L926" t="s">
        <v>212</v>
      </c>
      <c r="M926" t="s">
        <v>213</v>
      </c>
      <c r="N926">
        <v>6.6947799999999997</v>
      </c>
      <c r="Q926" s="1">
        <f t="shared" si="38"/>
        <v>1.8750000000000044E-2</v>
      </c>
    </row>
    <row r="927" spans="1:17">
      <c r="A927" t="s">
        <v>119</v>
      </c>
      <c r="B927">
        <v>22</v>
      </c>
      <c r="C927" t="s">
        <v>184</v>
      </c>
      <c r="D927">
        <v>201284</v>
      </c>
      <c r="E927" t="s">
        <v>214</v>
      </c>
      <c r="F927" t="s">
        <v>215</v>
      </c>
      <c r="G927" t="s">
        <v>211</v>
      </c>
      <c r="H927" t="s">
        <v>212</v>
      </c>
      <c r="I927" t="s">
        <v>213</v>
      </c>
      <c r="J927" s="1">
        <v>0.77916666666666667</v>
      </c>
      <c r="K927" s="1">
        <v>0.79861111111111116</v>
      </c>
      <c r="L927" t="s">
        <v>207</v>
      </c>
      <c r="M927" t="s">
        <v>208</v>
      </c>
      <c r="N927">
        <v>7.8006000000000002</v>
      </c>
      <c r="Q927" s="1">
        <f t="shared" si="38"/>
        <v>1.9444444444444486E-2</v>
      </c>
    </row>
    <row r="928" spans="1:17">
      <c r="A928" t="s">
        <v>119</v>
      </c>
      <c r="B928">
        <v>23</v>
      </c>
      <c r="C928" t="s">
        <v>184</v>
      </c>
      <c r="D928">
        <v>201093</v>
      </c>
      <c r="E928" t="s">
        <v>209</v>
      </c>
      <c r="F928" t="s">
        <v>210</v>
      </c>
      <c r="G928" t="s">
        <v>211</v>
      </c>
      <c r="H928" t="s">
        <v>207</v>
      </c>
      <c r="I928" t="s">
        <v>208</v>
      </c>
      <c r="J928" s="1">
        <v>0.80208333333333337</v>
      </c>
      <c r="K928" s="1">
        <v>0.81874999999999998</v>
      </c>
      <c r="L928" t="s">
        <v>212</v>
      </c>
      <c r="M928" t="s">
        <v>213</v>
      </c>
      <c r="N928">
        <v>6.6947799999999997</v>
      </c>
      <c r="Q928" s="1">
        <f t="shared" si="38"/>
        <v>1.6666666666666607E-2</v>
      </c>
    </row>
    <row r="929" spans="1:17">
      <c r="A929" t="s">
        <v>119</v>
      </c>
      <c r="B929">
        <v>24</v>
      </c>
      <c r="C929" t="s">
        <v>184</v>
      </c>
      <c r="D929">
        <v>201293</v>
      </c>
      <c r="E929" t="s">
        <v>214</v>
      </c>
      <c r="F929" t="s">
        <v>215</v>
      </c>
      <c r="G929" t="s">
        <v>211</v>
      </c>
      <c r="H929" t="s">
        <v>212</v>
      </c>
      <c r="I929" t="s">
        <v>213</v>
      </c>
      <c r="J929" s="1">
        <v>0.8208333333333333</v>
      </c>
      <c r="K929" s="1">
        <v>0.83750000000000002</v>
      </c>
      <c r="L929" t="s">
        <v>207</v>
      </c>
      <c r="M929" t="s">
        <v>208</v>
      </c>
      <c r="N929">
        <v>7.8006000000000002</v>
      </c>
      <c r="Q929" s="1">
        <f t="shared" si="38"/>
        <v>1.6666666666666718E-2</v>
      </c>
    </row>
    <row r="930" spans="1:17">
      <c r="A930" t="s">
        <v>119</v>
      </c>
      <c r="B930">
        <v>25</v>
      </c>
      <c r="C930" t="s">
        <v>184</v>
      </c>
      <c r="D930">
        <v>201104</v>
      </c>
      <c r="E930" t="s">
        <v>209</v>
      </c>
      <c r="F930" t="s">
        <v>210</v>
      </c>
      <c r="G930" t="s">
        <v>211</v>
      </c>
      <c r="H930" t="s">
        <v>207</v>
      </c>
      <c r="I930" t="s">
        <v>208</v>
      </c>
      <c r="J930" s="1">
        <v>0.84722222222222221</v>
      </c>
      <c r="K930" s="1">
        <v>0.86041666666666661</v>
      </c>
      <c r="L930" t="s">
        <v>212</v>
      </c>
      <c r="M930" t="s">
        <v>213</v>
      </c>
      <c r="N930">
        <v>6.6947799999999997</v>
      </c>
      <c r="Q930" s="1">
        <f t="shared" si="38"/>
        <v>1.3194444444444398E-2</v>
      </c>
    </row>
    <row r="931" spans="1:17">
      <c r="A931" t="s">
        <v>119</v>
      </c>
      <c r="B931">
        <v>26</v>
      </c>
      <c r="C931" t="s">
        <v>184</v>
      </c>
      <c r="D931">
        <v>201304</v>
      </c>
      <c r="E931" t="s">
        <v>265</v>
      </c>
      <c r="F931" t="s">
        <v>266</v>
      </c>
      <c r="G931" t="s">
        <v>211</v>
      </c>
      <c r="H931" t="s">
        <v>212</v>
      </c>
      <c r="I931" t="s">
        <v>213</v>
      </c>
      <c r="J931" s="1">
        <v>0.86805555555555547</v>
      </c>
      <c r="K931" s="1">
        <v>0.87986111111111109</v>
      </c>
      <c r="L931" t="s">
        <v>201</v>
      </c>
      <c r="M931" t="s">
        <v>202</v>
      </c>
      <c r="N931">
        <v>6.09809</v>
      </c>
      <c r="Q931" s="1">
        <f t="shared" si="38"/>
        <v>1.1805555555555625E-2</v>
      </c>
    </row>
    <row r="932" spans="1:17">
      <c r="A932" t="s">
        <v>119</v>
      </c>
      <c r="B932">
        <v>27</v>
      </c>
      <c r="C932" t="s">
        <v>179</v>
      </c>
      <c r="H932" t="s">
        <v>201</v>
      </c>
      <c r="I932" t="s">
        <v>202</v>
      </c>
      <c r="J932" s="1">
        <v>0.87986111111111109</v>
      </c>
      <c r="K932" s="1">
        <v>0.89027777777777783</v>
      </c>
      <c r="L932" t="s">
        <v>180</v>
      </c>
      <c r="M932" t="s">
        <v>181</v>
      </c>
      <c r="N932">
        <v>7.5</v>
      </c>
      <c r="Q932" s="1">
        <f t="shared" si="38"/>
        <v>1.0416666666666741E-2</v>
      </c>
    </row>
    <row r="933" spans="1:17">
      <c r="A933" t="s">
        <v>119</v>
      </c>
      <c r="N933">
        <f>SUM(N906:N932)</f>
        <v>193.14727000000005</v>
      </c>
      <c r="Q933" s="1">
        <f>SUM(Q906:Q932)</f>
        <v>0.43402777777777812</v>
      </c>
    </row>
    <row r="935" spans="1:17">
      <c r="A935" t="s">
        <v>112</v>
      </c>
    </row>
    <row r="936" spans="1:17">
      <c r="A936" t="s">
        <v>112</v>
      </c>
      <c r="B936">
        <v>1</v>
      </c>
      <c r="C936" t="s">
        <v>179</v>
      </c>
      <c r="H936" t="s">
        <v>180</v>
      </c>
      <c r="I936" t="s">
        <v>181</v>
      </c>
      <c r="J936" s="1">
        <v>0.24722222222222223</v>
      </c>
      <c r="K936" s="1">
        <v>0.25555555555555559</v>
      </c>
      <c r="L936" t="s">
        <v>182</v>
      </c>
      <c r="M936" t="s">
        <v>183</v>
      </c>
      <c r="N936">
        <v>7.6</v>
      </c>
      <c r="Q936" s="1">
        <f t="shared" ref="Q936:Q947" si="39">K936-J936</f>
        <v>8.3333333333333592E-3</v>
      </c>
    </row>
    <row r="937" spans="1:17">
      <c r="A937" t="s">
        <v>112</v>
      </c>
      <c r="B937">
        <v>2</v>
      </c>
      <c r="C937" t="s">
        <v>184</v>
      </c>
      <c r="D937">
        <v>534789</v>
      </c>
      <c r="E937" t="s">
        <v>185</v>
      </c>
      <c r="F937" t="s">
        <v>186</v>
      </c>
      <c r="G937" t="s">
        <v>187</v>
      </c>
      <c r="H937" t="s">
        <v>182</v>
      </c>
      <c r="I937" t="s">
        <v>183</v>
      </c>
      <c r="J937" s="1">
        <v>0.25555555555555559</v>
      </c>
      <c r="K937" s="1">
        <v>0.27499999999999997</v>
      </c>
      <c r="L937" t="s">
        <v>188</v>
      </c>
      <c r="M937" t="s">
        <v>189</v>
      </c>
      <c r="N937">
        <v>12.118</v>
      </c>
      <c r="Q937" s="1">
        <f t="shared" si="39"/>
        <v>1.9444444444444375E-2</v>
      </c>
    </row>
    <row r="938" spans="1:17">
      <c r="A938" t="s">
        <v>112</v>
      </c>
      <c r="B938">
        <v>3</v>
      </c>
      <c r="C938" t="s">
        <v>184</v>
      </c>
      <c r="D938">
        <v>534641</v>
      </c>
      <c r="E938" t="s">
        <v>190</v>
      </c>
      <c r="F938" t="s">
        <v>191</v>
      </c>
      <c r="G938" t="s">
        <v>187</v>
      </c>
      <c r="H938" t="s">
        <v>188</v>
      </c>
      <c r="I938" t="s">
        <v>189</v>
      </c>
      <c r="J938" s="1">
        <v>0.27986111111111112</v>
      </c>
      <c r="K938" s="1">
        <v>0.30208333333333331</v>
      </c>
      <c r="L938" t="s">
        <v>182</v>
      </c>
      <c r="M938" t="s">
        <v>183</v>
      </c>
      <c r="N938">
        <v>12.781700000000001</v>
      </c>
      <c r="Q938" s="1">
        <f t="shared" si="39"/>
        <v>2.2222222222222199E-2</v>
      </c>
    </row>
    <row r="939" spans="1:17" s="6" customFormat="1">
      <c r="A939" s="6" t="s">
        <v>112</v>
      </c>
      <c r="B939" s="6">
        <v>4</v>
      </c>
      <c r="C939" s="6" t="s">
        <v>184</v>
      </c>
      <c r="D939" s="6">
        <v>534683</v>
      </c>
      <c r="E939" s="6" t="s">
        <v>185</v>
      </c>
      <c r="F939" s="6" t="s">
        <v>186</v>
      </c>
      <c r="G939" s="6" t="s">
        <v>187</v>
      </c>
      <c r="H939" s="6" t="s">
        <v>182</v>
      </c>
      <c r="I939" s="6" t="s">
        <v>183</v>
      </c>
      <c r="J939" s="7">
        <v>0.30694444444444441</v>
      </c>
      <c r="K939" s="7">
        <v>0.33263888888888887</v>
      </c>
      <c r="L939" s="6" t="s">
        <v>188</v>
      </c>
      <c r="M939" s="6" t="s">
        <v>189</v>
      </c>
      <c r="N939" s="6">
        <v>12.118</v>
      </c>
      <c r="O939" s="6" t="s">
        <v>7</v>
      </c>
      <c r="Q939" s="1">
        <f t="shared" si="39"/>
        <v>2.5694444444444464E-2</v>
      </c>
    </row>
    <row r="940" spans="1:17">
      <c r="A940" t="s">
        <v>112</v>
      </c>
      <c r="B940">
        <v>5</v>
      </c>
      <c r="C940" t="s">
        <v>184</v>
      </c>
      <c r="D940">
        <v>534741</v>
      </c>
      <c r="E940" t="s">
        <v>254</v>
      </c>
      <c r="F940" t="s">
        <v>255</v>
      </c>
      <c r="G940" t="s">
        <v>187</v>
      </c>
      <c r="H940" t="s">
        <v>188</v>
      </c>
      <c r="I940" t="s">
        <v>189</v>
      </c>
      <c r="J940" s="1">
        <v>0.33819444444444446</v>
      </c>
      <c r="K940" s="1">
        <v>0.35000000000000003</v>
      </c>
      <c r="L940" t="s">
        <v>256</v>
      </c>
      <c r="M940" t="s">
        <v>257</v>
      </c>
      <c r="N940">
        <v>7.0021199999999997</v>
      </c>
      <c r="Q940" s="1">
        <f t="shared" si="39"/>
        <v>1.1805555555555569E-2</v>
      </c>
    </row>
    <row r="941" spans="1:17">
      <c r="A941" t="s">
        <v>112</v>
      </c>
      <c r="B941">
        <v>6</v>
      </c>
      <c r="C941" t="s">
        <v>184</v>
      </c>
      <c r="D941">
        <v>534897</v>
      </c>
      <c r="E941" t="s">
        <v>258</v>
      </c>
      <c r="F941" t="s">
        <v>259</v>
      </c>
      <c r="G941" t="s">
        <v>187</v>
      </c>
      <c r="H941" t="s">
        <v>256</v>
      </c>
      <c r="I941" t="s">
        <v>257</v>
      </c>
      <c r="J941" s="1">
        <v>0.35486111111111113</v>
      </c>
      <c r="K941" s="1">
        <v>0.37152777777777773</v>
      </c>
      <c r="L941" t="s">
        <v>188</v>
      </c>
      <c r="M941" t="s">
        <v>189</v>
      </c>
      <c r="N941">
        <v>6.6150900000000004</v>
      </c>
      <c r="Q941" s="1">
        <f t="shared" si="39"/>
        <v>1.6666666666666607E-2</v>
      </c>
    </row>
    <row r="942" spans="1:17">
      <c r="A942" t="s">
        <v>112</v>
      </c>
      <c r="B942">
        <v>7</v>
      </c>
      <c r="C942" t="s">
        <v>184</v>
      </c>
      <c r="D942">
        <v>534668</v>
      </c>
      <c r="E942" t="s">
        <v>190</v>
      </c>
      <c r="F942" t="s">
        <v>191</v>
      </c>
      <c r="G942" t="s">
        <v>187</v>
      </c>
      <c r="H942" t="s">
        <v>188</v>
      </c>
      <c r="I942" t="s">
        <v>189</v>
      </c>
      <c r="J942" s="1">
        <v>0.37708333333333338</v>
      </c>
      <c r="K942" s="1">
        <v>0.39861111111111108</v>
      </c>
      <c r="L942" t="s">
        <v>182</v>
      </c>
      <c r="M942" t="s">
        <v>183</v>
      </c>
      <c r="N942">
        <v>12.781700000000001</v>
      </c>
      <c r="Q942" s="1">
        <f t="shared" si="39"/>
        <v>2.1527777777777701E-2</v>
      </c>
    </row>
    <row r="943" spans="1:17">
      <c r="A943" t="s">
        <v>112</v>
      </c>
      <c r="B943">
        <v>8</v>
      </c>
      <c r="C943" t="s">
        <v>184</v>
      </c>
      <c r="D943">
        <v>534677</v>
      </c>
      <c r="E943" t="s">
        <v>185</v>
      </c>
      <c r="F943" t="s">
        <v>186</v>
      </c>
      <c r="G943" t="s">
        <v>187</v>
      </c>
      <c r="H943" t="s">
        <v>182</v>
      </c>
      <c r="I943" t="s">
        <v>183</v>
      </c>
      <c r="J943" s="1">
        <v>0.4826388888888889</v>
      </c>
      <c r="K943" s="1">
        <v>0.50624999999999998</v>
      </c>
      <c r="L943" t="s">
        <v>188</v>
      </c>
      <c r="M943" t="s">
        <v>189</v>
      </c>
      <c r="N943">
        <v>12.118</v>
      </c>
      <c r="Q943" s="1">
        <f t="shared" si="39"/>
        <v>2.3611111111111083E-2</v>
      </c>
    </row>
    <row r="944" spans="1:17">
      <c r="A944" t="s">
        <v>112</v>
      </c>
      <c r="B944">
        <v>9</v>
      </c>
      <c r="C944" t="s">
        <v>184</v>
      </c>
      <c r="D944">
        <v>534778</v>
      </c>
      <c r="E944" t="s">
        <v>190</v>
      </c>
      <c r="F944" t="s">
        <v>191</v>
      </c>
      <c r="G944" t="s">
        <v>187</v>
      </c>
      <c r="H944" t="s">
        <v>188</v>
      </c>
      <c r="I944" t="s">
        <v>189</v>
      </c>
      <c r="J944" s="1">
        <v>0.50902777777777775</v>
      </c>
      <c r="K944" s="1">
        <v>0.53055555555555556</v>
      </c>
      <c r="L944" t="s">
        <v>182</v>
      </c>
      <c r="M944" t="s">
        <v>183</v>
      </c>
      <c r="N944">
        <v>12.781700000000001</v>
      </c>
      <c r="Q944" s="1">
        <f t="shared" si="39"/>
        <v>2.1527777777777812E-2</v>
      </c>
    </row>
    <row r="945" spans="1:17">
      <c r="A945" t="s">
        <v>112</v>
      </c>
      <c r="B945">
        <v>10</v>
      </c>
      <c r="C945" t="s">
        <v>184</v>
      </c>
      <c r="D945">
        <v>534892</v>
      </c>
      <c r="E945" t="s">
        <v>185</v>
      </c>
      <c r="F945" t="s">
        <v>186</v>
      </c>
      <c r="G945" t="s">
        <v>187</v>
      </c>
      <c r="H945" t="s">
        <v>182</v>
      </c>
      <c r="I945" t="s">
        <v>183</v>
      </c>
      <c r="J945" s="1">
        <v>0.53888888888888886</v>
      </c>
      <c r="K945" s="1">
        <v>0.5625</v>
      </c>
      <c r="L945" t="s">
        <v>188</v>
      </c>
      <c r="M945" t="s">
        <v>189</v>
      </c>
      <c r="N945">
        <v>12.118</v>
      </c>
      <c r="Q945" s="1">
        <f t="shared" si="39"/>
        <v>2.3611111111111138E-2</v>
      </c>
    </row>
    <row r="946" spans="1:17" s="6" customFormat="1">
      <c r="A946" s="6" t="s">
        <v>112</v>
      </c>
      <c r="B946" s="6">
        <v>11</v>
      </c>
      <c r="C946" s="6" t="s">
        <v>184</v>
      </c>
      <c r="D946" s="6">
        <v>534673</v>
      </c>
      <c r="E946" s="6" t="s">
        <v>190</v>
      </c>
      <c r="F946" s="6" t="s">
        <v>191</v>
      </c>
      <c r="G946" s="6" t="s">
        <v>187</v>
      </c>
      <c r="H946" s="6" t="s">
        <v>188</v>
      </c>
      <c r="I946" s="6" t="s">
        <v>189</v>
      </c>
      <c r="J946" s="7">
        <v>0.56527777777777777</v>
      </c>
      <c r="K946" s="7">
        <v>0.58680555555555558</v>
      </c>
      <c r="L946" s="6" t="s">
        <v>182</v>
      </c>
      <c r="M946" s="6" t="s">
        <v>183</v>
      </c>
      <c r="N946" s="6">
        <v>12.781700000000001</v>
      </c>
      <c r="O946" s="6" t="s">
        <v>7</v>
      </c>
      <c r="Q946" s="1">
        <f t="shared" si="39"/>
        <v>2.1527777777777812E-2</v>
      </c>
    </row>
    <row r="947" spans="1:17">
      <c r="A947" t="s">
        <v>112</v>
      </c>
      <c r="B947">
        <v>12</v>
      </c>
      <c r="C947" t="s">
        <v>179</v>
      </c>
      <c r="H947" t="s">
        <v>182</v>
      </c>
      <c r="I947" t="s">
        <v>183</v>
      </c>
      <c r="J947" s="1">
        <v>0.58680555555555558</v>
      </c>
      <c r="K947" s="1">
        <v>0.59513888888888888</v>
      </c>
      <c r="L947" t="s">
        <v>180</v>
      </c>
      <c r="M947" t="s">
        <v>181</v>
      </c>
      <c r="N947">
        <v>7.8</v>
      </c>
      <c r="Q947" s="1">
        <f t="shared" si="39"/>
        <v>8.3333333333333037E-3</v>
      </c>
    </row>
    <row r="948" spans="1:17">
      <c r="A948" t="s">
        <v>112</v>
      </c>
      <c r="N948">
        <f>SUM(N936:N947)</f>
        <v>128.61601000000002</v>
      </c>
      <c r="Q948" s="1">
        <f>SUM(Q936:Q947)</f>
        <v>0.22430555555555542</v>
      </c>
    </row>
    <row r="950" spans="1:17">
      <c r="A950" t="s">
        <v>124</v>
      </c>
    </row>
    <row r="951" spans="1:17">
      <c r="A951" t="s">
        <v>124</v>
      </c>
      <c r="B951">
        <v>1</v>
      </c>
      <c r="C951" t="s">
        <v>179</v>
      </c>
      <c r="H951" t="s">
        <v>180</v>
      </c>
      <c r="I951" t="s">
        <v>181</v>
      </c>
      <c r="J951" s="1">
        <v>0.26874999999999999</v>
      </c>
      <c r="K951" s="1">
        <v>0.27708333333333335</v>
      </c>
      <c r="L951" t="s">
        <v>182</v>
      </c>
      <c r="M951" t="s">
        <v>183</v>
      </c>
      <c r="N951">
        <v>7.6</v>
      </c>
      <c r="Q951" s="1">
        <f t="shared" ref="Q951:Q968" si="40">K951-J951</f>
        <v>8.3333333333333592E-3</v>
      </c>
    </row>
    <row r="952" spans="1:17">
      <c r="A952" t="s">
        <v>124</v>
      </c>
      <c r="B952">
        <v>2</v>
      </c>
      <c r="C952" t="s">
        <v>184</v>
      </c>
      <c r="D952">
        <v>534899</v>
      </c>
      <c r="E952" t="s">
        <v>185</v>
      </c>
      <c r="F952" t="s">
        <v>186</v>
      </c>
      <c r="G952" t="s">
        <v>187</v>
      </c>
      <c r="H952" t="s">
        <v>182</v>
      </c>
      <c r="I952" t="s">
        <v>183</v>
      </c>
      <c r="J952" s="1">
        <v>0.27708333333333335</v>
      </c>
      <c r="K952" s="1">
        <v>0.29930555555555555</v>
      </c>
      <c r="L952" t="s">
        <v>188</v>
      </c>
      <c r="M952" t="s">
        <v>189</v>
      </c>
      <c r="N952">
        <v>12.118</v>
      </c>
      <c r="Q952" s="1">
        <f t="shared" si="40"/>
        <v>2.2222222222222199E-2</v>
      </c>
    </row>
    <row r="953" spans="1:17">
      <c r="A953" t="s">
        <v>124</v>
      </c>
      <c r="B953">
        <v>3</v>
      </c>
      <c r="C953" t="s">
        <v>184</v>
      </c>
      <c r="D953">
        <v>534949</v>
      </c>
      <c r="E953" t="s">
        <v>190</v>
      </c>
      <c r="F953" t="s">
        <v>191</v>
      </c>
      <c r="G953" t="s">
        <v>187</v>
      </c>
      <c r="H953" t="s">
        <v>188</v>
      </c>
      <c r="I953" t="s">
        <v>189</v>
      </c>
      <c r="J953" s="1">
        <v>0.30416666666666664</v>
      </c>
      <c r="K953" s="1">
        <v>0.32847222222222222</v>
      </c>
      <c r="L953" t="s">
        <v>182</v>
      </c>
      <c r="M953" t="s">
        <v>183</v>
      </c>
      <c r="N953">
        <v>12.781700000000001</v>
      </c>
      <c r="Q953" s="1">
        <f t="shared" si="40"/>
        <v>2.430555555555558E-2</v>
      </c>
    </row>
    <row r="954" spans="1:17" s="6" customFormat="1">
      <c r="A954" s="6" t="s">
        <v>124</v>
      </c>
      <c r="B954" s="6">
        <v>4</v>
      </c>
      <c r="C954" s="6" t="s">
        <v>184</v>
      </c>
      <c r="D954" s="6">
        <v>534636</v>
      </c>
      <c r="E954" s="6" t="s">
        <v>185</v>
      </c>
      <c r="F954" s="6" t="s">
        <v>186</v>
      </c>
      <c r="G954" s="6" t="s">
        <v>187</v>
      </c>
      <c r="H954" s="6" t="s">
        <v>182</v>
      </c>
      <c r="I954" s="6" t="s">
        <v>183</v>
      </c>
      <c r="J954" s="7">
        <v>0.33888888888888885</v>
      </c>
      <c r="K954" s="7">
        <v>0.36736111111111108</v>
      </c>
      <c r="L954" s="6" t="s">
        <v>188</v>
      </c>
      <c r="M954" s="6" t="s">
        <v>189</v>
      </c>
      <c r="N954" s="6">
        <v>12.118</v>
      </c>
      <c r="O954" s="6" t="s">
        <v>7</v>
      </c>
      <c r="Q954" s="1">
        <f t="shared" si="40"/>
        <v>2.8472222222222232E-2</v>
      </c>
    </row>
    <row r="955" spans="1:17">
      <c r="A955" t="s">
        <v>124</v>
      </c>
      <c r="B955">
        <v>5</v>
      </c>
      <c r="C955" t="s">
        <v>184</v>
      </c>
      <c r="D955">
        <v>534773</v>
      </c>
      <c r="E955" t="s">
        <v>190</v>
      </c>
      <c r="F955" t="s">
        <v>191</v>
      </c>
      <c r="G955" t="s">
        <v>187</v>
      </c>
      <c r="H955" t="s">
        <v>188</v>
      </c>
      <c r="I955" t="s">
        <v>189</v>
      </c>
      <c r="J955" s="1">
        <v>0.37222222222222223</v>
      </c>
      <c r="K955" s="1">
        <v>0.39444444444444443</v>
      </c>
      <c r="L955" t="s">
        <v>182</v>
      </c>
      <c r="M955" t="s">
        <v>183</v>
      </c>
      <c r="N955">
        <v>12.781700000000001</v>
      </c>
      <c r="Q955" s="1">
        <f t="shared" si="40"/>
        <v>2.2222222222222199E-2</v>
      </c>
    </row>
    <row r="956" spans="1:17">
      <c r="A956" t="s">
        <v>124</v>
      </c>
      <c r="B956">
        <v>6</v>
      </c>
      <c r="C956" t="s">
        <v>184</v>
      </c>
      <c r="D956">
        <v>534627</v>
      </c>
      <c r="E956" t="s">
        <v>185</v>
      </c>
      <c r="F956" t="s">
        <v>186</v>
      </c>
      <c r="G956" t="s">
        <v>187</v>
      </c>
      <c r="H956" t="s">
        <v>182</v>
      </c>
      <c r="I956" t="s">
        <v>183</v>
      </c>
      <c r="J956" s="1">
        <v>0.4201388888888889</v>
      </c>
      <c r="K956" s="1">
        <v>0.44375000000000003</v>
      </c>
      <c r="L956" t="s">
        <v>188</v>
      </c>
      <c r="M956" t="s">
        <v>189</v>
      </c>
      <c r="N956">
        <v>12.118</v>
      </c>
      <c r="Q956" s="1">
        <f t="shared" si="40"/>
        <v>2.3611111111111138E-2</v>
      </c>
    </row>
    <row r="957" spans="1:17">
      <c r="A957" t="s">
        <v>124</v>
      </c>
      <c r="B957">
        <v>7</v>
      </c>
      <c r="C957" t="s">
        <v>184</v>
      </c>
      <c r="D957">
        <v>534850</v>
      </c>
      <c r="E957" t="s">
        <v>190</v>
      </c>
      <c r="F957" t="s">
        <v>191</v>
      </c>
      <c r="G957" t="s">
        <v>187</v>
      </c>
      <c r="H957" t="s">
        <v>188</v>
      </c>
      <c r="I957" t="s">
        <v>189</v>
      </c>
      <c r="J957" s="1">
        <v>0.4465277777777778</v>
      </c>
      <c r="K957" s="1">
        <v>0.4680555555555555</v>
      </c>
      <c r="L957" t="s">
        <v>182</v>
      </c>
      <c r="M957" t="s">
        <v>183</v>
      </c>
      <c r="N957">
        <v>12.781700000000001</v>
      </c>
      <c r="Q957" s="1">
        <f t="shared" si="40"/>
        <v>2.1527777777777701E-2</v>
      </c>
    </row>
    <row r="958" spans="1:17">
      <c r="A958" t="s">
        <v>124</v>
      </c>
      <c r="B958">
        <v>8</v>
      </c>
      <c r="C958" t="s">
        <v>184</v>
      </c>
      <c r="D958">
        <v>534629</v>
      </c>
      <c r="E958" t="s">
        <v>185</v>
      </c>
      <c r="F958" t="s">
        <v>186</v>
      </c>
      <c r="G958" t="s">
        <v>187</v>
      </c>
      <c r="H958" t="s">
        <v>182</v>
      </c>
      <c r="I958" t="s">
        <v>183</v>
      </c>
      <c r="J958" s="1">
        <v>0.47222222222222227</v>
      </c>
      <c r="K958" s="1">
        <v>0.49583333333333335</v>
      </c>
      <c r="L958" t="s">
        <v>188</v>
      </c>
      <c r="M958" t="s">
        <v>189</v>
      </c>
      <c r="N958">
        <v>12.118</v>
      </c>
      <c r="Q958" s="1">
        <f t="shared" si="40"/>
        <v>2.3611111111111083E-2</v>
      </c>
    </row>
    <row r="959" spans="1:17">
      <c r="A959" t="s">
        <v>124</v>
      </c>
      <c r="B959">
        <v>9</v>
      </c>
      <c r="C959" t="s">
        <v>184</v>
      </c>
      <c r="D959">
        <v>534672</v>
      </c>
      <c r="E959" t="s">
        <v>190</v>
      </c>
      <c r="F959" t="s">
        <v>191</v>
      </c>
      <c r="G959" t="s">
        <v>187</v>
      </c>
      <c r="H959" t="s">
        <v>188</v>
      </c>
      <c r="I959" t="s">
        <v>189</v>
      </c>
      <c r="J959" s="1">
        <v>0.49861111111111112</v>
      </c>
      <c r="K959" s="1">
        <v>0.52013888888888882</v>
      </c>
      <c r="L959" t="s">
        <v>182</v>
      </c>
      <c r="M959" t="s">
        <v>183</v>
      </c>
      <c r="N959">
        <v>12.781700000000001</v>
      </c>
      <c r="Q959" s="1">
        <f t="shared" si="40"/>
        <v>2.1527777777777701E-2</v>
      </c>
    </row>
    <row r="960" spans="1:17">
      <c r="A960" t="s">
        <v>124</v>
      </c>
      <c r="B960">
        <v>10</v>
      </c>
      <c r="C960" t="s">
        <v>184</v>
      </c>
      <c r="D960">
        <v>534786</v>
      </c>
      <c r="E960" t="s">
        <v>185</v>
      </c>
      <c r="F960" t="s">
        <v>186</v>
      </c>
      <c r="G960" t="s">
        <v>187</v>
      </c>
      <c r="H960" t="s">
        <v>182</v>
      </c>
      <c r="I960" t="s">
        <v>183</v>
      </c>
      <c r="J960" s="1">
        <v>0.52222222222222225</v>
      </c>
      <c r="K960" s="1">
        <v>0.54583333333333328</v>
      </c>
      <c r="L960" t="s">
        <v>188</v>
      </c>
      <c r="M960" t="s">
        <v>189</v>
      </c>
      <c r="N960">
        <v>12.118</v>
      </c>
      <c r="Q960" s="1">
        <f t="shared" si="40"/>
        <v>2.3611111111111027E-2</v>
      </c>
    </row>
    <row r="961" spans="1:17">
      <c r="A961" t="s">
        <v>124</v>
      </c>
      <c r="B961">
        <v>11</v>
      </c>
      <c r="C961" t="s">
        <v>184</v>
      </c>
      <c r="D961">
        <v>534851</v>
      </c>
      <c r="E961" t="s">
        <v>190</v>
      </c>
      <c r="F961" t="s">
        <v>191</v>
      </c>
      <c r="G961" t="s">
        <v>187</v>
      </c>
      <c r="H961" t="s">
        <v>188</v>
      </c>
      <c r="I961" t="s">
        <v>189</v>
      </c>
      <c r="J961" s="1">
        <v>0.54861111111111105</v>
      </c>
      <c r="K961" s="1">
        <v>0.57013888888888886</v>
      </c>
      <c r="L961" t="s">
        <v>182</v>
      </c>
      <c r="M961" t="s">
        <v>183</v>
      </c>
      <c r="N961">
        <v>12.781700000000001</v>
      </c>
      <c r="Q961" s="1">
        <f t="shared" si="40"/>
        <v>2.1527777777777812E-2</v>
      </c>
    </row>
    <row r="962" spans="1:17">
      <c r="A962" t="s">
        <v>124</v>
      </c>
      <c r="B962">
        <v>12</v>
      </c>
      <c r="C962" t="s">
        <v>184</v>
      </c>
      <c r="D962">
        <v>534824</v>
      </c>
      <c r="E962" t="s">
        <v>185</v>
      </c>
      <c r="F962" t="s">
        <v>186</v>
      </c>
      <c r="G962" t="s">
        <v>187</v>
      </c>
      <c r="H962" t="s">
        <v>182</v>
      </c>
      <c r="I962" t="s">
        <v>183</v>
      </c>
      <c r="J962" s="1">
        <v>0.57222222222222219</v>
      </c>
      <c r="K962" s="1">
        <v>0.59583333333333333</v>
      </c>
      <c r="L962" t="s">
        <v>188</v>
      </c>
      <c r="M962" t="s">
        <v>189</v>
      </c>
      <c r="N962">
        <v>12.118</v>
      </c>
      <c r="Q962" s="1">
        <f t="shared" si="40"/>
        <v>2.3611111111111138E-2</v>
      </c>
    </row>
    <row r="963" spans="1:17">
      <c r="A963" t="s">
        <v>124</v>
      </c>
      <c r="B963">
        <v>13</v>
      </c>
      <c r="C963" t="s">
        <v>184</v>
      </c>
      <c r="D963">
        <v>534674</v>
      </c>
      <c r="E963" t="s">
        <v>190</v>
      </c>
      <c r="F963" t="s">
        <v>191</v>
      </c>
      <c r="G963" t="s">
        <v>187</v>
      </c>
      <c r="H963" t="s">
        <v>188</v>
      </c>
      <c r="I963" t="s">
        <v>189</v>
      </c>
      <c r="J963" s="1">
        <v>0.59861111111111109</v>
      </c>
      <c r="K963" s="1">
        <v>0.62013888888888891</v>
      </c>
      <c r="L963" t="s">
        <v>182</v>
      </c>
      <c r="M963" t="s">
        <v>183</v>
      </c>
      <c r="N963">
        <v>12.781700000000001</v>
      </c>
      <c r="Q963" s="1">
        <f t="shared" si="40"/>
        <v>2.1527777777777812E-2</v>
      </c>
    </row>
    <row r="964" spans="1:17">
      <c r="A964" t="s">
        <v>124</v>
      </c>
      <c r="B964">
        <v>14</v>
      </c>
      <c r="C964" t="s">
        <v>184</v>
      </c>
      <c r="D964">
        <v>534638</v>
      </c>
      <c r="E964" t="s">
        <v>185</v>
      </c>
      <c r="F964" t="s">
        <v>186</v>
      </c>
      <c r="G964" t="s">
        <v>187</v>
      </c>
      <c r="H964" t="s">
        <v>182</v>
      </c>
      <c r="I964" t="s">
        <v>183</v>
      </c>
      <c r="J964" s="1">
        <v>0.625</v>
      </c>
      <c r="K964" s="1">
        <v>0.64861111111111114</v>
      </c>
      <c r="L964" t="s">
        <v>188</v>
      </c>
      <c r="M964" t="s">
        <v>189</v>
      </c>
      <c r="N964">
        <v>12.118</v>
      </c>
      <c r="Q964" s="1">
        <f t="shared" si="40"/>
        <v>2.3611111111111138E-2</v>
      </c>
    </row>
    <row r="965" spans="1:17">
      <c r="A965" t="s">
        <v>124</v>
      </c>
      <c r="B965">
        <v>15</v>
      </c>
      <c r="C965" t="s">
        <v>184</v>
      </c>
      <c r="D965">
        <v>534626</v>
      </c>
      <c r="E965" t="s">
        <v>190</v>
      </c>
      <c r="F965" t="s">
        <v>191</v>
      </c>
      <c r="G965" t="s">
        <v>187</v>
      </c>
      <c r="H965" t="s">
        <v>188</v>
      </c>
      <c r="I965" t="s">
        <v>189</v>
      </c>
      <c r="J965" s="1">
        <v>0.65486111111111112</v>
      </c>
      <c r="K965" s="1">
        <v>0.67638888888888893</v>
      </c>
      <c r="L965" t="s">
        <v>182</v>
      </c>
      <c r="M965" t="s">
        <v>183</v>
      </c>
      <c r="N965">
        <v>12.781700000000001</v>
      </c>
      <c r="Q965" s="1">
        <f t="shared" si="40"/>
        <v>2.1527777777777812E-2</v>
      </c>
    </row>
    <row r="966" spans="1:17">
      <c r="A966" t="s">
        <v>124</v>
      </c>
      <c r="B966">
        <v>16</v>
      </c>
      <c r="C966" t="s">
        <v>184</v>
      </c>
      <c r="D966">
        <v>534902</v>
      </c>
      <c r="E966" t="s">
        <v>185</v>
      </c>
      <c r="F966" t="s">
        <v>186</v>
      </c>
      <c r="G966" t="s">
        <v>187</v>
      </c>
      <c r="H966" t="s">
        <v>182</v>
      </c>
      <c r="I966" t="s">
        <v>183</v>
      </c>
      <c r="J966" s="1">
        <v>0.73819444444444438</v>
      </c>
      <c r="K966" s="1">
        <v>0.76527777777777783</v>
      </c>
      <c r="L966" t="s">
        <v>188</v>
      </c>
      <c r="M966" t="s">
        <v>189</v>
      </c>
      <c r="N966">
        <v>12.118</v>
      </c>
      <c r="Q966" s="1">
        <f t="shared" si="40"/>
        <v>2.7083333333333459E-2</v>
      </c>
    </row>
    <row r="967" spans="1:17" s="6" customFormat="1">
      <c r="A967" s="6" t="s">
        <v>124</v>
      </c>
      <c r="B967" s="6">
        <v>17</v>
      </c>
      <c r="C967" s="6" t="s">
        <v>184</v>
      </c>
      <c r="D967" s="6">
        <v>534740</v>
      </c>
      <c r="E967" s="6" t="s">
        <v>190</v>
      </c>
      <c r="F967" s="6" t="s">
        <v>191</v>
      </c>
      <c r="G967" s="6" t="s">
        <v>187</v>
      </c>
      <c r="H967" s="6" t="s">
        <v>188</v>
      </c>
      <c r="I967" s="6" t="s">
        <v>189</v>
      </c>
      <c r="J967" s="7">
        <v>0.76874999999999993</v>
      </c>
      <c r="K967" s="7">
        <v>0.79305555555555562</v>
      </c>
      <c r="L967" s="6" t="s">
        <v>182</v>
      </c>
      <c r="M967" s="6" t="s">
        <v>183</v>
      </c>
      <c r="N967" s="6">
        <v>12.781700000000001</v>
      </c>
      <c r="O967" s="6" t="s">
        <v>7</v>
      </c>
      <c r="Q967" s="1">
        <f t="shared" si="40"/>
        <v>2.4305555555555691E-2</v>
      </c>
    </row>
    <row r="968" spans="1:17">
      <c r="A968" t="s">
        <v>124</v>
      </c>
      <c r="B968">
        <v>18</v>
      </c>
      <c r="C968" t="s">
        <v>179</v>
      </c>
      <c r="H968" t="s">
        <v>182</v>
      </c>
      <c r="I968" t="s">
        <v>183</v>
      </c>
      <c r="J968" s="1">
        <v>0.79305555555555562</v>
      </c>
      <c r="K968" s="1">
        <v>0.80138888888888893</v>
      </c>
      <c r="L968" t="s">
        <v>180</v>
      </c>
      <c r="M968" t="s">
        <v>181</v>
      </c>
      <c r="N968">
        <v>7.8</v>
      </c>
      <c r="Q968" s="1">
        <f t="shared" si="40"/>
        <v>8.3333333333333037E-3</v>
      </c>
    </row>
    <row r="969" spans="1:17">
      <c r="A969" t="s">
        <v>124</v>
      </c>
      <c r="N969">
        <f>SUM(N951:N968)</f>
        <v>214.5976</v>
      </c>
      <c r="Q969" s="1">
        <f>SUM(Q951:Q968)</f>
        <v>0.39097222222222239</v>
      </c>
    </row>
  </sheetData>
  <autoFilter ref="G1:G969" xr:uid="{00000000-0001-0000-02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Manjith Kumar Reddy Sirigireddy</cp:lastModifiedBy>
  <cp:revision/>
  <dcterms:created xsi:type="dcterms:W3CDTF">2021-04-26T10:50:37Z</dcterms:created>
  <dcterms:modified xsi:type="dcterms:W3CDTF">2021-05-25T17:06:14Z</dcterms:modified>
  <cp:category/>
  <cp:contentStatus/>
</cp:coreProperties>
</file>