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codeName="ThisWorkbook"/>
  <bookViews>
    <workbookView xWindow="0" yWindow="0" windowWidth="19200" windowHeight="7005" tabRatio="473"/>
  </bookViews>
  <sheets>
    <sheet name="採点用 " sheetId="35" r:id="rId1"/>
    <sheet name="全体成績" sheetId="17" r:id="rId2"/>
    <sheet name="レーダー" sheetId="27" r:id="rId3"/>
    <sheet name="レーダー(サンプル)" sheetId="25" r:id="rId4"/>
    <sheet name="問題用" sheetId="18" r:id="rId5"/>
  </sheet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15" i="17" l="1"/>
  <c r="W15" i="17"/>
  <c r="U15" i="17"/>
  <c r="S15" i="17"/>
  <c r="R15" i="17"/>
  <c r="Q15" i="17"/>
  <c r="O15" i="17"/>
  <c r="N15" i="17"/>
  <c r="M15" i="17"/>
  <c r="L15" i="17"/>
  <c r="K15" i="17"/>
  <c r="I15" i="17"/>
  <c r="H15" i="17"/>
  <c r="F15" i="17"/>
  <c r="E15" i="17"/>
  <c r="D15" i="17"/>
  <c r="V14" i="17"/>
  <c r="V15" i="17" s="1"/>
  <c r="T14" i="17"/>
  <c r="T15" i="17" s="1"/>
  <c r="P14" i="17"/>
  <c r="P15" i="17" s="1"/>
  <c r="J14" i="17"/>
  <c r="J15" i="17" s="1"/>
  <c r="G14" i="17"/>
  <c r="G15" i="17" s="1"/>
  <c r="C14" i="17"/>
  <c r="C15" i="17" s="1"/>
  <c r="X12" i="17"/>
  <c r="W12" i="17"/>
  <c r="U12" i="17"/>
  <c r="S12" i="17"/>
  <c r="R12" i="17"/>
  <c r="Q12" i="17"/>
  <c r="O12" i="17"/>
  <c r="N12" i="17"/>
  <c r="M12" i="17"/>
  <c r="L12" i="17"/>
  <c r="K12" i="17"/>
  <c r="I12" i="17"/>
  <c r="H12" i="17"/>
  <c r="F12" i="17"/>
  <c r="E12" i="17"/>
  <c r="D12" i="17"/>
  <c r="V11" i="17"/>
  <c r="V12" i="17" s="1"/>
  <c r="T11" i="17"/>
  <c r="T12" i="17" s="1"/>
  <c r="P11" i="17"/>
  <c r="P12" i="17" s="1"/>
  <c r="J11" i="17"/>
  <c r="J12" i="17" s="1"/>
  <c r="G11" i="17"/>
  <c r="G12" i="17" s="1"/>
  <c r="C11" i="17"/>
  <c r="C12" i="17" s="1"/>
  <c r="X9" i="17"/>
  <c r="W9" i="17"/>
  <c r="U9" i="17"/>
  <c r="S9" i="17"/>
  <c r="R9" i="17"/>
  <c r="Q9" i="17"/>
  <c r="O9" i="17"/>
  <c r="N9" i="17"/>
  <c r="M9" i="17"/>
  <c r="L9" i="17"/>
  <c r="K9" i="17"/>
  <c r="I9" i="17"/>
  <c r="H9" i="17"/>
  <c r="F9" i="17"/>
  <c r="E9" i="17"/>
  <c r="D9" i="17"/>
  <c r="V8" i="17"/>
  <c r="V9" i="17" s="1"/>
  <c r="T8" i="17"/>
  <c r="T9" i="17" s="1"/>
  <c r="P8" i="17"/>
  <c r="P9" i="17" s="1"/>
  <c r="J8" i="17"/>
  <c r="J9" i="17" s="1"/>
  <c r="G8" i="17"/>
  <c r="G9" i="17" s="1"/>
  <c r="C8" i="17"/>
  <c r="C9" i="17" s="1"/>
  <c r="X5" i="17"/>
  <c r="W5" i="17"/>
  <c r="V3" i="17"/>
  <c r="U5" i="17"/>
  <c r="T3" i="17"/>
  <c r="S5" i="17"/>
  <c r="R5" i="17"/>
  <c r="Q5" i="17"/>
  <c r="P3" i="17"/>
  <c r="O5" i="17"/>
  <c r="N5" i="17"/>
  <c r="M5" i="17"/>
  <c r="L5" i="17"/>
  <c r="K5" i="17"/>
  <c r="J3" i="17"/>
  <c r="I5" i="17"/>
  <c r="H5" i="17"/>
  <c r="G3" i="17"/>
  <c r="F5" i="17"/>
  <c r="E5" i="17"/>
  <c r="D5" i="17"/>
  <c r="C3" i="17"/>
  <c r="V5" i="17" l="1"/>
  <c r="M175" i="35"/>
  <c r="N175" i="35" s="1"/>
  <c r="M169" i="35"/>
  <c r="M159" i="35" s="1"/>
  <c r="N159" i="35" s="1"/>
  <c r="L159" i="35"/>
  <c r="K159" i="35"/>
  <c r="J159" i="35"/>
  <c r="M157" i="35"/>
  <c r="M135" i="35" s="1"/>
  <c r="L135" i="35"/>
  <c r="K135" i="35"/>
  <c r="J135" i="35"/>
  <c r="J4" i="35" s="1"/>
  <c r="M129" i="35"/>
  <c r="N129" i="35" s="1"/>
  <c r="M123" i="35"/>
  <c r="N123" i="35" s="1"/>
  <c r="M117" i="35"/>
  <c r="N117" i="35" s="1"/>
  <c r="M91" i="35"/>
  <c r="N91" i="35" s="1"/>
  <c r="L91" i="35"/>
  <c r="K91" i="35"/>
  <c r="J91" i="35"/>
  <c r="N87" i="35"/>
  <c r="M87" i="35"/>
  <c r="M81" i="35"/>
  <c r="N81" i="35" s="1"/>
  <c r="M75" i="35"/>
  <c r="N75" i="35" s="1"/>
  <c r="M69" i="35"/>
  <c r="N69" i="35" s="1"/>
  <c r="N63" i="35"/>
  <c r="M63" i="35"/>
  <c r="L54" i="35"/>
  <c r="K54" i="35"/>
  <c r="J54" i="35"/>
  <c r="M45" i="35"/>
  <c r="N45" i="35" s="1"/>
  <c r="M35" i="35"/>
  <c r="N35" i="35" s="1"/>
  <c r="M29" i="35"/>
  <c r="N29" i="35" s="1"/>
  <c r="L29" i="35"/>
  <c r="K29" i="35"/>
  <c r="J29" i="35"/>
  <c r="M23" i="35"/>
  <c r="N23" i="35" s="1"/>
  <c r="M17" i="35"/>
  <c r="N17" i="35" s="1"/>
  <c r="M11" i="35"/>
  <c r="L5" i="35"/>
  <c r="L4" i="35" s="1"/>
  <c r="K5" i="35"/>
  <c r="J5" i="35"/>
  <c r="M54" i="35" l="1"/>
  <c r="N54" i="35" s="1"/>
  <c r="M5" i="35"/>
  <c r="N5" i="35" s="1"/>
  <c r="N11" i="35"/>
  <c r="K4" i="35"/>
  <c r="N135" i="35"/>
  <c r="N169" i="35"/>
  <c r="N157" i="35"/>
  <c r="M4" i="35" l="1"/>
  <c r="N4" i="35" s="1"/>
  <c r="V20" i="17"/>
  <c r="T20" i="17"/>
  <c r="P20" i="17"/>
  <c r="J20" i="17"/>
  <c r="G20" i="17"/>
  <c r="C20" i="17"/>
  <c r="V17" i="17"/>
  <c r="T17" i="17"/>
  <c r="P17" i="17"/>
  <c r="J17" i="17"/>
  <c r="G17" i="17"/>
  <c r="C17" i="17"/>
  <c r="A14" i="27" l="1"/>
  <c r="E14" i="27"/>
  <c r="H14" i="27"/>
  <c r="N14" i="27"/>
  <c r="V16" i="27" l="1"/>
  <c r="U16" i="27"/>
  <c r="S16" i="27"/>
  <c r="Q16" i="27"/>
  <c r="P16" i="27"/>
  <c r="O16" i="27"/>
  <c r="M16" i="27"/>
  <c r="L16" i="27"/>
  <c r="K16" i="27"/>
  <c r="J16" i="27"/>
  <c r="I16" i="27"/>
  <c r="G16" i="27"/>
  <c r="F16" i="27"/>
  <c r="D16" i="27"/>
  <c r="C16" i="27"/>
  <c r="B16" i="27"/>
  <c r="T15" i="27"/>
  <c r="R15" i="27"/>
  <c r="R16" i="27" s="1"/>
  <c r="AA10" i="27" s="1"/>
  <c r="N15" i="27"/>
  <c r="N16" i="27" s="1"/>
  <c r="AA9" i="27" s="1"/>
  <c r="H15" i="27"/>
  <c r="H16" i="27" s="1"/>
  <c r="AA8" i="27" s="1"/>
  <c r="E15" i="27"/>
  <c r="E16" i="27" s="1"/>
  <c r="AA7" i="27" s="1"/>
  <c r="A15" i="27"/>
  <c r="A16" i="27" s="1"/>
  <c r="AA6" i="27" s="1"/>
  <c r="T14" i="27"/>
  <c r="R14" i="27"/>
  <c r="Y19" i="17"/>
  <c r="T16" i="27" l="1"/>
  <c r="AA11" i="27" s="1"/>
  <c r="W15" i="27"/>
  <c r="F7" i="27" s="1"/>
  <c r="W14" i="27"/>
  <c r="Y20" i="17"/>
  <c r="W16" i="27" l="1"/>
  <c r="A16" i="25" l="1"/>
  <c r="Y16" i="17"/>
  <c r="V16" i="25"/>
  <c r="U16" i="25"/>
  <c r="S16" i="25"/>
  <c r="Q16" i="25"/>
  <c r="P16" i="25"/>
  <c r="O16" i="25"/>
  <c r="M16" i="25"/>
  <c r="L16" i="25"/>
  <c r="K16" i="25"/>
  <c r="J16" i="25"/>
  <c r="I16" i="25"/>
  <c r="G16" i="25"/>
  <c r="F16" i="25"/>
  <c r="D16" i="25"/>
  <c r="C16" i="25"/>
  <c r="B16" i="25"/>
  <c r="T15" i="25"/>
  <c r="R15" i="25"/>
  <c r="R16" i="25" s="1"/>
  <c r="AA10" i="25" s="1"/>
  <c r="N15" i="25"/>
  <c r="N16" i="25" s="1"/>
  <c r="AA9" i="25" s="1"/>
  <c r="H15" i="25"/>
  <c r="H16" i="25" s="1"/>
  <c r="AA8" i="25" s="1"/>
  <c r="E15" i="25"/>
  <c r="A15" i="25"/>
  <c r="AA6" i="25" s="1"/>
  <c r="T14" i="25"/>
  <c r="R14" i="25"/>
  <c r="E16" i="25"/>
  <c r="AA7" i="25" s="1"/>
  <c r="L21" i="17" l="1"/>
  <c r="T16" i="25"/>
  <c r="AA11" i="25" s="1"/>
  <c r="Y17" i="17"/>
  <c r="L18" i="17"/>
  <c r="W15" i="25"/>
  <c r="W14" i="25"/>
  <c r="W16" i="25" l="1"/>
  <c r="F7" i="25"/>
  <c r="Y13" i="17" l="1"/>
  <c r="Y10" i="17"/>
  <c r="Y7" i="17"/>
  <c r="X21" i="17"/>
  <c r="W21" i="17"/>
  <c r="U21" i="17"/>
  <c r="S21" i="17"/>
  <c r="R21" i="17"/>
  <c r="Q21" i="17"/>
  <c r="O21" i="17"/>
  <c r="N21" i="17"/>
  <c r="M21" i="17"/>
  <c r="K21" i="17"/>
  <c r="I21" i="17"/>
  <c r="H21" i="17"/>
  <c r="F21" i="17"/>
  <c r="E21" i="17"/>
  <c r="D21" i="17"/>
  <c r="Y8" i="17" l="1"/>
  <c r="K18" i="17"/>
  <c r="F18" i="17"/>
  <c r="M18" i="17"/>
  <c r="R18" i="17"/>
  <c r="X18" i="17"/>
  <c r="E18" i="17"/>
  <c r="Q18" i="17"/>
  <c r="H18" i="17"/>
  <c r="N18" i="17"/>
  <c r="S18" i="17"/>
  <c r="W18" i="17"/>
  <c r="D18" i="17"/>
  <c r="I18" i="17"/>
  <c r="O18" i="17"/>
  <c r="T5" i="17"/>
  <c r="T21" i="17" s="1"/>
  <c r="U18" i="17"/>
  <c r="C5" i="17"/>
  <c r="P5" i="17"/>
  <c r="P21" i="17" s="1"/>
  <c r="G5" i="17"/>
  <c r="G21" i="17" s="1"/>
  <c r="J5" i="17"/>
  <c r="J21" i="17" s="1"/>
  <c r="Y3" i="17"/>
  <c r="V21" i="17"/>
  <c r="Y14" i="17"/>
  <c r="Y11" i="17"/>
  <c r="C21" i="17" l="1"/>
  <c r="Y5" i="17"/>
  <c r="P18" i="17"/>
  <c r="C18" i="17"/>
  <c r="G18" i="17"/>
  <c r="V18" i="17"/>
  <c r="J18" i="17"/>
  <c r="T18" i="17"/>
  <c r="Y21" i="17" l="1"/>
  <c r="Y9" i="17"/>
  <c r="Y18" i="17"/>
  <c r="Y15" i="17"/>
  <c r="Y12" i="17"/>
</calcChain>
</file>

<file path=xl/comments1.xml><?xml version="1.0" encoding="utf-8"?>
<comments xmlns="http://schemas.openxmlformats.org/spreadsheetml/2006/main">
  <authors>
    <author>hyperion113</author>
  </authors>
  <commentList>
    <comment ref="J4" authorId="0">
      <text>
        <r>
          <rPr>
            <b/>
            <sz val="9"/>
            <color indexed="81"/>
            <rFont val="MS P ゴシック"/>
            <family val="3"/>
            <charset val="128"/>
          </rPr>
          <t>hyperion113:</t>
        </r>
        <r>
          <rPr>
            <sz val="9"/>
            <color indexed="81"/>
            <rFont val="MS P ゴシック"/>
            <family val="3"/>
            <charset val="128"/>
          </rPr>
          <t xml:space="preserve">
その他5分ほどを考慮
</t>
        </r>
      </text>
    </comment>
    <comment ref="A11" authorId="0">
      <text>
        <r>
          <rPr>
            <b/>
            <sz val="9"/>
            <color indexed="81"/>
            <rFont val="MS P ゴシック"/>
            <family val="3"/>
            <charset val="128"/>
          </rPr>
          <t>hyperion113:</t>
        </r>
        <r>
          <rPr>
            <sz val="9"/>
            <color indexed="81"/>
            <rFont val="MS P ゴシック"/>
            <family val="3"/>
            <charset val="128"/>
          </rPr>
          <t xml:space="preserve">
削除候補</t>
        </r>
      </text>
    </comment>
  </commentList>
</comments>
</file>

<file path=xl/comments2.xml><?xml version="1.0" encoding="utf-8"?>
<comments xmlns="http://schemas.openxmlformats.org/spreadsheetml/2006/main">
  <authors>
    <author>hyperion113</author>
  </authors>
  <commentList>
    <comment ref="A10" authorId="0">
      <text>
        <r>
          <rPr>
            <b/>
            <sz val="9"/>
            <color indexed="81"/>
            <rFont val="MS P ゴシック"/>
            <family val="3"/>
            <charset val="128"/>
          </rPr>
          <t>hyperion113:</t>
        </r>
        <r>
          <rPr>
            <sz val="9"/>
            <color indexed="81"/>
            <rFont val="MS P ゴシック"/>
            <family val="3"/>
            <charset val="128"/>
          </rPr>
          <t xml:space="preserve">
削除候補</t>
        </r>
      </text>
    </comment>
  </commentList>
</comments>
</file>

<file path=xl/sharedStrings.xml><?xml version="1.0" encoding="utf-8"?>
<sst xmlns="http://schemas.openxmlformats.org/spreadsheetml/2006/main" count="378" uniqueCount="181">
  <si>
    <t>CCテスト　プロトタイプ</t>
    <phoneticPr fontId="1" type="Hiragana" alignment="center"/>
  </si>
  <si>
    <t>NAME：</t>
    <phoneticPr fontId="1" type="Hiragana" alignment="center"/>
  </si>
  <si>
    <t>Q1</t>
    <phoneticPr fontId="1" type="Hiragana" alignment="center"/>
  </si>
  <si>
    <t>音読テスト</t>
    <rPh sb="0" eb="5">
      <t>おんどく</t>
    </rPh>
    <phoneticPr fontId="1" type="Hiragana"/>
  </si>
  <si>
    <t>アナウンスや広告などの日本文を音読する問題です。</t>
    <rPh sb="6" eb="8">
      <t>こうこく</t>
    </rPh>
    <rPh sb="11" eb="14">
      <t>にほんぶん</t>
    </rPh>
    <rPh sb="15" eb="17">
      <t>おんどく</t>
    </rPh>
    <rPh sb="19" eb="21">
      <t>もんだい</t>
    </rPh>
    <phoneticPr fontId="1" type="Hiragana" alignment="center"/>
  </si>
  <si>
    <t>Q2</t>
    <phoneticPr fontId="1" type="Hiragana" alignment="center"/>
  </si>
  <si>
    <t>Q3</t>
    <phoneticPr fontId="1" type="Hiragana" alignment="center"/>
  </si>
  <si>
    <t>所要時間</t>
    <rPh sb="0" eb="2">
      <t>しょよう</t>
    </rPh>
    <rPh sb="2" eb="4">
      <t>じかん</t>
    </rPh>
    <phoneticPr fontId="1" type="Hiragana" alignment="center"/>
  </si>
  <si>
    <t>実績結果</t>
    <rPh sb="0" eb="2">
      <t>じっせき</t>
    </rPh>
    <rPh sb="2" eb="4">
      <t>けっか</t>
    </rPh>
    <phoneticPr fontId="1" type="Hiragana" alignment="center"/>
  </si>
  <si>
    <t>写真を見て内容を描写する問題です。</t>
    <rPh sb="0" eb="2">
      <t>しゃしん</t>
    </rPh>
    <rPh sb="3" eb="4">
      <t>み</t>
    </rPh>
    <rPh sb="5" eb="7">
      <t>ないよう</t>
    </rPh>
    <rPh sb="8" eb="10">
      <t>びょうしゃ</t>
    </rPh>
    <rPh sb="12" eb="14">
      <t>もんだい</t>
    </rPh>
    <phoneticPr fontId="1" type="Hiragana" alignment="center"/>
  </si>
  <si>
    <t>Q４</t>
    <phoneticPr fontId="1" type="Hiragana" alignment="center"/>
  </si>
  <si>
    <t>Q5</t>
    <phoneticPr fontId="1" type="Hiragana" alignment="center"/>
  </si>
  <si>
    <t>応答テスト</t>
    <rPh sb="0" eb="2">
      <t>おうとう</t>
    </rPh>
    <phoneticPr fontId="1" type="Hiragana"/>
  </si>
  <si>
    <t>身近な話題についてのインタビューに答えるといった形式の問題です。</t>
    <rPh sb="0" eb="2">
      <t>みぢか</t>
    </rPh>
    <rPh sb="3" eb="5">
      <t>わだい</t>
    </rPh>
    <rPh sb="17" eb="18">
      <t>こた</t>
    </rPh>
    <rPh sb="24" eb="26">
      <t>けいしき</t>
    </rPh>
    <rPh sb="27" eb="29">
      <t>もんだい</t>
    </rPh>
    <phoneticPr fontId="1" type="Hiragana" alignment="center"/>
  </si>
  <si>
    <t>Q6</t>
    <phoneticPr fontId="1" type="Hiragana" alignment="center"/>
  </si>
  <si>
    <t>Q7</t>
  </si>
  <si>
    <t>Q8</t>
  </si>
  <si>
    <t>資料応答テスト</t>
    <rPh sb="0" eb="2">
      <t>しりょう</t>
    </rPh>
    <rPh sb="2" eb="4">
      <t>おうとう</t>
    </rPh>
    <phoneticPr fontId="1" type="Hiragana"/>
  </si>
  <si>
    <t>提示された資料について3つの設問に答える問題です。</t>
    <rPh sb="0" eb="2">
      <t>ていじ</t>
    </rPh>
    <rPh sb="5" eb="7">
      <t>しりょう</t>
    </rPh>
    <rPh sb="14" eb="16">
      <t>せつもん</t>
    </rPh>
    <rPh sb="17" eb="18">
      <t>こた</t>
    </rPh>
    <rPh sb="20" eb="22">
      <t>もんだい</t>
    </rPh>
    <phoneticPr fontId="1" type="Hiragana" alignment="center"/>
  </si>
  <si>
    <t>Q9</t>
    <phoneticPr fontId="1" type="Hiragana" alignment="center"/>
  </si>
  <si>
    <t>【資料】</t>
    <rPh sb="1" eb="3">
      <t>しりょう</t>
    </rPh>
    <phoneticPr fontId="1" type="Hiragana" alignment="center"/>
  </si>
  <si>
    <t>事業の立ち上げと経営について</t>
    <rPh sb="0" eb="2">
      <t>じぎょう</t>
    </rPh>
    <rPh sb="3" eb="4">
      <t>た</t>
    </rPh>
    <rPh sb="5" eb="6">
      <t>あ</t>
    </rPh>
    <rPh sb="8" eb="10">
      <t>けいえい</t>
    </rPh>
    <phoneticPr fontId="1" type="Hiragana" alignment="center"/>
  </si>
  <si>
    <t>日付</t>
    <rPh sb="0" eb="2">
      <t>ひづけ</t>
    </rPh>
    <phoneticPr fontId="1" type="Hiragana" alignment="center"/>
  </si>
  <si>
    <t>場所</t>
    <rPh sb="0" eb="2">
      <t>ばしょ</t>
    </rPh>
    <phoneticPr fontId="1" type="Hiragana" alignment="center"/>
  </si>
  <si>
    <t>セミナー</t>
    <phoneticPr fontId="1" type="Hiragana" alignment="center"/>
  </si>
  <si>
    <t>参加費</t>
    <rPh sb="0" eb="3">
      <t>さんかひ</t>
    </rPh>
    <phoneticPr fontId="1" type="Hiragana" alignment="center"/>
  </si>
  <si>
    <t>一般</t>
    <rPh sb="0" eb="2">
      <t>いっぱん</t>
    </rPh>
    <phoneticPr fontId="1" type="Hiragana" alignment="center"/>
  </si>
  <si>
    <t>または</t>
    <phoneticPr fontId="1" type="Hiragana" alignment="center"/>
  </si>
  <si>
    <t>セミナーは何時に始まって、何時に終わりますか？</t>
    <rPh sb="5" eb="7">
      <t>なんじ</t>
    </rPh>
    <rPh sb="8" eb="9">
      <t>はじ</t>
    </rPh>
    <rPh sb="13" eb="15">
      <t>なんじ</t>
    </rPh>
    <rPh sb="16" eb="17">
      <t>お</t>
    </rPh>
    <phoneticPr fontId="1" type="Hiragana" alignment="center"/>
  </si>
  <si>
    <t>Q11</t>
    <phoneticPr fontId="1" type="Hiragana" alignment="center"/>
  </si>
  <si>
    <t>Q10</t>
    <phoneticPr fontId="1" type="Hiragana" alignment="center"/>
  </si>
  <si>
    <t>「事業を宣伝するには」312号室　－　ワクワク出版社</t>
    <rPh sb="1" eb="3">
      <t>じぎょう</t>
    </rPh>
    <rPh sb="4" eb="6">
      <t>せんでん</t>
    </rPh>
    <rPh sb="14" eb="16">
      <t>ごうしつ</t>
    </rPh>
    <rPh sb="23" eb="26">
      <t>しゅっぱんしゃ</t>
    </rPh>
    <phoneticPr fontId="1" type="Hiragana" alignment="center"/>
  </si>
  <si>
    <t>「収益計画」318号室　－　鈴木一郎、鳥羽一郎</t>
    <rPh sb="1" eb="5">
      <t>しゅうえきけいかく</t>
    </rPh>
    <rPh sb="9" eb="11">
      <t>ごうしつ</t>
    </rPh>
    <rPh sb="14" eb="16">
      <t>すずき</t>
    </rPh>
    <rPh sb="16" eb="18">
      <t>いちろう</t>
    </rPh>
    <rPh sb="19" eb="21">
      <t>とば</t>
    </rPh>
    <rPh sb="21" eb="23">
      <t>いちろう</t>
    </rPh>
    <phoneticPr fontId="1" type="Hiragana" alignment="center"/>
  </si>
  <si>
    <t>「事業の資金調達」210号室　－　山田太郎（公認会計士）</t>
    <rPh sb="1" eb="3">
      <t>じぎょう</t>
    </rPh>
    <rPh sb="4" eb="6">
      <t>しきん</t>
    </rPh>
    <rPh sb="6" eb="8">
      <t>ちょうたつ</t>
    </rPh>
    <rPh sb="12" eb="14">
      <t>ごうしつ</t>
    </rPh>
    <rPh sb="17" eb="19">
      <t>やまだ</t>
    </rPh>
    <rPh sb="19" eb="21">
      <t>たろう</t>
    </rPh>
    <rPh sb="22" eb="27">
      <t>こうにんかいけいし</t>
    </rPh>
    <phoneticPr fontId="1" type="Hiragana" alignment="center"/>
  </si>
  <si>
    <t>「販売技術についてのワークショップ」246号室　－　佐藤花子　</t>
    <rPh sb="1" eb="3">
      <t>はんばい</t>
    </rPh>
    <rPh sb="3" eb="5">
      <t>ぎじゅつ</t>
    </rPh>
    <rPh sb="21" eb="23">
      <t>ごうしつ</t>
    </rPh>
    <rPh sb="26" eb="28">
      <t>さとう</t>
    </rPh>
    <rPh sb="28" eb="30">
      <t>はなこ</t>
    </rPh>
    <phoneticPr fontId="1" type="Hiragana" alignment="center"/>
  </si>
  <si>
    <t>全体討論</t>
    <rPh sb="0" eb="4">
      <t>ぜんたいとうろん</t>
    </rPh>
    <phoneticPr fontId="1" type="Hiragana" alignment="center"/>
  </si>
  <si>
    <t>3,000円</t>
    <rPh sb="5" eb="6">
      <t>えん</t>
    </rPh>
    <phoneticPr fontId="1" type="Hiragana" alignment="center"/>
  </si>
  <si>
    <t>1,000円</t>
    <rPh sb="5" eb="6">
      <t>えん</t>
    </rPh>
    <phoneticPr fontId="1" type="Hiragana" alignment="center"/>
  </si>
  <si>
    <t>会員</t>
    <rPh sb="0" eb="2">
      <t>かいいん</t>
    </rPh>
    <phoneticPr fontId="1" type="Hiragana" alignment="center"/>
  </si>
  <si>
    <t>　六本木ヒルズ森タワー55階</t>
    <rPh sb="1" eb="4">
      <t>ろっぽんぎ</t>
    </rPh>
    <rPh sb="7" eb="8">
      <t>もり</t>
    </rPh>
    <rPh sb="13" eb="14">
      <t>かい</t>
    </rPh>
    <phoneticPr fontId="1" type="Hiragana" alignment="center"/>
  </si>
  <si>
    <t>写真描写問題</t>
    <rPh sb="0" eb="6">
      <t>しゃしんびょうしゃもんだい</t>
    </rPh>
    <phoneticPr fontId="1" type="Hiragana"/>
  </si>
  <si>
    <t>【設問設定】</t>
    <rPh sb="1" eb="5">
      <t>せつもんせってい</t>
    </rPh>
    <phoneticPr fontId="1" type="Hiragana" alignment="center"/>
  </si>
  <si>
    <t>解決力テスト</t>
    <rPh sb="0" eb="3">
      <t>かいけつりょく</t>
    </rPh>
    <phoneticPr fontId="1" type="Hiragana"/>
  </si>
  <si>
    <t>留守番電話のメッセージなどを聞き、問題点を明らかにしその解決策を提案する問題です。</t>
    <rPh sb="0" eb="3">
      <t>るすばん</t>
    </rPh>
    <rPh sb="3" eb="5">
      <t>でんわ</t>
    </rPh>
    <rPh sb="14" eb="15">
      <t>き</t>
    </rPh>
    <rPh sb="17" eb="20">
      <t>もんだいてん</t>
    </rPh>
    <rPh sb="21" eb="22">
      <t>あき</t>
    </rPh>
    <rPh sb="28" eb="31">
      <t>かいけつさく</t>
    </rPh>
    <rPh sb="32" eb="34">
      <t>ていあん</t>
    </rPh>
    <rPh sb="36" eb="38">
      <t>もんだい</t>
    </rPh>
    <phoneticPr fontId="1" type="Hiragana" alignment="center"/>
  </si>
  <si>
    <t>Q12</t>
    <phoneticPr fontId="1" type="Hiragana" alignment="center"/>
  </si>
  <si>
    <t>もしもし。山田太郎と言います。銀行のキャッシュカードのことで電話をしました。
今朝早くATMに行きましたが、銀行が閉まっている時間なので、ATMしかなくて。
とにかく、キャッシュカードを入れて、お金は引き出せたんですが、カードが機械から出てこなかったんです。確認票とお金だけが出てきて、カードは出てきませんでした。
今夜から旅行に行くので、カードがないと困るんです。今朝は早くから仕事へ行かなければならなかったので、銀行が開くまで待つ時間はありませんでした。私の職場まで電話をいただき、カードを返してもらうにはどうしたらいいか、教えてください。
今日は多忙なので早急に電話をください。カードがないと旅行に行けませんので。
連絡先は555-1234。山田太郎です。よろしくお願いします。</t>
    <phoneticPr fontId="1" type="Hiragana" alignment="center"/>
  </si>
  <si>
    <t>意見力テスト</t>
    <rPh sb="0" eb="2">
      <t>いけん</t>
    </rPh>
    <rPh sb="2" eb="3">
      <t>りょく</t>
    </rPh>
    <phoneticPr fontId="1" type="Hiragana"/>
  </si>
  <si>
    <t>あるテーマについて、自分の意見とその理由を述べる問題です。</t>
    <rPh sb="10" eb="12">
      <t>じぶん</t>
    </rPh>
    <rPh sb="13" eb="15">
      <t>いけん</t>
    </rPh>
    <rPh sb="18" eb="20">
      <t>りゆう</t>
    </rPh>
    <rPh sb="21" eb="22">
      <t>の</t>
    </rPh>
    <rPh sb="24" eb="26">
      <t>もんだい</t>
    </rPh>
    <phoneticPr fontId="1" type="Hiragana" alignment="center"/>
  </si>
  <si>
    <t>お答えください。</t>
    <rPh sb="1" eb="2">
      <t>こた</t>
    </rPh>
    <phoneticPr fontId="1" type="Hiragana" alignment="center"/>
  </si>
  <si>
    <t>Q13</t>
    <phoneticPr fontId="1" type="Hiragana" alignment="center"/>
  </si>
  <si>
    <t>Q14</t>
    <phoneticPr fontId="1" type="Hiragana" alignment="center"/>
  </si>
  <si>
    <t>Q15</t>
    <phoneticPr fontId="1" type="Hiragana" alignment="center"/>
  </si>
  <si>
    <t>写真が表示され、準備時間が30秒間あります。その後、「話してください。」と聞こえたら、45秒間で写真に表示されている状況をなるべく多く説明してください。</t>
    <rPh sb="0" eb="2">
      <t>しゃしん</t>
    </rPh>
    <rPh sb="3" eb="5">
      <t>ひょうじ</t>
    </rPh>
    <rPh sb="8" eb="12">
      <t>じゅんびじかん</t>
    </rPh>
    <rPh sb="15" eb="17">
      <t>びょうかん</t>
    </rPh>
    <rPh sb="24" eb="25">
      <t>あと</t>
    </rPh>
    <rPh sb="27" eb="28">
      <t>はな</t>
    </rPh>
    <rPh sb="37" eb="38">
      <t>き</t>
    </rPh>
    <rPh sb="45" eb="47">
      <t>びょうかん</t>
    </rPh>
    <rPh sb="48" eb="53">
      <t>しゃしん　ひょうじ</t>
    </rPh>
    <rPh sb="58" eb="60">
      <t>じょうきょう</t>
    </rPh>
    <rPh sb="65" eb="66">
      <t>おお</t>
    </rPh>
    <rPh sb="67" eb="69">
      <t>せつめい</t>
    </rPh>
    <phoneticPr fontId="1" type="Hiragana" alignment="center"/>
  </si>
  <si>
    <t>あなたは、音楽に関する調査をしている人に、街頭インタビューを答えることになりました。（街頭＝まちなか）</t>
    <rPh sb="5" eb="7">
      <t>おんがく</t>
    </rPh>
    <rPh sb="8" eb="9">
      <t>かん</t>
    </rPh>
    <rPh sb="11" eb="13">
      <t>ちょうさ</t>
    </rPh>
    <rPh sb="18" eb="19">
      <t>ひと</t>
    </rPh>
    <rPh sb="21" eb="23">
      <t>がいとう</t>
    </rPh>
    <rPh sb="30" eb="31">
      <t>こた</t>
    </rPh>
    <rPh sb="43" eb="45">
      <t>がいとう</t>
    </rPh>
    <phoneticPr fontId="1" type="Hiragana" alignment="center"/>
  </si>
  <si>
    <t>これから資料などの情報が表示されるので30秒間でよく確認しましょう。
その後、設問設定を伝えてから、あなたに質問をします。
1、2問目は15秒間、3問目は30秒間で解答してください。</t>
    <rPh sb="4" eb="6">
      <t>しりょう</t>
    </rPh>
    <rPh sb="9" eb="11">
      <t>じょうほう</t>
    </rPh>
    <rPh sb="12" eb="14">
      <t>ひょうじ</t>
    </rPh>
    <rPh sb="21" eb="23">
      <t>びょうかん</t>
    </rPh>
    <rPh sb="26" eb="28">
      <t>かくにん</t>
    </rPh>
    <rPh sb="37" eb="38">
      <t>ご</t>
    </rPh>
    <rPh sb="39" eb="43">
      <t>せつもんせってい</t>
    </rPh>
    <rPh sb="44" eb="45">
      <t>つた</t>
    </rPh>
    <rPh sb="54" eb="56">
      <t>しつもん</t>
    </rPh>
    <rPh sb="65" eb="66">
      <t>もん</t>
    </rPh>
    <rPh sb="66" eb="67">
      <t>め</t>
    </rPh>
    <rPh sb="70" eb="72">
      <t>びょうかん</t>
    </rPh>
    <rPh sb="74" eb="75">
      <t>もん</t>
    </rPh>
    <rPh sb="75" eb="76">
      <t>め</t>
    </rPh>
    <rPh sb="79" eb="81">
      <t>びょうかん</t>
    </rPh>
    <rPh sb="82" eb="84">
      <t>かいとう</t>
    </rPh>
    <phoneticPr fontId="1" type="Hiragana" alignment="center"/>
  </si>
  <si>
    <t>あなたの意見とその理由を述べてください。</t>
    <rPh sb="4" eb="6">
      <t>いけん</t>
    </rPh>
    <rPh sb="9" eb="11">
      <t>りゆう</t>
    </rPh>
    <rPh sb="12" eb="13">
      <t>の</t>
    </rPh>
    <phoneticPr fontId="1" type="Hiragana" alignment="center"/>
  </si>
  <si>
    <t>Q16</t>
    <phoneticPr fontId="1" type="Hiragana" alignment="center"/>
  </si>
  <si>
    <t>アンドロイドとiPHONEのどちらかの携帯を買おうとしている人がいます。
あなたはお店の店員さんです。あなたの思う考えをその人に伝えてください。</t>
    <rPh sb="19" eb="21">
      <t>けいたい</t>
    </rPh>
    <rPh sb="22" eb="23">
      <t>か</t>
    </rPh>
    <rPh sb="30" eb="31">
      <t>ひと</t>
    </rPh>
    <rPh sb="42" eb="43">
      <t>みせ</t>
    </rPh>
    <rPh sb="44" eb="46">
      <t>てんいん</t>
    </rPh>
    <rPh sb="55" eb="56">
      <t>おも</t>
    </rPh>
    <rPh sb="57" eb="58">
      <t>かんが</t>
    </rPh>
    <rPh sb="62" eb="63">
      <t>ひと</t>
    </rPh>
    <rPh sb="64" eb="65">
      <t>つた</t>
    </rPh>
    <phoneticPr fontId="1" type="Hiragana" alignment="center"/>
  </si>
  <si>
    <t>点数</t>
    <rPh sb="0" eb="2">
      <t>てんすう</t>
    </rPh>
    <phoneticPr fontId="1" type="Hiragana" alignment="center"/>
  </si>
  <si>
    <t>採点</t>
    <rPh sb="0" eb="2">
      <t>サイテン</t>
    </rPh>
    <phoneticPr fontId="1"/>
  </si>
  <si>
    <t>採点ポイント</t>
    <rPh sb="0" eb="2">
      <t>サイテン</t>
    </rPh>
    <phoneticPr fontId="1"/>
  </si>
  <si>
    <t>分かりやすい発音とリズムで読めるか、がポイント</t>
    <phoneticPr fontId="1"/>
  </si>
  <si>
    <t>意味のまとまりごとに、正しく区切って読む</t>
  </si>
  <si>
    <t>意味上、重要な語を強く読む</t>
    <phoneticPr fontId="1"/>
  </si>
  <si>
    <t>適切な語彙・語句を使って写真の特徴を詳しく描写できるか、
適切な構文を使って分かりやすく説明できるか、がポイント</t>
    <phoneticPr fontId="1"/>
  </si>
  <si>
    <t>自分の感想ではなく、写真を描写している</t>
    <rPh sb="0" eb="2">
      <t>ジブン</t>
    </rPh>
    <rPh sb="3" eb="5">
      <t>カンソウ</t>
    </rPh>
    <rPh sb="10" eb="12">
      <t>シャシン</t>
    </rPh>
    <rPh sb="13" eb="15">
      <t>ビョウシャ</t>
    </rPh>
    <phoneticPr fontId="1"/>
  </si>
  <si>
    <t>シーンに応じた適切な表現を使って、すばやく正確に答えることがポイント</t>
    <phoneticPr fontId="1"/>
  </si>
  <si>
    <t>「一般」と「会員」の違いと、「昼食代」の2件を理解して伝えることができる</t>
    <rPh sb="1" eb="3">
      <t>イッパン</t>
    </rPh>
    <rPh sb="6" eb="8">
      <t>カイイン</t>
    </rPh>
    <rPh sb="10" eb="11">
      <t>チガ</t>
    </rPh>
    <rPh sb="15" eb="17">
      <t>チュウショク</t>
    </rPh>
    <rPh sb="17" eb="18">
      <t>ダイ</t>
    </rPh>
    <rPh sb="21" eb="22">
      <t>ケン</t>
    </rPh>
    <rPh sb="23" eb="25">
      <t>リカイ</t>
    </rPh>
    <rPh sb="27" eb="28">
      <t>ツタ</t>
    </rPh>
    <phoneticPr fontId="1"/>
  </si>
  <si>
    <t>※昼食</t>
    <rPh sb="1" eb="3">
      <t>ちゅうしょく</t>
    </rPh>
    <phoneticPr fontId="1" type="Hiragana" alignment="center"/>
  </si>
  <si>
    <t>電話をかけている相手を踏まえ、それにふさわしいトーンで話しているか、
問題点や相手の要求を理解し、的を射た適切な解決策を示しているかがポイント</t>
    <phoneticPr fontId="1"/>
  </si>
  <si>
    <t>問題点を明確に提示している</t>
    <rPh sb="0" eb="3">
      <t>モンダイテン</t>
    </rPh>
    <rPh sb="4" eb="6">
      <t>メイカク</t>
    </rPh>
    <rPh sb="7" eb="9">
      <t>テイジ</t>
    </rPh>
    <phoneticPr fontId="1"/>
  </si>
  <si>
    <t>問題点を的確に理解している</t>
    <rPh sb="0" eb="3">
      <t>モンダイテン</t>
    </rPh>
    <rPh sb="4" eb="6">
      <t>テキカク</t>
    </rPh>
    <rPh sb="7" eb="9">
      <t>リカイ</t>
    </rPh>
    <phoneticPr fontId="1"/>
  </si>
  <si>
    <t>解決案を明確に提示している</t>
    <rPh sb="0" eb="2">
      <t>カイケツ</t>
    </rPh>
    <rPh sb="2" eb="3">
      <t>アン</t>
    </rPh>
    <rPh sb="4" eb="6">
      <t>メイカク</t>
    </rPh>
    <rPh sb="7" eb="9">
      <t>テイジ</t>
    </rPh>
    <phoneticPr fontId="1"/>
  </si>
  <si>
    <t>解決案を的確に理解している</t>
    <rPh sb="0" eb="2">
      <t>カイケツ</t>
    </rPh>
    <rPh sb="2" eb="3">
      <t>アン</t>
    </rPh>
    <rPh sb="4" eb="6">
      <t>テキカク</t>
    </rPh>
    <rPh sb="7" eb="9">
      <t>リカイ</t>
    </rPh>
    <phoneticPr fontId="1"/>
  </si>
  <si>
    <t>テーマを正しく理解し、自分の意見や立場（賛成・反対）を明らかにし、
その理由を例や説明を添えて、論理的に分かりやすく話すことがポイント</t>
    <phoneticPr fontId="1"/>
  </si>
  <si>
    <t>達成率</t>
    <rPh sb="0" eb="3">
      <t>タッセイリツ</t>
    </rPh>
    <phoneticPr fontId="1"/>
  </si>
  <si>
    <t>これから設問設定をお伝えします。その後、15秒間の準備時間があります。
「話してください。」と聞こえたら、問題に対する意見とその理由を180秒間で
述べてください。なるべく詳しく説明してください。</t>
    <rPh sb="4" eb="8">
      <t>せつもんせってい</t>
    </rPh>
    <rPh sb="10" eb="11">
      <t>つた</t>
    </rPh>
    <rPh sb="18" eb="19">
      <t>ご</t>
    </rPh>
    <rPh sb="22" eb="24">
      <t>びょうかん</t>
    </rPh>
    <rPh sb="25" eb="29">
      <t>じゅんびじかん</t>
    </rPh>
    <rPh sb="37" eb="38">
      <t>はな</t>
    </rPh>
    <rPh sb="47" eb="48">
      <t>き</t>
    </rPh>
    <rPh sb="53" eb="55">
      <t>もんだい</t>
    </rPh>
    <rPh sb="56" eb="57">
      <t>たい</t>
    </rPh>
    <rPh sb="59" eb="61">
      <t>いけん</t>
    </rPh>
    <rPh sb="64" eb="66">
      <t>りゆう</t>
    </rPh>
    <rPh sb="70" eb="72">
      <t>びょうかん</t>
    </rPh>
    <rPh sb="74" eb="75">
      <t>の</t>
    </rPh>
    <rPh sb="86" eb="87">
      <t>くわ</t>
    </rPh>
    <rPh sb="89" eb="91">
      <t>せつめい</t>
    </rPh>
    <phoneticPr fontId="1" type="Hiragana" alignment="center"/>
  </si>
  <si>
    <t>インターネット広告とは、インターネットのウェブサイトやメールを使用し、
企業が製品やサービスのマーケティングの為に行う広告活動のことである。
携帯電話などのモバイル端末に表示する広告も含まれる。「ネット広告」と略されたり、
「オンライン広告」、「ウェブ広告」とも呼ばれる。</t>
    <rPh sb="7" eb="9">
      <t>こうこく</t>
    </rPh>
    <rPh sb="31" eb="33">
      <t>しよう</t>
    </rPh>
    <rPh sb="36" eb="38">
      <t>きぎょう</t>
    </rPh>
    <rPh sb="39" eb="41">
      <t>せいひん</t>
    </rPh>
    <rPh sb="55" eb="56">
      <t>ため</t>
    </rPh>
    <rPh sb="57" eb="58">
      <t>おこな</t>
    </rPh>
    <rPh sb="59" eb="63">
      <t>こうこくかつどう</t>
    </rPh>
    <rPh sb="71" eb="75">
      <t>けいたいでんわ</t>
    </rPh>
    <rPh sb="82" eb="84">
      <t>たんまつ</t>
    </rPh>
    <rPh sb="85" eb="87">
      <t>ひょうじ</t>
    </rPh>
    <rPh sb="89" eb="91">
      <t>こうこく</t>
    </rPh>
    <rPh sb="92" eb="93">
      <t>ふく</t>
    </rPh>
    <rPh sb="101" eb="103">
      <t>こうこく</t>
    </rPh>
    <rPh sb="105" eb="106">
      <t>りゃく</t>
    </rPh>
    <rPh sb="118" eb="120">
      <t>こうこく</t>
    </rPh>
    <rPh sb="126" eb="128">
      <t>こうこく</t>
    </rPh>
    <rPh sb="131" eb="132">
      <t>よ</t>
    </rPh>
    <phoneticPr fontId="1" type="Hiragana" alignment="center"/>
  </si>
  <si>
    <t>国内の旅行スポットとして、常に上位にいる“沖縄”。そこには思わず息を飲むような
青く美しい海があり、癒しの絶景を目的として訪れる人が多いはず。
そんな沖縄には沢山の観光スポットがあります。どこを周ればいいか迷っている人に、
今回はなんと33もの観光スポットをご紹介していきます。</t>
    <rPh sb="0" eb="2">
      <t>こくない</t>
    </rPh>
    <rPh sb="3" eb="5">
      <t>りょこう</t>
    </rPh>
    <rPh sb="13" eb="14">
      <t>つね</t>
    </rPh>
    <rPh sb="15" eb="17">
      <t>じょうい</t>
    </rPh>
    <rPh sb="21" eb="23">
      <t>おきなわ</t>
    </rPh>
    <rPh sb="29" eb="30">
      <t>おも</t>
    </rPh>
    <rPh sb="32" eb="33">
      <t>いき</t>
    </rPh>
    <rPh sb="34" eb="35">
      <t>の</t>
    </rPh>
    <rPh sb="40" eb="41">
      <t>あお</t>
    </rPh>
    <rPh sb="42" eb="43">
      <t>うつく</t>
    </rPh>
    <rPh sb="45" eb="46">
      <t>うみ</t>
    </rPh>
    <rPh sb="50" eb="51">
      <t>いや</t>
    </rPh>
    <rPh sb="53" eb="55">
      <t>ぜっけい</t>
    </rPh>
    <rPh sb="56" eb="58">
      <t>もくてき</t>
    </rPh>
    <rPh sb="61" eb="62">
      <t>おとず</t>
    </rPh>
    <rPh sb="64" eb="65">
      <t>ひと</t>
    </rPh>
    <rPh sb="66" eb="67">
      <t>おお</t>
    </rPh>
    <rPh sb="75" eb="77">
      <t>おきなわ</t>
    </rPh>
    <rPh sb="79" eb="81">
      <t>たくさん</t>
    </rPh>
    <rPh sb="82" eb="84">
      <t>かんこう</t>
    </rPh>
    <rPh sb="97" eb="98">
      <t>まわ</t>
    </rPh>
    <rPh sb="103" eb="104">
      <t>まよ</t>
    </rPh>
    <rPh sb="108" eb="109">
      <t>ひと</t>
    </rPh>
    <rPh sb="112" eb="114">
      <t>こんかい</t>
    </rPh>
    <rPh sb="122" eb="124">
      <t>かんこう</t>
    </rPh>
    <rPh sb="130" eb="132">
      <t>しょうかい</t>
    </rPh>
    <phoneticPr fontId="1" type="Hiragana" alignment="center"/>
  </si>
  <si>
    <t>スーパーやコンビニには数多くのポテトチップスが棚に並んでいる。
製品の種類を増やすほど、顧客のニーズに応えられ、ビジネスは上手くいくように思える。
だが、同志社大学の加登豊教授は「日本企業では営業の業績評価が『利益』より『売上』で
行われている。このため『数打てば、当たるかもしれない』と考えてしまい、
利益に貢献しない製品が増えつづけている」と指摘する。</t>
    <rPh sb="11" eb="13">
      <t>かずおお</t>
    </rPh>
    <rPh sb="23" eb="24">
      <t>たな</t>
    </rPh>
    <rPh sb="25" eb="26">
      <t>なら</t>
    </rPh>
    <rPh sb="32" eb="34">
      <t>せいひん</t>
    </rPh>
    <rPh sb="35" eb="37">
      <t>しゅるい</t>
    </rPh>
    <rPh sb="38" eb="39">
      <t>ふ</t>
    </rPh>
    <rPh sb="44" eb="46">
      <t>こきゃく</t>
    </rPh>
    <rPh sb="51" eb="52">
      <t>こた</t>
    </rPh>
    <rPh sb="61" eb="63">
      <t>うま</t>
    </rPh>
    <rPh sb="69" eb="70">
      <t>おも</t>
    </rPh>
    <rPh sb="77" eb="82">
      <t>どうししゃだいがく</t>
    </rPh>
    <rPh sb="83" eb="88">
      <t>かどゆたかきょうじゅ</t>
    </rPh>
    <rPh sb="90" eb="94">
      <t>にほんきぎょう</t>
    </rPh>
    <rPh sb="96" eb="98">
      <t>えいぎょう</t>
    </rPh>
    <rPh sb="99" eb="103">
      <t>ぎょうせきひょうか</t>
    </rPh>
    <rPh sb="105" eb="107">
      <t>りえき</t>
    </rPh>
    <rPh sb="111" eb="113">
      <t>うりあげ</t>
    </rPh>
    <rPh sb="116" eb="117">
      <t>おこな</t>
    </rPh>
    <rPh sb="128" eb="130">
      <t>かずう</t>
    </rPh>
    <rPh sb="133" eb="134">
      <t>あ</t>
    </rPh>
    <rPh sb="144" eb="145">
      <t>かんが</t>
    </rPh>
    <rPh sb="152" eb="154">
      <t>りえき</t>
    </rPh>
    <rPh sb="155" eb="157">
      <t>こうけん</t>
    </rPh>
    <rPh sb="160" eb="162">
      <t>せいひん</t>
    </rPh>
    <rPh sb="163" eb="164">
      <t>ふ</t>
    </rPh>
    <rPh sb="173" eb="175">
      <t>してき</t>
    </rPh>
    <phoneticPr fontId="1" type="Hiragana" alignment="center"/>
  </si>
  <si>
    <t>これから設問設定をお伝えします。その後に留守番電話のメッセージをお伝えします。
メッセージを聞いた後、どのような立場で解答すべきかを考えもらいます。準備時間は
30秒間です。「話してください。」と聞こえたら、180秒間で解答してください。</t>
    <rPh sb="4" eb="6">
      <t>せつもん</t>
    </rPh>
    <rPh sb="6" eb="8">
      <t>せってい</t>
    </rPh>
    <rPh sb="10" eb="11">
      <t>つた</t>
    </rPh>
    <rPh sb="18" eb="19">
      <t>あと</t>
    </rPh>
    <rPh sb="20" eb="23">
      <t>るすばん</t>
    </rPh>
    <rPh sb="23" eb="25">
      <t>でんわ</t>
    </rPh>
    <rPh sb="33" eb="34">
      <t>つた</t>
    </rPh>
    <rPh sb="46" eb="47">
      <t>き</t>
    </rPh>
    <rPh sb="49" eb="50">
      <t>あと</t>
    </rPh>
    <rPh sb="56" eb="58">
      <t>たちば</t>
    </rPh>
    <rPh sb="59" eb="61">
      <t>かいとう</t>
    </rPh>
    <rPh sb="66" eb="67">
      <t>かんが</t>
    </rPh>
    <rPh sb="74" eb="78">
      <t>じゅんびじかん</t>
    </rPh>
    <rPh sb="82" eb="84">
      <t>びょうかん</t>
    </rPh>
    <rPh sb="88" eb="89">
      <t>はな</t>
    </rPh>
    <rPh sb="107" eb="109">
      <t>びょうかん</t>
    </rPh>
    <rPh sb="110" eb="112">
      <t>かいとう</t>
    </rPh>
    <phoneticPr fontId="1" type="Hiragana" alignment="center"/>
  </si>
  <si>
    <t>合計</t>
    <rPh sb="0" eb="2">
      <t>ゴウケイ</t>
    </rPh>
    <phoneticPr fontId="1"/>
  </si>
  <si>
    <t>あなたは、これからお見せする資料に記載されているセミナーの担当者です。試験官がそのセミナーについていくつか質問をするので、的確にお答えください。</t>
    <rPh sb="10" eb="11">
      <t>み</t>
    </rPh>
    <rPh sb="14" eb="16">
      <t>しりょう</t>
    </rPh>
    <rPh sb="17" eb="19">
      <t>きさい</t>
    </rPh>
    <rPh sb="29" eb="32">
      <t>たんとうしゃ</t>
    </rPh>
    <rPh sb="35" eb="38">
      <t>しけんかん</t>
    </rPh>
    <rPh sb="53" eb="55">
      <t>しつもん</t>
    </rPh>
    <rPh sb="61" eb="63">
      <t>てきかく</t>
    </rPh>
    <rPh sb="65" eb="66">
      <t>こた</t>
    </rPh>
    <phoneticPr fontId="1" type="Hiragana" alignment="center"/>
  </si>
  <si>
    <t>理論数値</t>
    <rPh sb="0" eb="2">
      <t>リロン</t>
    </rPh>
    <rPh sb="2" eb="4">
      <t>スウチ</t>
    </rPh>
    <phoneticPr fontId="1"/>
  </si>
  <si>
    <t>所要時間</t>
    <rPh sb="0" eb="2">
      <t>ショヨウ</t>
    </rPh>
    <rPh sb="2" eb="4">
      <t>ジカン</t>
    </rPh>
    <phoneticPr fontId="1"/>
  </si>
  <si>
    <t>点数</t>
    <rPh sb="0" eb="2">
      <t>テンスウ</t>
    </rPh>
    <phoneticPr fontId="1"/>
  </si>
  <si>
    <t>レベル</t>
    <phoneticPr fontId="1"/>
  </si>
  <si>
    <t>設問</t>
    <rPh sb="0" eb="2">
      <t>セツモン</t>
    </rPh>
    <phoneticPr fontId="1"/>
  </si>
  <si>
    <t>3問</t>
    <rPh sb="1" eb="2">
      <t>モン</t>
    </rPh>
    <phoneticPr fontId="1"/>
  </si>
  <si>
    <t>　音読テスト</t>
    <rPh sb="1" eb="3">
      <t>オンドク</t>
    </rPh>
    <phoneticPr fontId="1"/>
  </si>
  <si>
    <t>　写真描写問題</t>
    <rPh sb="1" eb="3">
      <t>シャシン</t>
    </rPh>
    <rPh sb="3" eb="5">
      <t>ビョウシャ</t>
    </rPh>
    <rPh sb="5" eb="7">
      <t>モンダイ</t>
    </rPh>
    <phoneticPr fontId="1"/>
  </si>
  <si>
    <t>　応答テスト</t>
    <rPh sb="1" eb="3">
      <t>オウトウ</t>
    </rPh>
    <phoneticPr fontId="1"/>
  </si>
  <si>
    <t>　資料応答テスト</t>
    <rPh sb="1" eb="3">
      <t>シリョウ</t>
    </rPh>
    <rPh sb="3" eb="5">
      <t>オウトウ</t>
    </rPh>
    <phoneticPr fontId="1"/>
  </si>
  <si>
    <t>　解決力テスト</t>
    <rPh sb="1" eb="3">
      <t>カイケツ</t>
    </rPh>
    <rPh sb="3" eb="4">
      <t>リョク</t>
    </rPh>
    <phoneticPr fontId="1"/>
  </si>
  <si>
    <t>　意見力テスト</t>
    <rPh sb="2" eb="4">
      <t>カイケツ</t>
    </rPh>
    <rPh sb="4" eb="5">
      <t>リョク</t>
    </rPh>
    <phoneticPr fontId="1"/>
  </si>
  <si>
    <t>CC1 : ネイティブレベル 90～100点
CC2 : ビジネスレベル 70～89点
CC3 : 日常会話レベル 50～69点
CC4 : 挨拶レベル 30～49点
CC5 : 自己紹介レベル 10～29点</t>
    <phoneticPr fontId="1"/>
  </si>
  <si>
    <t>制限時間内に答えられる</t>
    <rPh sb="0" eb="5">
      <t>セイゲンジカンナイ</t>
    </rPh>
    <rPh sb="6" eb="7">
      <t>コタ</t>
    </rPh>
    <phoneticPr fontId="1"/>
  </si>
  <si>
    <t>読み方を間違えずに発音できている</t>
    <rPh sb="0" eb="1">
      <t>ヨ</t>
    </rPh>
    <rPh sb="2" eb="3">
      <t>カタ</t>
    </rPh>
    <rPh sb="4" eb="6">
      <t>マチガ</t>
    </rPh>
    <rPh sb="9" eb="11">
      <t>ハツオン</t>
    </rPh>
    <phoneticPr fontId="1"/>
  </si>
  <si>
    <t>日本語の構文（SOV/ SV）で文を作れる</t>
    <rPh sb="0" eb="3">
      <t>ニホンゴ</t>
    </rPh>
    <rPh sb="4" eb="6">
      <t>コウブン</t>
    </rPh>
    <rPh sb="16" eb="17">
      <t>ブン</t>
    </rPh>
    <rPh sb="18" eb="19">
      <t>ツク</t>
    </rPh>
    <phoneticPr fontId="1"/>
  </si>
  <si>
    <t>HOWの疑問詞を理解している</t>
    <rPh sb="4" eb="7">
      <t>ギモンシ</t>
    </rPh>
    <rPh sb="8" eb="10">
      <t>リカイ</t>
    </rPh>
    <phoneticPr fontId="1"/>
  </si>
  <si>
    <t>制限時間内に答えられている</t>
    <rPh sb="0" eb="2">
      <t>セイゲン</t>
    </rPh>
    <rPh sb="2" eb="4">
      <t>ジカン</t>
    </rPh>
    <rPh sb="4" eb="5">
      <t>ナイ</t>
    </rPh>
    <rPh sb="6" eb="7">
      <t>コタ</t>
    </rPh>
    <phoneticPr fontId="1"/>
  </si>
  <si>
    <t>WHYの疑問詞を理解している</t>
    <rPh sb="4" eb="7">
      <t>ギモンシ</t>
    </rPh>
    <rPh sb="8" eb="10">
      <t>リカイ</t>
    </rPh>
    <phoneticPr fontId="1"/>
  </si>
  <si>
    <t>WHENの疑問詞を理解している</t>
    <rPh sb="5" eb="8">
      <t>ギモンシ</t>
    </rPh>
    <rPh sb="9" eb="11">
      <t>リカイ</t>
    </rPh>
    <phoneticPr fontId="1"/>
  </si>
  <si>
    <t>WHATの疑問詞を理解している</t>
    <rPh sb="5" eb="8">
      <t>ギモンシ</t>
    </rPh>
    <rPh sb="9" eb="11">
      <t>リカイ</t>
    </rPh>
    <phoneticPr fontId="1"/>
  </si>
  <si>
    <t>適切な言葉で、すばやく正確に答えられるかが問われる。質問に対して多くを答える必要はなく、疑問詞を理解して答えることがポイント</t>
    <rPh sb="44" eb="47">
      <t>ギモンシ</t>
    </rPh>
    <rPh sb="48" eb="50">
      <t>リカイ</t>
    </rPh>
    <phoneticPr fontId="1"/>
  </si>
  <si>
    <t>意味が伝わる構文で話している</t>
    <rPh sb="0" eb="2">
      <t>イミ</t>
    </rPh>
    <rPh sb="3" eb="4">
      <t>ツタ</t>
    </rPh>
    <rPh sb="6" eb="8">
      <t>コウブン</t>
    </rPh>
    <rPh sb="9" eb="10">
      <t>ハナ</t>
    </rPh>
    <phoneticPr fontId="1"/>
  </si>
  <si>
    <t>WHEREの疑問詞を理解している</t>
    <rPh sb="6" eb="9">
      <t>ギモンシ</t>
    </rPh>
    <rPh sb="10" eb="12">
      <t>リカイ</t>
    </rPh>
    <phoneticPr fontId="1"/>
  </si>
  <si>
    <t>終了予定</t>
    <rPh sb="0" eb="4">
      <t>しゅうりょうよてい</t>
    </rPh>
    <phoneticPr fontId="1" type="Hiragana" alignment="center"/>
  </si>
  <si>
    <t>質問に対して的確な回答をしている</t>
    <rPh sb="0" eb="2">
      <t>シツモン</t>
    </rPh>
    <rPh sb="3" eb="4">
      <t>タイ</t>
    </rPh>
    <rPh sb="6" eb="8">
      <t>テキカク</t>
    </rPh>
    <rPh sb="9" eb="11">
      <t>カイトウ</t>
    </rPh>
    <phoneticPr fontId="1"/>
  </si>
  <si>
    <t>日本語の言い回しを理解している</t>
    <rPh sb="0" eb="3">
      <t>ニホンゴ</t>
    </rPh>
    <rPh sb="4" eb="5">
      <t>イ</t>
    </rPh>
    <rPh sb="6" eb="7">
      <t>マワ</t>
    </rPh>
    <rPh sb="9" eb="11">
      <t>リカイ</t>
    </rPh>
    <phoneticPr fontId="1"/>
  </si>
  <si>
    <t>※昼食代は、「一般」の方は、500円。「会員」の方は、無料です。</t>
    <rPh sb="1" eb="4">
      <t>ちゅうしょくだい</t>
    </rPh>
    <rPh sb="7" eb="9">
      <t>いっぱん</t>
    </rPh>
    <rPh sb="11" eb="12">
      <t>かた</t>
    </rPh>
    <rPh sb="17" eb="18">
      <t>えん</t>
    </rPh>
    <rPh sb="20" eb="22">
      <t>かいいん</t>
    </rPh>
    <rPh sb="24" eb="25">
      <t>かた</t>
    </rPh>
    <rPh sb="27" eb="29">
      <t>むりょう</t>
    </rPh>
    <phoneticPr fontId="1" type="Hiragana" alignment="center"/>
  </si>
  <si>
    <t>開始時間と終了時間を理解している</t>
    <rPh sb="0" eb="2">
      <t>カイシ</t>
    </rPh>
    <rPh sb="2" eb="4">
      <t>ジカン</t>
    </rPh>
    <rPh sb="5" eb="7">
      <t>シュウリョウ</t>
    </rPh>
    <rPh sb="7" eb="9">
      <t>ジカン</t>
    </rPh>
    <rPh sb="10" eb="12">
      <t>リカイ</t>
    </rPh>
    <phoneticPr fontId="1"/>
  </si>
  <si>
    <t>「賛成」、「反対」の意見を明確にしている</t>
    <rPh sb="1" eb="3">
      <t>サンセイ</t>
    </rPh>
    <rPh sb="6" eb="8">
      <t>ハンタイ</t>
    </rPh>
    <rPh sb="10" eb="12">
      <t>イケン</t>
    </rPh>
    <rPh sb="13" eb="15">
      <t>メイカク</t>
    </rPh>
    <phoneticPr fontId="1"/>
  </si>
  <si>
    <t>写真の特徴を描写している文を4つ以上作れる</t>
    <rPh sb="0" eb="2">
      <t>シャシン</t>
    </rPh>
    <rPh sb="3" eb="5">
      <t>トクチョウ</t>
    </rPh>
    <rPh sb="6" eb="8">
      <t>ビョウシャ</t>
    </rPh>
    <rPh sb="12" eb="13">
      <t>ブン</t>
    </rPh>
    <rPh sb="16" eb="18">
      <t>イジョウ</t>
    </rPh>
    <rPh sb="18" eb="19">
      <t>ツク</t>
    </rPh>
    <phoneticPr fontId="1"/>
  </si>
  <si>
    <t>資料応答テスト</t>
    <rPh sb="0" eb="4">
      <t>しりょうおうとう</t>
    </rPh>
    <phoneticPr fontId="1" type="Hiragana"/>
  </si>
  <si>
    <t>（準備時間）</t>
    <rPh sb="1" eb="3">
      <t>ジュンビ</t>
    </rPh>
    <rPh sb="3" eb="5">
      <t>ジカン</t>
    </rPh>
    <phoneticPr fontId="1"/>
  </si>
  <si>
    <t>Name</t>
    <phoneticPr fontId="1"/>
  </si>
  <si>
    <t>Total Score</t>
    <phoneticPr fontId="1"/>
  </si>
  <si>
    <t>CC Level</t>
    <phoneticPr fontId="1"/>
  </si>
  <si>
    <t>face pic</t>
    <phoneticPr fontId="1"/>
  </si>
  <si>
    <t>【音読テスト】</t>
    <rPh sb="1" eb="3">
      <t>オンドク</t>
    </rPh>
    <phoneticPr fontId="1"/>
  </si>
  <si>
    <t>【写真描写問題】</t>
    <rPh sb="1" eb="7">
      <t>シャシンビョウシャモンダイ</t>
    </rPh>
    <phoneticPr fontId="1"/>
  </si>
  <si>
    <t>【応答テスト】</t>
    <rPh sb="1" eb="3">
      <t>オウトウ</t>
    </rPh>
    <phoneticPr fontId="1"/>
  </si>
  <si>
    <t>【資料応答テスト】</t>
    <rPh sb="1" eb="5">
      <t>シリョウオウトウ</t>
    </rPh>
    <phoneticPr fontId="1"/>
  </si>
  <si>
    <t>【解決力テスト】</t>
    <rPh sb="1" eb="4">
      <t>カイケツリョク</t>
    </rPh>
    <phoneticPr fontId="1"/>
  </si>
  <si>
    <t>【意見力テスト】</t>
    <rPh sb="1" eb="4">
      <t>イケンリョク</t>
    </rPh>
    <phoneticPr fontId="1"/>
  </si>
  <si>
    <t>【総評】</t>
    <rPh sb="1" eb="3">
      <t>ソウヒョウ</t>
    </rPh>
    <phoneticPr fontId="1"/>
  </si>
  <si>
    <t>　評価</t>
    <rPh sb="1" eb="3">
      <t>ヒョウカ</t>
    </rPh>
    <phoneticPr fontId="1"/>
  </si>
  <si>
    <t>CC 2</t>
    <phoneticPr fontId="1"/>
  </si>
  <si>
    <t>日本語の意味を理解しながら音読ができている。話すスピードも速い。しかし、話すリズムは少し途中で途切れることがある。</t>
    <rPh sb="0" eb="3">
      <t>ニホンゴ</t>
    </rPh>
    <rPh sb="4" eb="6">
      <t>イミ</t>
    </rPh>
    <rPh sb="7" eb="9">
      <t>リカイ</t>
    </rPh>
    <rPh sb="13" eb="15">
      <t>オンドク</t>
    </rPh>
    <rPh sb="22" eb="23">
      <t>ハナ</t>
    </rPh>
    <rPh sb="29" eb="30">
      <t>ハヤ</t>
    </rPh>
    <rPh sb="36" eb="37">
      <t>ハナ</t>
    </rPh>
    <rPh sb="42" eb="43">
      <t>スコ</t>
    </rPh>
    <rPh sb="44" eb="46">
      <t>トチュウ</t>
    </rPh>
    <rPh sb="47" eb="49">
      <t>トギ</t>
    </rPh>
    <phoneticPr fontId="1"/>
  </si>
  <si>
    <t>主語と動詞などを理解している。長い文章を作って細かく描写することが出来る。語彙力も問題はない。</t>
    <rPh sb="0" eb="2">
      <t>シュゴ</t>
    </rPh>
    <rPh sb="3" eb="5">
      <t>ドウシ</t>
    </rPh>
    <rPh sb="8" eb="10">
      <t>リカイ</t>
    </rPh>
    <rPh sb="15" eb="16">
      <t>ナガ</t>
    </rPh>
    <rPh sb="17" eb="19">
      <t>ブンショウ</t>
    </rPh>
    <rPh sb="20" eb="21">
      <t>ツク</t>
    </rPh>
    <rPh sb="23" eb="24">
      <t>コマ</t>
    </rPh>
    <rPh sb="26" eb="28">
      <t>ビョウシャ</t>
    </rPh>
    <rPh sb="33" eb="35">
      <t>デキ</t>
    </rPh>
    <rPh sb="37" eb="39">
      <t>ゴイ</t>
    </rPh>
    <rPh sb="39" eb="40">
      <t>リョク</t>
    </rPh>
    <rPh sb="41" eb="43">
      <t>モンダイ</t>
    </rPh>
    <phoneticPr fontId="1"/>
  </si>
  <si>
    <t>疑問詞を全て理解して回答出来ている。回答スピードも問題はない。</t>
    <rPh sb="0" eb="3">
      <t>ギモンシ</t>
    </rPh>
    <rPh sb="4" eb="5">
      <t>スベ</t>
    </rPh>
    <rPh sb="6" eb="8">
      <t>リカイ</t>
    </rPh>
    <rPh sb="10" eb="12">
      <t>カイトウ</t>
    </rPh>
    <rPh sb="12" eb="14">
      <t>デキ</t>
    </rPh>
    <rPh sb="18" eb="20">
      <t>カイトウ</t>
    </rPh>
    <rPh sb="25" eb="27">
      <t>モンダイ</t>
    </rPh>
    <phoneticPr fontId="1"/>
  </si>
  <si>
    <t>質問の内容をよく理解している。しかし、相手に伝えるときに少し要らない情報を混ぜて話してしまう傾向がみられる。</t>
    <rPh sb="0" eb="2">
      <t>シツモン</t>
    </rPh>
    <rPh sb="3" eb="5">
      <t>ナイヨウ</t>
    </rPh>
    <rPh sb="8" eb="10">
      <t>リカイ</t>
    </rPh>
    <rPh sb="19" eb="21">
      <t>アイテ</t>
    </rPh>
    <rPh sb="22" eb="23">
      <t>ツタ</t>
    </rPh>
    <rPh sb="28" eb="29">
      <t>スコ</t>
    </rPh>
    <rPh sb="30" eb="31">
      <t>イ</t>
    </rPh>
    <rPh sb="34" eb="36">
      <t>ジョウホウ</t>
    </rPh>
    <rPh sb="37" eb="38">
      <t>マ</t>
    </rPh>
    <rPh sb="40" eb="41">
      <t>ハナ</t>
    </rPh>
    <rPh sb="46" eb="48">
      <t>ケイコウ</t>
    </rPh>
    <phoneticPr fontId="1"/>
  </si>
  <si>
    <t>何が”問題点”であるかをよく理解はしている。それを”解決”する提案に関してもよく述べていたが、言葉を並べているだけで本質的な解決案を提示することが難しいように見受けられた。</t>
    <rPh sb="0" eb="1">
      <t>ナニ</t>
    </rPh>
    <rPh sb="3" eb="6">
      <t>モンダイテン</t>
    </rPh>
    <rPh sb="14" eb="16">
      <t>リカイ</t>
    </rPh>
    <rPh sb="26" eb="28">
      <t>カイケツ</t>
    </rPh>
    <rPh sb="31" eb="33">
      <t>テイアン</t>
    </rPh>
    <rPh sb="34" eb="35">
      <t>カン</t>
    </rPh>
    <rPh sb="40" eb="41">
      <t>ノ</t>
    </rPh>
    <rPh sb="47" eb="49">
      <t>コトバ</t>
    </rPh>
    <rPh sb="50" eb="51">
      <t>ナラ</t>
    </rPh>
    <rPh sb="58" eb="60">
      <t>ホンシツ</t>
    </rPh>
    <rPh sb="60" eb="61">
      <t>テキ</t>
    </rPh>
    <rPh sb="62" eb="64">
      <t>カイケツ</t>
    </rPh>
    <rPh sb="64" eb="65">
      <t>アン</t>
    </rPh>
    <rPh sb="66" eb="68">
      <t>テイジ</t>
    </rPh>
    <rPh sb="73" eb="74">
      <t>ムズカ</t>
    </rPh>
    <rPh sb="79" eb="81">
      <t>ミウ</t>
    </rPh>
    <phoneticPr fontId="1"/>
  </si>
  <si>
    <t>自分の意見をしっかりと発言することができる。発言内容の理由は少し曖昧な部分もあるが、豊富な語彙力で十分な説明をすることが出来ていた。</t>
    <rPh sb="0" eb="2">
      <t>ジブン</t>
    </rPh>
    <rPh sb="3" eb="5">
      <t>イケン</t>
    </rPh>
    <rPh sb="11" eb="13">
      <t>ハツゲン</t>
    </rPh>
    <rPh sb="22" eb="24">
      <t>ハツゲン</t>
    </rPh>
    <rPh sb="24" eb="26">
      <t>ナイヨウ</t>
    </rPh>
    <rPh sb="27" eb="29">
      <t>リユウ</t>
    </rPh>
    <rPh sb="30" eb="31">
      <t>スコ</t>
    </rPh>
    <rPh sb="32" eb="34">
      <t>アイマイ</t>
    </rPh>
    <rPh sb="35" eb="37">
      <t>ブブン</t>
    </rPh>
    <rPh sb="42" eb="44">
      <t>ホウフ</t>
    </rPh>
    <rPh sb="45" eb="47">
      <t>ゴイ</t>
    </rPh>
    <rPh sb="47" eb="48">
      <t>リョク</t>
    </rPh>
    <rPh sb="49" eb="51">
      <t>ジュウブン</t>
    </rPh>
    <rPh sb="52" eb="54">
      <t>セツメイ</t>
    </rPh>
    <rPh sb="60" eb="62">
      <t>デキ</t>
    </rPh>
    <phoneticPr fontId="1"/>
  </si>
  <si>
    <t>全体的にリスニング、及びスピーキングに関しては問題ないと思います。スピーキングに関しては、本人の語彙力は多く、文章を作る際も単調な言い方ではなく、日本人が話すような話し方で物事を説明できていた。また文法などに関しても問題はない。話すスピードも速いので日本人が聞いてもストレスなく会話ができると思います。自分の知識以外の単語などが会話に出た時も、しっかりと相手に質問ができて、それを理解できるぐらいの日本語能力の持ち主だと思います。ビジネス会話では十分なスキルを持っています。</t>
    <rPh sb="0" eb="3">
      <t>ゼンタイテキ</t>
    </rPh>
    <rPh sb="10" eb="11">
      <t>オヨ</t>
    </rPh>
    <rPh sb="19" eb="20">
      <t>カン</t>
    </rPh>
    <rPh sb="23" eb="25">
      <t>モンダイ</t>
    </rPh>
    <rPh sb="28" eb="29">
      <t>オモ</t>
    </rPh>
    <rPh sb="40" eb="41">
      <t>カン</t>
    </rPh>
    <rPh sb="45" eb="47">
      <t>ホンニン</t>
    </rPh>
    <rPh sb="48" eb="50">
      <t>ゴイ</t>
    </rPh>
    <rPh sb="50" eb="51">
      <t>リョク</t>
    </rPh>
    <rPh sb="52" eb="53">
      <t>オオ</t>
    </rPh>
    <rPh sb="55" eb="57">
      <t>ブンショウ</t>
    </rPh>
    <rPh sb="58" eb="59">
      <t>ツク</t>
    </rPh>
    <rPh sb="60" eb="61">
      <t>サイ</t>
    </rPh>
    <rPh sb="62" eb="64">
      <t>タンチョウ</t>
    </rPh>
    <rPh sb="65" eb="66">
      <t>イ</t>
    </rPh>
    <rPh sb="67" eb="68">
      <t>カタ</t>
    </rPh>
    <rPh sb="73" eb="76">
      <t>ニホンジン</t>
    </rPh>
    <rPh sb="77" eb="78">
      <t>ハナ</t>
    </rPh>
    <rPh sb="82" eb="83">
      <t>ハナ</t>
    </rPh>
    <rPh sb="84" eb="85">
      <t>カタ</t>
    </rPh>
    <rPh sb="86" eb="88">
      <t>モノゴト</t>
    </rPh>
    <rPh sb="89" eb="91">
      <t>セツメイ</t>
    </rPh>
    <rPh sb="99" eb="101">
      <t>ブンポウ</t>
    </rPh>
    <rPh sb="104" eb="105">
      <t>カン</t>
    </rPh>
    <rPh sb="108" eb="110">
      <t>モンダイ</t>
    </rPh>
    <rPh sb="114" eb="115">
      <t>ハナ</t>
    </rPh>
    <rPh sb="121" eb="122">
      <t>ハヤ</t>
    </rPh>
    <rPh sb="125" eb="128">
      <t>ニホンジン</t>
    </rPh>
    <rPh sb="129" eb="130">
      <t>キ</t>
    </rPh>
    <rPh sb="139" eb="141">
      <t>カイワ</t>
    </rPh>
    <rPh sb="146" eb="147">
      <t>オモ</t>
    </rPh>
    <rPh sb="151" eb="153">
      <t>ジブン</t>
    </rPh>
    <rPh sb="154" eb="156">
      <t>チシキ</t>
    </rPh>
    <rPh sb="156" eb="158">
      <t>イガイ</t>
    </rPh>
    <rPh sb="159" eb="161">
      <t>タンゴ</t>
    </rPh>
    <rPh sb="164" eb="166">
      <t>カイワ</t>
    </rPh>
    <rPh sb="167" eb="168">
      <t>デ</t>
    </rPh>
    <rPh sb="169" eb="170">
      <t>トキ</t>
    </rPh>
    <rPh sb="177" eb="179">
      <t>アイテ</t>
    </rPh>
    <rPh sb="180" eb="182">
      <t>シツモン</t>
    </rPh>
    <rPh sb="190" eb="192">
      <t>リカイ</t>
    </rPh>
    <rPh sb="199" eb="202">
      <t>ニホンゴ</t>
    </rPh>
    <rPh sb="202" eb="204">
      <t>ノウリョク</t>
    </rPh>
    <rPh sb="205" eb="206">
      <t>モ</t>
    </rPh>
    <rPh sb="207" eb="208">
      <t>ヌシ</t>
    </rPh>
    <rPh sb="210" eb="211">
      <t>オモ</t>
    </rPh>
    <rPh sb="219" eb="221">
      <t>カイワ</t>
    </rPh>
    <rPh sb="223" eb="225">
      <t>ジュウブン</t>
    </rPh>
    <rPh sb="230" eb="231">
      <t>モ</t>
    </rPh>
    <phoneticPr fontId="1"/>
  </si>
  <si>
    <t>←</t>
    <phoneticPr fontId="1"/>
  </si>
  <si>
    <t>模範解答の点数（理論値）</t>
    <rPh sb="0" eb="4">
      <t>モハンカイトウ</t>
    </rPh>
    <rPh sb="5" eb="7">
      <t>テンスウ</t>
    </rPh>
    <rPh sb="8" eb="11">
      <t>リロンチ</t>
    </rPh>
    <phoneticPr fontId="1"/>
  </si>
  <si>
    <t>実際の点数</t>
    <rPh sb="0" eb="2">
      <t>ジッサイ</t>
    </rPh>
    <rPh sb="3" eb="5">
      <t>テンスウ</t>
    </rPh>
    <phoneticPr fontId="1"/>
  </si>
  <si>
    <t>各テストの達成率</t>
    <rPh sb="0" eb="1">
      <t>カク</t>
    </rPh>
    <rPh sb="5" eb="8">
      <t>タッセイリツ</t>
    </rPh>
    <phoneticPr fontId="1"/>
  </si>
  <si>
    <t>内容</t>
    <rPh sb="0" eb="2">
      <t>ナイヨウ</t>
    </rPh>
    <phoneticPr fontId="1"/>
  </si>
  <si>
    <t>目的</t>
    <rPh sb="0" eb="2">
      <t>モクテキ</t>
    </rPh>
    <phoneticPr fontId="1"/>
  </si>
  <si>
    <t>短い日本語の文章を音読する問題</t>
    <phoneticPr fontId="1"/>
  </si>
  <si>
    <t>1枚の写真を見て、内容を描写する問題</t>
    <phoneticPr fontId="1"/>
  </si>
  <si>
    <t>インタビューや電話に応答する問題</t>
    <phoneticPr fontId="1"/>
  </si>
  <si>
    <t>問題発生のメッセージを聞き、それの解決策を答える問題</t>
    <phoneticPr fontId="1"/>
  </si>
  <si>
    <t>設問に対して、自分の意見を述べる問題</t>
    <phoneticPr fontId="1"/>
  </si>
  <si>
    <t>発音やイントネーション、アクセントのチェック</t>
    <phoneticPr fontId="1"/>
  </si>
  <si>
    <t>文法、語彙、一貫性をチェック</t>
    <phoneticPr fontId="1"/>
  </si>
  <si>
    <t>内容の妥当性や、文章の完成度のチェック</t>
    <phoneticPr fontId="1"/>
  </si>
  <si>
    <t>情報を把握する力をチェック</t>
    <phoneticPr fontId="1"/>
  </si>
  <si>
    <t>問題発生のメッセージを聞き取るリスニング力と、その問題の解決策を自分で考える力をチェック</t>
    <phoneticPr fontId="1"/>
  </si>
  <si>
    <t>自分は反対なのか賛成なのか、またなぜそう思うのかを回答する力をチェック</t>
    <phoneticPr fontId="1"/>
  </si>
  <si>
    <t>資料の情報をもとに、応答する問題</t>
    <phoneticPr fontId="1"/>
  </si>
  <si>
    <t>写真の特徴を装飾語などを使用して意味が伝わる文章で細かく描写している</t>
    <rPh sb="0" eb="2">
      <t>シャシン</t>
    </rPh>
    <rPh sb="3" eb="5">
      <t>トクチョウ</t>
    </rPh>
    <rPh sb="6" eb="8">
      <t>ソウショク</t>
    </rPh>
    <rPh sb="8" eb="9">
      <t>ゴ</t>
    </rPh>
    <rPh sb="12" eb="14">
      <t>シヨウ</t>
    </rPh>
    <rPh sb="16" eb="18">
      <t>イミ</t>
    </rPh>
    <rPh sb="19" eb="20">
      <t>ツタ</t>
    </rPh>
    <rPh sb="22" eb="24">
      <t>ブンショウ</t>
    </rPh>
    <rPh sb="25" eb="26">
      <t>コマ</t>
    </rPh>
    <rPh sb="28" eb="30">
      <t>ビョウシャ</t>
    </rPh>
    <phoneticPr fontId="1"/>
  </si>
  <si>
    <t>より詳しく説明している</t>
    <rPh sb="2" eb="3">
      <t>クワ</t>
    </rPh>
    <rPh sb="5" eb="7">
      <t>セツメイ</t>
    </rPh>
    <phoneticPr fontId="1"/>
  </si>
  <si>
    <t>自分の意見をスムーズに話している</t>
    <rPh sb="0" eb="2">
      <t>ジブン</t>
    </rPh>
    <rPh sb="3" eb="5">
      <t>イケン</t>
    </rPh>
    <rPh sb="11" eb="12">
      <t>ハナ</t>
    </rPh>
    <phoneticPr fontId="1"/>
  </si>
  <si>
    <t>意見に対しての理由を明確に言えている</t>
    <rPh sb="0" eb="2">
      <t>イケン</t>
    </rPh>
    <rPh sb="3" eb="4">
      <t>タイ</t>
    </rPh>
    <rPh sb="7" eb="9">
      <t>リユウ</t>
    </rPh>
    <rPh sb="10" eb="12">
      <t>メイカク</t>
    </rPh>
    <rPh sb="13" eb="14">
      <t>イ</t>
    </rPh>
    <phoneticPr fontId="1"/>
  </si>
  <si>
    <t>要点をまとめて発言できている</t>
    <rPh sb="0" eb="2">
      <t>ヨウテン</t>
    </rPh>
    <rPh sb="7" eb="9">
      <t>ハツゲン</t>
    </rPh>
    <phoneticPr fontId="1"/>
  </si>
  <si>
    <t>CC2</t>
    <phoneticPr fontId="1"/>
  </si>
  <si>
    <t>1問につき準備時間が30秒間与えられます。「読んでください。」と言われたら、
45秒間で音読してください。</t>
    <rPh sb="1" eb="2">
      <t>もん</t>
    </rPh>
    <rPh sb="5" eb="9">
      <t>じゅんびじかん</t>
    </rPh>
    <rPh sb="12" eb="15">
      <t>びょうかんあた</t>
    </rPh>
    <rPh sb="22" eb="23">
      <t>よ</t>
    </rPh>
    <rPh sb="32" eb="33">
      <t>い</t>
    </rPh>
    <rPh sb="41" eb="43">
      <t>びょうかん</t>
    </rPh>
    <rPh sb="44" eb="46">
      <t>おんどく</t>
    </rPh>
    <phoneticPr fontId="1" type="Hiragana" alignment="center"/>
  </si>
  <si>
    <t>CC3</t>
    <phoneticPr fontId="1"/>
  </si>
  <si>
    <t>これからお伝えする設問設定を聞いて、そのトピックに関する5つの短い質問に詳しく答えてください。解答時間は1～４問目は15秒間、５問目は30秒間です。</t>
    <rPh sb="5" eb="6">
      <t>つた</t>
    </rPh>
    <rPh sb="9" eb="13">
      <t>せつもんせってい</t>
    </rPh>
    <rPh sb="14" eb="15">
      <t>き</t>
    </rPh>
    <rPh sb="25" eb="26">
      <t>かん</t>
    </rPh>
    <rPh sb="31" eb="32">
      <t>みじか</t>
    </rPh>
    <rPh sb="33" eb="35">
      <t>しつもん</t>
    </rPh>
    <rPh sb="36" eb="37">
      <t>くわ</t>
    </rPh>
    <rPh sb="39" eb="40">
      <t>こた</t>
    </rPh>
    <rPh sb="47" eb="51">
      <t>かいとうじかん</t>
    </rPh>
    <rPh sb="55" eb="57">
      <t>もんめ</t>
    </rPh>
    <rPh sb="60" eb="62">
      <t>びょうかん</t>
    </rPh>
    <rPh sb="64" eb="66">
      <t>もんめ</t>
    </rPh>
    <rPh sb="69" eb="71">
      <t>びょうかん</t>
    </rPh>
    <phoneticPr fontId="1" type="Hiragana" alignment="center"/>
  </si>
  <si>
    <t>あなたは、銀行の顧客サポート担当者です。これからお伝えする留守番電話メッセージを
聞き、以下の２点を踏まえてお客様の問題を解決してください。
1つ目、何が問題になっているかを明確にお答えください。
2つ目、その問題に対しての解決案をお答えください。</t>
    <rPh sb="5" eb="7">
      <t>ぎんこう</t>
    </rPh>
    <rPh sb="8" eb="10">
      <t>こきゃく</t>
    </rPh>
    <rPh sb="14" eb="17">
      <t>たんとうしゃ</t>
    </rPh>
    <rPh sb="25" eb="26">
      <t>つた</t>
    </rPh>
    <rPh sb="29" eb="32">
      <t>るすばん</t>
    </rPh>
    <rPh sb="32" eb="34">
      <t>でんわ</t>
    </rPh>
    <rPh sb="41" eb="42">
      <t>き</t>
    </rPh>
    <rPh sb="44" eb="46">
      <t>いか</t>
    </rPh>
    <rPh sb="48" eb="49">
      <t>てん</t>
    </rPh>
    <rPh sb="50" eb="51">
      <t>ふ</t>
    </rPh>
    <rPh sb="55" eb="57">
      <t>きゃくさま</t>
    </rPh>
    <rPh sb="58" eb="60">
      <t>もんだい</t>
    </rPh>
    <rPh sb="61" eb="63">
      <t>かいけつ</t>
    </rPh>
    <rPh sb="73" eb="74">
      <t>め</t>
    </rPh>
    <rPh sb="75" eb="76">
      <t>なに</t>
    </rPh>
    <rPh sb="77" eb="79">
      <t>もんだい</t>
    </rPh>
    <rPh sb="87" eb="89">
      <t>めいかく</t>
    </rPh>
    <rPh sb="91" eb="92">
      <t>こた</t>
    </rPh>
    <rPh sb="101" eb="102">
      <t>め</t>
    </rPh>
    <rPh sb="105" eb="107">
      <t>もんだい</t>
    </rPh>
    <rPh sb="108" eb="109">
      <t>たい</t>
    </rPh>
    <rPh sb="112" eb="114">
      <t>かいけつ</t>
    </rPh>
    <rPh sb="114" eb="115">
      <t>あん</t>
    </rPh>
    <rPh sb="117" eb="118">
      <t>こた</t>
    </rPh>
    <phoneticPr fontId="1" type="Hiragana" alignment="center"/>
  </si>
  <si>
    <t>終始敬語で話している</t>
    <rPh sb="0" eb="2">
      <t>シュウシ</t>
    </rPh>
    <rPh sb="2" eb="4">
      <t>ケイゴ</t>
    </rPh>
    <rPh sb="5" eb="6">
      <t>ハナ</t>
    </rPh>
    <phoneticPr fontId="1"/>
  </si>
  <si>
    <t>サポート担当者として振舞っている</t>
    <rPh sb="4" eb="7">
      <t>タントウシャ</t>
    </rPh>
    <rPh sb="10" eb="12">
      <t>フルマ</t>
    </rPh>
    <phoneticPr fontId="1"/>
  </si>
  <si>
    <t>収入は高くないけど、休暇が多くとれる仕事を好む人達がいます。あなたはその意見に対してどう思いますか？</t>
    <rPh sb="0" eb="5">
      <t>しゅうにゅう　たか</t>
    </rPh>
    <rPh sb="10" eb="12">
      <t>きゅうか</t>
    </rPh>
    <rPh sb="13" eb="14">
      <t>おお</t>
    </rPh>
    <rPh sb="18" eb="20">
      <t>しごと</t>
    </rPh>
    <rPh sb="21" eb="22">
      <t>この</t>
    </rPh>
    <rPh sb="23" eb="25">
      <t>ひとたち</t>
    </rPh>
    <rPh sb="36" eb="38">
      <t>いけん</t>
    </rPh>
    <rPh sb="39" eb="40">
      <t>たい</t>
    </rPh>
    <rPh sb="44" eb="45">
      <t>おも</t>
    </rPh>
    <phoneticPr fontId="1" type="Hiragana" alignment="center"/>
  </si>
  <si>
    <t>短文で説明しているのではなく、長文で詳しく説明をしている</t>
  </si>
  <si>
    <t>2018年5月10日（木）</t>
    <rPh sb="4" eb="5">
      <t>ねん</t>
    </rPh>
    <rPh sb="6" eb="7">
      <t>がつ</t>
    </rPh>
    <rPh sb="9" eb="10">
      <t>ひ</t>
    </rPh>
    <rPh sb="11" eb="12">
      <t>もく</t>
    </rPh>
    <phoneticPr fontId="1" type="Hiragana" alignment="center"/>
  </si>
  <si>
    <t>JCT　プロトタイプ</t>
    <phoneticPr fontId="1" type="Hiragana" alignment="center"/>
  </si>
  <si>
    <t>収入は高くないけど、休暇が多くとれる仕事を好む人達がいます。
あなたはその意見に対してどう思いますか？</t>
    <phoneticPr fontId="1" type="Hiragana" alignment="center"/>
  </si>
  <si>
    <t>セミナーの参加費用の合計はいくらですか？</t>
    <rPh sb="5" eb="7">
      <t>さんか</t>
    </rPh>
    <rPh sb="7" eb="9">
      <t>ひよう</t>
    </rPh>
    <rPh sb="10" eb="12">
      <t>ごうけい</t>
    </rPh>
    <phoneticPr fontId="1" type="Hiragana" alignment="center"/>
  </si>
  <si>
    <t>あなたは、どんな種類の音楽を聴きますか？</t>
    <rPh sb="8" eb="10">
      <t>しゅるい</t>
    </rPh>
    <rPh sb="11" eb="13">
      <t>おんがく</t>
    </rPh>
    <rPh sb="14" eb="15">
      <t>き</t>
    </rPh>
    <phoneticPr fontId="1" type="Hiragana" alignment="center"/>
  </si>
  <si>
    <t>あなたは、どんな時に音楽を聴きますか？</t>
    <rPh sb="8" eb="9">
      <t>とき</t>
    </rPh>
    <rPh sb="10" eb="12">
      <t>おんがく</t>
    </rPh>
    <rPh sb="13" eb="14">
      <t>き</t>
    </rPh>
    <phoneticPr fontId="1" type="Hiragana" alignment="center"/>
  </si>
  <si>
    <t>あなたは、音楽を聴くときはどこで聞きますか？</t>
    <rPh sb="5" eb="7">
      <t>おんがく</t>
    </rPh>
    <rPh sb="8" eb="9">
      <t>き</t>
    </rPh>
    <rPh sb="16" eb="17">
      <t>き</t>
    </rPh>
    <phoneticPr fontId="1" type="Hiragana" alignment="center"/>
  </si>
  <si>
    <t>あなたは、何故その種類の音楽が好きなんですか？</t>
    <rPh sb="5" eb="7">
      <t>なぜ</t>
    </rPh>
    <rPh sb="9" eb="11">
      <t>しゅるい</t>
    </rPh>
    <rPh sb="12" eb="14">
      <t>おんがく</t>
    </rPh>
    <rPh sb="15" eb="16">
      <t>す</t>
    </rPh>
    <phoneticPr fontId="1" type="Hiragana" alignment="center"/>
  </si>
  <si>
    <t>全部は参加できないので、昼食前までの内容を教えていただけますか？</t>
    <rPh sb="0" eb="2">
      <t>ぜんぶ</t>
    </rPh>
    <rPh sb="3" eb="5">
      <t>さんか</t>
    </rPh>
    <rPh sb="12" eb="15">
      <t>ちゅうしょくまえ</t>
    </rPh>
    <rPh sb="18" eb="20">
      <t>ないよう</t>
    </rPh>
    <rPh sb="21" eb="22">
      <t>おし</t>
    </rPh>
    <phoneticPr fontId="1" type="Hiragana" alignment="center"/>
  </si>
  <si>
    <t>話してください。</t>
    <rPh sb="0" eb="1">
      <t>はな</t>
    </rPh>
    <phoneticPr fontId="1" type="Hiragana" alignment="center"/>
  </si>
  <si>
    <t>あなたは、銀行の顧客サポート担当者です。これからお伝えする留守番電話メッセージを
聞き、以下の２点を踏まえてお客様の問題を解決してください。
1つ目、何が問題になっているかを明確にお答えください。
2つ目、その問題に対しての解決案をお答えください。</t>
    <rPh sb="5" eb="7">
      <t>ぎんこう</t>
    </rPh>
    <rPh sb="8" eb="10">
      <t>こきゃく</t>
    </rPh>
    <rPh sb="14" eb="17">
      <t>たんとうしゃ</t>
    </rPh>
    <rPh sb="25" eb="26">
      <t>つた</t>
    </rPh>
    <rPh sb="29" eb="32">
      <t>るすばん</t>
    </rPh>
    <rPh sb="32" eb="34">
      <t>でんわ</t>
    </rPh>
    <rPh sb="41" eb="42">
      <t>き</t>
    </rPh>
    <rPh sb="44" eb="46">
      <t>いか</t>
    </rPh>
    <rPh sb="48" eb="49">
      <t>てん</t>
    </rPh>
    <rPh sb="50" eb="51">
      <t>ふ</t>
    </rPh>
    <rPh sb="55" eb="57">
      <t>きゃくさま</t>
    </rPh>
    <rPh sb="58" eb="60">
      <t>もんだい</t>
    </rPh>
    <rPh sb="61" eb="63">
      <t>かいけつ</t>
    </rPh>
    <rPh sb="73" eb="74">
      <t>め</t>
    </rPh>
    <rPh sb="75" eb="76">
      <t>なに</t>
    </rPh>
    <rPh sb="77" eb="79">
      <t>もんだい</t>
    </rPh>
    <rPh sb="87" eb="89">
      <t>めいかく</t>
    </rPh>
    <rPh sb="91" eb="92">
      <t>こた</t>
    </rPh>
    <rPh sb="101" eb="102">
      <t>め</t>
    </rPh>
    <rPh sb="105" eb="107">
      <t>もんだい</t>
    </rPh>
    <rPh sb="108" eb="109">
      <t>たい</t>
    </rPh>
    <rPh sb="112" eb="115">
      <t>かいけつあん</t>
    </rPh>
    <rPh sb="117" eb="118">
      <t>こた</t>
    </rPh>
    <phoneticPr fontId="1" type="Hiragana" alignment="center"/>
  </si>
  <si>
    <t>Nguyen Van Trung</t>
  </si>
  <si>
    <t>あなたは、音楽の情報をどのように収集していますか？</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</si>
</sst>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quot;sec&quot;"/>
    <numFmt numFmtId="165" formatCode="#,##0.0_ &quot;min&quot;"/>
    <numFmt numFmtId="166" formatCode="0.0%"/>
    <numFmt numFmtId="167" formatCode="#.0&quot;min&quot;"/>
    <numFmt numFmtId="168" formatCode="&quot;Q&quot;#"/>
    <numFmt numFmtId="169" formatCode="#&quot;門&quot;"/>
  </numFmts>
  <fonts count="28">
    <font>
      <sz val="11"/>
      <color theme="1"/>
      <name val="Calibri"/>
      <family val="2"/>
      <charset val="128"/>
      <scheme val="minor"/>
    </font>
    <font>
      <sz val="6"/>
      <name val="Calibri"/>
      <family val="2"/>
      <charset val="128"/>
      <scheme val="minor"/>
    </font>
    <font>
      <sz val="10"/>
      <color theme="1"/>
      <name val="Calibri"/>
      <family val="3"/>
      <charset val="128"/>
      <scheme val="minor"/>
    </font>
    <font>
      <sz val="11"/>
      <color theme="1"/>
      <name val="Calibri"/>
      <family val="3"/>
      <charset val="128"/>
      <scheme val="minor"/>
    </font>
    <font>
      <sz val="9"/>
      <color indexed="81"/>
      <name val="MS P ゴシック"/>
      <family val="3"/>
      <charset val="128"/>
    </font>
    <font>
      <b/>
      <sz val="9"/>
      <color indexed="81"/>
      <name val="MS P ゴシック"/>
      <family val="3"/>
      <charset val="128"/>
    </font>
    <font>
      <b/>
      <sz val="10"/>
      <color theme="1"/>
      <name val="Calibri"/>
      <family val="3"/>
      <charset val="128"/>
      <scheme val="minor"/>
    </font>
    <font>
      <b/>
      <u/>
      <sz val="10"/>
      <color theme="1"/>
      <name val="Calibri"/>
      <family val="3"/>
      <charset val="128"/>
      <scheme val="minor"/>
    </font>
    <font>
      <sz val="11"/>
      <color theme="1"/>
      <name val="Calibri"/>
      <family val="2"/>
      <charset val="128"/>
      <scheme val="minor"/>
    </font>
    <font>
      <b/>
      <sz val="11"/>
      <color theme="1"/>
      <name val="Calibri"/>
      <family val="3"/>
      <charset val="128"/>
      <scheme val="minor"/>
    </font>
    <font>
      <i/>
      <u/>
      <sz val="11"/>
      <color theme="1"/>
      <name val="Calibri"/>
      <family val="3"/>
      <charset val="128"/>
      <scheme val="minor"/>
    </font>
    <font>
      <sz val="10"/>
      <color rgb="FFFF0000"/>
      <name val="Calibri"/>
      <family val="3"/>
      <charset val="128"/>
      <scheme val="minor"/>
    </font>
    <font>
      <sz val="9"/>
      <color theme="1"/>
      <name val="Calibri"/>
      <family val="3"/>
      <charset val="128"/>
      <scheme val="minor"/>
    </font>
    <font>
      <strike/>
      <sz val="11"/>
      <color theme="1"/>
      <name val="Calibri"/>
      <family val="2"/>
      <charset val="128"/>
      <scheme val="minor"/>
    </font>
    <font>
      <sz val="11"/>
      <color theme="0" tint="-0.499984740745262"/>
      <name val="Calibri"/>
      <family val="2"/>
      <charset val="128"/>
      <scheme val="minor"/>
    </font>
    <font>
      <b/>
      <sz val="8"/>
      <color theme="1"/>
      <name val="Calibri"/>
      <family val="3"/>
      <charset val="128"/>
      <scheme val="minor"/>
    </font>
    <font>
      <b/>
      <sz val="14"/>
      <color theme="1"/>
      <name val="Calibri"/>
      <family val="3"/>
      <charset val="128"/>
      <scheme val="minor"/>
    </font>
    <font>
      <sz val="10"/>
      <color theme="0" tint="-0.499984740745262"/>
      <name val="Calibri"/>
      <family val="3"/>
      <charset val="128"/>
      <scheme val="minor"/>
    </font>
    <font>
      <b/>
      <sz val="9"/>
      <color theme="1"/>
      <name val="Calibri"/>
      <family val="3"/>
      <charset val="128"/>
      <scheme val="minor"/>
    </font>
    <font>
      <sz val="7"/>
      <color theme="1"/>
      <name val="Calibri"/>
      <family val="3"/>
      <charset val="128"/>
      <scheme val="minor"/>
    </font>
    <font>
      <b/>
      <sz val="7"/>
      <color theme="1"/>
      <name val="Calibri"/>
      <family val="3"/>
      <charset val="128"/>
      <scheme val="minor"/>
    </font>
    <font>
      <sz val="9"/>
      <color theme="1" tint="0.34998626667073579"/>
      <name val="Calibri"/>
      <family val="3"/>
      <charset val="128"/>
      <scheme val="minor"/>
    </font>
    <font>
      <i/>
      <sz val="9"/>
      <color theme="1"/>
      <name val="Calibri"/>
      <family val="3"/>
      <charset val="128"/>
      <scheme val="minor"/>
    </font>
    <font>
      <i/>
      <sz val="10"/>
      <color theme="1"/>
      <name val="Calibri"/>
      <family val="3"/>
      <charset val="128"/>
      <scheme val="minor"/>
    </font>
    <font>
      <i/>
      <sz val="7"/>
      <color theme="1"/>
      <name val="Calibri"/>
      <family val="3"/>
      <charset val="128"/>
      <scheme val="minor"/>
    </font>
    <font>
      <sz val="18"/>
      <color theme="1"/>
      <name val="Calibri"/>
      <family val="3"/>
      <charset val="128"/>
      <scheme val="minor"/>
    </font>
    <font>
      <b/>
      <sz val="22"/>
      <color theme="1"/>
      <name val="Calibri"/>
      <family val="3"/>
      <charset val="128"/>
      <scheme val="minor"/>
    </font>
    <font>
      <b/>
      <sz val="11"/>
      <color theme="0"/>
      <name val="Calibri"/>
      <family val="3"/>
      <charset val="128"/>
      <scheme val="minor"/>
    </font>
  </fonts>
  <fills count="10">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002060"/>
        <bgColor indexed="64"/>
      </patternFill>
    </fill>
  </fills>
  <borders count="57">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diagonalUp="1">
      <left style="hair">
        <color indexed="64"/>
      </left>
      <right style="hair">
        <color indexed="64"/>
      </right>
      <top style="hair">
        <color indexed="64"/>
      </top>
      <bottom style="thin">
        <color indexed="64"/>
      </bottom>
      <diagonal style="hair">
        <color indexed="64"/>
      </diagonal>
    </border>
    <border>
      <left style="hair">
        <color indexed="64"/>
      </left>
      <right/>
      <top/>
      <bottom style="hair">
        <color indexed="64"/>
      </bottom>
      <diagonal/>
    </border>
    <border>
      <left style="hair">
        <color indexed="64"/>
      </left>
      <right/>
      <top style="hair">
        <color indexed="64"/>
      </top>
      <bottom style="hair">
        <color indexed="64"/>
      </bottom>
      <diagonal/>
    </border>
    <border diagonalUp="1">
      <left style="hair">
        <color indexed="64"/>
      </left>
      <right/>
      <top style="hair">
        <color indexed="64"/>
      </top>
      <bottom style="thin">
        <color indexed="64"/>
      </bottom>
      <diagonal style="hair">
        <color indexed="64"/>
      </diagonal>
    </border>
    <border>
      <left style="hair">
        <color indexed="64"/>
      </left>
      <right/>
      <top style="thin">
        <color indexed="64"/>
      </top>
      <bottom style="hair">
        <color indexed="64"/>
      </bottom>
      <diagonal/>
    </border>
    <border>
      <left/>
      <right/>
      <top/>
      <bottom style="hair">
        <color indexed="64"/>
      </bottom>
      <diagonal/>
    </border>
    <border>
      <left/>
      <right style="hair">
        <color indexed="64"/>
      </right>
      <top/>
      <bottom style="hair">
        <color indexed="64"/>
      </bottom>
      <diagonal/>
    </border>
    <border>
      <left/>
      <right/>
      <top style="hair">
        <color indexed="64"/>
      </top>
      <bottom style="hair">
        <color indexed="64"/>
      </bottom>
      <diagonal/>
    </border>
    <border diagonalUp="1">
      <left/>
      <right/>
      <top style="hair">
        <color indexed="64"/>
      </top>
      <bottom style="thin">
        <color indexed="64"/>
      </bottom>
      <diagonal style="hair">
        <color indexed="64"/>
      </diagonal>
    </border>
    <border>
      <left/>
      <right/>
      <top style="thin">
        <color indexed="64"/>
      </top>
      <bottom style="hair">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diagonalUp="1">
      <left style="thin">
        <color indexed="64"/>
      </left>
      <right/>
      <top style="hair">
        <color indexed="64"/>
      </top>
      <bottom style="thin">
        <color indexed="64"/>
      </bottom>
      <diagonal style="thin">
        <color indexed="64"/>
      </diagonal>
    </border>
    <border>
      <left style="thin">
        <color indexed="64"/>
      </left>
      <right/>
      <top style="thin">
        <color indexed="64"/>
      </top>
      <bottom style="hair">
        <color indexed="64"/>
      </bottom>
      <diagonal/>
    </border>
    <border>
      <left style="thin">
        <color indexed="64"/>
      </left>
      <right/>
      <top style="hair">
        <color indexed="64"/>
      </top>
      <bottom style="thin">
        <color indexed="64"/>
      </bottom>
      <diagonal/>
    </border>
    <border>
      <left style="thin">
        <color indexed="64"/>
      </left>
      <right/>
      <top style="hair">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hair">
        <color indexed="64"/>
      </right>
      <top style="thin">
        <color indexed="64"/>
      </top>
      <bottom style="double">
        <color indexed="64"/>
      </bottom>
      <diagonal/>
    </border>
    <border>
      <left style="hair">
        <color indexed="64"/>
      </left>
      <right style="hair">
        <color indexed="64"/>
      </right>
      <top style="thin">
        <color indexed="64"/>
      </top>
      <bottom style="double">
        <color indexed="64"/>
      </bottom>
      <diagonal/>
    </border>
    <border>
      <left style="hair">
        <color indexed="64"/>
      </left>
      <right/>
      <top style="thin">
        <color indexed="64"/>
      </top>
      <bottom style="double">
        <color indexed="64"/>
      </bottom>
      <diagonal/>
    </border>
    <border>
      <left/>
      <right/>
      <top style="thin">
        <color indexed="64"/>
      </top>
      <bottom style="double">
        <color indexed="64"/>
      </bottom>
      <diagonal/>
    </border>
    <border>
      <left/>
      <right style="hair">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bottom style="double">
        <color indexed="64"/>
      </bottom>
      <diagonal/>
    </border>
    <border>
      <left style="hair">
        <color indexed="64"/>
      </left>
      <right/>
      <top/>
      <bottom style="double">
        <color indexed="64"/>
      </bottom>
      <diagonal/>
    </border>
    <border>
      <left/>
      <right style="hair">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s>
  <cellStyleXfs count="2">
    <xf numFmtId="0" fontId="0" fillId="0" borderId="0">
      <alignment vertical="center"/>
    </xf>
    <xf numFmtId="9" fontId="8" fillId="0" borderId="0" applyFont="0" applyFill="0" applyBorder="0" applyAlignment="0" applyProtection="0">
      <alignment vertical="center"/>
    </xf>
  </cellStyleXfs>
  <cellXfs count="286">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right" vertical="center"/>
    </xf>
    <xf numFmtId="0" fontId="3" fillId="0" borderId="0" xfId="0" applyFont="1" applyAlignment="1">
      <alignment horizontal="right" vertical="center"/>
    </xf>
    <xf numFmtId="0" fontId="3" fillId="0" borderId="0" xfId="0" applyFont="1">
      <alignment vertical="center"/>
    </xf>
    <xf numFmtId="0" fontId="2" fillId="0" borderId="0" xfId="0" applyFont="1" applyAlignment="1">
      <alignment vertical="top"/>
    </xf>
    <xf numFmtId="0" fontId="6" fillId="0" borderId="0" xfId="0" applyFont="1" applyAlignment="1">
      <alignment horizontal="right" vertical="center"/>
    </xf>
    <xf numFmtId="0" fontId="6" fillId="0" borderId="0" xfId="0" applyFont="1">
      <alignment vertical="center"/>
    </xf>
    <xf numFmtId="0" fontId="3" fillId="0" borderId="0" xfId="0" applyFont="1" applyBorder="1" applyAlignment="1">
      <alignment horizontal="center" vertical="center"/>
    </xf>
    <xf numFmtId="0" fontId="2" fillId="0" borderId="0" xfId="0" applyFont="1" applyAlignment="1">
      <alignment vertical="center" wrapText="1"/>
    </xf>
    <xf numFmtId="0" fontId="2" fillId="2" borderId="0" xfId="0" applyFont="1" applyFill="1" applyBorder="1">
      <alignment vertical="center"/>
    </xf>
    <xf numFmtId="0" fontId="2" fillId="2" borderId="6" xfId="0" applyFont="1" applyFill="1" applyBorder="1">
      <alignment vertical="center"/>
    </xf>
    <xf numFmtId="0" fontId="2" fillId="2" borderId="5" xfId="0" applyFont="1" applyFill="1" applyBorder="1">
      <alignment vertical="center"/>
    </xf>
    <xf numFmtId="0" fontId="2" fillId="2" borderId="7" xfId="0" applyFont="1" applyFill="1" applyBorder="1">
      <alignment vertical="center"/>
    </xf>
    <xf numFmtId="0" fontId="2" fillId="2" borderId="1" xfId="0" applyFont="1" applyFill="1" applyBorder="1">
      <alignment vertical="center"/>
    </xf>
    <xf numFmtId="0" fontId="2" fillId="2" borderId="8" xfId="0" applyFont="1" applyFill="1" applyBorder="1">
      <alignment vertical="center"/>
    </xf>
    <xf numFmtId="20" fontId="2" fillId="2" borderId="5" xfId="0" applyNumberFormat="1" applyFont="1" applyFill="1" applyBorder="1" applyAlignment="1">
      <alignment horizontal="center" vertical="center"/>
    </xf>
    <xf numFmtId="20" fontId="2" fillId="2" borderId="7" xfId="0" applyNumberFormat="1" applyFont="1" applyFill="1" applyBorder="1" applyAlignment="1">
      <alignment horizontal="center" vertical="center"/>
    </xf>
    <xf numFmtId="0" fontId="2" fillId="2" borderId="9" xfId="0" applyFont="1" applyFill="1" applyBorder="1" applyAlignment="1">
      <alignment horizontal="center" vertical="center"/>
    </xf>
    <xf numFmtId="14" fontId="2" fillId="2" borderId="9" xfId="0" applyNumberFormat="1" applyFont="1"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2" fillId="2" borderId="9" xfId="0" applyFont="1" applyFill="1" applyBorder="1">
      <alignment vertical="center"/>
    </xf>
    <xf numFmtId="0" fontId="2" fillId="2" borderId="7" xfId="0" applyFont="1" applyFill="1" applyBorder="1" applyAlignment="1">
      <alignment horizontal="center" vertical="center"/>
    </xf>
    <xf numFmtId="165" fontId="6" fillId="0" borderId="0" xfId="0" applyNumberFormat="1" applyFont="1" applyAlignment="1">
      <alignment horizontal="center" vertical="center" shrinkToFit="1"/>
    </xf>
    <xf numFmtId="165" fontId="6" fillId="0" borderId="0" xfId="0" applyNumberFormat="1" applyFont="1" applyAlignment="1">
      <alignment horizontal="center" vertical="center"/>
    </xf>
    <xf numFmtId="0" fontId="3" fillId="0" borderId="0" xfId="0" applyFont="1" applyAlignment="1">
      <alignment horizontal="center" vertical="center"/>
    </xf>
    <xf numFmtId="0" fontId="2" fillId="0" borderId="0" xfId="0" applyFont="1" applyBorder="1" applyAlignment="1">
      <alignment horizontal="center" vertical="center"/>
    </xf>
    <xf numFmtId="0" fontId="2" fillId="0" borderId="0" xfId="0" applyFont="1" applyAlignment="1">
      <alignment vertical="center" textRotation="255" shrinkToFit="1"/>
    </xf>
    <xf numFmtId="0" fontId="0" fillId="0" borderId="0" xfId="0" applyAlignment="1">
      <alignment horizontal="center" vertical="center"/>
    </xf>
    <xf numFmtId="0" fontId="9" fillId="0" borderId="0" xfId="0" applyFont="1" applyAlignment="1">
      <alignment horizontal="center" vertical="center"/>
    </xf>
    <xf numFmtId="0" fontId="2" fillId="0" borderId="0" xfId="0" applyFont="1" applyAlignment="1">
      <alignment horizontal="left" vertical="center" textRotation="255" shrinkToFit="1"/>
    </xf>
    <xf numFmtId="0" fontId="0" fillId="0" borderId="0" xfId="0" applyAlignment="1">
      <alignment vertical="center" wrapText="1"/>
    </xf>
    <xf numFmtId="166" fontId="9" fillId="0" borderId="0" xfId="1" applyNumberFormat="1" applyFont="1" applyAlignment="1">
      <alignment horizontal="center" vertical="center"/>
    </xf>
    <xf numFmtId="166" fontId="3" fillId="0" borderId="0" xfId="1" applyNumberFormat="1" applyFont="1" applyAlignment="1">
      <alignment horizontal="center" vertical="center"/>
    </xf>
    <xf numFmtId="0" fontId="11" fillId="0" borderId="0" xfId="0" applyFont="1">
      <alignment vertical="center"/>
    </xf>
    <xf numFmtId="0" fontId="3" fillId="0" borderId="0" xfId="0" applyFont="1" applyAlignment="1">
      <alignment horizontal="center" vertical="center"/>
    </xf>
    <xf numFmtId="0" fontId="3" fillId="0" borderId="12" xfId="0" applyFont="1" applyBorder="1" applyAlignment="1">
      <alignment horizontal="center" vertical="center"/>
    </xf>
    <xf numFmtId="0" fontId="12" fillId="0" borderId="12" xfId="0" applyFont="1" applyBorder="1" applyAlignment="1">
      <alignment horizontal="center" vertical="center"/>
    </xf>
    <xf numFmtId="0" fontId="0" fillId="0" borderId="12" xfId="0" applyBorder="1" applyAlignment="1">
      <alignment horizontal="center" vertical="center"/>
    </xf>
    <xf numFmtId="0" fontId="12" fillId="0" borderId="18" xfId="0" applyFont="1" applyBorder="1" applyAlignment="1">
      <alignment horizontal="center" vertical="center"/>
    </xf>
    <xf numFmtId="166" fontId="0" fillId="0" borderId="18" xfId="1" applyNumberFormat="1" applyFont="1" applyBorder="1" applyAlignment="1">
      <alignment horizontal="center" vertical="center"/>
    </xf>
    <xf numFmtId="0" fontId="12" fillId="0" borderId="20" xfId="0" applyFont="1" applyBorder="1" applyAlignment="1">
      <alignment horizontal="center" vertical="center"/>
    </xf>
    <xf numFmtId="0" fontId="12" fillId="0" borderId="22" xfId="0" applyFont="1" applyBorder="1" applyAlignment="1">
      <alignment horizontal="center" vertical="center"/>
    </xf>
    <xf numFmtId="0" fontId="12" fillId="0" borderId="15" xfId="0" applyFont="1" applyBorder="1" applyAlignment="1">
      <alignment horizontal="center" vertical="center"/>
    </xf>
    <xf numFmtId="166" fontId="14" fillId="0" borderId="18" xfId="1" applyNumberFormat="1" applyFont="1" applyBorder="1" applyAlignment="1">
      <alignment horizontal="center" vertical="center"/>
    </xf>
    <xf numFmtId="167" fontId="14" fillId="0" borderId="20" xfId="0" applyNumberFormat="1" applyFont="1" applyBorder="1" applyAlignment="1">
      <alignment horizontal="center" vertical="center"/>
    </xf>
    <xf numFmtId="167" fontId="14" fillId="0" borderId="27" xfId="0" applyNumberFormat="1" applyFont="1" applyBorder="1" applyAlignment="1">
      <alignment horizontal="center" vertical="center"/>
    </xf>
    <xf numFmtId="167" fontId="14" fillId="0" borderId="24" xfId="0" applyNumberFormat="1" applyFont="1" applyBorder="1" applyAlignment="1">
      <alignment horizontal="center" vertical="center"/>
    </xf>
    <xf numFmtId="167" fontId="14" fillId="0" borderId="32" xfId="0" applyNumberFormat="1" applyFont="1" applyBorder="1" applyAlignment="1">
      <alignment horizontal="center" vertical="center"/>
    </xf>
    <xf numFmtId="167" fontId="9" fillId="5" borderId="33" xfId="0" applyNumberFormat="1" applyFont="1" applyFill="1" applyBorder="1" applyAlignment="1">
      <alignment horizontal="center" vertical="center"/>
    </xf>
    <xf numFmtId="0" fontId="9" fillId="5" borderId="34" xfId="0" applyFont="1" applyFill="1" applyBorder="1" applyAlignment="1">
      <alignment horizontal="center" vertical="center"/>
    </xf>
    <xf numFmtId="166" fontId="9" fillId="5" borderId="37" xfId="1" applyNumberFormat="1" applyFont="1" applyFill="1" applyBorder="1" applyAlignment="1">
      <alignment horizontal="center" vertical="center"/>
    </xf>
    <xf numFmtId="166" fontId="9" fillId="5" borderId="38" xfId="1" applyNumberFormat="1" applyFont="1" applyFill="1" applyBorder="1" applyAlignment="1">
      <alignment horizontal="center" vertical="center"/>
    </xf>
    <xf numFmtId="167" fontId="9" fillId="5" borderId="36" xfId="0" applyNumberFormat="1" applyFont="1" applyFill="1" applyBorder="1" applyAlignment="1">
      <alignment horizontal="center" vertical="center"/>
    </xf>
    <xf numFmtId="0" fontId="3" fillId="5" borderId="47" xfId="0" applyFont="1" applyFill="1" applyBorder="1" applyAlignment="1">
      <alignment horizontal="center" vertical="center"/>
    </xf>
    <xf numFmtId="0" fontId="9" fillId="4" borderId="39" xfId="0" applyFont="1" applyFill="1" applyBorder="1" applyAlignment="1">
      <alignment horizontal="center" vertical="center"/>
    </xf>
    <xf numFmtId="166" fontId="9" fillId="5" borderId="35" xfId="1" applyNumberFormat="1" applyFont="1" applyFill="1" applyBorder="1" applyAlignment="1">
      <alignment horizontal="center" vertical="center"/>
    </xf>
    <xf numFmtId="0" fontId="12" fillId="7" borderId="20" xfId="0" applyFont="1" applyFill="1" applyBorder="1" applyAlignment="1">
      <alignment horizontal="center" vertical="center"/>
    </xf>
    <xf numFmtId="165" fontId="3" fillId="7" borderId="20" xfId="0" applyNumberFormat="1" applyFont="1" applyFill="1" applyBorder="1" applyAlignment="1">
      <alignment horizontal="center" vertical="center"/>
    </xf>
    <xf numFmtId="165" fontId="3" fillId="7" borderId="24" xfId="0" applyNumberFormat="1" applyFont="1" applyFill="1" applyBorder="1" applyAlignment="1">
      <alignment horizontal="center" vertical="center"/>
    </xf>
    <xf numFmtId="165" fontId="3" fillId="7" borderId="28" xfId="0" applyNumberFormat="1" applyFont="1" applyFill="1" applyBorder="1" applyAlignment="1">
      <alignment horizontal="center" vertical="center"/>
    </xf>
    <xf numFmtId="169" fontId="3" fillId="7" borderId="20" xfId="0" applyNumberFormat="1" applyFont="1" applyFill="1" applyBorder="1" applyAlignment="1">
      <alignment horizontal="center" vertical="center"/>
    </xf>
    <xf numFmtId="168" fontId="3" fillId="7" borderId="20" xfId="0" applyNumberFormat="1" applyFont="1" applyFill="1" applyBorder="1" applyAlignment="1">
      <alignment horizontal="center" vertical="center"/>
    </xf>
    <xf numFmtId="168" fontId="3" fillId="7" borderId="29" xfId="0" applyNumberFormat="1" applyFont="1" applyFill="1" applyBorder="1" applyAlignment="1">
      <alignment horizontal="center" vertical="center"/>
    </xf>
    <xf numFmtId="0" fontId="12" fillId="7" borderId="12" xfId="0" applyFont="1" applyFill="1" applyBorder="1" applyAlignment="1">
      <alignment horizontal="center" vertical="center"/>
    </xf>
    <xf numFmtId="0" fontId="0" fillId="7" borderId="12" xfId="0" applyFill="1" applyBorder="1" applyAlignment="1">
      <alignment horizontal="center" vertical="center"/>
    </xf>
    <xf numFmtId="0" fontId="3" fillId="7" borderId="12" xfId="0" applyFont="1" applyFill="1" applyBorder="1" applyAlignment="1">
      <alignment horizontal="center" vertical="center"/>
    </xf>
    <xf numFmtId="0" fontId="12" fillId="7" borderId="18" xfId="0" applyFont="1" applyFill="1" applyBorder="1" applyAlignment="1">
      <alignment horizontal="center" vertical="center"/>
    </xf>
    <xf numFmtId="166" fontId="13" fillId="7" borderId="23" xfId="1" applyNumberFormat="1" applyFont="1" applyFill="1" applyBorder="1" applyAlignment="1">
      <alignment horizontal="center" vertical="center"/>
    </xf>
    <xf numFmtId="166" fontId="13" fillId="7" borderId="26" xfId="1" applyNumberFormat="1" applyFont="1" applyFill="1" applyBorder="1" applyAlignment="1">
      <alignment horizontal="center" vertical="center"/>
    </xf>
    <xf numFmtId="166" fontId="13" fillId="7" borderId="31" xfId="1" applyNumberFormat="1" applyFont="1" applyFill="1" applyBorder="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5" xfId="0" applyFont="1" applyFill="1" applyBorder="1" applyAlignment="1">
      <alignment horizontal="left" vertical="center"/>
    </xf>
    <xf numFmtId="0" fontId="2" fillId="2" borderId="0" xfId="0" applyFont="1" applyFill="1" applyBorder="1" applyAlignment="1">
      <alignment horizontal="left" vertical="center"/>
    </xf>
    <xf numFmtId="0" fontId="2" fillId="2" borderId="6" xfId="0" applyFont="1" applyFill="1" applyBorder="1" applyAlignment="1">
      <alignment horizontal="left" vertical="center"/>
    </xf>
    <xf numFmtId="0" fontId="2" fillId="2" borderId="5" xfId="0" applyFont="1" applyFill="1" applyBorder="1" applyAlignment="1">
      <alignment horizontal="center" vertical="center"/>
    </xf>
    <xf numFmtId="0" fontId="10" fillId="0" borderId="0" xfId="0" applyFont="1" applyAlignment="1">
      <alignment vertical="center" wrapText="1"/>
    </xf>
    <xf numFmtId="0" fontId="3" fillId="0" borderId="0" xfId="0" applyFont="1" applyAlignment="1">
      <alignment vertical="center"/>
    </xf>
    <xf numFmtId="0" fontId="3" fillId="0" borderId="4" xfId="0" applyFont="1" applyFill="1" applyBorder="1">
      <alignment vertical="center"/>
    </xf>
    <xf numFmtId="0" fontId="3" fillId="0" borderId="0" xfId="0" applyFont="1" applyFill="1">
      <alignment vertical="center"/>
    </xf>
    <xf numFmtId="0" fontId="2" fillId="0" borderId="0" xfId="0" applyFont="1" applyFill="1">
      <alignment vertical="center"/>
    </xf>
    <xf numFmtId="0" fontId="0" fillId="0" borderId="0" xfId="0" applyFill="1">
      <alignment vertical="center"/>
    </xf>
    <xf numFmtId="0" fontId="3" fillId="0" borderId="6" xfId="0" applyFont="1" applyFill="1" applyBorder="1">
      <alignment vertical="center"/>
    </xf>
    <xf numFmtId="0" fontId="0" fillId="0" borderId="8" xfId="0" applyFill="1" applyBorder="1">
      <alignment vertical="center"/>
    </xf>
    <xf numFmtId="0" fontId="0" fillId="0" borderId="6" xfId="0" applyFill="1" applyBorder="1">
      <alignment vertical="center"/>
    </xf>
    <xf numFmtId="0" fontId="6" fillId="0" borderId="0" xfId="0" applyFont="1" applyFill="1">
      <alignment vertical="center"/>
    </xf>
    <xf numFmtId="0" fontId="0" fillId="0" borderId="0" xfId="0" applyBorder="1">
      <alignment vertical="center"/>
    </xf>
    <xf numFmtId="0" fontId="2" fillId="0" borderId="0" xfId="0" applyFont="1" applyBorder="1" applyAlignment="1">
      <alignment vertical="center"/>
    </xf>
    <xf numFmtId="0" fontId="2" fillId="0" borderId="3" xfId="0" applyFont="1" applyBorder="1" applyAlignment="1">
      <alignment horizontal="center" vertical="center"/>
    </xf>
    <xf numFmtId="0" fontId="0" fillId="0" borderId="1" xfId="0" applyBorder="1">
      <alignment vertical="center"/>
    </xf>
    <xf numFmtId="0" fontId="17" fillId="0" borderId="12" xfId="0" applyFont="1" applyBorder="1" applyAlignment="1">
      <alignment horizontal="center" vertical="center"/>
    </xf>
    <xf numFmtId="0" fontId="17" fillId="0" borderId="25" xfId="0" applyFont="1" applyBorder="1" applyAlignment="1">
      <alignment horizontal="center" vertical="center"/>
    </xf>
    <xf numFmtId="0" fontId="17" fillId="0" borderId="30" xfId="0" applyFont="1" applyBorder="1" applyAlignment="1">
      <alignment horizontal="center" vertical="center"/>
    </xf>
    <xf numFmtId="168" fontId="21" fillId="7" borderId="20" xfId="0" applyNumberFormat="1" applyFont="1" applyFill="1" applyBorder="1" applyAlignment="1">
      <alignment horizontal="center" vertical="center"/>
    </xf>
    <xf numFmtId="0" fontId="21" fillId="7" borderId="12" xfId="0" applyFont="1" applyFill="1" applyBorder="1" applyAlignment="1">
      <alignment horizontal="center" vertical="center"/>
    </xf>
    <xf numFmtId="0" fontId="21" fillId="7" borderId="25" xfId="0" applyFont="1" applyFill="1" applyBorder="1" applyAlignment="1">
      <alignment horizontal="center" vertical="center"/>
    </xf>
    <xf numFmtId="168" fontId="21" fillId="7" borderId="29" xfId="0" applyNumberFormat="1" applyFont="1" applyFill="1" applyBorder="1" applyAlignment="1">
      <alignment horizontal="center" vertical="center"/>
    </xf>
    <xf numFmtId="0" fontId="21" fillId="7" borderId="30" xfId="0" applyFont="1" applyFill="1" applyBorder="1" applyAlignment="1">
      <alignment horizontal="center" vertical="center"/>
    </xf>
    <xf numFmtId="169" fontId="22" fillId="7" borderId="20" xfId="0" applyNumberFormat="1" applyFont="1" applyFill="1" applyBorder="1" applyAlignment="1">
      <alignment horizontal="center" vertical="center"/>
    </xf>
    <xf numFmtId="0" fontId="22" fillId="7" borderId="12" xfId="0" applyFont="1" applyFill="1" applyBorder="1" applyAlignment="1">
      <alignment horizontal="center" vertical="center"/>
    </xf>
    <xf numFmtId="0" fontId="23" fillId="0" borderId="12" xfId="0" applyFont="1" applyBorder="1" applyAlignment="1">
      <alignment horizontal="center" vertical="center"/>
    </xf>
    <xf numFmtId="0" fontId="0" fillId="0" borderId="3" xfId="0" applyBorder="1">
      <alignment vertical="center"/>
    </xf>
    <xf numFmtId="0" fontId="3" fillId="0" borderId="3" xfId="0" applyFont="1" applyBorder="1">
      <alignment vertical="center"/>
    </xf>
    <xf numFmtId="0" fontId="3" fillId="0" borderId="0" xfId="0" applyFont="1" applyBorder="1">
      <alignment vertical="center"/>
    </xf>
    <xf numFmtId="0" fontId="3" fillId="0" borderId="1" xfId="0" applyFont="1" applyBorder="1">
      <alignment vertical="center"/>
    </xf>
    <xf numFmtId="9" fontId="0" fillId="0" borderId="0" xfId="0" applyNumberFormat="1" applyFill="1">
      <alignment vertical="center"/>
    </xf>
    <xf numFmtId="0" fontId="0" fillId="0" borderId="0" xfId="0" applyAlignment="1">
      <alignment horizontal="left" vertical="center"/>
    </xf>
    <xf numFmtId="0" fontId="12" fillId="5" borderId="53" xfId="0" applyFont="1" applyFill="1" applyBorder="1" applyAlignment="1">
      <alignment horizontal="center" vertical="center"/>
    </xf>
    <xf numFmtId="169" fontId="22" fillId="7" borderId="19" xfId="0" applyNumberFormat="1" applyFont="1" applyFill="1" applyBorder="1" applyAlignment="1">
      <alignment horizontal="center" vertical="center"/>
    </xf>
    <xf numFmtId="167" fontId="18" fillId="5" borderId="54" xfId="0" applyNumberFormat="1" applyFont="1" applyFill="1" applyBorder="1" applyAlignment="1">
      <alignment horizontal="center" vertical="center"/>
    </xf>
    <xf numFmtId="0" fontId="22" fillId="7" borderId="16" xfId="0" applyFont="1" applyFill="1" applyBorder="1" applyAlignment="1">
      <alignment horizontal="center" vertical="center"/>
    </xf>
    <xf numFmtId="0" fontId="18" fillId="5" borderId="55" xfId="0" applyFont="1" applyFill="1" applyBorder="1" applyAlignment="1">
      <alignment horizontal="center" vertical="center"/>
    </xf>
    <xf numFmtId="0" fontId="23" fillId="0" borderId="16" xfId="0" applyFont="1" applyBorder="1" applyAlignment="1">
      <alignment horizontal="center" vertical="center"/>
    </xf>
    <xf numFmtId="0" fontId="6" fillId="5" borderId="55" xfId="0" applyFont="1" applyFill="1" applyBorder="1" applyAlignment="1">
      <alignment horizontal="center" vertical="center"/>
    </xf>
    <xf numFmtId="9" fontId="24" fillId="0" borderId="21" xfId="1" applyNumberFormat="1" applyFont="1" applyBorder="1" applyAlignment="1">
      <alignment horizontal="center" vertical="center"/>
    </xf>
    <xf numFmtId="9" fontId="19" fillId="0" borderId="22" xfId="1" applyNumberFormat="1" applyFont="1" applyBorder="1" applyAlignment="1">
      <alignment horizontal="center" vertical="center"/>
    </xf>
    <xf numFmtId="9" fontId="24" fillId="0" borderId="22" xfId="1" applyNumberFormat="1" applyFont="1" applyBorder="1" applyAlignment="1">
      <alignment horizontal="center" vertical="center"/>
    </xf>
    <xf numFmtId="166" fontId="20" fillId="5" borderId="56" xfId="1" applyNumberFormat="1" applyFont="1" applyFill="1" applyBorder="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3" xfId="0" applyFont="1" applyBorder="1" applyAlignment="1">
      <alignment horizontal="left" vertical="center"/>
    </xf>
    <xf numFmtId="0" fontId="2" fillId="0" borderId="0" xfId="0" applyFont="1" applyAlignment="1">
      <alignment horizontal="center" vertical="center"/>
    </xf>
    <xf numFmtId="0" fontId="0" fillId="8" borderId="0" xfId="0" applyFill="1" applyAlignment="1">
      <alignment horizontal="center" vertical="center"/>
    </xf>
    <xf numFmtId="0" fontId="27" fillId="9" borderId="0" xfId="0" applyFont="1" applyFill="1" applyAlignment="1">
      <alignment horizontal="center" vertical="center"/>
    </xf>
    <xf numFmtId="0" fontId="2" fillId="0" borderId="0" xfId="0" applyFont="1" applyAlignment="1">
      <alignment horizontal="center" vertical="center"/>
    </xf>
    <xf numFmtId="0" fontId="2" fillId="0" borderId="0" xfId="0" applyFont="1" applyFill="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3" xfId="0" applyFont="1" applyBorder="1" applyAlignment="1">
      <alignment horizontal="left" vertical="center"/>
    </xf>
    <xf numFmtId="167" fontId="0" fillId="8" borderId="20" xfId="0" applyNumberFormat="1" applyFill="1" applyBorder="1" applyAlignment="1">
      <alignment horizontal="center" vertical="center"/>
    </xf>
    <xf numFmtId="0" fontId="17" fillId="8" borderId="12" xfId="0" applyFont="1" applyFill="1" applyBorder="1" applyAlignment="1">
      <alignment horizontal="center" vertical="center"/>
    </xf>
    <xf numFmtId="0" fontId="17" fillId="8" borderId="25" xfId="0" applyFont="1" applyFill="1" applyBorder="1" applyAlignment="1">
      <alignment horizontal="center" vertical="center"/>
    </xf>
    <xf numFmtId="0" fontId="17" fillId="8" borderId="30" xfId="0" applyFont="1" applyFill="1" applyBorder="1" applyAlignment="1">
      <alignment horizontal="center" vertical="center"/>
    </xf>
    <xf numFmtId="14" fontId="3" fillId="8" borderId="0" xfId="0" applyNumberFormat="1" applyFont="1" applyFill="1" applyAlignment="1">
      <alignment horizontal="right" vertical="center"/>
    </xf>
    <xf numFmtId="0" fontId="14" fillId="8" borderId="12" xfId="0" applyFont="1" applyFill="1" applyBorder="1" applyAlignment="1">
      <alignment horizontal="center" vertical="center"/>
    </xf>
    <xf numFmtId="0" fontId="14" fillId="8" borderId="25" xfId="0" applyFont="1" applyFill="1" applyBorder="1" applyAlignment="1">
      <alignment horizontal="center" vertical="center"/>
    </xf>
    <xf numFmtId="0" fontId="14" fillId="8" borderId="30" xfId="0" applyFont="1" applyFill="1" applyBorder="1" applyAlignment="1">
      <alignment horizontal="center" vertical="center"/>
    </xf>
    <xf numFmtId="0" fontId="2" fillId="0" borderId="0" xfId="0" applyFont="1" applyAlignment="1">
      <alignment horizontal="center" vertical="center" textRotation="255" shrinkToFit="1"/>
    </xf>
    <xf numFmtId="0" fontId="2" fillId="0" borderId="0" xfId="0" applyFont="1" applyAlignment="1">
      <alignment horizontal="center" vertical="top"/>
    </xf>
    <xf numFmtId="0" fontId="2" fillId="0" borderId="0" xfId="0" applyFont="1" applyAlignment="1">
      <alignment horizontal="left" vertical="center" wrapText="1"/>
    </xf>
    <xf numFmtId="164" fontId="2" fillId="0" borderId="0" xfId="0" applyNumberFormat="1" applyFont="1" applyAlignment="1">
      <alignment horizontal="center" vertical="center"/>
    </xf>
    <xf numFmtId="164" fontId="2" fillId="8" borderId="0" xfId="0" applyNumberFormat="1" applyFont="1" applyFill="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10" fillId="0" borderId="0" xfId="0" applyFont="1" applyAlignment="1">
      <alignment horizontal="left" vertical="center"/>
    </xf>
    <xf numFmtId="0" fontId="2" fillId="0" borderId="0" xfId="0" applyFont="1" applyAlignment="1">
      <alignment horizontal="left" vertical="center"/>
    </xf>
    <xf numFmtId="0" fontId="2" fillId="2" borderId="5" xfId="0" applyFont="1" applyFill="1" applyBorder="1" applyAlignment="1">
      <alignment horizontal="left" vertical="center"/>
    </xf>
    <xf numFmtId="0" fontId="2" fillId="2" borderId="0" xfId="0" applyFont="1" applyFill="1" applyBorder="1" applyAlignment="1">
      <alignment horizontal="left" vertical="center"/>
    </xf>
    <xf numFmtId="0" fontId="2" fillId="2" borderId="6" xfId="0" applyFont="1" applyFill="1" applyBorder="1" applyAlignment="1">
      <alignment horizontal="left" vertical="center"/>
    </xf>
    <xf numFmtId="0" fontId="2" fillId="2" borderId="5" xfId="0" applyFont="1" applyFill="1" applyBorder="1" applyAlignment="1">
      <alignment horizontal="center" vertical="center"/>
    </xf>
    <xf numFmtId="164" fontId="2" fillId="0" borderId="0" xfId="0" applyNumberFormat="1" applyFont="1" applyAlignment="1">
      <alignment horizontal="center" vertical="top"/>
    </xf>
    <xf numFmtId="0" fontId="2" fillId="0" borderId="0" xfId="0" applyFont="1" applyAlignment="1">
      <alignment horizontal="left" vertical="center"/>
    </xf>
    <xf numFmtId="0" fontId="2" fillId="8"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textRotation="255" shrinkToFit="1"/>
    </xf>
    <xf numFmtId="0" fontId="3" fillId="8" borderId="1" xfId="0" applyFont="1" applyFill="1" applyBorder="1" applyAlignment="1">
      <alignment horizontal="center" vertical="center"/>
    </xf>
    <xf numFmtId="0" fontId="2" fillId="0" borderId="0" xfId="0" applyFont="1" applyAlignment="1">
      <alignment horizontal="center" vertical="top"/>
    </xf>
    <xf numFmtId="0" fontId="2" fillId="0" borderId="0" xfId="0" applyFont="1" applyAlignment="1">
      <alignment horizontal="left" vertical="center" wrapText="1"/>
    </xf>
    <xf numFmtId="164" fontId="2" fillId="0" borderId="0" xfId="0" applyNumberFormat="1" applyFont="1" applyAlignment="1">
      <alignment horizontal="center" vertical="center"/>
    </xf>
    <xf numFmtId="164" fontId="2" fillId="8" borderId="0" xfId="0" applyNumberFormat="1" applyFont="1" applyFill="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10" fillId="0" borderId="0" xfId="0" applyFont="1" applyAlignment="1">
      <alignment horizontal="left" vertical="center" wrapText="1"/>
    </xf>
    <xf numFmtId="0" fontId="10" fillId="0" borderId="0" xfId="0" applyFont="1" applyAlignment="1">
      <alignment horizontal="left" vertical="center"/>
    </xf>
    <xf numFmtId="0" fontId="2" fillId="0" borderId="0" xfId="0" applyFont="1" applyAlignment="1">
      <alignment horizontal="left" vertical="center"/>
    </xf>
    <xf numFmtId="0" fontId="7" fillId="3" borderId="9" xfId="0" applyFont="1" applyFill="1" applyBorder="1" applyAlignment="1">
      <alignment horizontal="center" vertical="center"/>
    </xf>
    <xf numFmtId="0" fontId="7" fillId="3" borderId="10" xfId="0" applyFont="1" applyFill="1" applyBorder="1" applyAlignment="1">
      <alignment horizontal="center" vertical="center"/>
    </xf>
    <xf numFmtId="0" fontId="7" fillId="3" borderId="11" xfId="0" applyFont="1" applyFill="1" applyBorder="1" applyAlignment="1">
      <alignment horizontal="center" vertical="center"/>
    </xf>
    <xf numFmtId="164" fontId="2" fillId="0" borderId="5" xfId="0" applyNumberFormat="1" applyFont="1" applyBorder="1" applyAlignment="1">
      <alignment horizontal="center" vertical="top"/>
    </xf>
    <xf numFmtId="164" fontId="2" fillId="0" borderId="0" xfId="0" applyNumberFormat="1" applyFont="1" applyBorder="1" applyAlignment="1">
      <alignment horizontal="center" vertical="top"/>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2" borderId="5" xfId="0" applyFont="1" applyFill="1" applyBorder="1" applyAlignment="1">
      <alignment horizontal="left" vertical="center"/>
    </xf>
    <xf numFmtId="0" fontId="2" fillId="2" borderId="0" xfId="0" applyFont="1" applyFill="1" applyBorder="1" applyAlignment="1">
      <alignment horizontal="left" vertical="center"/>
    </xf>
    <xf numFmtId="0" fontId="2" fillId="2" borderId="6" xfId="0" applyFont="1" applyFill="1" applyBorder="1" applyAlignment="1">
      <alignment horizontal="left" vertical="center"/>
    </xf>
    <xf numFmtId="0" fontId="2" fillId="2" borderId="5"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left" vertical="center"/>
    </xf>
    <xf numFmtId="0" fontId="2" fillId="2" borderId="1" xfId="0" applyFont="1" applyFill="1" applyBorder="1" applyAlignment="1">
      <alignment horizontal="left" vertical="center"/>
    </xf>
    <xf numFmtId="0" fontId="2" fillId="2" borderId="8" xfId="0" applyFont="1" applyFill="1" applyBorder="1" applyAlignment="1">
      <alignment horizontal="left" vertical="center"/>
    </xf>
    <xf numFmtId="164" fontId="2" fillId="0" borderId="0" xfId="0" applyNumberFormat="1" applyFont="1" applyAlignment="1">
      <alignment horizontal="center" vertical="top"/>
    </xf>
    <xf numFmtId="0" fontId="9" fillId="0" borderId="14" xfId="0" applyFont="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16" fillId="4" borderId="13" xfId="0" applyFont="1" applyFill="1" applyBorder="1" applyAlignment="1">
      <alignment horizontal="center" vertical="center"/>
    </xf>
    <xf numFmtId="0" fontId="9" fillId="0" borderId="19" xfId="0" applyFont="1" applyBorder="1" applyAlignment="1">
      <alignment horizontal="center" vertical="center"/>
    </xf>
    <xf numFmtId="0" fontId="9" fillId="0" borderId="21" xfId="0" applyFont="1" applyBorder="1" applyAlignment="1">
      <alignment horizontal="center" vertical="center"/>
    </xf>
    <xf numFmtId="0" fontId="3" fillId="6" borderId="43" xfId="0" applyFont="1" applyFill="1" applyBorder="1" applyAlignment="1">
      <alignment horizontal="left" vertical="center"/>
    </xf>
    <xf numFmtId="0" fontId="3" fillId="6" borderId="45" xfId="0" applyFont="1" applyFill="1" applyBorder="1" applyAlignment="1">
      <alignment horizontal="left" vertical="center"/>
    </xf>
    <xf numFmtId="0" fontId="3" fillId="6" borderId="44" xfId="0" applyFont="1" applyFill="1" applyBorder="1" applyAlignment="1">
      <alignment horizontal="left" vertical="center"/>
    </xf>
    <xf numFmtId="0" fontId="3" fillId="6" borderId="46" xfId="0" applyFont="1" applyFill="1" applyBorder="1" applyAlignment="1">
      <alignment horizontal="left" vertical="center"/>
    </xf>
    <xf numFmtId="0" fontId="3" fillId="7" borderId="19" xfId="0" applyFont="1" applyFill="1" applyBorder="1" applyAlignment="1">
      <alignment horizontal="center" vertical="center"/>
    </xf>
    <xf numFmtId="0" fontId="3" fillId="7" borderId="16" xfId="0" applyFont="1" applyFill="1" applyBorder="1" applyAlignment="1">
      <alignment horizontal="center" vertical="center"/>
    </xf>
    <xf numFmtId="0" fontId="3" fillId="7" borderId="17" xfId="0" applyFont="1" applyFill="1" applyBorder="1" applyAlignment="1">
      <alignment horizontal="center" vertical="center"/>
    </xf>
    <xf numFmtId="0" fontId="15" fillId="4" borderId="40" xfId="0" applyFont="1" applyFill="1" applyBorder="1" applyAlignment="1">
      <alignment horizontal="left" vertical="center" wrapText="1"/>
    </xf>
    <xf numFmtId="0" fontId="15" fillId="4" borderId="13" xfId="0" applyFont="1" applyFill="1" applyBorder="1" applyAlignment="1">
      <alignment horizontal="left" vertical="center"/>
    </xf>
    <xf numFmtId="0" fontId="16" fillId="4" borderId="40" xfId="0" applyFont="1" applyFill="1" applyBorder="1" applyAlignment="1">
      <alignment horizontal="center" vertical="center"/>
    </xf>
    <xf numFmtId="0" fontId="3" fillId="6" borderId="41" xfId="0" applyFont="1" applyFill="1" applyBorder="1" applyAlignment="1">
      <alignment horizontal="center" vertical="center"/>
    </xf>
    <xf numFmtId="0" fontId="3" fillId="6" borderId="42" xfId="0" applyFont="1" applyFill="1" applyBorder="1" applyAlignment="1">
      <alignment horizontal="center" vertical="center"/>
    </xf>
    <xf numFmtId="0" fontId="12" fillId="0" borderId="7" xfId="0" applyFont="1" applyBorder="1" applyAlignment="1">
      <alignment horizontal="left" vertical="center" wrapText="1"/>
    </xf>
    <xf numFmtId="0" fontId="12" fillId="0" borderId="1" xfId="0" applyFont="1" applyBorder="1" applyAlignment="1">
      <alignment horizontal="left" vertical="center" wrapText="1"/>
    </xf>
    <xf numFmtId="0" fontId="12" fillId="0" borderId="8"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12" fillId="0" borderId="5" xfId="0" applyFont="1" applyBorder="1" applyAlignment="1">
      <alignment horizontal="left" vertical="center" wrapText="1"/>
    </xf>
    <xf numFmtId="0" fontId="12" fillId="0" borderId="0" xfId="0" applyFont="1" applyBorder="1" applyAlignment="1">
      <alignment horizontal="left" vertical="center" wrapText="1"/>
    </xf>
    <xf numFmtId="0" fontId="12" fillId="0" borderId="6" xfId="0" applyFont="1" applyBorder="1" applyAlignment="1">
      <alignment horizontal="left" vertical="center" wrapText="1"/>
    </xf>
    <xf numFmtId="0" fontId="12" fillId="6" borderId="52" xfId="0" applyFont="1" applyFill="1" applyBorder="1" applyAlignment="1">
      <alignment horizontal="center" vertical="center"/>
    </xf>
    <xf numFmtId="0" fontId="12" fillId="6" borderId="48" xfId="0" applyFont="1" applyFill="1" applyBorder="1" applyAlignment="1">
      <alignment horizontal="center" vertical="center"/>
    </xf>
    <xf numFmtId="0" fontId="12" fillId="6" borderId="50" xfId="0" applyFont="1" applyFill="1" applyBorder="1" applyAlignment="1">
      <alignment horizontal="center" vertical="center"/>
    </xf>
    <xf numFmtId="0" fontId="12" fillId="6" borderId="49" xfId="0" applyFont="1" applyFill="1" applyBorder="1" applyAlignment="1">
      <alignment horizontal="center" vertical="center"/>
    </xf>
    <xf numFmtId="0" fontId="12" fillId="6" borderId="51" xfId="0" applyFont="1" applyFill="1" applyBorder="1" applyAlignment="1">
      <alignment horizontal="center" vertical="center"/>
    </xf>
    <xf numFmtId="0" fontId="2" fillId="0" borderId="1" xfId="0" applyFont="1" applyBorder="1" applyAlignment="1">
      <alignment horizontal="left" vertical="center"/>
    </xf>
    <xf numFmtId="0" fontId="2" fillId="0" borderId="5" xfId="0" applyFont="1" applyBorder="1" applyAlignment="1">
      <alignment horizontal="left" vertical="center"/>
    </xf>
    <xf numFmtId="0" fontId="2" fillId="0" borderId="0" xfId="0" applyFont="1" applyBorder="1" applyAlignment="1">
      <alignment horizontal="left" vertical="center"/>
    </xf>
    <xf numFmtId="0" fontId="2" fillId="0" borderId="6" xfId="0" applyFont="1" applyBorder="1" applyAlignment="1">
      <alignment horizontal="left" vertical="center"/>
    </xf>
    <xf numFmtId="0" fontId="12" fillId="0" borderId="1" xfId="0" applyFont="1" applyBorder="1" applyAlignment="1">
      <alignment horizontal="left" vertical="center"/>
    </xf>
    <xf numFmtId="0" fontId="12" fillId="0" borderId="8" xfId="0" applyFont="1" applyBorder="1" applyAlignment="1">
      <alignment horizontal="left" vertical="center"/>
    </xf>
    <xf numFmtId="14" fontId="3" fillId="0" borderId="0" xfId="0" applyNumberFormat="1" applyFont="1" applyAlignment="1">
      <alignment horizontal="right" vertical="center"/>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xf numFmtId="0" fontId="25" fillId="8" borderId="5" xfId="0" applyFont="1" applyFill="1" applyBorder="1" applyAlignment="1">
      <alignment horizontal="center" vertical="center"/>
    </xf>
    <xf numFmtId="0" fontId="25" fillId="8" borderId="0" xfId="0" applyFont="1" applyFill="1" applyBorder="1" applyAlignment="1">
      <alignment horizontal="center" vertical="center"/>
    </xf>
    <xf numFmtId="0" fontId="25" fillId="8" borderId="6" xfId="0" applyFont="1" applyFill="1" applyBorder="1" applyAlignment="1">
      <alignment horizontal="center" vertical="center"/>
    </xf>
    <xf numFmtId="0" fontId="25" fillId="8" borderId="7" xfId="0" applyFont="1" applyFill="1" applyBorder="1" applyAlignment="1">
      <alignment horizontal="center" vertical="center"/>
    </xf>
    <xf numFmtId="0" fontId="25" fillId="8" borderId="1" xfId="0" applyFont="1" applyFill="1" applyBorder="1" applyAlignment="1">
      <alignment horizontal="center" vertical="center"/>
    </xf>
    <xf numFmtId="0" fontId="25" fillId="8" borderId="8"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8"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6" fillId="0" borderId="5" xfId="0" applyFont="1" applyFill="1" applyBorder="1" applyAlignment="1">
      <alignment horizontal="center" vertical="center"/>
    </xf>
    <xf numFmtId="0" fontId="26" fillId="0" borderId="0" xfId="0" applyFont="1" applyFill="1" applyBorder="1" applyAlignment="1">
      <alignment horizontal="center" vertical="center"/>
    </xf>
    <xf numFmtId="0" fontId="26" fillId="0" borderId="7" xfId="0" applyFont="1" applyFill="1" applyBorder="1" applyAlignment="1">
      <alignment horizontal="center" vertical="center"/>
    </xf>
    <xf numFmtId="0" fontId="26" fillId="0" borderId="1" xfId="0" applyFont="1" applyFill="1" applyBorder="1" applyAlignment="1">
      <alignment horizontal="center" vertical="center"/>
    </xf>
    <xf numFmtId="0" fontId="26" fillId="8" borderId="5" xfId="0" applyFont="1" applyFill="1" applyBorder="1" applyAlignment="1">
      <alignment horizontal="center" vertical="center"/>
    </xf>
    <xf numFmtId="0" fontId="26" fillId="8" borderId="0" xfId="0" applyFont="1" applyFill="1" applyBorder="1" applyAlignment="1">
      <alignment horizontal="center" vertical="center"/>
    </xf>
    <xf numFmtId="0" fontId="26" fillId="8" borderId="6" xfId="0" applyFont="1" applyFill="1" applyBorder="1" applyAlignment="1">
      <alignment horizontal="center" vertical="center"/>
    </xf>
    <xf numFmtId="0" fontId="26" fillId="8" borderId="7" xfId="0" applyFont="1" applyFill="1" applyBorder="1" applyAlignment="1">
      <alignment horizontal="center" vertical="center"/>
    </xf>
    <xf numFmtId="0" fontId="26" fillId="8" borderId="1" xfId="0" applyFont="1" applyFill="1" applyBorder="1" applyAlignment="1">
      <alignment horizontal="center" vertical="center"/>
    </xf>
    <xf numFmtId="0" fontId="26" fillId="8" borderId="8"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0" xfId="0" applyFont="1" applyFill="1" applyBorder="1" applyAlignment="1">
      <alignment horizontal="center" vertical="center"/>
    </xf>
    <xf numFmtId="0" fontId="2" fillId="8" borderId="6" xfId="0" applyFont="1" applyFill="1" applyBorder="1" applyAlignment="1">
      <alignment horizontal="center" vertical="center"/>
    </xf>
    <xf numFmtId="0" fontId="2" fillId="8" borderId="7"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8" xfId="0" applyFont="1" applyFill="1" applyBorder="1" applyAlignment="1">
      <alignment horizontal="center" vertical="center"/>
    </xf>
    <xf numFmtId="0" fontId="12" fillId="0" borderId="7" xfId="0" applyFont="1" applyBorder="1" applyAlignment="1">
      <alignment horizontal="left" vertical="center"/>
    </xf>
    <xf numFmtId="0" fontId="25" fillId="0" borderId="5" xfId="0" applyFont="1" applyFill="1" applyBorder="1" applyAlignment="1">
      <alignment horizontal="center" vertical="center"/>
    </xf>
    <xf numFmtId="0" fontId="25" fillId="0" borderId="0" xfId="0" applyFont="1" applyFill="1" applyBorder="1" applyAlignment="1">
      <alignment horizontal="center" vertical="center"/>
    </xf>
    <xf numFmtId="0" fontId="25" fillId="0" borderId="6" xfId="0" applyFont="1" applyFill="1" applyBorder="1" applyAlignment="1">
      <alignment horizontal="center" vertical="center"/>
    </xf>
    <xf numFmtId="0" fontId="25" fillId="0" borderId="7" xfId="0" applyFont="1" applyFill="1" applyBorder="1" applyAlignment="1">
      <alignment horizontal="center" vertical="center"/>
    </xf>
    <xf numFmtId="0" fontId="25" fillId="0" borderId="1" xfId="0" applyFont="1" applyFill="1" applyBorder="1" applyAlignment="1">
      <alignment horizontal="center" vertical="center"/>
    </xf>
    <xf numFmtId="0" fontId="25" fillId="0" borderId="8" xfId="0" applyFont="1" applyFill="1" applyBorder="1" applyAlignment="1">
      <alignment horizontal="center" vertical="center"/>
    </xf>
    <xf numFmtId="0" fontId="26" fillId="0" borderId="6" xfId="0" applyFont="1" applyFill="1" applyBorder="1" applyAlignment="1">
      <alignment horizontal="center" vertical="center"/>
    </xf>
    <xf numFmtId="0" fontId="26" fillId="0" borderId="8"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8" xfId="0" applyFont="1" applyFill="1" applyBorder="1" applyAlignment="1">
      <alignment horizontal="center" vertical="center"/>
    </xf>
    <xf numFmtId="0" fontId="3" fillId="0" borderId="1" xfId="0" applyFont="1" applyBorder="1" applyAlignment="1">
      <alignment horizontal="center" vertical="center"/>
    </xf>
    <xf numFmtId="14" fontId="2" fillId="2" borderId="9" xfId="0" applyNumberFormat="1" applyFont="1" applyFill="1" applyBorder="1" applyAlignment="1">
      <alignment horizontal="center" vertical="center"/>
    </xf>
    <xf numFmtId="14" fontId="2" fillId="2" borderId="10" xfId="0" applyNumberFormat="1"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spPr>
            <a:ln w="34925" cap="rnd">
              <a:solidFill>
                <a:schemeClr val="accent1"/>
              </a:solidFill>
              <a:prstDash val="sysDash"/>
              <a:round/>
            </a:ln>
            <a:effectLst/>
          </c:spPr>
          <c:marker>
            <c:symbol val="circle"/>
            <c:size val="5"/>
            <c:spPr>
              <a:solidFill>
                <a:schemeClr val="tx2">
                  <a:lumMod val="60000"/>
                  <a:lumOff val="40000"/>
                </a:schemeClr>
              </a:solidFill>
              <a:ln w="19050">
                <a:solidFill>
                  <a:schemeClr val="accent1"/>
                </a:solidFill>
              </a:ln>
              <a:effectLst/>
            </c:spPr>
          </c:marker>
          <c:dLbls>
            <c:dLbl>
              <c:idx val="1"/>
              <c:layout>
                <c:manualLayout>
                  <c:x val="1.163003663003663E-2"/>
                  <c:y val="0.11759259259259254"/>
                </c:manualLayout>
              </c:layout>
              <c:showLegendKey val="0"/>
              <c:showVal val="1"/>
              <c:showCatName val="0"/>
              <c:showSerName val="0"/>
              <c:showPercent val="0"/>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0-99B7-4BE5-8B36-A07DC969E50A}"/>
                </c:ext>
              </c:extLst>
            </c:dLbl>
            <c:dLbl>
              <c:idx val="2"/>
              <c:layout>
                <c:manualLayout>
                  <c:x val="-6.5903540903540975E-2"/>
                  <c:y val="7.2795414462081126E-2"/>
                </c:manualLayout>
              </c:layout>
              <c:showLegendKey val="0"/>
              <c:showVal val="1"/>
              <c:showCatName val="0"/>
              <c:showSerName val="0"/>
              <c:showPercent val="0"/>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1-99B7-4BE5-8B36-A07DC969E50A}"/>
                </c:ext>
              </c:extLst>
            </c:dLbl>
            <c:spPr>
              <a:noFill/>
              <a:ln>
                <a:noFill/>
              </a:ln>
              <a:effectLst/>
            </c:spPr>
            <c:txPr>
              <a:bodyPr rot="0" spcFirstLastPara="1" vertOverflow="ellipsis" vert="horz" wrap="square" lIns="38100" tIns="19050" rIns="38100" bIns="19050" anchor="ctr" anchorCtr="1">
                <a:spAutoFit/>
              </a:bodyPr>
              <a:lstStyle/>
              <a:p>
                <a:pPr>
                  <a:defRPr lang="ja-JP"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レーダー!$Z$6:$Z$11</c:f>
              <c:strCache>
                <c:ptCount val="6"/>
                <c:pt idx="0">
                  <c:v>音読テスト</c:v>
                </c:pt>
                <c:pt idx="1">
                  <c:v>写真描写問題</c:v>
                </c:pt>
                <c:pt idx="2">
                  <c:v>応答テスト</c:v>
                </c:pt>
                <c:pt idx="3">
                  <c:v>資料応答テスト</c:v>
                </c:pt>
                <c:pt idx="4">
                  <c:v>解決力テスト</c:v>
                </c:pt>
                <c:pt idx="5">
                  <c:v>意見力テスト</c:v>
                </c:pt>
              </c:strCache>
            </c:strRef>
          </c:cat>
          <c:val>
            <c:numRef>
              <c:f>レーダー!$AA$6:$AA$11</c:f>
              <c:numCache>
                <c:formatCode>0%</c:formatCode>
                <c:ptCount val="6"/>
                <c:pt idx="0">
                  <c:v>0</c:v>
                </c:pt>
                <c:pt idx="1">
                  <c:v>0</c:v>
                </c:pt>
                <c:pt idx="2">
                  <c:v>0</c:v>
                </c:pt>
                <c:pt idx="3">
                  <c:v>0</c:v>
                </c:pt>
                <c:pt idx="4">
                  <c:v>0</c:v>
                </c:pt>
                <c:pt idx="5">
                  <c:v>0</c:v>
                </c:pt>
              </c:numCache>
            </c:numRef>
          </c:val>
          <c:extLst xmlns:c16r2="http://schemas.microsoft.com/office/drawing/2015/06/chart">
            <c:ext xmlns:c16="http://schemas.microsoft.com/office/drawing/2014/chart" uri="{C3380CC4-5D6E-409C-BE32-E72D297353CC}">
              <c16:uniqueId val="{00000002-99B7-4BE5-8B36-A07DC969E50A}"/>
            </c:ext>
          </c:extLst>
        </c:ser>
        <c:dLbls>
          <c:showLegendKey val="0"/>
          <c:showVal val="1"/>
          <c:showCatName val="0"/>
          <c:showSerName val="0"/>
          <c:showPercent val="0"/>
          <c:showBubbleSize val="0"/>
        </c:dLbls>
        <c:axId val="151256576"/>
        <c:axId val="184046080"/>
      </c:radarChart>
      <c:catAx>
        <c:axId val="15125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184046080"/>
        <c:crosses val="autoZero"/>
        <c:auto val="1"/>
        <c:lblAlgn val="ctr"/>
        <c:lblOffset val="100"/>
        <c:noMultiLvlLbl val="0"/>
      </c:catAx>
      <c:valAx>
        <c:axId val="18404608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15125657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verticalDpi="0"/>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spPr>
            <a:ln w="34925" cap="rnd">
              <a:solidFill>
                <a:schemeClr val="accent1"/>
              </a:solidFill>
              <a:prstDash val="sysDash"/>
              <a:round/>
            </a:ln>
            <a:effectLst/>
          </c:spPr>
          <c:marker>
            <c:symbol val="circle"/>
            <c:size val="5"/>
            <c:spPr>
              <a:solidFill>
                <a:schemeClr val="tx2">
                  <a:lumMod val="60000"/>
                  <a:lumOff val="40000"/>
                </a:schemeClr>
              </a:solidFill>
              <a:ln w="19050">
                <a:solidFill>
                  <a:schemeClr val="accent1"/>
                </a:solidFill>
              </a:ln>
              <a:effectLst/>
            </c:spPr>
          </c:marker>
          <c:dLbls>
            <c:dLbl>
              <c:idx val="1"/>
              <c:layout>
                <c:manualLayout>
                  <c:x val="1.163003663003663E-2"/>
                  <c:y val="0.11759259259259254"/>
                </c:manualLayout>
              </c:layout>
              <c:showLegendKey val="0"/>
              <c:showVal val="1"/>
              <c:showCatName val="0"/>
              <c:showSerName val="0"/>
              <c:showPercent val="0"/>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0-8585-4699-8F2B-2508A0735D76}"/>
                </c:ext>
              </c:extLst>
            </c:dLbl>
            <c:dLbl>
              <c:idx val="2"/>
              <c:layout>
                <c:manualLayout>
                  <c:x val="-6.5903540903540975E-2"/>
                  <c:y val="7.2795414462081126E-2"/>
                </c:manualLayout>
              </c:layout>
              <c:showLegendKey val="0"/>
              <c:showVal val="1"/>
              <c:showCatName val="0"/>
              <c:showSerName val="0"/>
              <c:showPercent val="0"/>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1-8585-4699-8F2B-2508A0735D76}"/>
                </c:ext>
              </c:extLst>
            </c:dLbl>
            <c:spPr>
              <a:noFill/>
              <a:ln>
                <a:noFill/>
              </a:ln>
              <a:effectLst/>
            </c:spPr>
            <c:txPr>
              <a:bodyPr rot="0" spcFirstLastPara="1" vertOverflow="ellipsis" vert="horz" wrap="square" lIns="38100" tIns="19050" rIns="38100" bIns="19050" anchor="ctr" anchorCtr="1">
                <a:spAutoFit/>
              </a:bodyPr>
              <a:lstStyle/>
              <a:p>
                <a:pPr>
                  <a:defRPr lang="ja-JP"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'レーダー(サンプル)'!$Z$6:$Z$11</c:f>
              <c:strCache>
                <c:ptCount val="6"/>
                <c:pt idx="0">
                  <c:v>音読テスト</c:v>
                </c:pt>
                <c:pt idx="1">
                  <c:v>写真描写問題</c:v>
                </c:pt>
                <c:pt idx="2">
                  <c:v>応答テスト</c:v>
                </c:pt>
                <c:pt idx="3">
                  <c:v>資料応答テスト</c:v>
                </c:pt>
                <c:pt idx="4">
                  <c:v>解決力テスト</c:v>
                </c:pt>
                <c:pt idx="5">
                  <c:v>意見力テスト</c:v>
                </c:pt>
              </c:strCache>
            </c:strRef>
          </c:cat>
          <c:val>
            <c:numRef>
              <c:f>'レーダー(サンプル)'!$AA$6:$AA$11</c:f>
              <c:numCache>
                <c:formatCode>0%</c:formatCode>
                <c:ptCount val="6"/>
                <c:pt idx="0">
                  <c:v>0.8</c:v>
                </c:pt>
                <c:pt idx="1">
                  <c:v>0.91666666666666663</c:v>
                </c:pt>
                <c:pt idx="2">
                  <c:v>1</c:v>
                </c:pt>
                <c:pt idx="3">
                  <c:v>0.72222222222222221</c:v>
                </c:pt>
                <c:pt idx="4">
                  <c:v>0.8</c:v>
                </c:pt>
                <c:pt idx="5">
                  <c:v>0.85</c:v>
                </c:pt>
              </c:numCache>
            </c:numRef>
          </c:val>
          <c:extLst xmlns:c16r2="http://schemas.microsoft.com/office/drawing/2015/06/chart">
            <c:ext xmlns:c16="http://schemas.microsoft.com/office/drawing/2014/chart" uri="{C3380CC4-5D6E-409C-BE32-E72D297353CC}">
              <c16:uniqueId val="{00000002-8585-4699-8F2B-2508A0735D76}"/>
            </c:ext>
          </c:extLst>
        </c:ser>
        <c:dLbls>
          <c:showLegendKey val="0"/>
          <c:showVal val="1"/>
          <c:showCatName val="0"/>
          <c:showSerName val="0"/>
          <c:showPercent val="0"/>
          <c:showBubbleSize val="0"/>
        </c:dLbls>
        <c:axId val="151494656"/>
        <c:axId val="34342016"/>
      </c:radarChart>
      <c:catAx>
        <c:axId val="151494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34342016"/>
        <c:crosses val="autoZero"/>
        <c:auto val="1"/>
        <c:lblAlgn val="ctr"/>
        <c:lblOffset val="100"/>
        <c:noMultiLvlLbl val="0"/>
      </c:catAx>
      <c:valAx>
        <c:axId val="3434201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15149465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verticalDpi="0"/>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34</xdr:row>
      <xdr:rowOff>0</xdr:rowOff>
    </xdr:from>
    <xdr:to>
      <xdr:col>8</xdr:col>
      <xdr:colOff>406400</xdr:colOff>
      <xdr:row>42</xdr:row>
      <xdr:rowOff>0</xdr:rowOff>
    </xdr:to>
    <xdr:pic>
      <xdr:nvPicPr>
        <xdr:cNvPr id="2" name="図 1" descr="「まつり」の画像検索結果">
          <a:extLst>
            <a:ext uri="{FF2B5EF4-FFF2-40B4-BE49-F238E27FC236}">
              <a16:creationId xmlns="" xmlns:a16="http://schemas.microsoft.com/office/drawing/2014/main" id="{C6221367-7C07-4992-8EAB-5129B5106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9250" y="11874500"/>
          <a:ext cx="5029200" cy="279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xdr:row>
      <xdr:rowOff>0</xdr:rowOff>
    </xdr:from>
    <xdr:to>
      <xdr:col>8</xdr:col>
      <xdr:colOff>419100</xdr:colOff>
      <xdr:row>52</xdr:row>
      <xdr:rowOff>0</xdr:rowOff>
    </xdr:to>
    <xdr:pic>
      <xdr:nvPicPr>
        <xdr:cNvPr id="3" name="図 2" descr="「人　商店街」の画像検索結果">
          <a:extLst>
            <a:ext uri="{FF2B5EF4-FFF2-40B4-BE49-F238E27FC236}">
              <a16:creationId xmlns="" xmlns:a16="http://schemas.microsoft.com/office/drawing/2014/main" id="{21CA7819-0BFC-4EE6-8280-040993A48C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9250" y="15367000"/>
          <a:ext cx="5041900" cy="278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79710</xdr:colOff>
      <xdr:row>10</xdr:row>
      <xdr:rowOff>5632</xdr:rowOff>
    </xdr:from>
    <xdr:to>
      <xdr:col>8</xdr:col>
      <xdr:colOff>129099</xdr:colOff>
      <xdr:row>10</xdr:row>
      <xdr:rowOff>132632</xdr:rowOff>
    </xdr:to>
    <xdr:sp macro="" textlink="">
      <xdr:nvSpPr>
        <xdr:cNvPr id="2" name="テキスト ボックス 1">
          <a:extLst>
            <a:ext uri="{FF2B5EF4-FFF2-40B4-BE49-F238E27FC236}">
              <a16:creationId xmlns="" xmlns:a16="http://schemas.microsoft.com/office/drawing/2014/main" id="{6D1E09C5-4B48-4BBF-B8E6-2D0E752D1768}"/>
            </a:ext>
          </a:extLst>
        </xdr:cNvPr>
        <xdr:cNvSpPr txBox="1"/>
      </xdr:nvSpPr>
      <xdr:spPr>
        <a:xfrm>
          <a:off x="2168860" y="2545632"/>
          <a:ext cx="347839" cy="127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700"/>
            <a:t>CC</a:t>
          </a:r>
          <a:r>
            <a:rPr kumimoji="1" lang="en-US" altLang="ja-JP" sz="700" baseline="0"/>
            <a:t> 4</a:t>
          </a:r>
          <a:endParaRPr kumimoji="1" lang="ja-JP" altLang="en-US" sz="700"/>
        </a:p>
      </xdr:txBody>
    </xdr:sp>
    <xdr:clientData/>
  </xdr:twoCellAnchor>
  <xdr:twoCellAnchor>
    <xdr:from>
      <xdr:col>8</xdr:col>
      <xdr:colOff>96657</xdr:colOff>
      <xdr:row>10</xdr:row>
      <xdr:rowOff>4931</xdr:rowOff>
    </xdr:from>
    <xdr:to>
      <xdr:col>9</xdr:col>
      <xdr:colOff>146046</xdr:colOff>
      <xdr:row>10</xdr:row>
      <xdr:rowOff>131931</xdr:rowOff>
    </xdr:to>
    <xdr:sp macro="" textlink="">
      <xdr:nvSpPr>
        <xdr:cNvPr id="3" name="テキスト ボックス 2">
          <a:extLst>
            <a:ext uri="{FF2B5EF4-FFF2-40B4-BE49-F238E27FC236}">
              <a16:creationId xmlns="" xmlns:a16="http://schemas.microsoft.com/office/drawing/2014/main" id="{8C56024D-E5CD-4466-B2DD-F4808951B7C6}"/>
            </a:ext>
          </a:extLst>
        </xdr:cNvPr>
        <xdr:cNvSpPr txBox="1"/>
      </xdr:nvSpPr>
      <xdr:spPr>
        <a:xfrm>
          <a:off x="2484257" y="2544931"/>
          <a:ext cx="347839" cy="127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700"/>
            <a:t>CC</a:t>
          </a:r>
          <a:r>
            <a:rPr kumimoji="1" lang="en-US" altLang="ja-JP" sz="700" baseline="0"/>
            <a:t> 3</a:t>
          </a:r>
          <a:endParaRPr kumimoji="1" lang="ja-JP" altLang="en-US" sz="700"/>
        </a:p>
      </xdr:txBody>
    </xdr:sp>
    <xdr:clientData/>
  </xdr:twoCellAnchor>
  <xdr:twoCellAnchor>
    <xdr:from>
      <xdr:col>9</xdr:col>
      <xdr:colOff>57154</xdr:colOff>
      <xdr:row>10</xdr:row>
      <xdr:rowOff>701</xdr:rowOff>
    </xdr:from>
    <xdr:to>
      <xdr:col>10</xdr:col>
      <xdr:colOff>106543</xdr:colOff>
      <xdr:row>10</xdr:row>
      <xdr:rowOff>127701</xdr:rowOff>
    </xdr:to>
    <xdr:sp macro="" textlink="">
      <xdr:nvSpPr>
        <xdr:cNvPr id="4" name="テキスト ボックス 3">
          <a:extLst>
            <a:ext uri="{FF2B5EF4-FFF2-40B4-BE49-F238E27FC236}">
              <a16:creationId xmlns="" xmlns:a16="http://schemas.microsoft.com/office/drawing/2014/main" id="{63B30CE9-DD04-4FBE-8D56-63942F3B44BC}"/>
            </a:ext>
          </a:extLst>
        </xdr:cNvPr>
        <xdr:cNvSpPr txBox="1"/>
      </xdr:nvSpPr>
      <xdr:spPr>
        <a:xfrm>
          <a:off x="2743204" y="2540701"/>
          <a:ext cx="347839" cy="127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700"/>
            <a:t>CC</a:t>
          </a:r>
          <a:r>
            <a:rPr kumimoji="1" lang="en-US" altLang="ja-JP" sz="700" baseline="0"/>
            <a:t> 2</a:t>
          </a:r>
          <a:endParaRPr kumimoji="1" lang="ja-JP" altLang="en-US" sz="700"/>
        </a:p>
      </xdr:txBody>
    </xdr:sp>
    <xdr:clientData/>
  </xdr:twoCellAnchor>
  <xdr:twoCellAnchor>
    <xdr:from>
      <xdr:col>5</xdr:col>
      <xdr:colOff>15876</xdr:colOff>
      <xdr:row>8</xdr:row>
      <xdr:rowOff>222255</xdr:rowOff>
    </xdr:from>
    <xdr:to>
      <xdr:col>6</xdr:col>
      <xdr:colOff>134942</xdr:colOff>
      <xdr:row>10</xdr:row>
      <xdr:rowOff>71441</xdr:rowOff>
    </xdr:to>
    <xdr:sp macro="" textlink="">
      <xdr:nvSpPr>
        <xdr:cNvPr id="5" name="テキスト ボックス 4">
          <a:extLst>
            <a:ext uri="{FF2B5EF4-FFF2-40B4-BE49-F238E27FC236}">
              <a16:creationId xmlns="" xmlns:a16="http://schemas.microsoft.com/office/drawing/2014/main" id="{8B159AE8-7D77-4E75-906A-B92026F232D1}"/>
            </a:ext>
          </a:extLst>
        </xdr:cNvPr>
        <xdr:cNvSpPr txBox="1"/>
      </xdr:nvSpPr>
      <xdr:spPr>
        <a:xfrm>
          <a:off x="1508126" y="2254255"/>
          <a:ext cx="417516" cy="3571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0</a:t>
          </a:r>
        </a:p>
        <a:p>
          <a:r>
            <a:rPr kumimoji="1" lang="en-US" altLang="ja-JP" sz="700"/>
            <a:t>CC 5   </a:t>
          </a:r>
          <a:endParaRPr kumimoji="1" lang="ja-JP" altLang="en-US" sz="700"/>
        </a:p>
      </xdr:txBody>
    </xdr:sp>
    <xdr:clientData/>
  </xdr:twoCellAnchor>
  <xdr:twoCellAnchor>
    <xdr:from>
      <xdr:col>12</xdr:col>
      <xdr:colOff>15875</xdr:colOff>
      <xdr:row>2</xdr:row>
      <xdr:rowOff>7937</xdr:rowOff>
    </xdr:from>
    <xdr:to>
      <xdr:col>22</xdr:col>
      <xdr:colOff>275625</xdr:colOff>
      <xdr:row>10</xdr:row>
      <xdr:rowOff>243937</xdr:rowOff>
    </xdr:to>
    <xdr:graphicFrame macro="">
      <xdr:nvGraphicFramePr>
        <xdr:cNvPr id="6" name="グラフ 5">
          <a:extLst>
            <a:ext uri="{FF2B5EF4-FFF2-40B4-BE49-F238E27FC236}">
              <a16:creationId xmlns="" xmlns:a16="http://schemas.microsoft.com/office/drawing/2014/main" id="{529BC96F-7D46-4B7E-8998-F6780B72A2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247644</xdr:colOff>
      <xdr:row>8</xdr:row>
      <xdr:rowOff>215895</xdr:rowOff>
    </xdr:from>
    <xdr:to>
      <xdr:col>11</xdr:col>
      <xdr:colOff>293682</xdr:colOff>
      <xdr:row>10</xdr:row>
      <xdr:rowOff>65081</xdr:rowOff>
    </xdr:to>
    <xdr:sp macro="" textlink="">
      <xdr:nvSpPr>
        <xdr:cNvPr id="7" name="テキスト ボックス 6">
          <a:extLst>
            <a:ext uri="{FF2B5EF4-FFF2-40B4-BE49-F238E27FC236}">
              <a16:creationId xmlns="" xmlns:a16="http://schemas.microsoft.com/office/drawing/2014/main" id="{CA06D43D-84E5-4CF1-AF27-65CD4B914E8E}"/>
            </a:ext>
          </a:extLst>
        </xdr:cNvPr>
        <xdr:cNvSpPr txBox="1"/>
      </xdr:nvSpPr>
      <xdr:spPr>
        <a:xfrm>
          <a:off x="3232144" y="2247895"/>
          <a:ext cx="344488" cy="3571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100</a:t>
          </a:r>
        </a:p>
        <a:p>
          <a:r>
            <a:rPr kumimoji="1" lang="en-US" altLang="ja-JP" sz="700"/>
            <a:t>CC 1</a:t>
          </a:r>
          <a:endParaRPr kumimoji="1" lang="ja-JP" altLang="en-US" sz="700"/>
        </a:p>
      </xdr:txBody>
    </xdr:sp>
    <xdr:clientData/>
  </xdr:twoCellAnchor>
  <xdr:twoCellAnchor>
    <xdr:from>
      <xdr:col>6</xdr:col>
      <xdr:colOff>5</xdr:colOff>
      <xdr:row>9</xdr:row>
      <xdr:rowOff>47620</xdr:rowOff>
    </xdr:from>
    <xdr:to>
      <xdr:col>10</xdr:col>
      <xdr:colOff>269505</xdr:colOff>
      <xdr:row>9</xdr:row>
      <xdr:rowOff>222245</xdr:rowOff>
    </xdr:to>
    <xdr:sp macro="" textlink="">
      <xdr:nvSpPr>
        <xdr:cNvPr id="8" name="四角形: 角を丸くする 7">
          <a:extLst>
            <a:ext uri="{FF2B5EF4-FFF2-40B4-BE49-F238E27FC236}">
              <a16:creationId xmlns="" xmlns:a16="http://schemas.microsoft.com/office/drawing/2014/main" id="{A2048BDA-12E2-4E34-B86B-916578661C69}"/>
            </a:ext>
          </a:extLst>
        </xdr:cNvPr>
        <xdr:cNvSpPr/>
      </xdr:nvSpPr>
      <xdr:spPr>
        <a:xfrm>
          <a:off x="1790705" y="2333620"/>
          <a:ext cx="1463300" cy="174625"/>
        </a:xfrm>
        <a:prstGeom prst="roundRect">
          <a:avLst/>
        </a:prstGeom>
        <a:gradFill flip="none" rotWithShape="1">
          <a:gsLst>
            <a:gs pos="0">
              <a:schemeClr val="bg2">
                <a:lumMod val="50000"/>
                <a:tint val="66000"/>
                <a:satMod val="160000"/>
              </a:schemeClr>
            </a:gs>
            <a:gs pos="50000">
              <a:schemeClr val="bg2">
                <a:lumMod val="50000"/>
                <a:tint val="44500"/>
                <a:satMod val="160000"/>
              </a:schemeClr>
            </a:gs>
            <a:gs pos="100000">
              <a:schemeClr val="bg2">
                <a:lumMod val="50000"/>
                <a:tint val="23500"/>
                <a:satMod val="160000"/>
              </a:schemeClr>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296839</xdr:colOff>
      <xdr:row>8</xdr:row>
      <xdr:rowOff>34917</xdr:rowOff>
    </xdr:from>
    <xdr:to>
      <xdr:col>9</xdr:col>
      <xdr:colOff>293670</xdr:colOff>
      <xdr:row>9</xdr:row>
      <xdr:rowOff>39699</xdr:rowOff>
    </xdr:to>
    <xdr:grpSp>
      <xdr:nvGrpSpPr>
        <xdr:cNvPr id="9" name="グループ化 8">
          <a:extLst>
            <a:ext uri="{FF2B5EF4-FFF2-40B4-BE49-F238E27FC236}">
              <a16:creationId xmlns="" xmlns:a16="http://schemas.microsoft.com/office/drawing/2014/main" id="{C90DF525-7A25-47A6-8DCB-195D7B11AA8C}"/>
            </a:ext>
          </a:extLst>
        </xdr:cNvPr>
        <xdr:cNvGrpSpPr/>
      </xdr:nvGrpSpPr>
      <xdr:grpSpPr>
        <a:xfrm>
          <a:off x="2316139" y="2016117"/>
          <a:ext cx="254006" cy="252432"/>
          <a:chOff x="2574911" y="2066917"/>
          <a:chExt cx="298456" cy="258782"/>
        </a:xfrm>
      </xdr:grpSpPr>
      <xdr:sp macro="" textlink="">
        <xdr:nvSpPr>
          <xdr:cNvPr id="10" name="矢印: 下 9">
            <a:extLst>
              <a:ext uri="{FF2B5EF4-FFF2-40B4-BE49-F238E27FC236}">
                <a16:creationId xmlns="" xmlns:a16="http://schemas.microsoft.com/office/drawing/2014/main" id="{AC67D7A8-186E-435A-B0A5-E269A424F652}"/>
              </a:ext>
            </a:extLst>
          </xdr:cNvPr>
          <xdr:cNvSpPr/>
        </xdr:nvSpPr>
        <xdr:spPr>
          <a:xfrm>
            <a:off x="2651106" y="2262199"/>
            <a:ext cx="119062" cy="63500"/>
          </a:xfrm>
          <a:prstGeom prst="downArrow">
            <a:avLst/>
          </a:prstGeom>
          <a:solidFill>
            <a:schemeClr val="tx1"/>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テキスト ボックス 10">
            <a:extLst>
              <a:ext uri="{FF2B5EF4-FFF2-40B4-BE49-F238E27FC236}">
                <a16:creationId xmlns="" xmlns:a16="http://schemas.microsoft.com/office/drawing/2014/main" id="{E619AB6C-84CD-4F12-BBDA-384A547C1171}"/>
              </a:ext>
            </a:extLst>
          </xdr:cNvPr>
          <xdr:cNvSpPr txBox="1"/>
        </xdr:nvSpPr>
        <xdr:spPr>
          <a:xfrm>
            <a:off x="2574911" y="2066917"/>
            <a:ext cx="298456" cy="163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70</a:t>
            </a:r>
            <a:endParaRPr kumimoji="1" lang="ja-JP" altLang="en-US" sz="700"/>
          </a:p>
        </xdr:txBody>
      </xdr:sp>
    </xdr:grpSp>
    <xdr:clientData/>
  </xdr:twoCellAnchor>
  <xdr:twoCellAnchor>
    <xdr:from>
      <xdr:col>10</xdr:col>
      <xdr:colOff>7063</xdr:colOff>
      <xdr:row>9</xdr:row>
      <xdr:rowOff>250472</xdr:rowOff>
    </xdr:from>
    <xdr:to>
      <xdr:col>11</xdr:col>
      <xdr:colOff>56452</xdr:colOff>
      <xdr:row>10</xdr:row>
      <xdr:rowOff>123472</xdr:rowOff>
    </xdr:to>
    <xdr:sp macro="" textlink="">
      <xdr:nvSpPr>
        <xdr:cNvPr id="12" name="テキスト ボックス 11">
          <a:extLst>
            <a:ext uri="{FF2B5EF4-FFF2-40B4-BE49-F238E27FC236}">
              <a16:creationId xmlns="" xmlns:a16="http://schemas.microsoft.com/office/drawing/2014/main" id="{63C33188-42A1-447C-829E-98A1F35C3201}"/>
            </a:ext>
          </a:extLst>
        </xdr:cNvPr>
        <xdr:cNvSpPr txBox="1"/>
      </xdr:nvSpPr>
      <xdr:spPr>
        <a:xfrm>
          <a:off x="2991563" y="2536472"/>
          <a:ext cx="347839" cy="127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700"/>
            <a:t>CC</a:t>
          </a:r>
          <a:r>
            <a:rPr kumimoji="1" lang="en-US" altLang="ja-JP" sz="700" baseline="0"/>
            <a:t> 1</a:t>
          </a:r>
          <a:endParaRPr kumimoji="1" lang="ja-JP" altLang="en-US" sz="700"/>
        </a:p>
      </xdr:txBody>
    </xdr:sp>
    <xdr:clientData/>
  </xdr:twoCellAnchor>
  <xdr:twoCellAnchor>
    <xdr:from>
      <xdr:col>6</xdr:col>
      <xdr:colOff>31021</xdr:colOff>
      <xdr:row>10</xdr:row>
      <xdr:rowOff>2805</xdr:rowOff>
    </xdr:from>
    <xdr:to>
      <xdr:col>7</xdr:col>
      <xdr:colOff>80410</xdr:colOff>
      <xdr:row>10</xdr:row>
      <xdr:rowOff>129805</xdr:rowOff>
    </xdr:to>
    <xdr:sp macro="" textlink="">
      <xdr:nvSpPr>
        <xdr:cNvPr id="13" name="テキスト ボックス 12">
          <a:extLst>
            <a:ext uri="{FF2B5EF4-FFF2-40B4-BE49-F238E27FC236}">
              <a16:creationId xmlns="" xmlns:a16="http://schemas.microsoft.com/office/drawing/2014/main" id="{30F64E20-84AC-4BF6-89CC-65F99801756F}"/>
            </a:ext>
          </a:extLst>
        </xdr:cNvPr>
        <xdr:cNvSpPr txBox="1"/>
      </xdr:nvSpPr>
      <xdr:spPr>
        <a:xfrm>
          <a:off x="1821721" y="2542805"/>
          <a:ext cx="347839" cy="127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700"/>
            <a:t>CC</a:t>
          </a:r>
          <a:r>
            <a:rPr kumimoji="1" lang="en-US" altLang="ja-JP" sz="700" baseline="0"/>
            <a:t> 5</a:t>
          </a:r>
          <a:endParaRPr kumimoji="1" lang="ja-JP" altLang="en-US" sz="700"/>
        </a:p>
      </xdr:txBody>
    </xdr:sp>
    <xdr:clientData/>
  </xdr:twoCellAnchor>
  <xdr:twoCellAnchor>
    <xdr:from>
      <xdr:col>10</xdr:col>
      <xdr:colOff>59971</xdr:colOff>
      <xdr:row>9</xdr:row>
      <xdr:rowOff>248704</xdr:rowOff>
    </xdr:from>
    <xdr:to>
      <xdr:col>10</xdr:col>
      <xdr:colOff>282222</xdr:colOff>
      <xdr:row>10</xdr:row>
      <xdr:rowOff>137583</xdr:rowOff>
    </xdr:to>
    <xdr:sp macro="" textlink="">
      <xdr:nvSpPr>
        <xdr:cNvPr id="14" name="四角形: 角を丸くする 13">
          <a:extLst>
            <a:ext uri="{FF2B5EF4-FFF2-40B4-BE49-F238E27FC236}">
              <a16:creationId xmlns="" xmlns:a16="http://schemas.microsoft.com/office/drawing/2014/main" id="{E635A7CA-01AB-4C60-851C-7492F85BD5D5}"/>
            </a:ext>
          </a:extLst>
        </xdr:cNvPr>
        <xdr:cNvSpPr/>
      </xdr:nvSpPr>
      <xdr:spPr>
        <a:xfrm>
          <a:off x="3044471" y="2534704"/>
          <a:ext cx="222251" cy="142879"/>
        </a:xfrm>
        <a:prstGeom prst="round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124174</xdr:colOff>
      <xdr:row>9</xdr:row>
      <xdr:rowOff>245875</xdr:rowOff>
    </xdr:from>
    <xdr:to>
      <xdr:col>10</xdr:col>
      <xdr:colOff>46564</xdr:colOff>
      <xdr:row>10</xdr:row>
      <xdr:rowOff>134754</xdr:rowOff>
    </xdr:to>
    <xdr:sp macro="" textlink="">
      <xdr:nvSpPr>
        <xdr:cNvPr id="15" name="四角形: 角を丸くする 14">
          <a:extLst>
            <a:ext uri="{FF2B5EF4-FFF2-40B4-BE49-F238E27FC236}">
              <a16:creationId xmlns="" xmlns:a16="http://schemas.microsoft.com/office/drawing/2014/main" id="{D9543887-EE94-4991-87EA-CC0C615E5453}"/>
            </a:ext>
          </a:extLst>
        </xdr:cNvPr>
        <xdr:cNvSpPr/>
      </xdr:nvSpPr>
      <xdr:spPr>
        <a:xfrm>
          <a:off x="2810224" y="2531875"/>
          <a:ext cx="220840" cy="142879"/>
        </a:xfrm>
        <a:prstGeom prst="round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112889</xdr:colOff>
      <xdr:row>9</xdr:row>
      <xdr:rowOff>246579</xdr:rowOff>
    </xdr:from>
    <xdr:to>
      <xdr:col>9</xdr:col>
      <xdr:colOff>114293</xdr:colOff>
      <xdr:row>10</xdr:row>
      <xdr:rowOff>135458</xdr:rowOff>
    </xdr:to>
    <xdr:sp macro="" textlink="">
      <xdr:nvSpPr>
        <xdr:cNvPr id="16" name="四角形: 角を丸くする 15">
          <a:extLst>
            <a:ext uri="{FF2B5EF4-FFF2-40B4-BE49-F238E27FC236}">
              <a16:creationId xmlns="" xmlns:a16="http://schemas.microsoft.com/office/drawing/2014/main" id="{95BA0701-9656-4B6E-A964-E906749C0F91}"/>
            </a:ext>
          </a:extLst>
        </xdr:cNvPr>
        <xdr:cNvSpPr/>
      </xdr:nvSpPr>
      <xdr:spPr>
        <a:xfrm>
          <a:off x="2500489" y="2532579"/>
          <a:ext cx="299854" cy="142879"/>
        </a:xfrm>
        <a:prstGeom prst="round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103010</xdr:colOff>
      <xdr:row>9</xdr:row>
      <xdr:rowOff>250810</xdr:rowOff>
    </xdr:from>
    <xdr:to>
      <xdr:col>8</xdr:col>
      <xdr:colOff>104414</xdr:colOff>
      <xdr:row>10</xdr:row>
      <xdr:rowOff>139689</xdr:rowOff>
    </xdr:to>
    <xdr:sp macro="" textlink="">
      <xdr:nvSpPr>
        <xdr:cNvPr id="17" name="四角形: 角を丸くする 16">
          <a:extLst>
            <a:ext uri="{FF2B5EF4-FFF2-40B4-BE49-F238E27FC236}">
              <a16:creationId xmlns="" xmlns:a16="http://schemas.microsoft.com/office/drawing/2014/main" id="{49F8FA22-C996-4B06-A691-7AEF58EDA6B5}"/>
            </a:ext>
          </a:extLst>
        </xdr:cNvPr>
        <xdr:cNvSpPr/>
      </xdr:nvSpPr>
      <xdr:spPr>
        <a:xfrm>
          <a:off x="2192160" y="2536810"/>
          <a:ext cx="299854" cy="142879"/>
        </a:xfrm>
        <a:prstGeom prst="round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10583</xdr:colOff>
      <xdr:row>9</xdr:row>
      <xdr:rowOff>251508</xdr:rowOff>
    </xdr:from>
    <xdr:to>
      <xdr:col>7</xdr:col>
      <xdr:colOff>91007</xdr:colOff>
      <xdr:row>10</xdr:row>
      <xdr:rowOff>140387</xdr:rowOff>
    </xdr:to>
    <xdr:sp macro="" textlink="">
      <xdr:nvSpPr>
        <xdr:cNvPr id="18" name="四角形: 角を丸くする 17">
          <a:extLst>
            <a:ext uri="{FF2B5EF4-FFF2-40B4-BE49-F238E27FC236}">
              <a16:creationId xmlns="" xmlns:a16="http://schemas.microsoft.com/office/drawing/2014/main" id="{76D65DCA-22B9-4BD6-8D30-F078BA69C793}"/>
            </a:ext>
          </a:extLst>
        </xdr:cNvPr>
        <xdr:cNvSpPr/>
      </xdr:nvSpPr>
      <xdr:spPr>
        <a:xfrm>
          <a:off x="1801283" y="2537508"/>
          <a:ext cx="378874" cy="142879"/>
        </a:xfrm>
        <a:prstGeom prst="round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79710</xdr:colOff>
      <xdr:row>10</xdr:row>
      <xdr:rowOff>5632</xdr:rowOff>
    </xdr:from>
    <xdr:to>
      <xdr:col>8</xdr:col>
      <xdr:colOff>129099</xdr:colOff>
      <xdr:row>10</xdr:row>
      <xdr:rowOff>132632</xdr:rowOff>
    </xdr:to>
    <xdr:sp macro="" textlink="">
      <xdr:nvSpPr>
        <xdr:cNvPr id="2" name="テキスト ボックス 1">
          <a:extLst>
            <a:ext uri="{FF2B5EF4-FFF2-40B4-BE49-F238E27FC236}">
              <a16:creationId xmlns="" xmlns:a16="http://schemas.microsoft.com/office/drawing/2014/main" id="{03A11CB0-BCB4-41FB-AD25-D39D76CF22F8}"/>
            </a:ext>
          </a:extLst>
        </xdr:cNvPr>
        <xdr:cNvSpPr txBox="1"/>
      </xdr:nvSpPr>
      <xdr:spPr>
        <a:xfrm>
          <a:off x="2168860" y="2545632"/>
          <a:ext cx="347839" cy="127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700"/>
            <a:t>CC</a:t>
          </a:r>
          <a:r>
            <a:rPr kumimoji="1" lang="en-US" altLang="ja-JP" sz="700" baseline="0"/>
            <a:t> 4</a:t>
          </a:r>
          <a:endParaRPr kumimoji="1" lang="ja-JP" altLang="en-US" sz="700"/>
        </a:p>
      </xdr:txBody>
    </xdr:sp>
    <xdr:clientData/>
  </xdr:twoCellAnchor>
  <xdr:twoCellAnchor>
    <xdr:from>
      <xdr:col>8</xdr:col>
      <xdr:colOff>96657</xdr:colOff>
      <xdr:row>10</xdr:row>
      <xdr:rowOff>4931</xdr:rowOff>
    </xdr:from>
    <xdr:to>
      <xdr:col>9</xdr:col>
      <xdr:colOff>146046</xdr:colOff>
      <xdr:row>10</xdr:row>
      <xdr:rowOff>131931</xdr:rowOff>
    </xdr:to>
    <xdr:sp macro="" textlink="">
      <xdr:nvSpPr>
        <xdr:cNvPr id="3" name="テキスト ボックス 2">
          <a:extLst>
            <a:ext uri="{FF2B5EF4-FFF2-40B4-BE49-F238E27FC236}">
              <a16:creationId xmlns="" xmlns:a16="http://schemas.microsoft.com/office/drawing/2014/main" id="{543DC766-4B52-4774-8F0A-9D53007E7EE2}"/>
            </a:ext>
          </a:extLst>
        </xdr:cNvPr>
        <xdr:cNvSpPr txBox="1"/>
      </xdr:nvSpPr>
      <xdr:spPr>
        <a:xfrm>
          <a:off x="2484257" y="2544931"/>
          <a:ext cx="347839" cy="127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700"/>
            <a:t>CC</a:t>
          </a:r>
          <a:r>
            <a:rPr kumimoji="1" lang="en-US" altLang="ja-JP" sz="700" baseline="0"/>
            <a:t> 3</a:t>
          </a:r>
          <a:endParaRPr kumimoji="1" lang="ja-JP" altLang="en-US" sz="700"/>
        </a:p>
      </xdr:txBody>
    </xdr:sp>
    <xdr:clientData/>
  </xdr:twoCellAnchor>
  <xdr:twoCellAnchor>
    <xdr:from>
      <xdr:col>9</xdr:col>
      <xdr:colOff>57154</xdr:colOff>
      <xdr:row>10</xdr:row>
      <xdr:rowOff>701</xdr:rowOff>
    </xdr:from>
    <xdr:to>
      <xdr:col>10</xdr:col>
      <xdr:colOff>106543</xdr:colOff>
      <xdr:row>10</xdr:row>
      <xdr:rowOff>127701</xdr:rowOff>
    </xdr:to>
    <xdr:sp macro="" textlink="">
      <xdr:nvSpPr>
        <xdr:cNvPr id="4" name="テキスト ボックス 3">
          <a:extLst>
            <a:ext uri="{FF2B5EF4-FFF2-40B4-BE49-F238E27FC236}">
              <a16:creationId xmlns="" xmlns:a16="http://schemas.microsoft.com/office/drawing/2014/main" id="{84FD24D1-EAE3-4ED1-B72F-F75F2B28980F}"/>
            </a:ext>
          </a:extLst>
        </xdr:cNvPr>
        <xdr:cNvSpPr txBox="1"/>
      </xdr:nvSpPr>
      <xdr:spPr>
        <a:xfrm>
          <a:off x="2743204" y="2540701"/>
          <a:ext cx="347839" cy="127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700"/>
            <a:t>CC</a:t>
          </a:r>
          <a:r>
            <a:rPr kumimoji="1" lang="en-US" altLang="ja-JP" sz="700" baseline="0"/>
            <a:t> 2</a:t>
          </a:r>
          <a:endParaRPr kumimoji="1" lang="ja-JP" altLang="en-US" sz="700"/>
        </a:p>
      </xdr:txBody>
    </xdr:sp>
    <xdr:clientData/>
  </xdr:twoCellAnchor>
  <xdr:twoCellAnchor>
    <xdr:from>
      <xdr:col>5</xdr:col>
      <xdr:colOff>15876</xdr:colOff>
      <xdr:row>8</xdr:row>
      <xdr:rowOff>222255</xdr:rowOff>
    </xdr:from>
    <xdr:to>
      <xdr:col>6</xdr:col>
      <xdr:colOff>134942</xdr:colOff>
      <xdr:row>10</xdr:row>
      <xdr:rowOff>71441</xdr:rowOff>
    </xdr:to>
    <xdr:sp macro="" textlink="">
      <xdr:nvSpPr>
        <xdr:cNvPr id="5" name="テキスト ボックス 4">
          <a:extLst>
            <a:ext uri="{FF2B5EF4-FFF2-40B4-BE49-F238E27FC236}">
              <a16:creationId xmlns="" xmlns:a16="http://schemas.microsoft.com/office/drawing/2014/main" id="{303E312A-9DCB-4F26-854A-D463FEA0E890}"/>
            </a:ext>
          </a:extLst>
        </xdr:cNvPr>
        <xdr:cNvSpPr txBox="1"/>
      </xdr:nvSpPr>
      <xdr:spPr>
        <a:xfrm>
          <a:off x="1508126" y="2254255"/>
          <a:ext cx="417516" cy="3571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0</a:t>
          </a:r>
        </a:p>
        <a:p>
          <a:r>
            <a:rPr kumimoji="1" lang="en-US" altLang="ja-JP" sz="700"/>
            <a:t>CC 5   </a:t>
          </a:r>
          <a:endParaRPr kumimoji="1" lang="ja-JP" altLang="en-US" sz="700"/>
        </a:p>
      </xdr:txBody>
    </xdr:sp>
    <xdr:clientData/>
  </xdr:twoCellAnchor>
  <xdr:twoCellAnchor>
    <xdr:from>
      <xdr:col>12</xdr:col>
      <xdr:colOff>15875</xdr:colOff>
      <xdr:row>2</xdr:row>
      <xdr:rowOff>7937</xdr:rowOff>
    </xdr:from>
    <xdr:to>
      <xdr:col>22</xdr:col>
      <xdr:colOff>275625</xdr:colOff>
      <xdr:row>10</xdr:row>
      <xdr:rowOff>243937</xdr:rowOff>
    </xdr:to>
    <xdr:graphicFrame macro="">
      <xdr:nvGraphicFramePr>
        <xdr:cNvPr id="6" name="グラフ 5">
          <a:extLst>
            <a:ext uri="{FF2B5EF4-FFF2-40B4-BE49-F238E27FC236}">
              <a16:creationId xmlns="" xmlns:a16="http://schemas.microsoft.com/office/drawing/2014/main" id="{687A3EE5-5F50-45AB-9E5C-824598AE15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247644</xdr:colOff>
      <xdr:row>8</xdr:row>
      <xdr:rowOff>215895</xdr:rowOff>
    </xdr:from>
    <xdr:to>
      <xdr:col>11</xdr:col>
      <xdr:colOff>293682</xdr:colOff>
      <xdr:row>10</xdr:row>
      <xdr:rowOff>65081</xdr:rowOff>
    </xdr:to>
    <xdr:sp macro="" textlink="">
      <xdr:nvSpPr>
        <xdr:cNvPr id="7" name="テキスト ボックス 6">
          <a:extLst>
            <a:ext uri="{FF2B5EF4-FFF2-40B4-BE49-F238E27FC236}">
              <a16:creationId xmlns="" xmlns:a16="http://schemas.microsoft.com/office/drawing/2014/main" id="{11771A4F-371A-46BB-BCD8-63CFE9CCD156}"/>
            </a:ext>
          </a:extLst>
        </xdr:cNvPr>
        <xdr:cNvSpPr txBox="1"/>
      </xdr:nvSpPr>
      <xdr:spPr>
        <a:xfrm>
          <a:off x="3232144" y="2247895"/>
          <a:ext cx="344488" cy="3571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100</a:t>
          </a:r>
        </a:p>
        <a:p>
          <a:r>
            <a:rPr kumimoji="1" lang="en-US" altLang="ja-JP" sz="700"/>
            <a:t>CC 1</a:t>
          </a:r>
          <a:endParaRPr kumimoji="1" lang="ja-JP" altLang="en-US" sz="700"/>
        </a:p>
      </xdr:txBody>
    </xdr:sp>
    <xdr:clientData/>
  </xdr:twoCellAnchor>
  <xdr:twoCellAnchor>
    <xdr:from>
      <xdr:col>6</xdr:col>
      <xdr:colOff>5</xdr:colOff>
      <xdr:row>9</xdr:row>
      <xdr:rowOff>47620</xdr:rowOff>
    </xdr:from>
    <xdr:to>
      <xdr:col>10</xdr:col>
      <xdr:colOff>269505</xdr:colOff>
      <xdr:row>9</xdr:row>
      <xdr:rowOff>222245</xdr:rowOff>
    </xdr:to>
    <xdr:sp macro="" textlink="">
      <xdr:nvSpPr>
        <xdr:cNvPr id="8" name="四角形: 角を丸くする 7">
          <a:extLst>
            <a:ext uri="{FF2B5EF4-FFF2-40B4-BE49-F238E27FC236}">
              <a16:creationId xmlns="" xmlns:a16="http://schemas.microsoft.com/office/drawing/2014/main" id="{F1E4E19C-6E4C-4ABE-B269-DEC8FDD0C507}"/>
            </a:ext>
          </a:extLst>
        </xdr:cNvPr>
        <xdr:cNvSpPr/>
      </xdr:nvSpPr>
      <xdr:spPr>
        <a:xfrm>
          <a:off x="1790705" y="2333620"/>
          <a:ext cx="1463300" cy="174625"/>
        </a:xfrm>
        <a:prstGeom prst="roundRect">
          <a:avLst/>
        </a:prstGeom>
        <a:gradFill flip="none" rotWithShape="1">
          <a:gsLst>
            <a:gs pos="0">
              <a:schemeClr val="bg2">
                <a:lumMod val="50000"/>
                <a:tint val="66000"/>
                <a:satMod val="160000"/>
              </a:schemeClr>
            </a:gs>
            <a:gs pos="50000">
              <a:schemeClr val="bg2">
                <a:lumMod val="50000"/>
                <a:tint val="44500"/>
                <a:satMod val="160000"/>
              </a:schemeClr>
            </a:gs>
            <a:gs pos="100000">
              <a:schemeClr val="bg2">
                <a:lumMod val="50000"/>
                <a:tint val="23500"/>
                <a:satMod val="160000"/>
              </a:schemeClr>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161912</xdr:colOff>
      <xdr:row>8</xdr:row>
      <xdr:rowOff>34917</xdr:rowOff>
    </xdr:from>
    <xdr:to>
      <xdr:col>10</xdr:col>
      <xdr:colOff>158743</xdr:colOff>
      <xdr:row>9</xdr:row>
      <xdr:rowOff>39699</xdr:rowOff>
    </xdr:to>
    <xdr:grpSp>
      <xdr:nvGrpSpPr>
        <xdr:cNvPr id="18" name="グループ化 17">
          <a:extLst>
            <a:ext uri="{FF2B5EF4-FFF2-40B4-BE49-F238E27FC236}">
              <a16:creationId xmlns="" xmlns:a16="http://schemas.microsoft.com/office/drawing/2014/main" id="{FC6BC0F3-CF70-41AF-9AC2-C08263BCC6F8}"/>
            </a:ext>
          </a:extLst>
        </xdr:cNvPr>
        <xdr:cNvGrpSpPr/>
      </xdr:nvGrpSpPr>
      <xdr:grpSpPr>
        <a:xfrm>
          <a:off x="2476487" y="2016117"/>
          <a:ext cx="254006" cy="252432"/>
          <a:chOff x="2574911" y="2066917"/>
          <a:chExt cx="298456" cy="258782"/>
        </a:xfrm>
      </xdr:grpSpPr>
      <xdr:sp macro="" textlink="">
        <xdr:nvSpPr>
          <xdr:cNvPr id="9" name="矢印: 下 8">
            <a:extLst>
              <a:ext uri="{FF2B5EF4-FFF2-40B4-BE49-F238E27FC236}">
                <a16:creationId xmlns="" xmlns:a16="http://schemas.microsoft.com/office/drawing/2014/main" id="{D8DD0544-FAE4-418A-A488-C2884484FDD9}"/>
              </a:ext>
            </a:extLst>
          </xdr:cNvPr>
          <xdr:cNvSpPr/>
        </xdr:nvSpPr>
        <xdr:spPr>
          <a:xfrm>
            <a:off x="2651106" y="2262199"/>
            <a:ext cx="119062" cy="63500"/>
          </a:xfrm>
          <a:prstGeom prst="downArrow">
            <a:avLst/>
          </a:prstGeom>
          <a:solidFill>
            <a:schemeClr val="tx1"/>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a:extLst>
              <a:ext uri="{FF2B5EF4-FFF2-40B4-BE49-F238E27FC236}">
                <a16:creationId xmlns="" xmlns:a16="http://schemas.microsoft.com/office/drawing/2014/main" id="{83B8B620-7BF9-4EB9-AA86-E946E545F1D1}"/>
              </a:ext>
            </a:extLst>
          </xdr:cNvPr>
          <xdr:cNvSpPr txBox="1"/>
        </xdr:nvSpPr>
        <xdr:spPr>
          <a:xfrm>
            <a:off x="2574911" y="2066917"/>
            <a:ext cx="298456" cy="163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86</a:t>
            </a:r>
            <a:endParaRPr kumimoji="1" lang="ja-JP" altLang="en-US" sz="700"/>
          </a:p>
        </xdr:txBody>
      </xdr:sp>
    </xdr:grpSp>
    <xdr:clientData/>
  </xdr:twoCellAnchor>
  <xdr:twoCellAnchor>
    <xdr:from>
      <xdr:col>10</xdr:col>
      <xdr:colOff>7063</xdr:colOff>
      <xdr:row>9</xdr:row>
      <xdr:rowOff>250472</xdr:rowOff>
    </xdr:from>
    <xdr:to>
      <xdr:col>11</xdr:col>
      <xdr:colOff>56452</xdr:colOff>
      <xdr:row>10</xdr:row>
      <xdr:rowOff>123472</xdr:rowOff>
    </xdr:to>
    <xdr:sp macro="" textlink="">
      <xdr:nvSpPr>
        <xdr:cNvPr id="11" name="テキスト ボックス 10">
          <a:extLst>
            <a:ext uri="{FF2B5EF4-FFF2-40B4-BE49-F238E27FC236}">
              <a16:creationId xmlns="" xmlns:a16="http://schemas.microsoft.com/office/drawing/2014/main" id="{70520FB9-AF5C-43D0-A59F-D1942623DD3E}"/>
            </a:ext>
          </a:extLst>
        </xdr:cNvPr>
        <xdr:cNvSpPr txBox="1"/>
      </xdr:nvSpPr>
      <xdr:spPr>
        <a:xfrm>
          <a:off x="2991563" y="2536472"/>
          <a:ext cx="347839" cy="127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700"/>
            <a:t>CC</a:t>
          </a:r>
          <a:r>
            <a:rPr kumimoji="1" lang="en-US" altLang="ja-JP" sz="700" baseline="0"/>
            <a:t> 1</a:t>
          </a:r>
          <a:endParaRPr kumimoji="1" lang="ja-JP" altLang="en-US" sz="700"/>
        </a:p>
      </xdr:txBody>
    </xdr:sp>
    <xdr:clientData/>
  </xdr:twoCellAnchor>
  <xdr:twoCellAnchor>
    <xdr:from>
      <xdr:col>6</xdr:col>
      <xdr:colOff>31021</xdr:colOff>
      <xdr:row>10</xdr:row>
      <xdr:rowOff>2805</xdr:rowOff>
    </xdr:from>
    <xdr:to>
      <xdr:col>7</xdr:col>
      <xdr:colOff>80410</xdr:colOff>
      <xdr:row>10</xdr:row>
      <xdr:rowOff>129805</xdr:rowOff>
    </xdr:to>
    <xdr:sp macro="" textlink="">
      <xdr:nvSpPr>
        <xdr:cNvPr id="12" name="テキスト ボックス 11">
          <a:extLst>
            <a:ext uri="{FF2B5EF4-FFF2-40B4-BE49-F238E27FC236}">
              <a16:creationId xmlns="" xmlns:a16="http://schemas.microsoft.com/office/drawing/2014/main" id="{4142145C-32B1-4899-A325-24D0D05FB236}"/>
            </a:ext>
          </a:extLst>
        </xdr:cNvPr>
        <xdr:cNvSpPr txBox="1"/>
      </xdr:nvSpPr>
      <xdr:spPr>
        <a:xfrm>
          <a:off x="1821721" y="2542805"/>
          <a:ext cx="347839" cy="127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700"/>
            <a:t>CC</a:t>
          </a:r>
          <a:r>
            <a:rPr kumimoji="1" lang="en-US" altLang="ja-JP" sz="700" baseline="0"/>
            <a:t> 5</a:t>
          </a:r>
          <a:endParaRPr kumimoji="1" lang="ja-JP" altLang="en-US" sz="700"/>
        </a:p>
      </xdr:txBody>
    </xdr:sp>
    <xdr:clientData/>
  </xdr:twoCellAnchor>
  <xdr:twoCellAnchor>
    <xdr:from>
      <xdr:col>10</xdr:col>
      <xdr:colOff>59971</xdr:colOff>
      <xdr:row>9</xdr:row>
      <xdr:rowOff>248704</xdr:rowOff>
    </xdr:from>
    <xdr:to>
      <xdr:col>10</xdr:col>
      <xdr:colOff>282222</xdr:colOff>
      <xdr:row>10</xdr:row>
      <xdr:rowOff>137583</xdr:rowOff>
    </xdr:to>
    <xdr:sp macro="" textlink="">
      <xdr:nvSpPr>
        <xdr:cNvPr id="13" name="四角形: 角を丸くする 12">
          <a:extLst>
            <a:ext uri="{FF2B5EF4-FFF2-40B4-BE49-F238E27FC236}">
              <a16:creationId xmlns="" xmlns:a16="http://schemas.microsoft.com/office/drawing/2014/main" id="{E7559D4C-F17B-41A9-9EF8-F88FCA141B17}"/>
            </a:ext>
          </a:extLst>
        </xdr:cNvPr>
        <xdr:cNvSpPr/>
      </xdr:nvSpPr>
      <xdr:spPr>
        <a:xfrm>
          <a:off x="3044471" y="2534704"/>
          <a:ext cx="222251" cy="142879"/>
        </a:xfrm>
        <a:prstGeom prst="round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124174</xdr:colOff>
      <xdr:row>9</xdr:row>
      <xdr:rowOff>245875</xdr:rowOff>
    </xdr:from>
    <xdr:to>
      <xdr:col>10</xdr:col>
      <xdr:colOff>46564</xdr:colOff>
      <xdr:row>10</xdr:row>
      <xdr:rowOff>134754</xdr:rowOff>
    </xdr:to>
    <xdr:sp macro="" textlink="">
      <xdr:nvSpPr>
        <xdr:cNvPr id="14" name="四角形: 角を丸くする 13">
          <a:extLst>
            <a:ext uri="{FF2B5EF4-FFF2-40B4-BE49-F238E27FC236}">
              <a16:creationId xmlns="" xmlns:a16="http://schemas.microsoft.com/office/drawing/2014/main" id="{79C5BF76-502A-4931-B5A6-F1DF97091930}"/>
            </a:ext>
          </a:extLst>
        </xdr:cNvPr>
        <xdr:cNvSpPr/>
      </xdr:nvSpPr>
      <xdr:spPr>
        <a:xfrm>
          <a:off x="2810224" y="2531875"/>
          <a:ext cx="220840" cy="142879"/>
        </a:xfrm>
        <a:prstGeom prst="round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112889</xdr:colOff>
      <xdr:row>9</xdr:row>
      <xdr:rowOff>246579</xdr:rowOff>
    </xdr:from>
    <xdr:to>
      <xdr:col>9</xdr:col>
      <xdr:colOff>114293</xdr:colOff>
      <xdr:row>10</xdr:row>
      <xdr:rowOff>135458</xdr:rowOff>
    </xdr:to>
    <xdr:sp macro="" textlink="">
      <xdr:nvSpPr>
        <xdr:cNvPr id="15" name="四角形: 角を丸くする 14">
          <a:extLst>
            <a:ext uri="{FF2B5EF4-FFF2-40B4-BE49-F238E27FC236}">
              <a16:creationId xmlns="" xmlns:a16="http://schemas.microsoft.com/office/drawing/2014/main" id="{5E9058E4-23B5-4E49-8B2A-3EAD93362D7F}"/>
            </a:ext>
          </a:extLst>
        </xdr:cNvPr>
        <xdr:cNvSpPr/>
      </xdr:nvSpPr>
      <xdr:spPr>
        <a:xfrm>
          <a:off x="2500489" y="2532579"/>
          <a:ext cx="299854" cy="142879"/>
        </a:xfrm>
        <a:prstGeom prst="round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103010</xdr:colOff>
      <xdr:row>9</xdr:row>
      <xdr:rowOff>250810</xdr:rowOff>
    </xdr:from>
    <xdr:to>
      <xdr:col>8</xdr:col>
      <xdr:colOff>104414</xdr:colOff>
      <xdr:row>10</xdr:row>
      <xdr:rowOff>139689</xdr:rowOff>
    </xdr:to>
    <xdr:sp macro="" textlink="">
      <xdr:nvSpPr>
        <xdr:cNvPr id="16" name="四角形: 角を丸くする 15">
          <a:extLst>
            <a:ext uri="{FF2B5EF4-FFF2-40B4-BE49-F238E27FC236}">
              <a16:creationId xmlns="" xmlns:a16="http://schemas.microsoft.com/office/drawing/2014/main" id="{62EB5ED2-23A5-4DC1-8C82-23D13870C8E0}"/>
            </a:ext>
          </a:extLst>
        </xdr:cNvPr>
        <xdr:cNvSpPr/>
      </xdr:nvSpPr>
      <xdr:spPr>
        <a:xfrm>
          <a:off x="2192160" y="2536810"/>
          <a:ext cx="299854" cy="142879"/>
        </a:xfrm>
        <a:prstGeom prst="round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10583</xdr:colOff>
      <xdr:row>9</xdr:row>
      <xdr:rowOff>251508</xdr:rowOff>
    </xdr:from>
    <xdr:to>
      <xdr:col>7</xdr:col>
      <xdr:colOff>91007</xdr:colOff>
      <xdr:row>10</xdr:row>
      <xdr:rowOff>140387</xdr:rowOff>
    </xdr:to>
    <xdr:sp macro="" textlink="">
      <xdr:nvSpPr>
        <xdr:cNvPr id="17" name="四角形: 角を丸くする 16">
          <a:extLst>
            <a:ext uri="{FF2B5EF4-FFF2-40B4-BE49-F238E27FC236}">
              <a16:creationId xmlns="" xmlns:a16="http://schemas.microsoft.com/office/drawing/2014/main" id="{499BFF95-2EC5-453F-A758-A1A015888288}"/>
            </a:ext>
          </a:extLst>
        </xdr:cNvPr>
        <xdr:cNvSpPr/>
      </xdr:nvSpPr>
      <xdr:spPr>
        <a:xfrm>
          <a:off x="1801283" y="2537508"/>
          <a:ext cx="378874" cy="142879"/>
        </a:xfrm>
        <a:prstGeom prst="round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30</xdr:row>
      <xdr:rowOff>0</xdr:rowOff>
    </xdr:from>
    <xdr:to>
      <xdr:col>8</xdr:col>
      <xdr:colOff>406400</xdr:colOff>
      <xdr:row>37</xdr:row>
      <xdr:rowOff>296333</xdr:rowOff>
    </xdr:to>
    <xdr:pic>
      <xdr:nvPicPr>
        <xdr:cNvPr id="2" name="図 1" descr="「まつり」の画像検索結果">
          <a:extLst>
            <a:ext uri="{FF2B5EF4-FFF2-40B4-BE49-F238E27FC236}">
              <a16:creationId xmlns="" xmlns:a16="http://schemas.microsoft.com/office/drawing/2014/main" id="{F389AF2E-5133-4855-834E-57EF9DA67F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9250" y="10477500"/>
          <a:ext cx="4999567" cy="27410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xdr:row>
      <xdr:rowOff>21166</xdr:rowOff>
    </xdr:from>
    <xdr:to>
      <xdr:col>8</xdr:col>
      <xdr:colOff>419100</xdr:colOff>
      <xdr:row>47</xdr:row>
      <xdr:rowOff>14816</xdr:rowOff>
    </xdr:to>
    <xdr:pic>
      <xdr:nvPicPr>
        <xdr:cNvPr id="3" name="図 2" descr="「人　商店街」の画像検索結果">
          <a:extLst>
            <a:ext uri="{FF2B5EF4-FFF2-40B4-BE49-F238E27FC236}">
              <a16:creationId xmlns="" xmlns:a16="http://schemas.microsoft.com/office/drawing/2014/main" id="{F679ABF5-5256-466E-B9CD-67A3662789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9250" y="13641916"/>
          <a:ext cx="5012267" cy="278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79"/>
  <sheetViews>
    <sheetView tabSelected="1" topLeftCell="B1" zoomScaleNormal="100" zoomScaleSheetLayoutView="100" workbookViewId="0">
      <pane ySplit="4" topLeftCell="A92" activePane="bottomLeft" state="frozen"/>
      <selection pane="bottomLeft" activeCell="N51" sqref="N51"/>
    </sheetView>
  </sheetViews>
  <sheetFormatPr defaultRowHeight="27.6" customHeight="1"/>
  <cols>
    <col min="1" max="1" width="4.5703125" style="4" bestFit="1" customWidth="1" phonetic="1"/>
    <col min="2" max="8" width="8.7109375" style="1" phonetic="1"/>
    <col min="9" max="9" width="13.42578125" style="1" bestFit="1" customWidth="1" phonetic="1"/>
    <col min="10" max="10" width="8.7109375" style="149" phonetic="1"/>
    <col min="11" max="11" width="19.5703125" style="149" bestFit="1" customWidth="1" phonetic="1"/>
    <col min="12" max="12" width="8.7109375" style="149" customWidth="1" phonetic="1"/>
    <col min="13" max="15" width="8.7109375" style="149" phonetic="1"/>
    <col min="16" max="16" width="8.7109375" style="149"/>
    <col min="17" max="17" width="8.7109375" style="151"/>
    <col min="18" max="19" width="8.7109375" style="149"/>
    <col min="20" max="22" width="8.7109375" style="1"/>
  </cols>
  <sheetData>
    <row r="1" spans="1:22" s="6" customFormat="1" ht="27.6" customHeight="1">
      <c r="A1" s="5" ph="1"/>
      <c r="B1" s="6" ph="1"/>
      <c r="C1" s="6" ph="1"/>
      <c r="D1" s="6" ph="1"/>
      <c r="E1" s="6" ph="1"/>
      <c r="F1" s="6" ph="1"/>
      <c r="G1" s="6" ph="1"/>
      <c r="H1" s="6" ph="1"/>
      <c r="I1" s="139">
        <v>43251</v>
      </c>
      <c r="J1" s="149" t="s">
        <v>7</v>
      </c>
      <c r="K1" s="149" t="s">
        <v>8</v>
      </c>
      <c r="L1" s="149" t="s">
        <v>58</v>
      </c>
      <c r="M1" s="149" t="s">
        <v>8</v>
      </c>
      <c r="N1" s="149" t="s">
        <v>75</v>
      </c>
      <c r="O1" s="149" t="s">
        <v>59</v>
      </c>
      <c r="P1" s="151" t="s">
        <v>60</v>
      </c>
      <c r="Q1" s="1"/>
      <c r="R1" s="149"/>
      <c r="S1" s="149"/>
      <c r="T1" s="1"/>
      <c r="U1" s="1"/>
      <c r="V1" s="1"/>
    </row>
    <row r="2" spans="1:22" s="6" customFormat="1" ht="27.6" customHeight="1">
      <c r="A2" s="166" t="s" ph="1">
        <v>0</v>
      </c>
      <c r="B2" s="166" ph="1"/>
      <c r="C2" s="166" ph="1"/>
      <c r="D2" s="166" ph="1"/>
      <c r="E2" s="166" ph="1"/>
      <c r="F2" s="166" ph="1"/>
      <c r="G2" s="166" ph="1"/>
      <c r="H2" s="166" ph="1"/>
      <c r="I2" s="166" ph="1"/>
      <c r="J2" s="160"/>
      <c r="K2" s="160"/>
      <c r="L2" s="160"/>
      <c r="M2" s="160"/>
      <c r="N2" s="160"/>
      <c r="O2" s="143"/>
      <c r="P2" s="30"/>
      <c r="Q2" s="33"/>
      <c r="R2" s="30"/>
      <c r="S2" s="30"/>
      <c r="T2" s="1"/>
      <c r="U2" s="1"/>
      <c r="V2" s="1"/>
    </row>
    <row r="3" spans="1:22" s="6" customFormat="1" ht="27.6" customHeight="1">
      <c r="A3" s="5" ph="1"/>
      <c r="B3" s="6" ph="1"/>
      <c r="C3" s="6" ph="1"/>
      <c r="D3" s="6" ph="1"/>
      <c r="E3" s="6" ph="1"/>
      <c r="F3" s="6" ph="1"/>
      <c r="G3" s="6" t="s" ph="1">
        <v>1</v>
      </c>
      <c r="H3" s="161" t="s" ph="1">
        <v>179</v>
      </c>
      <c r="I3" s="161" ph="1"/>
      <c r="J3" s="160"/>
      <c r="K3" s="160"/>
      <c r="L3" s="160"/>
      <c r="M3" s="160"/>
      <c r="N3" s="160"/>
      <c r="O3" s="143"/>
      <c r="P3" s="30"/>
      <c r="Q3" s="33"/>
      <c r="R3" s="30"/>
      <c r="S3" s="30"/>
      <c r="T3" s="1"/>
      <c r="U3" s="1"/>
      <c r="V3" s="1"/>
    </row>
    <row r="4" spans="1:22" s="6" customFormat="1" ht="27.6" customHeight="1">
      <c r="A4" s="5" ph="1"/>
      <c r="B4" s="6" ph="1"/>
      <c r="C4" s="6" ph="1"/>
      <c r="D4" s="6" ph="1"/>
      <c r="E4" s="6" ph="1"/>
      <c r="F4" s="6" ph="1"/>
      <c r="G4" s="6" ph="1"/>
      <c r="H4" s="10" ph="1"/>
      <c r="I4" s="10" ph="1"/>
      <c r="J4" s="26" ph="1">
        <f>SUM(J5,J29,J54,J91,J135,J159)+5</f>
        <v>28.833333333333332</v>
      </c>
      <c r="K4" s="26" ph="1">
        <f>SUM(K5,K29,K54,K91,K135,K159)+5</f>
        <v>19.966666666666669</v>
      </c>
      <c r="L4" s="32" ph="1">
        <f>SUM(L5,L29,L54,L91,L135,L159)</f>
        <v>100</v>
      </c>
      <c r="M4" s="128" ph="1">
        <f>SUM(M5,M29,M54,M91,M135,M159)</f>
        <v>18</v>
      </c>
      <c r="N4" s="35" ph="1">
        <f>M4/L4</f>
        <v>0.18</v>
      </c>
      <c r="O4" s="31"/>
      <c r="P4" s="31"/>
      <c r="Q4" s="151"/>
      <c r="R4" s="143"/>
      <c r="S4" s="143"/>
      <c r="T4" s="1"/>
      <c r="U4" s="1"/>
      <c r="V4" s="1"/>
    </row>
    <row r="5" spans="1:22" ht="27.6" customHeight="1">
      <c r="A5" s="8" ph="1">
        <v>1</v>
      </c>
      <c r="B5" s="9" t="s" ph="1">
        <v>3</v>
      </c>
      <c r="J5" s="27" ph="1">
        <f>SUM(J6,J11,J17,J23,J10,J16,J22)/60</f>
        <v>4.083333333333333</v>
      </c>
      <c r="K5" s="27" ph="1">
        <f>SUM(K6,K11,K17,K23,K10,K16,K22)/60</f>
        <v>5.0999999999999996</v>
      </c>
      <c r="L5" s="32" ph="1">
        <f>SUM(L11,L17,L23)</f>
        <v>15</v>
      </c>
      <c r="M5" s="128" ph="1">
        <f>SUM(M11,M17,M23)</f>
        <v>4</v>
      </c>
      <c r="N5" s="35" ph="1">
        <f>M5/L5</f>
        <v>0.26666666666666666</v>
      </c>
      <c r="O5" s="31"/>
      <c r="P5" s="31"/>
    </row>
    <row r="6" spans="1:22" ht="27.6" customHeight="1">
      <c r="B6" s="1" t="s" ph="1">
        <v>4</v>
      </c>
      <c r="J6" s="164" ph="1">
        <v>20</v>
      </c>
      <c r="K6" s="164" ph="1">
        <v>20</v>
      </c>
      <c r="L6" s="32"/>
      <c r="M6" s="31"/>
      <c r="N6" s="148"/>
      <c r="O6" s="31"/>
      <c r="T6" s="3"/>
      <c r="U6" s="3"/>
      <c r="V6" s="3"/>
    </row>
    <row r="7" spans="1:22" ht="27.6" customHeight="1">
      <c r="B7" s="163" t="s" ph="1">
        <v>160</v>
      </c>
      <c r="C7" s="163"/>
      <c r="D7" s="163"/>
      <c r="E7" s="163"/>
      <c r="F7" s="163"/>
      <c r="G7" s="163"/>
      <c r="H7" s="163"/>
      <c r="I7" s="163"/>
      <c r="J7" s="164"/>
      <c r="K7" s="164"/>
      <c r="L7" s="31"/>
      <c r="M7" s="31"/>
      <c r="N7" s="148"/>
      <c r="O7" s="31"/>
      <c r="T7" s="3"/>
      <c r="U7" s="3"/>
      <c r="V7" s="3"/>
    </row>
    <row r="8" spans="1:22" ht="27.6" customHeight="1">
      <c r="B8" s="163"/>
      <c r="C8" s="163"/>
      <c r="D8" s="163"/>
      <c r="E8" s="163"/>
      <c r="F8" s="163"/>
      <c r="G8" s="163"/>
      <c r="H8" s="163"/>
      <c r="I8" s="163"/>
      <c r="J8" s="164"/>
      <c r="K8" s="164"/>
      <c r="L8" s="31"/>
      <c r="M8" s="31"/>
      <c r="N8" s="148"/>
      <c r="O8" s="31"/>
      <c r="P8" s="31"/>
      <c r="T8" s="3"/>
      <c r="U8" s="3"/>
      <c r="V8" s="3"/>
    </row>
    <row r="9" spans="1:22" ht="27.6" customHeight="1">
      <c r="B9" s="145"/>
      <c r="C9" s="145"/>
      <c r="D9" s="145"/>
      <c r="E9" s="145"/>
      <c r="F9" s="145"/>
      <c r="G9" s="145"/>
      <c r="H9" s="145"/>
      <c r="I9" s="145"/>
      <c r="J9" s="146"/>
      <c r="K9" s="146"/>
      <c r="L9" s="31"/>
      <c r="M9" s="31"/>
      <c r="N9" s="148"/>
      <c r="O9" s="31"/>
      <c r="P9" s="31"/>
      <c r="T9" s="3"/>
      <c r="U9" s="3"/>
      <c r="V9" s="3"/>
    </row>
    <row r="10" spans="1:22" ht="27.6" customHeight="1">
      <c r="A10" s="4"/>
      <c r="B10" s="167" t="s">
        <v>115</v>
      </c>
      <c r="C10" s="167"/>
      <c r="D10" s="167"/>
      <c r="E10" s="167"/>
      <c r="F10" s="167"/>
      <c r="G10" s="167"/>
      <c r="H10" s="167"/>
      <c r="I10" s="167"/>
      <c r="J10" s="146">
        <v>30</v>
      </c>
      <c r="K10" s="146">
        <v>30</v>
      </c>
      <c r="L10" s="31"/>
      <c r="M10" s="31"/>
      <c r="N10" s="148"/>
      <c r="O10" s="31"/>
      <c r="P10" s="150" t="s">
        <v>61</v>
      </c>
      <c r="T10" s="3"/>
      <c r="U10" s="3"/>
      <c r="V10" s="3"/>
    </row>
    <row r="11" spans="1:22" ht="27.6" customHeight="1">
      <c r="A11" s="162" t="s" ph="1">
        <v>2</v>
      </c>
      <c r="B11" s="163" t="s" ph="1">
        <v>77</v>
      </c>
      <c r="C11" s="163"/>
      <c r="D11" s="163"/>
      <c r="E11" s="163"/>
      <c r="F11" s="163"/>
      <c r="G11" s="163"/>
      <c r="H11" s="163"/>
      <c r="I11" s="163"/>
      <c r="J11" s="164" ph="1">
        <v>45</v>
      </c>
      <c r="K11" s="165" ph="1">
        <v>62</v>
      </c>
      <c r="L11" s="31">
        <v>5</v>
      </c>
      <c r="M11" s="31" ph="1">
        <f>SUM(O11:O14)</f>
        <v>1</v>
      </c>
      <c r="N11" s="36" ph="1">
        <f>M11/L11</f>
        <v>0.2</v>
      </c>
      <c r="O11" s="127">
        <v>0</v>
      </c>
      <c r="P11" s="31">
        <v>2</v>
      </c>
      <c r="Q11" s="151" t="s">
        <v>62</v>
      </c>
    </row>
    <row r="12" spans="1:22" ht="27.6" customHeight="1">
      <c r="A12" s="162"/>
      <c r="B12" s="163"/>
      <c r="C12" s="163"/>
      <c r="D12" s="163"/>
      <c r="E12" s="163"/>
      <c r="F12" s="163"/>
      <c r="G12" s="163"/>
      <c r="H12" s="163"/>
      <c r="I12" s="163"/>
      <c r="J12" s="164"/>
      <c r="K12" s="165"/>
      <c r="L12" s="31"/>
      <c r="M12" s="31"/>
      <c r="N12" s="148"/>
      <c r="O12" s="127">
        <v>1</v>
      </c>
      <c r="P12" s="31">
        <v>1</v>
      </c>
      <c r="Q12" s="151" t="s">
        <v>63</v>
      </c>
    </row>
    <row r="13" spans="1:22" ht="27.6" customHeight="1">
      <c r="A13" s="162"/>
      <c r="B13" s="163"/>
      <c r="C13" s="163"/>
      <c r="D13" s="163"/>
      <c r="E13" s="163"/>
      <c r="F13" s="163"/>
      <c r="G13" s="163"/>
      <c r="H13" s="163"/>
      <c r="I13" s="163"/>
      <c r="J13" s="164"/>
      <c r="K13" s="165"/>
      <c r="L13" s="31"/>
      <c r="M13" s="31"/>
      <c r="N13" s="148"/>
      <c r="O13" s="127">
        <v>0</v>
      </c>
      <c r="P13" s="31">
        <v>1</v>
      </c>
      <c r="Q13" s="151" t="s">
        <v>97</v>
      </c>
    </row>
    <row r="14" spans="1:22" ht="27.6" customHeight="1">
      <c r="A14" s="162"/>
      <c r="B14" s="163"/>
      <c r="C14" s="163"/>
      <c r="D14" s="163"/>
      <c r="E14" s="163"/>
      <c r="F14" s="163"/>
      <c r="G14" s="163"/>
      <c r="H14" s="163"/>
      <c r="I14" s="163"/>
      <c r="J14" s="164"/>
      <c r="K14" s="165"/>
      <c r="L14" s="31"/>
      <c r="M14" s="31"/>
      <c r="N14" s="148"/>
      <c r="O14" s="127">
        <v>0</v>
      </c>
      <c r="P14" s="31">
        <v>1</v>
      </c>
      <c r="Q14" s="151" t="s">
        <v>96</v>
      </c>
    </row>
    <row r="15" spans="1:22" ht="27.6" customHeight="1">
      <c r="A15" s="144"/>
      <c r="B15" s="145"/>
      <c r="C15" s="145"/>
      <c r="D15" s="145"/>
      <c r="E15" s="145"/>
      <c r="F15" s="145"/>
      <c r="G15" s="145"/>
      <c r="H15" s="145"/>
      <c r="I15" s="145"/>
      <c r="J15" s="146"/>
      <c r="K15" s="146"/>
      <c r="L15" s="31"/>
      <c r="M15" s="31"/>
      <c r="N15" s="148"/>
      <c r="O15" s="31"/>
      <c r="P15" s="31"/>
    </row>
    <row r="16" spans="1:22" ht="27.6" customHeight="1">
      <c r="B16" s="167" t="s">
        <v>115</v>
      </c>
      <c r="C16" s="167"/>
      <c r="D16" s="167"/>
      <c r="E16" s="167"/>
      <c r="F16" s="167"/>
      <c r="G16" s="167"/>
      <c r="H16" s="167"/>
      <c r="I16" s="167"/>
      <c r="J16" s="146">
        <v>30</v>
      </c>
      <c r="K16" s="146">
        <v>30</v>
      </c>
      <c r="L16" s="31"/>
      <c r="M16" s="31"/>
      <c r="N16" s="148"/>
      <c r="O16" s="31"/>
      <c r="P16" s="150"/>
    </row>
    <row r="17" spans="1:24" ht="27.6" customHeight="1">
      <c r="A17" s="162" t="s" ph="1">
        <v>5</v>
      </c>
      <c r="B17" s="163" t="s" ph="1">
        <v>78</v>
      </c>
      <c r="C17" s="163"/>
      <c r="D17" s="163"/>
      <c r="E17" s="163"/>
      <c r="F17" s="163"/>
      <c r="G17" s="163"/>
      <c r="H17" s="163"/>
      <c r="I17" s="163"/>
      <c r="J17" s="164" ph="1">
        <v>45</v>
      </c>
      <c r="K17" s="165" ph="1">
        <v>55</v>
      </c>
      <c r="L17" s="31">
        <v>5</v>
      </c>
      <c r="M17" s="31" ph="1">
        <f>SUM(O17:O20)</f>
        <v>2</v>
      </c>
      <c r="N17" s="36" ph="1">
        <f>M17/L17</f>
        <v>0.4</v>
      </c>
      <c r="O17" s="127">
        <v>0</v>
      </c>
      <c r="P17" s="31">
        <v>2</v>
      </c>
      <c r="Q17" s="151" t="s">
        <v>62</v>
      </c>
    </row>
    <row r="18" spans="1:24" ht="27.6" customHeight="1">
      <c r="A18" s="162"/>
      <c r="B18" s="163"/>
      <c r="C18" s="163"/>
      <c r="D18" s="163"/>
      <c r="E18" s="163"/>
      <c r="F18" s="163"/>
      <c r="G18" s="163"/>
      <c r="H18" s="163"/>
      <c r="I18" s="163"/>
      <c r="J18" s="164"/>
      <c r="K18" s="165"/>
      <c r="L18" s="31"/>
      <c r="M18" s="31"/>
      <c r="N18" s="148"/>
      <c r="O18" s="127">
        <v>1</v>
      </c>
      <c r="P18" s="31">
        <v>1</v>
      </c>
      <c r="Q18" s="151" t="s">
        <v>63</v>
      </c>
    </row>
    <row r="19" spans="1:24" ht="27.6" customHeight="1">
      <c r="A19" s="162"/>
      <c r="B19" s="163"/>
      <c r="C19" s="163"/>
      <c r="D19" s="163"/>
      <c r="E19" s="163"/>
      <c r="F19" s="163"/>
      <c r="G19" s="163"/>
      <c r="H19" s="163"/>
      <c r="I19" s="163"/>
      <c r="J19" s="164"/>
      <c r="K19" s="165"/>
      <c r="L19" s="31"/>
      <c r="M19" s="31"/>
      <c r="N19" s="148"/>
      <c r="O19" s="127">
        <v>1</v>
      </c>
      <c r="P19" s="31">
        <v>1</v>
      </c>
      <c r="Q19" s="151" t="s">
        <v>97</v>
      </c>
    </row>
    <row r="20" spans="1:24" ht="27.6" customHeight="1">
      <c r="A20" s="162"/>
      <c r="B20" s="163"/>
      <c r="C20" s="163"/>
      <c r="D20" s="163"/>
      <c r="E20" s="163"/>
      <c r="F20" s="163"/>
      <c r="G20" s="163"/>
      <c r="H20" s="163"/>
      <c r="I20" s="163"/>
      <c r="J20" s="164"/>
      <c r="K20" s="165"/>
      <c r="L20" s="31"/>
      <c r="M20" s="31"/>
      <c r="N20" s="148"/>
      <c r="O20" s="127">
        <v>0</v>
      </c>
      <c r="P20" s="31">
        <v>1</v>
      </c>
      <c r="Q20" s="151" t="s">
        <v>96</v>
      </c>
    </row>
    <row r="21" spans="1:24" ht="27.6" customHeight="1">
      <c r="A21" s="7"/>
      <c r="L21" s="31"/>
      <c r="M21" s="31"/>
      <c r="N21" s="148"/>
      <c r="O21" s="31"/>
      <c r="P21" s="150"/>
    </row>
    <row r="22" spans="1:24" ht="27.6" customHeight="1">
      <c r="B22" s="167" t="s">
        <v>115</v>
      </c>
      <c r="C22" s="167"/>
      <c r="D22" s="167"/>
      <c r="E22" s="167"/>
      <c r="F22" s="167"/>
      <c r="G22" s="167"/>
      <c r="H22" s="167"/>
      <c r="I22" s="167"/>
      <c r="J22" s="146">
        <v>30</v>
      </c>
      <c r="K22" s="146">
        <v>30</v>
      </c>
      <c r="L22" s="31"/>
      <c r="M22" s="31"/>
      <c r="N22" s="148"/>
      <c r="O22" s="31"/>
      <c r="P22" s="150"/>
    </row>
    <row r="23" spans="1:24" ht="27.6" customHeight="1">
      <c r="A23" s="162" t="s" ph="1">
        <v>6</v>
      </c>
      <c r="B23" s="163" t="s" ph="1">
        <v>79</v>
      </c>
      <c r="C23" s="163" ph="1"/>
      <c r="D23" s="163" ph="1"/>
      <c r="E23" s="163" ph="1"/>
      <c r="F23" s="163" ph="1"/>
      <c r="G23" s="163" ph="1"/>
      <c r="H23" s="163" ph="1"/>
      <c r="I23" s="163" ph="1"/>
      <c r="J23" s="164" ph="1">
        <v>45</v>
      </c>
      <c r="K23" s="165" ph="1">
        <v>79</v>
      </c>
      <c r="L23" s="31">
        <v>5</v>
      </c>
      <c r="M23" s="31" ph="1">
        <f>SUM(O23:O26)</f>
        <v>1</v>
      </c>
      <c r="N23" s="36" ph="1">
        <f>M23/L23</f>
        <v>0.2</v>
      </c>
      <c r="O23" s="127">
        <v>0</v>
      </c>
      <c r="P23" s="31">
        <v>2</v>
      </c>
      <c r="Q23" s="151" t="s">
        <v>62</v>
      </c>
    </row>
    <row r="24" spans="1:24" ht="27.6" customHeight="1">
      <c r="A24" s="162"/>
      <c r="B24" s="163" ph="1"/>
      <c r="C24" s="163" ph="1"/>
      <c r="D24" s="163" ph="1"/>
      <c r="E24" s="163" ph="1"/>
      <c r="F24" s="163" ph="1"/>
      <c r="G24" s="163" ph="1"/>
      <c r="H24" s="163" ph="1"/>
      <c r="I24" s="163" ph="1"/>
      <c r="J24" s="164"/>
      <c r="K24" s="165"/>
      <c r="L24" s="31"/>
      <c r="M24" s="31"/>
      <c r="N24" s="148"/>
      <c r="O24" s="127">
        <v>1</v>
      </c>
      <c r="P24" s="31">
        <v>1</v>
      </c>
      <c r="Q24" s="151" t="s">
        <v>63</v>
      </c>
    </row>
    <row r="25" spans="1:24" ht="27.6" customHeight="1">
      <c r="A25" s="162"/>
      <c r="B25" s="163" ph="1"/>
      <c r="C25" s="163" ph="1"/>
      <c r="D25" s="163" ph="1"/>
      <c r="E25" s="163" ph="1"/>
      <c r="F25" s="163" ph="1"/>
      <c r="G25" s="163" ph="1"/>
      <c r="H25" s="163" ph="1"/>
      <c r="I25" s="163" ph="1"/>
      <c r="J25" s="164"/>
      <c r="K25" s="165"/>
      <c r="L25" s="31"/>
      <c r="M25" s="31"/>
      <c r="N25" s="148"/>
      <c r="O25" s="127">
        <v>0</v>
      </c>
      <c r="P25" s="31">
        <v>1</v>
      </c>
      <c r="Q25" s="151" t="s">
        <v>97</v>
      </c>
    </row>
    <row r="26" spans="1:24" ht="27.6" customHeight="1">
      <c r="A26" s="162"/>
      <c r="B26" s="163" ph="1"/>
      <c r="C26" s="163" ph="1"/>
      <c r="D26" s="163" ph="1"/>
      <c r="E26" s="163" ph="1"/>
      <c r="F26" s="163" ph="1"/>
      <c r="G26" s="163" ph="1"/>
      <c r="H26" s="163" ph="1"/>
      <c r="I26" s="163" ph="1"/>
      <c r="J26" s="164"/>
      <c r="K26" s="165"/>
      <c r="L26" s="31"/>
      <c r="M26" s="31"/>
      <c r="N26" s="148"/>
      <c r="O26" s="127">
        <v>0</v>
      </c>
      <c r="P26" s="31">
        <v>1</v>
      </c>
      <c r="Q26" s="151" t="s">
        <v>96</v>
      </c>
    </row>
    <row r="27" spans="1:24" ht="27.6" customHeight="1">
      <c r="A27" s="4"/>
      <c r="B27" s="163" ph="1"/>
      <c r="C27" s="163" ph="1"/>
      <c r="D27" s="163" ph="1"/>
      <c r="E27" s="163" ph="1"/>
      <c r="F27" s="163" ph="1"/>
      <c r="G27" s="163" ph="1"/>
      <c r="H27" s="163" ph="1"/>
      <c r="I27" s="163" ph="1"/>
      <c r="J27" s="164"/>
      <c r="K27" s="165"/>
      <c r="L27" s="31"/>
      <c r="M27" s="31"/>
      <c r="N27" s="148"/>
      <c r="O27" s="31"/>
      <c r="P27" s="31"/>
    </row>
    <row r="28" spans="1:24" ht="27.6" customHeight="1">
      <c r="L28" s="31"/>
      <c r="M28" s="31"/>
      <c r="N28" s="148"/>
      <c r="O28" s="31"/>
      <c r="P28" s="31"/>
    </row>
    <row r="29" spans="1:24" ht="27.6" customHeight="1">
      <c r="A29" s="8" ph="1">
        <v>2</v>
      </c>
      <c r="B29" s="9" t="s" ph="1">
        <v>40</v>
      </c>
      <c r="J29" s="27" ph="1">
        <f>SUM(J30,J35,J45,J34,J44)/60</f>
        <v>2.8333333333333335</v>
      </c>
      <c r="K29" s="27" ph="1">
        <f>SUM(K30,K35,K45,K34,K44)/60</f>
        <v>1.3333333333333333</v>
      </c>
      <c r="L29" s="32" ph="1">
        <f>SUM(L35,L45)</f>
        <v>16</v>
      </c>
      <c r="M29" s="128" ph="1">
        <f>SUM(M35,M45)</f>
        <v>1</v>
      </c>
      <c r="N29" s="35" ph="1">
        <f>M29/L29</f>
        <v>6.25E-2</v>
      </c>
      <c r="O29" s="31"/>
      <c r="P29" s="31"/>
    </row>
    <row r="30" spans="1:24" ht="27.6" customHeight="1">
      <c r="B30" s="1" t="s" ph="1">
        <v>9</v>
      </c>
      <c r="J30" s="164" ph="1">
        <v>20</v>
      </c>
      <c r="K30" s="164" ph="1">
        <v>20</v>
      </c>
      <c r="L30" s="31"/>
      <c r="M30" s="31"/>
      <c r="N30" s="36"/>
      <c r="O30" s="31"/>
      <c r="P30" s="31"/>
    </row>
    <row r="31" spans="1:24" ht="27.6" customHeight="1">
      <c r="B31" s="163" t="s" ph="1">
        <v>52</v>
      </c>
      <c r="C31" s="163"/>
      <c r="D31" s="163"/>
      <c r="E31" s="163"/>
      <c r="F31" s="163"/>
      <c r="G31" s="163"/>
      <c r="H31" s="163"/>
      <c r="I31" s="163"/>
      <c r="J31" s="164"/>
      <c r="K31" s="164"/>
      <c r="L31" s="31"/>
      <c r="M31" s="31"/>
      <c r="N31" s="148"/>
      <c r="O31" s="31"/>
      <c r="P31" s="31"/>
    </row>
    <row r="32" spans="1:24" ht="27.6" customHeight="1">
      <c r="B32" s="163"/>
      <c r="C32" s="163"/>
      <c r="D32" s="163"/>
      <c r="E32" s="163"/>
      <c r="F32" s="163"/>
      <c r="G32" s="163"/>
      <c r="H32" s="163"/>
      <c r="I32" s="163"/>
      <c r="J32" s="164"/>
      <c r="K32" s="164"/>
      <c r="L32" s="31"/>
      <c r="M32" s="31"/>
      <c r="N32" s="148"/>
      <c r="O32" s="31"/>
      <c r="Q32" s="80"/>
      <c r="R32" s="80"/>
      <c r="S32" s="80"/>
      <c r="T32" s="80"/>
      <c r="U32" s="80"/>
      <c r="V32" s="80"/>
      <c r="W32" s="34"/>
      <c r="X32" s="34"/>
    </row>
    <row r="33" spans="1:24" ht="27.6" customHeight="1">
      <c r="B33" s="145"/>
      <c r="C33" s="145"/>
      <c r="D33" s="145"/>
      <c r="E33" s="145"/>
      <c r="F33" s="145"/>
      <c r="G33" s="145"/>
      <c r="H33" s="145"/>
      <c r="I33" s="145"/>
      <c r="J33" s="146"/>
      <c r="K33" s="146"/>
      <c r="L33" s="31"/>
      <c r="M33" s="31"/>
      <c r="N33" s="148"/>
      <c r="O33" s="31"/>
      <c r="P33" s="168" t="s">
        <v>64</v>
      </c>
      <c r="Q33" s="168"/>
      <c r="R33" s="168"/>
      <c r="S33" s="168"/>
      <c r="T33" s="168"/>
      <c r="U33" s="168"/>
      <c r="V33" s="168"/>
      <c r="W33" s="34"/>
      <c r="X33" s="34"/>
    </row>
    <row r="34" spans="1:24" ht="27.6" customHeight="1">
      <c r="B34" s="167" t="s">
        <v>115</v>
      </c>
      <c r="C34" s="167"/>
      <c r="D34" s="167"/>
      <c r="E34" s="167"/>
      <c r="F34" s="167"/>
      <c r="G34" s="167"/>
      <c r="H34" s="167"/>
      <c r="I34" s="167"/>
      <c r="J34" s="146">
        <v>30</v>
      </c>
      <c r="K34" s="146">
        <v>30</v>
      </c>
      <c r="L34" s="31"/>
      <c r="M34" s="31"/>
      <c r="N34" s="148"/>
      <c r="O34" s="31"/>
      <c r="P34" s="168"/>
      <c r="Q34" s="168"/>
      <c r="R34" s="168"/>
      <c r="S34" s="168"/>
      <c r="T34" s="168"/>
      <c r="U34" s="168"/>
      <c r="V34" s="168"/>
      <c r="W34" s="34"/>
      <c r="X34" s="34"/>
    </row>
    <row r="35" spans="1:24" ht="27.6" customHeight="1">
      <c r="A35" s="162" t="s" ph="1">
        <v>10</v>
      </c>
      <c r="B35"/>
      <c r="C35" s="1"/>
      <c r="D35" s="1"/>
      <c r="E35" s="1"/>
      <c r="F35" s="1"/>
      <c r="G35" s="1"/>
      <c r="H35" s="1"/>
      <c r="I35" s="1"/>
      <c r="J35" s="164" ph="1">
        <v>45</v>
      </c>
      <c r="K35" s="165" ph="1">
        <v>0</v>
      </c>
      <c r="L35" s="31">
        <v>8</v>
      </c>
      <c r="M35" s="31" ph="1">
        <f>SUM(O35:O38)</f>
        <v>0</v>
      </c>
      <c r="N35" s="36" ph="1">
        <f>M35/L35</f>
        <v>0</v>
      </c>
      <c r="O35" s="127"/>
      <c r="P35" s="31">
        <v>1</v>
      </c>
      <c r="Q35" s="151" t="s">
        <v>98</v>
      </c>
    </row>
    <row r="36" spans="1:24" ht="27.6" customHeight="1">
      <c r="A36" s="162"/>
      <c r="B36" s="1"/>
      <c r="C36" s="1"/>
      <c r="D36" s="1"/>
      <c r="E36" s="1"/>
      <c r="F36" s="1"/>
      <c r="G36" s="1"/>
      <c r="H36" s="1"/>
      <c r="I36" s="1"/>
      <c r="J36" s="164"/>
      <c r="K36" s="165"/>
      <c r="L36" s="31"/>
      <c r="M36" s="31"/>
      <c r="N36" s="148"/>
      <c r="O36" s="127"/>
      <c r="P36" s="31">
        <v>1</v>
      </c>
      <c r="Q36" s="151" t="s">
        <v>65</v>
      </c>
    </row>
    <row r="37" spans="1:24" ht="27.6" customHeight="1">
      <c r="A37" s="162"/>
      <c r="B37" s="1"/>
      <c r="C37" s="1"/>
      <c r="D37" s="1"/>
      <c r="E37" s="1"/>
      <c r="F37" s="1"/>
      <c r="G37" s="1"/>
      <c r="H37" s="1"/>
      <c r="I37" s="1"/>
      <c r="J37" s="164"/>
      <c r="K37" s="165"/>
      <c r="L37" s="31"/>
      <c r="M37" s="31"/>
      <c r="N37" s="148"/>
      <c r="O37" s="127"/>
      <c r="P37" s="31">
        <v>2</v>
      </c>
      <c r="Q37" s="151" t="s">
        <v>154</v>
      </c>
    </row>
    <row r="38" spans="1:24" ht="27.6" customHeight="1">
      <c r="A38" s="162"/>
      <c r="B38" s="1"/>
      <c r="C38" s="1"/>
      <c r="D38" s="1"/>
      <c r="E38" s="1"/>
      <c r="F38" s="1"/>
      <c r="G38" s="1"/>
      <c r="H38" s="1"/>
      <c r="I38" s="1"/>
      <c r="J38" s="164"/>
      <c r="K38" s="165"/>
      <c r="L38" s="31"/>
      <c r="M38" s="31"/>
      <c r="N38" s="148"/>
      <c r="O38" s="127"/>
      <c r="P38" s="149">
        <v>4</v>
      </c>
      <c r="Q38" s="151" t="s">
        <v>113</v>
      </c>
    </row>
    <row r="39" spans="1:24" ht="27.6" customHeight="1">
      <c r="A39" s="162"/>
      <c r="J39" s="164"/>
      <c r="K39" s="165"/>
      <c r="L39" s="31"/>
      <c r="M39" s="31"/>
      <c r="N39" s="148"/>
      <c r="O39" s="31"/>
      <c r="P39" s="31"/>
    </row>
    <row r="40" spans="1:24" ht="27.6" customHeight="1">
      <c r="A40" s="162"/>
      <c r="J40" s="164"/>
      <c r="K40" s="165"/>
      <c r="L40" s="31"/>
      <c r="M40" s="31"/>
      <c r="N40" s="148"/>
      <c r="O40" s="31"/>
      <c r="P40" s="31"/>
    </row>
    <row r="41" spans="1:24" ht="27.6" customHeight="1">
      <c r="A41" s="162"/>
      <c r="J41" s="164"/>
      <c r="K41" s="165"/>
      <c r="L41" s="31"/>
      <c r="M41" s="31"/>
      <c r="N41" s="148"/>
      <c r="O41" s="31"/>
      <c r="P41" s="31"/>
    </row>
    <row r="42" spans="1:24" ht="27.6" customHeight="1">
      <c r="A42" s="162"/>
      <c r="J42" s="164"/>
      <c r="K42" s="165"/>
      <c r="L42" s="31"/>
      <c r="M42" s="31"/>
      <c r="N42" s="148"/>
      <c r="O42" s="31"/>
      <c r="P42" s="31"/>
    </row>
    <row r="43" spans="1:24" ht="27.6" customHeight="1">
      <c r="L43" s="31"/>
      <c r="M43" s="31"/>
      <c r="N43" s="148"/>
      <c r="O43" s="31"/>
      <c r="P43" s="31"/>
    </row>
    <row r="44" spans="1:24" ht="27.6" customHeight="1">
      <c r="B44" s="167" t="s">
        <v>115</v>
      </c>
      <c r="C44" s="167"/>
      <c r="D44" s="167"/>
      <c r="E44" s="167"/>
      <c r="F44" s="167"/>
      <c r="G44" s="167"/>
      <c r="H44" s="167"/>
      <c r="I44" s="167"/>
      <c r="J44" s="146">
        <v>30</v>
      </c>
      <c r="K44" s="146">
        <v>30</v>
      </c>
      <c r="L44" s="31"/>
      <c r="M44" s="31"/>
      <c r="N44" s="148"/>
      <c r="O44" s="31"/>
      <c r="P44" s="31"/>
    </row>
    <row r="45" spans="1:24" ht="27.6" customHeight="1">
      <c r="A45" s="4" t="s" ph="1">
        <v>11</v>
      </c>
      <c r="B45"/>
      <c r="J45" s="164" ph="1">
        <v>45</v>
      </c>
      <c r="K45" s="165" ph="1">
        <v>0</v>
      </c>
      <c r="L45" s="31">
        <v>8</v>
      </c>
      <c r="M45" s="31" ph="1">
        <f>SUM(O45:O48)</f>
        <v>1</v>
      </c>
      <c r="N45" s="36" ph="1">
        <f>M45/L45</f>
        <v>0.125</v>
      </c>
      <c r="O45" s="127"/>
      <c r="P45" s="31">
        <v>1</v>
      </c>
      <c r="Q45" s="151" t="s">
        <v>98</v>
      </c>
    </row>
    <row r="46" spans="1:24" ht="27.6" customHeight="1">
      <c r="J46" s="164"/>
      <c r="K46" s="165"/>
      <c r="L46" s="31"/>
      <c r="M46" s="31"/>
      <c r="N46" s="148"/>
      <c r="O46" s="127"/>
      <c r="P46" s="31">
        <v>1</v>
      </c>
      <c r="Q46" s="151" t="s">
        <v>65</v>
      </c>
    </row>
    <row r="47" spans="1:24" ht="27.6" customHeight="1">
      <c r="J47" s="164"/>
      <c r="K47" s="165"/>
      <c r="L47" s="31"/>
      <c r="M47" s="31"/>
      <c r="N47" s="148"/>
      <c r="O47" s="127"/>
      <c r="P47" s="31">
        <v>2</v>
      </c>
      <c r="Q47" s="151" t="s">
        <v>154</v>
      </c>
    </row>
    <row r="48" spans="1:24" ht="27.6" customHeight="1">
      <c r="J48" s="164"/>
      <c r="K48" s="165"/>
      <c r="L48" s="31"/>
      <c r="M48" s="31"/>
      <c r="N48" s="148"/>
      <c r="O48" s="127">
        <v>1</v>
      </c>
      <c r="P48" s="149">
        <v>4</v>
      </c>
      <c r="Q48" s="151" t="s">
        <v>113</v>
      </c>
    </row>
    <row r="49" spans="1:22" ht="27.6" customHeight="1">
      <c r="J49" s="164"/>
      <c r="K49" s="165"/>
      <c r="L49" s="31"/>
      <c r="M49" s="31"/>
      <c r="N49" s="148"/>
      <c r="O49" s="31"/>
      <c r="P49" s="31"/>
    </row>
    <row r="50" spans="1:22" ht="27.6" customHeight="1">
      <c r="J50" s="164"/>
      <c r="K50" s="165"/>
      <c r="L50" s="31"/>
      <c r="M50" s="31"/>
      <c r="N50" s="148"/>
      <c r="O50" s="31"/>
      <c r="P50" s="31"/>
    </row>
    <row r="51" spans="1:22" ht="27.6" customHeight="1">
      <c r="J51" s="164"/>
      <c r="K51" s="165"/>
      <c r="L51" s="31"/>
      <c r="M51" s="31"/>
      <c r="N51" s="148"/>
      <c r="O51" s="31"/>
      <c r="P51" s="31"/>
    </row>
    <row r="52" spans="1:22" ht="27.6" customHeight="1">
      <c r="J52" s="164"/>
      <c r="K52" s="165"/>
      <c r="L52" s="31"/>
      <c r="M52" s="31"/>
      <c r="N52" s="148"/>
      <c r="O52" s="31"/>
      <c r="P52" s="31"/>
    </row>
    <row r="53" spans="1:22" ht="27.6" customHeight="1">
      <c r="L53" s="31"/>
      <c r="M53" s="31"/>
      <c r="N53" s="148"/>
      <c r="O53" s="31"/>
      <c r="P53" s="31"/>
    </row>
    <row r="54" spans="1:22" ht="27.6" customHeight="1">
      <c r="A54" s="8" ph="1">
        <v>3</v>
      </c>
      <c r="B54" s="9" t="s" ph="1">
        <v>12</v>
      </c>
      <c r="J54" s="27" ph="1">
        <f>SUM(J55,J59,J63,J69,J75,J79,J87)/60</f>
        <v>1.75</v>
      </c>
      <c r="K54" s="27" ph="1">
        <f>SUM(K55,K59,K63,K69,K75,K81,K87)/60</f>
        <v>1.3666666666666667</v>
      </c>
      <c r="L54" s="32" ph="1">
        <f>SUM(L63,L69,L75,L81,L87)</f>
        <v>25</v>
      </c>
      <c r="M54" s="128" ph="1">
        <f>SUM(M63,M69,M75,M81,M87)</f>
        <v>8</v>
      </c>
      <c r="N54" s="35" ph="1">
        <f>M54/L54</f>
        <v>0.32</v>
      </c>
      <c r="O54" s="31"/>
      <c r="P54" s="31"/>
    </row>
    <row r="55" spans="1:22" ht="27.6" customHeight="1">
      <c r="B55" s="1" t="s" ph="1">
        <v>13</v>
      </c>
      <c r="J55" s="164" ph="1">
        <v>20</v>
      </c>
      <c r="K55" s="164" ph="1">
        <v>20</v>
      </c>
      <c r="L55" s="31"/>
      <c r="M55" s="31"/>
      <c r="N55" s="148"/>
      <c r="O55" s="31"/>
      <c r="P55" s="31"/>
    </row>
    <row r="56" spans="1:22" ht="27.6" customHeight="1">
      <c r="B56" s="163" t="s" ph="1">
        <v>162</v>
      </c>
      <c r="C56" s="163" ph="1"/>
      <c r="D56" s="163" ph="1"/>
      <c r="E56" s="163" ph="1"/>
      <c r="F56" s="163" ph="1"/>
      <c r="G56" s="163" ph="1"/>
      <c r="H56" s="163" ph="1"/>
      <c r="I56" s="163" ph="1"/>
      <c r="J56" s="164"/>
      <c r="K56" s="164"/>
      <c r="L56" s="31"/>
      <c r="M56" s="31"/>
      <c r="N56" s="148"/>
      <c r="O56" s="31"/>
      <c r="P56" s="31"/>
    </row>
    <row r="57" spans="1:22" ht="27.6" customHeight="1">
      <c r="B57" s="163" ph="1"/>
      <c r="C57" s="163" ph="1"/>
      <c r="D57" s="163" ph="1"/>
      <c r="E57" s="163" ph="1"/>
      <c r="F57" s="163" ph="1"/>
      <c r="G57" s="163" ph="1"/>
      <c r="H57" s="163" ph="1"/>
      <c r="I57" s="163" ph="1"/>
      <c r="J57" s="164"/>
      <c r="K57" s="164"/>
      <c r="L57" s="31"/>
      <c r="M57" s="31"/>
      <c r="N57" s="148"/>
      <c r="O57" s="31"/>
      <c r="P57" s="31"/>
    </row>
    <row r="58" spans="1:22" ht="27.6" customHeight="1">
      <c r="L58" s="31"/>
      <c r="M58" s="31"/>
      <c r="N58" s="148"/>
      <c r="O58" s="31"/>
      <c r="P58" s="31"/>
    </row>
    <row r="59" spans="1:22" ht="27.6" customHeight="1">
      <c r="A59" s="4"/>
      <c r="B59" s="1" t="s" ph="1">
        <v>41</v>
      </c>
      <c r="C59" s="11" ph="1"/>
      <c r="D59" s="11" ph="1"/>
      <c r="E59" s="11" ph="1"/>
      <c r="F59" s="11" ph="1"/>
      <c r="G59" s="11" ph="1"/>
      <c r="H59" s="11" ph="1"/>
      <c r="I59" s="11" ph="1"/>
      <c r="J59" s="164" ph="1">
        <v>10</v>
      </c>
      <c r="K59" s="164" ph="1">
        <v>10</v>
      </c>
      <c r="L59" s="31"/>
      <c r="M59" s="31"/>
      <c r="N59" s="148"/>
      <c r="O59" s="31"/>
      <c r="P59" s="31"/>
    </row>
    <row r="60" spans="1:22" ht="27.6" customHeight="1">
      <c r="B60" s="163" t="s" ph="1">
        <v>53</v>
      </c>
      <c r="C60" s="163"/>
      <c r="D60" s="163"/>
      <c r="E60" s="163"/>
      <c r="F60" s="163"/>
      <c r="G60" s="163"/>
      <c r="H60" s="163"/>
      <c r="I60" s="163"/>
      <c r="J60" s="164"/>
      <c r="K60" s="164"/>
      <c r="L60" s="31"/>
      <c r="M60" s="31"/>
      <c r="N60" s="148"/>
      <c r="O60" s="31"/>
      <c r="P60" s="31"/>
    </row>
    <row r="61" spans="1:22" ht="27.6" customHeight="1">
      <c r="B61" s="163"/>
      <c r="C61" s="163"/>
      <c r="D61" s="163"/>
      <c r="E61" s="163"/>
      <c r="F61" s="163"/>
      <c r="G61" s="163"/>
      <c r="H61" s="163"/>
      <c r="I61" s="163"/>
      <c r="J61" s="164"/>
      <c r="K61" s="164"/>
      <c r="L61" s="31"/>
      <c r="M61" s="31"/>
      <c r="N61" s="148"/>
      <c r="O61" s="31"/>
      <c r="P61" s="168" t="s">
        <v>104</v>
      </c>
      <c r="Q61" s="169"/>
      <c r="R61" s="169"/>
      <c r="S61" s="169"/>
      <c r="T61" s="169"/>
      <c r="U61" s="169"/>
      <c r="V61" s="169"/>
    </row>
    <row r="62" spans="1:22" ht="27.6" customHeight="1">
      <c r="L62" s="31"/>
      <c r="M62" s="31"/>
      <c r="N62" s="148"/>
      <c r="O62" s="31"/>
      <c r="P62" s="169"/>
      <c r="Q62" s="169"/>
      <c r="R62" s="169"/>
      <c r="S62" s="169"/>
      <c r="T62" s="169"/>
      <c r="U62" s="169"/>
      <c r="V62" s="169"/>
    </row>
    <row r="63" spans="1:22" ht="27.6" customHeight="1">
      <c r="A63" s="4" t="s" ph="1">
        <v>14</v>
      </c>
      <c r="B63" s="159" t="s" ph="1">
        <v>180</v>
      </c>
      <c r="C63" s="159" ph="1"/>
      <c r="D63" s="159" ph="1"/>
      <c r="E63" s="159" ph="1"/>
      <c r="F63" s="159" ph="1"/>
      <c r="G63" s="159" ph="1"/>
      <c r="H63" s="159" ph="1"/>
      <c r="I63" s="159" ph="1"/>
      <c r="J63" s="146" ph="1">
        <v>15</v>
      </c>
      <c r="K63" s="147" ph="1">
        <v>0</v>
      </c>
      <c r="L63" s="31">
        <v>5</v>
      </c>
      <c r="M63" s="31" ph="1">
        <f>SUM(O63:O67)</f>
        <v>0</v>
      </c>
      <c r="N63" s="36" ph="1">
        <f>M63/L63</f>
        <v>0</v>
      </c>
      <c r="O63" s="127"/>
      <c r="P63" s="31">
        <v>1</v>
      </c>
      <c r="Q63" s="151" t="s">
        <v>99</v>
      </c>
    </row>
    <row r="64" spans="1:22" ht="27.6" customHeight="1">
      <c r="B64" s="151" ph="1"/>
      <c r="C64" s="151" ph="1"/>
      <c r="D64" s="151" ph="1"/>
      <c r="E64" s="151" ph="1"/>
      <c r="F64" s="151" ph="1"/>
      <c r="G64" s="151" ph="1"/>
      <c r="H64" s="151" ph="1"/>
      <c r="I64" s="151" ph="1"/>
      <c r="J64" s="146" ph="1"/>
      <c r="K64" s="146" ph="1"/>
      <c r="L64" s="31"/>
      <c r="M64" s="31" ph="1"/>
      <c r="N64" s="36" ph="1"/>
      <c r="O64" s="127"/>
      <c r="P64" s="31">
        <v>1</v>
      </c>
      <c r="Q64" s="151" t="s">
        <v>155</v>
      </c>
    </row>
    <row r="65" spans="1:17" ht="27.6" customHeight="1">
      <c r="B65" s="151" ph="1"/>
      <c r="C65" s="151" ph="1"/>
      <c r="D65" s="151" ph="1"/>
      <c r="E65" s="151" ph="1"/>
      <c r="F65" s="151" ph="1"/>
      <c r="G65" s="151" ph="1"/>
      <c r="H65" s="151" ph="1"/>
      <c r="I65" s="151" ph="1"/>
      <c r="J65" s="146" ph="1"/>
      <c r="K65" s="146" ph="1"/>
      <c r="L65" s="31"/>
      <c r="M65" s="31" ph="1"/>
      <c r="N65" s="36" ph="1"/>
      <c r="O65" s="127"/>
      <c r="P65" s="31">
        <v>1</v>
      </c>
      <c r="Q65" s="151" t="s">
        <v>105</v>
      </c>
    </row>
    <row r="66" spans="1:17" ht="27.6" customHeight="1">
      <c r="B66" s="151" ph="1"/>
      <c r="C66" s="151" ph="1"/>
      <c r="D66" s="151" ph="1"/>
      <c r="E66" s="151" ph="1"/>
      <c r="F66" s="151" ph="1"/>
      <c r="G66" s="151" ph="1"/>
      <c r="H66" s="151" ph="1"/>
      <c r="I66" s="151" ph="1"/>
      <c r="J66" s="146" ph="1"/>
      <c r="K66" s="146" ph="1"/>
      <c r="L66" s="31"/>
      <c r="M66" s="31" ph="1"/>
      <c r="N66" s="36" ph="1"/>
      <c r="O66" s="127"/>
      <c r="P66" s="31">
        <v>1</v>
      </c>
      <c r="Q66" s="151" t="s">
        <v>108</v>
      </c>
    </row>
    <row r="67" spans="1:17" ht="27.6" customHeight="1">
      <c r="B67" s="151" ph="1"/>
      <c r="C67" s="151" ph="1"/>
      <c r="D67" s="151" ph="1"/>
      <c r="E67" s="151" ph="1"/>
      <c r="F67" s="151" ph="1"/>
      <c r="G67" s="151" ph="1"/>
      <c r="H67" s="151" ph="1"/>
      <c r="I67" s="151" ph="1"/>
      <c r="J67" s="146" ph="1"/>
      <c r="K67" s="146" ph="1"/>
      <c r="L67" s="31"/>
      <c r="M67" s="31" ph="1"/>
      <c r="N67" s="36" ph="1"/>
      <c r="O67" s="127"/>
      <c r="P67" s="31">
        <v>1</v>
      </c>
      <c r="Q67" s="151" t="s">
        <v>100</v>
      </c>
    </row>
    <row r="68" spans="1:17" ht="27.6" customHeight="1">
      <c r="J68" s="146"/>
      <c r="K68" s="146"/>
      <c r="L68" s="31"/>
      <c r="M68" s="31"/>
      <c r="N68" s="148"/>
      <c r="O68" s="31"/>
      <c r="P68" s="31"/>
    </row>
    <row r="69" spans="1:17" ht="27.6" customHeight="1">
      <c r="A69" s="4" t="s" ph="1">
        <v>15</v>
      </c>
      <c r="B69" s="170" t="s" ph="1">
        <v>172</v>
      </c>
      <c r="C69" s="170" ph="1"/>
      <c r="D69" s="170" ph="1"/>
      <c r="E69" s="170" ph="1"/>
      <c r="F69" s="170" ph="1"/>
      <c r="G69" s="170" ph="1"/>
      <c r="H69" s="170" ph="1"/>
      <c r="I69" s="170" ph="1"/>
      <c r="J69" s="146" ph="1">
        <v>15</v>
      </c>
      <c r="K69" s="147" ph="1">
        <v>2</v>
      </c>
      <c r="L69" s="31">
        <v>5</v>
      </c>
      <c r="M69" s="31" ph="1">
        <f>SUM(O69:O73)</f>
        <v>0</v>
      </c>
      <c r="N69" s="36" ph="1">
        <f>M69/L69</f>
        <v>0</v>
      </c>
      <c r="O69" s="127"/>
      <c r="P69" s="31">
        <v>1</v>
      </c>
      <c r="Q69" s="151" t="s">
        <v>103</v>
      </c>
    </row>
    <row r="70" spans="1:17" ht="27.6" customHeight="1">
      <c r="B70" s="151" ph="1"/>
      <c r="C70" s="151" ph="1"/>
      <c r="D70" s="151" ph="1"/>
      <c r="E70" s="151" ph="1"/>
      <c r="F70" s="151" ph="1"/>
      <c r="G70" s="151" ph="1"/>
      <c r="H70" s="151" ph="1"/>
      <c r="I70" s="151" ph="1"/>
      <c r="J70" s="146" ph="1"/>
      <c r="K70" s="146" ph="1"/>
      <c r="L70" s="31"/>
      <c r="M70" s="31" ph="1"/>
      <c r="N70" s="36" ph="1"/>
      <c r="O70" s="127"/>
      <c r="P70" s="31">
        <v>1</v>
      </c>
      <c r="Q70" s="151" t="s">
        <v>155</v>
      </c>
    </row>
    <row r="71" spans="1:17" ht="27.6" customHeight="1">
      <c r="B71" s="151" ph="1"/>
      <c r="C71" s="151" ph="1"/>
      <c r="D71" s="151" ph="1"/>
      <c r="E71" s="151" ph="1"/>
      <c r="F71" s="151" ph="1"/>
      <c r="G71" s="151" ph="1"/>
      <c r="H71" s="151" ph="1"/>
      <c r="I71" s="151" ph="1"/>
      <c r="J71" s="146" ph="1"/>
      <c r="K71" s="146" ph="1"/>
      <c r="L71" s="31"/>
      <c r="M71" s="31" ph="1"/>
      <c r="N71" s="36" ph="1"/>
      <c r="O71" s="127"/>
      <c r="P71" s="31">
        <v>1</v>
      </c>
      <c r="Q71" s="151" t="s">
        <v>105</v>
      </c>
    </row>
    <row r="72" spans="1:17" ht="27.6" customHeight="1">
      <c r="B72" s="151" ph="1"/>
      <c r="C72" s="151" ph="1"/>
      <c r="D72" s="151" ph="1"/>
      <c r="E72" s="151" ph="1"/>
      <c r="F72" s="151" ph="1"/>
      <c r="G72" s="151" ph="1"/>
      <c r="H72" s="151" ph="1"/>
      <c r="I72" s="151" ph="1"/>
      <c r="J72" s="146" ph="1"/>
      <c r="K72" s="146" ph="1"/>
      <c r="L72" s="31"/>
      <c r="M72" s="31" ph="1"/>
      <c r="N72" s="36" ph="1"/>
      <c r="O72" s="127"/>
      <c r="P72" s="31">
        <v>1</v>
      </c>
      <c r="Q72" s="151" t="s">
        <v>108</v>
      </c>
    </row>
    <row r="73" spans="1:17" ht="27.6" customHeight="1">
      <c r="B73" s="151" ph="1"/>
      <c r="C73" s="151" ph="1"/>
      <c r="D73" s="151" ph="1"/>
      <c r="E73" s="151" ph="1"/>
      <c r="F73" s="151" ph="1"/>
      <c r="G73" s="151" ph="1"/>
      <c r="H73" s="151" ph="1"/>
      <c r="I73" s="151" ph="1"/>
      <c r="J73" s="146" ph="1"/>
      <c r="K73" s="146" ph="1"/>
      <c r="L73" s="31"/>
      <c r="M73" s="31" ph="1"/>
      <c r="N73" s="36" ph="1"/>
      <c r="O73" s="127"/>
      <c r="P73" s="31">
        <v>1</v>
      </c>
      <c r="Q73" s="151" t="s">
        <v>100</v>
      </c>
    </row>
    <row r="74" spans="1:17" ht="27.6" customHeight="1">
      <c r="L74" s="31"/>
      <c r="M74" s="31"/>
      <c r="N74" s="148"/>
      <c r="O74" s="31"/>
      <c r="P74" s="31"/>
    </row>
    <row r="75" spans="1:17" ht="27.6" customHeight="1">
      <c r="A75" s="4" t="s" ph="1">
        <v>16</v>
      </c>
      <c r="B75" s="1" t="s" ph="1">
        <v>173</v>
      </c>
      <c r="J75" s="146" ph="1">
        <v>15</v>
      </c>
      <c r="K75" s="147" ph="1">
        <v>15</v>
      </c>
      <c r="L75" s="31">
        <v>5</v>
      </c>
      <c r="M75" s="31" ph="1">
        <f>SUM(O75:O79)</f>
        <v>4</v>
      </c>
      <c r="N75" s="36" ph="1">
        <f>M75/L75</f>
        <v>0.8</v>
      </c>
      <c r="O75" s="127">
        <v>1</v>
      </c>
      <c r="P75" s="31">
        <v>1</v>
      </c>
      <c r="Q75" s="151" t="s">
        <v>102</v>
      </c>
    </row>
    <row r="76" spans="1:17" ht="27.6" customHeight="1">
      <c r="B76" s="151" ph="1"/>
      <c r="C76" s="151" ph="1"/>
      <c r="D76" s="151" ph="1"/>
      <c r="E76" s="151" ph="1"/>
      <c r="F76" s="151" ph="1"/>
      <c r="G76" s="151" ph="1"/>
      <c r="H76" s="151" ph="1"/>
      <c r="I76" s="151" ph="1"/>
      <c r="J76" s="146" ph="1"/>
      <c r="K76" s="146" ph="1"/>
      <c r="L76" s="31"/>
      <c r="M76" s="31" ph="1"/>
      <c r="N76" s="36" ph="1"/>
      <c r="O76" s="127">
        <v>0</v>
      </c>
      <c r="P76" s="31">
        <v>1</v>
      </c>
      <c r="Q76" s="151" t="s">
        <v>155</v>
      </c>
    </row>
    <row r="77" spans="1:17" ht="27.6" customHeight="1">
      <c r="B77" s="151" ph="1"/>
      <c r="C77" s="151" ph="1"/>
      <c r="D77" s="151" ph="1"/>
      <c r="E77" s="151" ph="1"/>
      <c r="F77" s="151" ph="1"/>
      <c r="G77" s="151" ph="1"/>
      <c r="H77" s="151" ph="1"/>
      <c r="I77" s="151" ph="1"/>
      <c r="J77" s="146" ph="1"/>
      <c r="K77" s="146" ph="1"/>
      <c r="L77" s="31"/>
      <c r="M77" s="31" ph="1"/>
      <c r="N77" s="36" ph="1"/>
      <c r="O77" s="127">
        <v>1</v>
      </c>
      <c r="P77" s="31">
        <v>1</v>
      </c>
      <c r="Q77" s="151" t="s">
        <v>105</v>
      </c>
    </row>
    <row r="78" spans="1:17" ht="27.6" customHeight="1">
      <c r="B78" s="151" ph="1"/>
      <c r="C78" s="151" ph="1"/>
      <c r="D78" s="151" ph="1"/>
      <c r="E78" s="151" ph="1"/>
      <c r="F78" s="151" ph="1"/>
      <c r="G78" s="151" ph="1"/>
      <c r="H78" s="151" ph="1"/>
      <c r="I78" s="151" ph="1"/>
      <c r="J78" s="146" ph="1"/>
      <c r="K78" s="146" ph="1"/>
      <c r="L78" s="31"/>
      <c r="M78" s="31" ph="1"/>
      <c r="N78" s="36" ph="1"/>
      <c r="O78" s="127">
        <v>1</v>
      </c>
      <c r="P78" s="31">
        <v>1</v>
      </c>
      <c r="Q78" s="151" t="s">
        <v>108</v>
      </c>
    </row>
    <row r="79" spans="1:17" ht="27.6" customHeight="1">
      <c r="B79" s="151" ph="1"/>
      <c r="C79" s="151" ph="1"/>
      <c r="D79" s="151" ph="1"/>
      <c r="E79" s="151" ph="1"/>
      <c r="F79" s="151" ph="1"/>
      <c r="G79" s="151" ph="1"/>
      <c r="H79" s="151" ph="1"/>
      <c r="I79" s="151" ph="1"/>
      <c r="J79" s="146" ph="1"/>
      <c r="K79" s="146" ph="1"/>
      <c r="L79" s="31"/>
      <c r="M79" s="31" ph="1"/>
      <c r="N79" s="36" ph="1"/>
      <c r="O79" s="127">
        <v>1</v>
      </c>
      <c r="P79" s="31">
        <v>1</v>
      </c>
      <c r="Q79" s="151" t="s">
        <v>100</v>
      </c>
    </row>
    <row r="80" spans="1:17" ht="27.6" customHeight="1">
      <c r="L80" s="31"/>
      <c r="M80" s="31"/>
      <c r="N80" s="148"/>
      <c r="O80" s="31"/>
      <c r="P80" s="31"/>
    </row>
    <row r="81" spans="1:22" ht="27.6" customHeight="1">
      <c r="A81" s="4" t="s" ph="1">
        <v>19</v>
      </c>
      <c r="B81" s="1" t="s" ph="1">
        <v>174</v>
      </c>
      <c r="J81" s="146" ph="1">
        <v>15</v>
      </c>
      <c r="K81" s="147" ph="1">
        <v>5</v>
      </c>
      <c r="L81" s="31">
        <v>5</v>
      </c>
      <c r="M81" s="31" ph="1">
        <f>SUM(O81:O85)</f>
        <v>4</v>
      </c>
      <c r="N81" s="36" ph="1">
        <f>M81/L81</f>
        <v>0.8</v>
      </c>
      <c r="O81" s="127">
        <v>1</v>
      </c>
      <c r="P81" s="31">
        <v>1</v>
      </c>
      <c r="Q81" s="151" t="s">
        <v>106</v>
      </c>
      <c r="V81" s="37"/>
    </row>
    <row r="82" spans="1:22" ht="27.6" customHeight="1">
      <c r="B82" s="151" ph="1"/>
      <c r="C82" s="151" ph="1"/>
      <c r="D82" s="151" ph="1"/>
      <c r="E82" s="151" ph="1"/>
      <c r="F82" s="151" ph="1"/>
      <c r="G82" s="151" ph="1"/>
      <c r="H82" s="151" ph="1"/>
      <c r="I82" s="151" ph="1"/>
      <c r="J82" s="146" ph="1"/>
      <c r="K82" s="146" ph="1"/>
      <c r="L82" s="31"/>
      <c r="M82" s="31" ph="1"/>
      <c r="N82" s="36" ph="1"/>
      <c r="O82" s="127">
        <v>0</v>
      </c>
      <c r="P82" s="31">
        <v>1</v>
      </c>
      <c r="Q82" s="151" t="s">
        <v>155</v>
      </c>
    </row>
    <row r="83" spans="1:22" ht="27.6" customHeight="1">
      <c r="B83" s="151" ph="1"/>
      <c r="C83" s="151" ph="1"/>
      <c r="D83" s="151" ph="1"/>
      <c r="E83" s="151" ph="1"/>
      <c r="F83" s="151" ph="1"/>
      <c r="G83" s="151" ph="1"/>
      <c r="H83" s="151" ph="1"/>
      <c r="I83" s="151" ph="1"/>
      <c r="J83" s="146" ph="1"/>
      <c r="K83" s="146" ph="1"/>
      <c r="L83" s="31"/>
      <c r="M83" s="31" ph="1"/>
      <c r="N83" s="36" ph="1"/>
      <c r="O83" s="127">
        <v>1</v>
      </c>
      <c r="P83" s="31">
        <v>1</v>
      </c>
      <c r="Q83" s="151" t="s">
        <v>105</v>
      </c>
    </row>
    <row r="84" spans="1:22" ht="27.6" customHeight="1">
      <c r="B84" s="151" ph="1"/>
      <c r="C84" s="151" ph="1"/>
      <c r="D84" s="151" ph="1"/>
      <c r="E84" s="151" ph="1"/>
      <c r="F84" s="151" ph="1"/>
      <c r="G84" s="151" ph="1"/>
      <c r="H84" s="151" ph="1"/>
      <c r="I84" s="151" ph="1"/>
      <c r="J84" s="146" ph="1"/>
      <c r="K84" s="146" ph="1"/>
      <c r="L84" s="31"/>
      <c r="M84" s="31" ph="1"/>
      <c r="N84" s="36" ph="1"/>
      <c r="O84" s="127">
        <v>1</v>
      </c>
      <c r="P84" s="31">
        <v>1</v>
      </c>
      <c r="Q84" s="151" t="s">
        <v>108</v>
      </c>
    </row>
    <row r="85" spans="1:22" ht="27.6" customHeight="1">
      <c r="B85" s="151" ph="1"/>
      <c r="C85" s="151" ph="1"/>
      <c r="D85" s="151" ph="1"/>
      <c r="E85" s="151" ph="1"/>
      <c r="F85" s="151" ph="1"/>
      <c r="G85" s="151" ph="1"/>
      <c r="H85" s="151" ph="1"/>
      <c r="I85" s="151" ph="1"/>
      <c r="J85" s="146" ph="1"/>
      <c r="K85" s="146" ph="1"/>
      <c r="L85" s="31"/>
      <c r="M85" s="31" ph="1"/>
      <c r="N85" s="36" ph="1"/>
      <c r="O85" s="127">
        <v>1</v>
      </c>
      <c r="P85" s="31">
        <v>1</v>
      </c>
      <c r="Q85" s="151" t="s">
        <v>100</v>
      </c>
    </row>
    <row r="86" spans="1:22" ht="27.6" customHeight="1">
      <c r="L86" s="31"/>
      <c r="M86" s="31"/>
      <c r="N86" s="148"/>
      <c r="O86" s="31"/>
      <c r="P86" s="31"/>
      <c r="V86" s="37"/>
    </row>
    <row r="87" spans="1:22" ht="27.6" customHeight="1">
      <c r="A87" s="4" t="s" ph="1">
        <v>30</v>
      </c>
      <c r="B87" s="170" t="s" ph="1">
        <v>175</v>
      </c>
      <c r="C87" s="170" ph="1"/>
      <c r="D87" s="170" ph="1"/>
      <c r="E87" s="170" ph="1"/>
      <c r="F87" s="170" ph="1"/>
      <c r="G87" s="170" ph="1"/>
      <c r="H87" s="170" ph="1"/>
      <c r="I87" s="170" ph="1"/>
      <c r="J87" s="146" ph="1">
        <v>30</v>
      </c>
      <c r="K87" s="147" ph="1">
        <v>30</v>
      </c>
      <c r="L87" s="31">
        <v>5</v>
      </c>
      <c r="M87" s="31" ph="1">
        <f>SUM(O87:O91)</f>
        <v>0</v>
      </c>
      <c r="N87" s="36" ph="1">
        <f>M87/L87</f>
        <v>0</v>
      </c>
      <c r="O87" s="127"/>
      <c r="P87" s="31">
        <v>1</v>
      </c>
      <c r="Q87" s="151" t="s">
        <v>101</v>
      </c>
    </row>
    <row r="88" spans="1:22" ht="27.6" customHeight="1">
      <c r="B88" s="151" ph="1"/>
      <c r="C88" s="151" ph="1"/>
      <c r="D88" s="151" ph="1"/>
      <c r="E88" s="151" ph="1"/>
      <c r="F88" s="151" ph="1"/>
      <c r="G88" s="151" ph="1"/>
      <c r="H88" s="151" ph="1"/>
      <c r="I88" s="151" ph="1"/>
      <c r="J88" s="146" ph="1"/>
      <c r="K88" s="146" ph="1"/>
      <c r="L88" s="31"/>
      <c r="M88" s="31" ph="1"/>
      <c r="N88" s="36" ph="1"/>
      <c r="O88" s="127"/>
      <c r="P88" s="31">
        <v>1</v>
      </c>
      <c r="Q88" s="151" t="s">
        <v>155</v>
      </c>
    </row>
    <row r="89" spans="1:22" ht="27.6" customHeight="1">
      <c r="B89" s="151" ph="1"/>
      <c r="C89" s="151" ph="1"/>
      <c r="D89" s="151" ph="1"/>
      <c r="E89" s="151" ph="1"/>
      <c r="F89" s="151" ph="1"/>
      <c r="G89" s="151" ph="1"/>
      <c r="H89" s="151" ph="1"/>
      <c r="I89" s="151" ph="1"/>
      <c r="J89" s="146" ph="1"/>
      <c r="K89" s="146" ph="1"/>
      <c r="L89" s="31"/>
      <c r="M89" s="31" ph="1"/>
      <c r="N89" s="36" ph="1"/>
      <c r="O89" s="127"/>
      <c r="P89" s="31">
        <v>1</v>
      </c>
      <c r="Q89" s="151" t="s">
        <v>105</v>
      </c>
    </row>
    <row r="90" spans="1:22" ht="27.6" customHeight="1">
      <c r="B90" s="151" ph="1"/>
      <c r="C90" s="151" ph="1"/>
      <c r="D90" s="151" ph="1"/>
      <c r="E90" s="151" ph="1"/>
      <c r="F90" s="151" ph="1"/>
      <c r="G90" s="151" ph="1"/>
      <c r="H90" s="151" ph="1"/>
      <c r="I90" s="151" ph="1"/>
      <c r="J90" s="146" ph="1"/>
      <c r="K90" s="146" ph="1"/>
      <c r="L90" s="31"/>
      <c r="M90" s="31" ph="1"/>
      <c r="N90" s="36" ph="1"/>
      <c r="O90" s="127"/>
      <c r="P90" s="31">
        <v>1</v>
      </c>
      <c r="Q90" s="151" t="s">
        <v>108</v>
      </c>
    </row>
    <row r="91" spans="1:22" ht="27.6" customHeight="1">
      <c r="A91" s="8" ph="1">
        <v>4</v>
      </c>
      <c r="B91" s="9" t="s" ph="1">
        <v>114</v>
      </c>
      <c r="J91" s="27" ph="1">
        <f>SUM(J92,J97,J102,J117,J123,J129)/60</f>
        <v>2</v>
      </c>
      <c r="K91" s="27" ph="1">
        <f>SUM(K92,K97,K102,K117,K123,K129)/60</f>
        <v>1.2666666666666666</v>
      </c>
      <c r="L91" s="32" ph="1">
        <f>SUM(L117,L123,L129)</f>
        <v>18</v>
      </c>
      <c r="M91" s="128" ph="1">
        <f>SUM(M117,M123,M129)</f>
        <v>5</v>
      </c>
      <c r="N91" s="35" ph="1">
        <f>M91/L91</f>
        <v>0.27777777777777779</v>
      </c>
      <c r="O91" s="127"/>
      <c r="P91" s="31">
        <v>1</v>
      </c>
      <c r="Q91" s="151" t="s">
        <v>100</v>
      </c>
    </row>
    <row r="92" spans="1:22" ht="27.6" customHeight="1">
      <c r="B92" s="1" t="s" ph="1">
        <v>18</v>
      </c>
      <c r="J92" s="164" ph="1">
        <v>20</v>
      </c>
      <c r="K92" s="164" ph="1">
        <v>20</v>
      </c>
      <c r="L92" s="31"/>
      <c r="M92" s="31"/>
      <c r="N92" s="148"/>
      <c r="O92" s="31"/>
      <c r="P92" s="31"/>
    </row>
    <row r="93" spans="1:22" ht="27.6" customHeight="1">
      <c r="B93" s="163" t="s" ph="1">
        <v>54</v>
      </c>
      <c r="C93" s="163"/>
      <c r="D93" s="163"/>
      <c r="E93" s="163"/>
      <c r="F93" s="163"/>
      <c r="G93" s="163"/>
      <c r="H93" s="163"/>
      <c r="I93" s="163"/>
      <c r="J93" s="164"/>
      <c r="K93" s="164"/>
      <c r="L93" s="31"/>
      <c r="M93" s="31"/>
      <c r="N93" s="148"/>
      <c r="O93" s="31"/>
      <c r="P93" s="31"/>
    </row>
    <row r="94" spans="1:22" ht="27.6" customHeight="1">
      <c r="B94" s="163"/>
      <c r="C94" s="163"/>
      <c r="D94" s="163"/>
      <c r="E94" s="163"/>
      <c r="F94" s="163"/>
      <c r="G94" s="163"/>
      <c r="H94" s="163"/>
      <c r="I94" s="163"/>
      <c r="J94" s="164"/>
      <c r="K94" s="164"/>
      <c r="L94" s="31"/>
      <c r="M94" s="31"/>
      <c r="N94" s="148"/>
      <c r="O94" s="31"/>
      <c r="P94" s="31"/>
    </row>
    <row r="95" spans="1:22" ht="27.6" customHeight="1">
      <c r="B95" s="163"/>
      <c r="C95" s="163"/>
      <c r="D95" s="163"/>
      <c r="E95" s="163"/>
      <c r="F95" s="163"/>
      <c r="G95" s="163"/>
      <c r="H95" s="163"/>
      <c r="I95" s="163"/>
      <c r="J95" s="164"/>
      <c r="K95" s="164"/>
      <c r="L95" s="31"/>
      <c r="M95" s="31"/>
      <c r="N95" s="148"/>
      <c r="O95" s="31"/>
      <c r="P95" s="31"/>
    </row>
    <row r="96" spans="1:22" ht="27.6" customHeight="1">
      <c r="B96" s="11"/>
      <c r="C96" s="11"/>
      <c r="D96" s="11"/>
      <c r="E96" s="11"/>
      <c r="F96" s="11"/>
      <c r="G96" s="11"/>
      <c r="H96" s="11"/>
      <c r="I96" s="11"/>
      <c r="L96" s="31"/>
      <c r="M96" s="31"/>
      <c r="N96" s="148"/>
      <c r="O96" s="31"/>
      <c r="P96" s="31"/>
    </row>
    <row r="97" spans="1:16" ht="27.6" customHeight="1">
      <c r="A97" s="4"/>
      <c r="B97" s="1" t="s" ph="1">
        <v>41</v>
      </c>
      <c r="C97" s="11" ph="1"/>
      <c r="D97" s="11" ph="1"/>
      <c r="E97" s="11" ph="1"/>
      <c r="F97" s="11" ph="1"/>
      <c r="G97" s="11" ph="1"/>
      <c r="H97" s="11" ph="1"/>
      <c r="I97" s="11" ph="1"/>
      <c r="J97" s="164" ph="1">
        <v>10</v>
      </c>
      <c r="K97" s="164" ph="1">
        <v>10</v>
      </c>
      <c r="L97" s="31"/>
      <c r="M97" s="31"/>
      <c r="N97" s="148"/>
      <c r="O97" s="31"/>
      <c r="P97" s="31"/>
    </row>
    <row r="98" spans="1:16" ht="27.6" customHeight="1">
      <c r="B98" s="163" t="s" ph="1">
        <v>82</v>
      </c>
      <c r="C98" s="163"/>
      <c r="D98" s="163"/>
      <c r="E98" s="163"/>
      <c r="F98" s="163"/>
      <c r="G98" s="163"/>
      <c r="H98" s="163"/>
      <c r="I98" s="163"/>
      <c r="J98" s="164"/>
      <c r="K98" s="164"/>
      <c r="L98" s="31"/>
      <c r="M98" s="31"/>
      <c r="N98" s="148"/>
      <c r="O98" s="31"/>
      <c r="P98" s="31"/>
    </row>
    <row r="99" spans="1:16" ht="27.6" customHeight="1">
      <c r="B99" s="163"/>
      <c r="C99" s="163"/>
      <c r="D99" s="163"/>
      <c r="E99" s="163"/>
      <c r="F99" s="163"/>
      <c r="G99" s="163"/>
      <c r="H99" s="163"/>
      <c r="I99" s="163"/>
      <c r="J99" s="164"/>
      <c r="K99" s="164"/>
      <c r="L99" s="31"/>
      <c r="M99" s="31"/>
      <c r="N99" s="148"/>
      <c r="O99" s="31"/>
      <c r="P99" s="31"/>
    </row>
    <row r="100" spans="1:16" ht="27.6" customHeight="1">
      <c r="B100" s="145"/>
      <c r="C100" s="145"/>
      <c r="D100" s="145"/>
      <c r="E100" s="145"/>
      <c r="F100" s="145"/>
      <c r="G100" s="145"/>
      <c r="H100" s="145"/>
      <c r="I100" s="145"/>
      <c r="J100" s="146"/>
      <c r="K100" s="146"/>
      <c r="L100" s="31"/>
      <c r="M100" s="31"/>
      <c r="N100" s="148"/>
      <c r="O100" s="31"/>
      <c r="P100" s="31"/>
    </row>
    <row r="101" spans="1:16" ht="27.6" customHeight="1">
      <c r="A101" s="4"/>
      <c r="B101" t="s">
        <v>20</v>
      </c>
      <c r="C101" s="11"/>
      <c r="D101" s="11"/>
      <c r="E101" s="11"/>
      <c r="F101" s="11"/>
      <c r="G101" s="11"/>
      <c r="H101" s="11"/>
      <c r="I101" s="11"/>
      <c r="J101" s="29" ph="1"/>
      <c r="K101" s="29" ph="1"/>
      <c r="L101" s="31"/>
      <c r="M101" s="31"/>
      <c r="N101" s="148"/>
      <c r="O101" s="31"/>
      <c r="P101" s="31"/>
    </row>
    <row r="102" spans="1:16" ht="27.6" customHeight="1">
      <c r="B102" s="171" t="s" ph="1">
        <v>21</v>
      </c>
      <c r="C102" s="172"/>
      <c r="D102" s="172"/>
      <c r="E102" s="172"/>
      <c r="F102" s="172"/>
      <c r="G102" s="172"/>
      <c r="H102" s="172"/>
      <c r="I102" s="173"/>
      <c r="J102" s="174" ph="1">
        <v>30</v>
      </c>
      <c r="K102" s="175" ph="1">
        <v>30</v>
      </c>
      <c r="L102" s="31"/>
      <c r="M102" s="31"/>
      <c r="N102" s="148"/>
      <c r="O102" s="31"/>
      <c r="P102" s="31"/>
    </row>
    <row r="103" spans="1:16" ht="27.6" customHeight="1">
      <c r="B103" s="20" t="s" ph="1">
        <v>22</v>
      </c>
      <c r="C103" s="284" ph="1">
        <v>43247</v>
      </c>
      <c r="D103" s="285"/>
      <c r="E103" s="22" ph="1"/>
      <c r="F103" s="22" ph="1"/>
      <c r="G103" s="22" ph="1"/>
      <c r="H103" s="22" ph="1"/>
      <c r="I103" s="23" ph="1"/>
      <c r="J103" s="174"/>
      <c r="K103" s="175"/>
      <c r="L103" s="31"/>
      <c r="M103" s="31"/>
      <c r="N103" s="148"/>
      <c r="O103" s="31"/>
      <c r="P103" s="31"/>
    </row>
    <row r="104" spans="1:16" ht="27.6" customHeight="1">
      <c r="B104" s="20" t="s" ph="1">
        <v>23</v>
      </c>
      <c r="C104" s="24" t="s" ph="1">
        <v>39</v>
      </c>
      <c r="D104" s="22" ph="1"/>
      <c r="E104" s="22" ph="1"/>
      <c r="F104" s="22" ph="1"/>
      <c r="G104" s="22" ph="1"/>
      <c r="H104" s="22" ph="1"/>
      <c r="I104" s="23" ph="1"/>
      <c r="J104" s="174"/>
      <c r="K104" s="175"/>
      <c r="L104" s="31"/>
      <c r="M104" s="31"/>
      <c r="N104" s="148"/>
      <c r="O104" s="31"/>
      <c r="P104" s="31"/>
    </row>
    <row r="105" spans="1:16" ht="27.6" customHeight="1">
      <c r="B105" s="155" t="s" ph="1">
        <v>24</v>
      </c>
      <c r="C105" s="18" ph="1">
        <v>0.375</v>
      </c>
      <c r="D105" s="176" t="s" ph="1">
        <v>33</v>
      </c>
      <c r="E105" s="177"/>
      <c r="F105" s="177"/>
      <c r="G105" s="177"/>
      <c r="H105" s="177"/>
      <c r="I105" s="178"/>
      <c r="J105" s="174"/>
      <c r="K105" s="175"/>
      <c r="L105" s="31"/>
      <c r="M105" s="31"/>
      <c r="N105" s="148"/>
      <c r="O105" s="31"/>
      <c r="P105" s="31"/>
    </row>
    <row r="106" spans="1:16" ht="27.6" customHeight="1">
      <c r="B106" s="14" ph="1"/>
      <c r="C106" s="18" ph="1">
        <v>0.45833333333333331</v>
      </c>
      <c r="D106" s="179" t="s" ph="1">
        <v>31</v>
      </c>
      <c r="E106" s="180"/>
      <c r="F106" s="180"/>
      <c r="G106" s="180"/>
      <c r="H106" s="180"/>
      <c r="I106" s="181"/>
      <c r="J106" s="174"/>
      <c r="K106" s="175"/>
      <c r="L106" s="31"/>
      <c r="M106" s="31"/>
      <c r="N106" s="148"/>
      <c r="O106" s="31"/>
      <c r="P106" s="31"/>
    </row>
    <row r="107" spans="1:16" ht="27.6" customHeight="1">
      <c r="B107" s="14" ph="1"/>
      <c r="C107" s="155" ph="1"/>
      <c r="D107" s="182" t="s" ph="1">
        <v>27</v>
      </c>
      <c r="E107" s="183"/>
      <c r="F107" s="183"/>
      <c r="G107" s="183"/>
      <c r="H107" s="183"/>
      <c r="I107" s="184"/>
      <c r="J107" s="174"/>
      <c r="K107" s="175"/>
      <c r="L107" s="31"/>
      <c r="M107" s="31"/>
      <c r="N107" s="148"/>
      <c r="O107" s="31"/>
      <c r="P107" s="31"/>
    </row>
    <row r="108" spans="1:16" ht="27.6" customHeight="1">
      <c r="B108" s="14" ph="1"/>
      <c r="C108" s="18" ph="1">
        <v>0.45833333333333331</v>
      </c>
      <c r="D108" s="179" t="s" ph="1">
        <v>32</v>
      </c>
      <c r="E108" s="180"/>
      <c r="F108" s="180"/>
      <c r="G108" s="180"/>
      <c r="H108" s="180"/>
      <c r="I108" s="181"/>
      <c r="J108" s="174"/>
      <c r="K108" s="175"/>
      <c r="L108" s="31"/>
      <c r="M108" s="31"/>
      <c r="N108" s="148"/>
      <c r="O108" s="31"/>
      <c r="P108" s="31"/>
    </row>
    <row r="109" spans="1:16" ht="27.6" customHeight="1">
      <c r="A109" s="4"/>
      <c r="B109" s="14" ph="1"/>
      <c r="C109" s="18" ph="1">
        <v>0.54166666666666663</v>
      </c>
      <c r="D109" s="179" t="s" ph="1">
        <v>68</v>
      </c>
      <c r="E109" s="180"/>
      <c r="F109" s="180"/>
      <c r="G109" s="180"/>
      <c r="H109" s="180"/>
      <c r="I109" s="181"/>
      <c r="J109" s="174"/>
      <c r="K109" s="175"/>
      <c r="L109" s="31"/>
      <c r="M109" s="31"/>
      <c r="N109" s="148"/>
      <c r="O109" s="31"/>
      <c r="P109" s="31"/>
    </row>
    <row r="110" spans="1:16" ht="27.6" customHeight="1">
      <c r="B110" s="14" ph="1"/>
      <c r="C110" s="18" ph="1">
        <v>0.58333333333333337</v>
      </c>
      <c r="D110" s="179" t="s" ph="1">
        <v>34</v>
      </c>
      <c r="E110" s="180"/>
      <c r="F110" s="180"/>
      <c r="G110" s="180"/>
      <c r="H110" s="180"/>
      <c r="I110" s="181"/>
      <c r="J110" s="174"/>
      <c r="K110" s="175"/>
      <c r="L110" s="31"/>
      <c r="M110" s="31"/>
      <c r="N110" s="148"/>
      <c r="O110" s="31"/>
      <c r="P110" s="31"/>
    </row>
    <row r="111" spans="1:16" ht="27.6" customHeight="1">
      <c r="B111" s="14" ph="1"/>
      <c r="C111" s="18" ph="1">
        <v>0.66666666666666663</v>
      </c>
      <c r="D111" s="152" t="s" ph="1">
        <v>35</v>
      </c>
      <c r="E111" s="153"/>
      <c r="F111" s="153"/>
      <c r="G111" s="153"/>
      <c r="H111" s="153"/>
      <c r="I111" s="154"/>
      <c r="J111" s="174"/>
      <c r="K111" s="175"/>
      <c r="L111" s="31"/>
      <c r="M111" s="31"/>
      <c r="N111" s="148"/>
      <c r="O111" s="31"/>
      <c r="P111" s="31"/>
    </row>
    <row r="112" spans="1:16" ht="27.6" customHeight="1">
      <c r="B112" s="15" ph="1"/>
      <c r="C112" s="19" ph="1">
        <v>0.75</v>
      </c>
      <c r="D112" s="185" t="s" ph="1">
        <v>107</v>
      </c>
      <c r="E112" s="186"/>
      <c r="F112" s="186"/>
      <c r="G112" s="186"/>
      <c r="H112" s="186"/>
      <c r="I112" s="187"/>
      <c r="J112" s="174"/>
      <c r="K112" s="175"/>
      <c r="L112" s="31"/>
      <c r="M112" s="31"/>
      <c r="N112" s="148"/>
      <c r="O112" s="31"/>
      <c r="P112" s="31"/>
    </row>
    <row r="113" spans="1:17" ht="27.6" customHeight="1">
      <c r="B113" s="155" t="s" ph="1">
        <v>25</v>
      </c>
      <c r="C113" s="155" t="s" ph="1">
        <v>26</v>
      </c>
      <c r="D113" s="12" t="s" ph="1">
        <v>36</v>
      </c>
      <c r="E113" s="12"/>
      <c r="F113" s="12" ph="1"/>
      <c r="G113" s="12" ph="1"/>
      <c r="H113" s="12" ph="1"/>
      <c r="I113" s="13" ph="1"/>
      <c r="J113" s="174"/>
      <c r="K113" s="175"/>
      <c r="L113" s="31"/>
      <c r="M113" s="31"/>
      <c r="N113" s="148"/>
      <c r="O113" s="31"/>
      <c r="P113" s="31"/>
    </row>
    <row r="114" spans="1:17" ht="27.6" customHeight="1">
      <c r="B114" s="15" ph="1"/>
      <c r="C114" s="25" t="s" ph="1">
        <v>38</v>
      </c>
      <c r="D114" s="16" t="s" ph="1">
        <v>37</v>
      </c>
      <c r="E114" s="16" ph="1"/>
      <c r="F114" s="16" ph="1"/>
      <c r="G114" s="16" ph="1"/>
      <c r="H114" s="16"/>
      <c r="I114" s="17" ph="1"/>
      <c r="J114" s="174"/>
      <c r="K114" s="175"/>
      <c r="L114" s="31"/>
      <c r="M114" s="31"/>
      <c r="N114" s="148"/>
      <c r="O114" s="31"/>
      <c r="P114" s="31"/>
    </row>
    <row r="115" spans="1:17" ht="27.6" customHeight="1">
      <c r="B115" s="15" t="s" ph="1">
        <v>110</v>
      </c>
      <c r="C115" s="16" ph="1"/>
      <c r="D115" s="16" ph="1"/>
      <c r="E115" s="16" ph="1"/>
      <c r="F115" s="16" ph="1"/>
      <c r="G115" s="16" ph="1"/>
      <c r="H115" s="16" ph="1"/>
      <c r="I115" s="17" ph="1"/>
      <c r="J115" s="174"/>
      <c r="K115" s="175"/>
      <c r="L115" s="31"/>
      <c r="M115" s="31"/>
      <c r="N115" s="148"/>
      <c r="O115" s="31"/>
      <c r="P115" s="31"/>
    </row>
    <row r="116" spans="1:17" ht="27.6" customHeight="1">
      <c r="L116" s="31"/>
      <c r="M116" s="31"/>
      <c r="N116" s="148"/>
      <c r="O116" s="31"/>
      <c r="P116" s="150" t="s">
        <v>66</v>
      </c>
    </row>
    <row r="117" spans="1:17" ht="27.6" customHeight="1">
      <c r="A117" s="4" t="s" ph="1">
        <v>29</v>
      </c>
      <c r="B117" s="170" t="s" ph="1">
        <v>28</v>
      </c>
      <c r="C117" s="170" ph="1"/>
      <c r="D117" s="170" ph="1"/>
      <c r="E117" s="170" ph="1"/>
      <c r="F117" s="170" ph="1"/>
      <c r="G117" s="170" ph="1"/>
      <c r="H117" s="170" ph="1"/>
      <c r="I117" s="170" ph="1"/>
      <c r="J117" s="146" ph="1">
        <v>15</v>
      </c>
      <c r="K117" s="147" ph="1">
        <v>16</v>
      </c>
      <c r="L117" s="31">
        <v>6</v>
      </c>
      <c r="M117" s="31" ph="1">
        <f>SUM(O117:O121)</f>
        <v>5</v>
      </c>
      <c r="N117" s="36" ph="1">
        <f>M117/L117</f>
        <v>0.83333333333333337</v>
      </c>
      <c r="O117" s="127">
        <v>1</v>
      </c>
      <c r="P117" s="31">
        <v>2</v>
      </c>
      <c r="Q117" s="151" t="s">
        <v>111</v>
      </c>
    </row>
    <row r="118" spans="1:17" ht="27.6" customHeight="1">
      <c r="B118" s="151" ph="1"/>
      <c r="C118" s="151" ph="1"/>
      <c r="D118" s="151" ph="1"/>
      <c r="E118" s="151" ph="1"/>
      <c r="F118" s="151" ph="1"/>
      <c r="G118" s="151" ph="1"/>
      <c r="H118" s="151" ph="1"/>
      <c r="I118" s="151" ph="1"/>
      <c r="J118" s="146" ph="1"/>
      <c r="K118" s="146" ph="1"/>
      <c r="L118" s="31"/>
      <c r="M118" s="31" ph="1"/>
      <c r="N118" s="36" ph="1"/>
      <c r="O118" s="127">
        <v>1</v>
      </c>
      <c r="P118" s="31">
        <v>1</v>
      </c>
      <c r="Q118" s="151" t="s">
        <v>158</v>
      </c>
    </row>
    <row r="119" spans="1:17" ht="27.6" customHeight="1">
      <c r="B119" s="151" ph="1"/>
      <c r="C119" s="151" ph="1"/>
      <c r="D119" s="151" ph="1"/>
      <c r="E119" s="151" ph="1"/>
      <c r="F119" s="151" ph="1"/>
      <c r="G119" s="151" ph="1"/>
      <c r="H119" s="151" ph="1"/>
      <c r="I119" s="151" ph="1"/>
      <c r="J119" s="146" ph="1"/>
      <c r="K119" s="146" ph="1"/>
      <c r="L119" s="31"/>
      <c r="M119" s="31" ph="1"/>
      <c r="N119" s="36" ph="1"/>
      <c r="O119" s="127">
        <v>1</v>
      </c>
      <c r="P119" s="31">
        <v>1</v>
      </c>
      <c r="Q119" s="151" t="s">
        <v>105</v>
      </c>
    </row>
    <row r="120" spans="1:17" ht="27.6" customHeight="1">
      <c r="B120" s="151" ph="1"/>
      <c r="C120" s="151" ph="1"/>
      <c r="D120" s="151" ph="1"/>
      <c r="E120" s="151" ph="1"/>
      <c r="F120" s="151" ph="1"/>
      <c r="G120" s="151" ph="1"/>
      <c r="H120" s="151" ph="1"/>
      <c r="I120" s="151" ph="1"/>
      <c r="J120" s="146" ph="1"/>
      <c r="K120" s="146" ph="1"/>
      <c r="L120" s="31"/>
      <c r="M120" s="31" ph="1"/>
      <c r="N120" s="36" ph="1"/>
      <c r="O120" s="127">
        <v>1</v>
      </c>
      <c r="P120" s="31">
        <v>1</v>
      </c>
      <c r="Q120" s="151" t="s">
        <v>108</v>
      </c>
    </row>
    <row r="121" spans="1:17" ht="27.6" customHeight="1">
      <c r="B121" s="151" ph="1"/>
      <c r="C121" s="151" ph="1"/>
      <c r="D121" s="151" ph="1"/>
      <c r="E121" s="151" ph="1"/>
      <c r="F121" s="151" ph="1"/>
      <c r="G121" s="151" ph="1"/>
      <c r="H121" s="151" ph="1"/>
      <c r="I121" s="151" ph="1"/>
      <c r="J121" s="146" ph="1"/>
      <c r="K121" s="146" ph="1"/>
      <c r="L121" s="31"/>
      <c r="M121" s="31" ph="1"/>
      <c r="N121" s="36" ph="1"/>
      <c r="O121" s="127">
        <v>1</v>
      </c>
      <c r="P121" s="31">
        <v>1</v>
      </c>
      <c r="Q121" s="151" t="s">
        <v>100</v>
      </c>
    </row>
    <row r="122" spans="1:17" ht="27.6" customHeight="1">
      <c r="J122" s="146"/>
      <c r="K122" s="146"/>
      <c r="L122" s="31"/>
      <c r="M122" s="31"/>
      <c r="N122" s="148"/>
      <c r="O122" s="31"/>
      <c r="P122" s="31"/>
    </row>
    <row r="123" spans="1:17" ht="27.6" customHeight="1">
      <c r="A123" s="4" t="s" ph="1">
        <v>44</v>
      </c>
      <c r="B123" s="170" t="s" ph="1">
        <v>171</v>
      </c>
      <c r="C123" s="170" ph="1"/>
      <c r="D123" s="170" ph="1"/>
      <c r="E123" s="170" ph="1"/>
      <c r="F123" s="170" ph="1"/>
      <c r="G123" s="170" ph="1"/>
      <c r="H123" s="170" ph="1"/>
      <c r="I123" s="170" ph="1"/>
      <c r="J123" s="146" ph="1">
        <v>15</v>
      </c>
      <c r="K123" s="147" ph="1">
        <v>0</v>
      </c>
      <c r="L123" s="31">
        <v>6</v>
      </c>
      <c r="M123" s="31" ph="1">
        <f>SUM(O123:O127)</f>
        <v>0</v>
      </c>
      <c r="N123" s="36" ph="1">
        <f>M123/L123</f>
        <v>0</v>
      </c>
      <c r="O123" s="127"/>
      <c r="P123" s="31">
        <v>2</v>
      </c>
      <c r="Q123" s="151" t="s">
        <v>67</v>
      </c>
    </row>
    <row r="124" spans="1:17" ht="27.6" customHeight="1">
      <c r="B124" s="151" ph="1"/>
      <c r="C124" s="151" ph="1"/>
      <c r="D124" s="151" ph="1"/>
      <c r="E124" s="151" ph="1"/>
      <c r="F124" s="151" ph="1"/>
      <c r="G124" s="151" ph="1"/>
      <c r="H124" s="151" ph="1"/>
      <c r="I124" s="151" ph="1"/>
      <c r="J124" s="146" ph="1"/>
      <c r="K124" s="146" ph="1"/>
      <c r="L124" s="31"/>
      <c r="M124" s="31" ph="1"/>
      <c r="N124" s="36" ph="1"/>
      <c r="O124" s="127"/>
      <c r="P124" s="31">
        <v>1</v>
      </c>
      <c r="Q124" s="151" t="s">
        <v>158</v>
      </c>
    </row>
    <row r="125" spans="1:17" ht="27.6" customHeight="1">
      <c r="B125" s="151" ph="1"/>
      <c r="C125" s="151" ph="1"/>
      <c r="D125" s="151" ph="1"/>
      <c r="E125" s="151" ph="1"/>
      <c r="F125" s="151" ph="1"/>
      <c r="G125" s="151" ph="1"/>
      <c r="H125" s="151" ph="1"/>
      <c r="I125" s="151" ph="1"/>
      <c r="J125" s="146" ph="1"/>
      <c r="K125" s="146" ph="1"/>
      <c r="L125" s="31"/>
      <c r="M125" s="31" ph="1"/>
      <c r="N125" s="36" ph="1"/>
      <c r="O125" s="127"/>
      <c r="P125" s="31">
        <v>1</v>
      </c>
      <c r="Q125" s="151" t="s">
        <v>105</v>
      </c>
    </row>
    <row r="126" spans="1:17" ht="27.6" customHeight="1">
      <c r="B126" s="151" ph="1"/>
      <c r="C126" s="151" ph="1"/>
      <c r="D126" s="151" ph="1"/>
      <c r="E126" s="151" ph="1"/>
      <c r="F126" s="151" ph="1"/>
      <c r="G126" s="151" ph="1"/>
      <c r="H126" s="151" ph="1"/>
      <c r="I126" s="151" ph="1"/>
      <c r="J126" s="146" ph="1"/>
      <c r="K126" s="146" ph="1"/>
      <c r="L126" s="31"/>
      <c r="M126" s="31" ph="1"/>
      <c r="N126" s="36" ph="1"/>
      <c r="O126" s="127"/>
      <c r="P126" s="31">
        <v>1</v>
      </c>
      <c r="Q126" s="151" t="s">
        <v>108</v>
      </c>
    </row>
    <row r="127" spans="1:17" ht="27.6" customHeight="1">
      <c r="B127" s="151" ph="1"/>
      <c r="C127" s="151" ph="1"/>
      <c r="D127" s="151" ph="1"/>
      <c r="E127" s="151" ph="1"/>
      <c r="F127" s="151" ph="1"/>
      <c r="G127" s="151" ph="1"/>
      <c r="H127" s="151" ph="1"/>
      <c r="I127" s="151" ph="1"/>
      <c r="J127" s="146" ph="1"/>
      <c r="K127" s="146" ph="1"/>
      <c r="L127" s="31"/>
      <c r="M127" s="31" ph="1"/>
      <c r="N127" s="36" ph="1"/>
      <c r="O127" s="127"/>
      <c r="P127" s="31">
        <v>1</v>
      </c>
      <c r="Q127" s="151" t="s">
        <v>100</v>
      </c>
    </row>
    <row r="128" spans="1:17" ht="27.6" customHeight="1">
      <c r="L128" s="31"/>
      <c r="M128" s="31"/>
      <c r="N128" s="148"/>
      <c r="O128" s="31"/>
      <c r="P128" s="31"/>
    </row>
    <row r="129" spans="1:17" ht="27.6" customHeight="1">
      <c r="A129" s="4" t="s" ph="1">
        <v>49</v>
      </c>
      <c r="B129" s="170" t="s" ph="1">
        <v>176</v>
      </c>
      <c r="C129" s="170" ph="1"/>
      <c r="D129" s="170" ph="1"/>
      <c r="E129" s="170" ph="1"/>
      <c r="F129" s="170" ph="1"/>
      <c r="G129" s="170" ph="1"/>
      <c r="H129" s="170" ph="1"/>
      <c r="I129" s="170" ph="1"/>
      <c r="J129" s="146" ph="1">
        <v>30</v>
      </c>
      <c r="K129" s="147" ph="1">
        <v>0</v>
      </c>
      <c r="L129" s="31">
        <v>6</v>
      </c>
      <c r="M129" s="31" ph="1">
        <f>SUM(O129:O133)</f>
        <v>0</v>
      </c>
      <c r="N129" s="36" ph="1">
        <f>M129/L129</f>
        <v>0</v>
      </c>
      <c r="O129" s="127"/>
      <c r="P129" s="31">
        <v>2</v>
      </c>
      <c r="Q129" s="151" t="s">
        <v>109</v>
      </c>
    </row>
    <row r="130" spans="1:17" ht="27.6" customHeight="1">
      <c r="B130" s="151" ph="1"/>
      <c r="C130" s="151" ph="1"/>
      <c r="D130" s="151" ph="1"/>
      <c r="E130" s="151" ph="1"/>
      <c r="F130" s="151" ph="1"/>
      <c r="G130" s="151" ph="1"/>
      <c r="H130" s="151" ph="1"/>
      <c r="I130" s="151" ph="1"/>
      <c r="J130" s="146" ph="1"/>
      <c r="K130" s="146" ph="1"/>
      <c r="L130" s="31"/>
      <c r="M130" s="31" ph="1"/>
      <c r="N130" s="36" ph="1"/>
      <c r="O130" s="127"/>
      <c r="P130" s="31">
        <v>1</v>
      </c>
      <c r="Q130" s="151" t="s">
        <v>158</v>
      </c>
    </row>
    <row r="131" spans="1:17" ht="27.6" customHeight="1">
      <c r="B131" s="151" ph="1"/>
      <c r="C131" s="151" ph="1"/>
      <c r="D131" s="151" ph="1"/>
      <c r="E131" s="151" ph="1"/>
      <c r="F131" s="151" ph="1"/>
      <c r="G131" s="151" ph="1"/>
      <c r="H131" s="151" ph="1"/>
      <c r="I131" s="151" ph="1"/>
      <c r="J131" s="146" ph="1"/>
      <c r="K131" s="146" ph="1"/>
      <c r="L131" s="31"/>
      <c r="M131" s="31" ph="1"/>
      <c r="N131" s="36" ph="1"/>
      <c r="O131" s="127"/>
      <c r="P131" s="31">
        <v>1</v>
      </c>
      <c r="Q131" s="151" t="s">
        <v>105</v>
      </c>
    </row>
    <row r="132" spans="1:17" ht="27.6" customHeight="1">
      <c r="B132" s="151" ph="1"/>
      <c r="C132" s="151" ph="1"/>
      <c r="D132" s="151" ph="1"/>
      <c r="E132" s="151" ph="1"/>
      <c r="F132" s="151" ph="1"/>
      <c r="G132" s="151" ph="1"/>
      <c r="H132" s="151" ph="1"/>
      <c r="I132" s="151" ph="1"/>
      <c r="J132" s="146" ph="1"/>
      <c r="K132" s="146" ph="1"/>
      <c r="L132" s="31"/>
      <c r="M132" s="31" ph="1"/>
      <c r="N132" s="36" ph="1"/>
      <c r="O132" s="127"/>
      <c r="P132" s="31">
        <v>1</v>
      </c>
      <c r="Q132" s="151" t="s">
        <v>108</v>
      </c>
    </row>
    <row r="133" spans="1:17" ht="27.6" customHeight="1">
      <c r="B133" s="151" ph="1"/>
      <c r="C133" s="151" ph="1"/>
      <c r="D133" s="151" ph="1"/>
      <c r="E133" s="151" ph="1"/>
      <c r="F133" s="151" ph="1"/>
      <c r="G133" s="151" ph="1"/>
      <c r="H133" s="151" ph="1"/>
      <c r="I133" s="151" ph="1"/>
      <c r="J133" s="146" ph="1"/>
      <c r="K133" s="146" ph="1"/>
      <c r="L133" s="31"/>
      <c r="M133" s="31" ph="1"/>
      <c r="N133" s="36" ph="1"/>
      <c r="O133" s="127"/>
      <c r="P133" s="31">
        <v>1</v>
      </c>
      <c r="Q133" s="151" t="s">
        <v>100</v>
      </c>
    </row>
    <row r="134" spans="1:17" ht="27.6" customHeight="1">
      <c r="L134" s="31"/>
      <c r="M134" s="31"/>
      <c r="N134" s="148"/>
      <c r="O134" s="31"/>
      <c r="P134" s="31"/>
    </row>
    <row r="135" spans="1:17" ht="27.6" customHeight="1">
      <c r="A135" s="8" ph="1">
        <v>5</v>
      </c>
      <c r="B135" s="9" t="s" ph="1">
        <v>42</v>
      </c>
      <c r="J135" s="27" ph="1">
        <f>SUM(J136,J142,J147,J157)/60</f>
        <v>5.75</v>
      </c>
      <c r="K135" s="27" ph="1">
        <f>SUM(K136,K142,K147,K157)/60</f>
        <v>4.4833333333333334</v>
      </c>
      <c r="L135" s="32" ph="1">
        <f>L157</f>
        <v>10</v>
      </c>
      <c r="M135" s="128" ph="1">
        <f>M157</f>
        <v>0</v>
      </c>
      <c r="N135" s="35" ph="1">
        <f>M135/L135</f>
        <v>0</v>
      </c>
      <c r="O135" s="31"/>
      <c r="P135" s="31"/>
    </row>
    <row r="136" spans="1:17" ht="27.6" customHeight="1">
      <c r="B136" s="1" t="s" ph="1">
        <v>43</v>
      </c>
      <c r="J136" s="164" ph="1">
        <v>25</v>
      </c>
      <c r="K136" s="164" ph="1">
        <v>25</v>
      </c>
      <c r="L136" s="31"/>
      <c r="M136" s="31"/>
      <c r="N136" s="148"/>
      <c r="O136" s="31"/>
      <c r="P136" s="31"/>
    </row>
    <row r="137" spans="1:17" ht="27.6" customHeight="1">
      <c r="B137" s="163" t="s" ph="1">
        <v>80</v>
      </c>
      <c r="C137" s="163"/>
      <c r="D137" s="163"/>
      <c r="E137" s="163"/>
      <c r="F137" s="163"/>
      <c r="G137" s="163"/>
      <c r="H137" s="163"/>
      <c r="I137" s="163"/>
      <c r="J137" s="164"/>
      <c r="K137" s="164"/>
      <c r="L137" s="31"/>
      <c r="M137" s="31"/>
      <c r="N137" s="148"/>
      <c r="O137" s="31"/>
      <c r="P137" s="31"/>
    </row>
    <row r="138" spans="1:17" ht="27.6" customHeight="1">
      <c r="B138" s="163"/>
      <c r="C138" s="163"/>
      <c r="D138" s="163"/>
      <c r="E138" s="163"/>
      <c r="F138" s="163"/>
      <c r="G138" s="163"/>
      <c r="H138" s="163"/>
      <c r="I138" s="163"/>
      <c r="J138" s="164"/>
      <c r="K138" s="164"/>
      <c r="L138" s="31"/>
      <c r="M138" s="31"/>
      <c r="N138" s="148"/>
      <c r="O138" s="31"/>
      <c r="P138" s="31"/>
    </row>
    <row r="139" spans="1:17" ht="27.6" customHeight="1">
      <c r="B139" s="163"/>
      <c r="C139" s="163"/>
      <c r="D139" s="163"/>
      <c r="E139" s="163"/>
      <c r="F139" s="163"/>
      <c r="G139" s="163"/>
      <c r="H139" s="163"/>
      <c r="I139" s="163"/>
      <c r="J139" s="164"/>
      <c r="K139" s="164"/>
      <c r="L139" s="31"/>
      <c r="M139" s="31"/>
      <c r="N139" s="148"/>
      <c r="O139" s="31"/>
      <c r="P139" s="31"/>
    </row>
    <row r="140" spans="1:17" ht="27.6" customHeight="1">
      <c r="L140" s="31"/>
      <c r="M140" s="31"/>
      <c r="N140" s="148"/>
      <c r="O140" s="31"/>
      <c r="P140" s="31"/>
    </row>
    <row r="141" spans="1:17" ht="27.6" customHeight="1">
      <c r="A141" s="4"/>
      <c r="B141" s="1" t="s" ph="1">
        <v>41</v>
      </c>
      <c r="C141" s="11" ph="1"/>
      <c r="D141" s="11" ph="1"/>
      <c r="E141" s="11" ph="1"/>
      <c r="F141" s="11" ph="1"/>
      <c r="G141" s="11" ph="1"/>
      <c r="H141" s="11" ph="1"/>
      <c r="I141" s="11" ph="1"/>
      <c r="J141" s="149"/>
      <c r="K141" s="149"/>
      <c r="L141" s="31"/>
      <c r="M141" s="31"/>
      <c r="N141" s="148"/>
      <c r="O141" s="31"/>
      <c r="P141" s="31"/>
    </row>
    <row r="142" spans="1:17" ht="27.6" customHeight="1">
      <c r="B142" s="163" t="s" ph="1">
        <v>178</v>
      </c>
      <c r="C142" s="163"/>
      <c r="D142" s="163"/>
      <c r="E142" s="163"/>
      <c r="F142" s="163"/>
      <c r="G142" s="163"/>
      <c r="H142" s="163"/>
      <c r="I142" s="163"/>
      <c r="J142" s="164" ph="1">
        <v>30</v>
      </c>
      <c r="K142" s="164" ph="1">
        <v>30</v>
      </c>
      <c r="L142" s="31"/>
      <c r="M142" s="31"/>
      <c r="N142" s="148"/>
      <c r="O142" s="31"/>
      <c r="P142" s="31"/>
    </row>
    <row r="143" spans="1:17" ht="27.6" customHeight="1">
      <c r="B143" s="163"/>
      <c r="C143" s="163"/>
      <c r="D143" s="163"/>
      <c r="E143" s="163"/>
      <c r="F143" s="163"/>
      <c r="G143" s="163"/>
      <c r="H143" s="163"/>
      <c r="I143" s="163"/>
      <c r="J143" s="164"/>
      <c r="K143" s="164"/>
      <c r="L143" s="31"/>
      <c r="M143" s="31"/>
      <c r="N143" s="148"/>
      <c r="O143" s="31"/>
      <c r="P143" s="31"/>
    </row>
    <row r="144" spans="1:17" ht="27.6" customHeight="1">
      <c r="B144" s="163"/>
      <c r="C144" s="163"/>
      <c r="D144" s="163"/>
      <c r="E144" s="163"/>
      <c r="F144" s="163"/>
      <c r="G144" s="163"/>
      <c r="H144" s="163"/>
      <c r="I144" s="163"/>
      <c r="J144" s="164"/>
      <c r="K144" s="164"/>
      <c r="L144" s="31"/>
      <c r="M144" s="31"/>
      <c r="N144" s="148"/>
      <c r="O144" s="31"/>
      <c r="P144" s="31"/>
    </row>
    <row r="145" spans="1:23" ht="27.6" customHeight="1">
      <c r="B145" s="163"/>
      <c r="C145" s="163"/>
      <c r="D145" s="163"/>
      <c r="E145" s="163"/>
      <c r="F145" s="163"/>
      <c r="G145" s="163"/>
      <c r="H145" s="163"/>
      <c r="I145" s="163"/>
      <c r="J145" s="164"/>
      <c r="K145" s="164"/>
      <c r="L145" s="31"/>
      <c r="M145" s="31"/>
      <c r="N145" s="148"/>
      <c r="O145" s="31"/>
      <c r="P145" s="31"/>
    </row>
    <row r="146" spans="1:23" ht="27.6" customHeight="1">
      <c r="L146" s="31"/>
      <c r="M146" s="31"/>
      <c r="N146" s="148"/>
      <c r="O146" s="31"/>
      <c r="P146" s="31"/>
    </row>
    <row r="147" spans="1:23" ht="27.6" customHeight="1">
      <c r="A147" s="4"/>
      <c r="B147" s="163" t="s" ph="1">
        <v>45</v>
      </c>
      <c r="C147" s="163"/>
      <c r="D147" s="163"/>
      <c r="E147" s="163"/>
      <c r="F147" s="163"/>
      <c r="G147" s="163"/>
      <c r="H147" s="163"/>
      <c r="I147" s="163"/>
      <c r="J147" s="188" ph="1">
        <v>110</v>
      </c>
      <c r="K147" s="188" ph="1">
        <v>110</v>
      </c>
      <c r="L147" s="31"/>
      <c r="M147" s="31"/>
      <c r="N147" s="148"/>
      <c r="O147" s="31"/>
      <c r="P147" s="31"/>
    </row>
    <row r="148" spans="1:23" ht="27.6" customHeight="1">
      <c r="B148" s="163"/>
      <c r="C148" s="163"/>
      <c r="D148" s="163"/>
      <c r="E148" s="163"/>
      <c r="F148" s="163"/>
      <c r="G148" s="163"/>
      <c r="H148" s="163"/>
      <c r="I148" s="163"/>
      <c r="J148" s="188"/>
      <c r="K148" s="188"/>
      <c r="L148" s="31"/>
      <c r="M148" s="31"/>
      <c r="N148" s="148"/>
      <c r="O148" s="31"/>
      <c r="P148" s="31"/>
    </row>
    <row r="149" spans="1:23" ht="27.6" customHeight="1">
      <c r="B149" s="163"/>
      <c r="C149" s="163"/>
      <c r="D149" s="163"/>
      <c r="E149" s="163"/>
      <c r="F149" s="163"/>
      <c r="G149" s="163"/>
      <c r="H149" s="163"/>
      <c r="I149" s="163"/>
      <c r="J149" s="188"/>
      <c r="K149" s="188"/>
      <c r="L149" s="31"/>
      <c r="M149" s="31"/>
      <c r="N149" s="148"/>
      <c r="O149" s="31"/>
      <c r="P149" s="31"/>
    </row>
    <row r="150" spans="1:23" ht="27.6" customHeight="1">
      <c r="B150" s="163"/>
      <c r="C150" s="163"/>
      <c r="D150" s="163"/>
      <c r="E150" s="163"/>
      <c r="F150" s="163"/>
      <c r="G150" s="163"/>
      <c r="H150" s="163"/>
      <c r="I150" s="163"/>
      <c r="J150" s="188"/>
      <c r="K150" s="188"/>
      <c r="L150" s="31"/>
      <c r="M150" s="31"/>
      <c r="N150" s="148"/>
      <c r="O150" s="31"/>
      <c r="P150" s="31"/>
    </row>
    <row r="151" spans="1:23" ht="27.6" customHeight="1">
      <c r="B151" s="163"/>
      <c r="C151" s="163"/>
      <c r="D151" s="163"/>
      <c r="E151" s="163"/>
      <c r="F151" s="163"/>
      <c r="G151" s="163"/>
      <c r="H151" s="163"/>
      <c r="I151" s="163"/>
      <c r="J151" s="188"/>
      <c r="K151" s="188"/>
      <c r="L151" s="31"/>
      <c r="M151" s="31"/>
      <c r="N151" s="148"/>
      <c r="O151" s="31"/>
      <c r="P151" s="31"/>
    </row>
    <row r="152" spans="1:23" ht="27.6" customHeight="1">
      <c r="B152" s="163"/>
      <c r="C152" s="163"/>
      <c r="D152" s="163"/>
      <c r="E152" s="163"/>
      <c r="F152" s="163"/>
      <c r="G152" s="163"/>
      <c r="H152" s="163"/>
      <c r="I152" s="163"/>
      <c r="J152" s="188"/>
      <c r="K152" s="188"/>
      <c r="L152" s="31"/>
      <c r="M152" s="31"/>
      <c r="N152" s="148"/>
      <c r="O152" s="31"/>
      <c r="P152" s="31"/>
    </row>
    <row r="153" spans="1:23" ht="27.6" customHeight="1">
      <c r="B153" s="163"/>
      <c r="C153" s="163"/>
      <c r="D153" s="163"/>
      <c r="E153" s="163"/>
      <c r="F153" s="163"/>
      <c r="G153" s="163"/>
      <c r="H153" s="163"/>
      <c r="I153" s="163"/>
      <c r="J153" s="188"/>
      <c r="K153" s="188"/>
      <c r="L153" s="31"/>
      <c r="M153" s="31"/>
      <c r="N153" s="148"/>
      <c r="O153" s="31"/>
      <c r="P153" s="31"/>
    </row>
    <row r="154" spans="1:23" ht="27.6" customHeight="1">
      <c r="B154" s="163"/>
      <c r="C154" s="163"/>
      <c r="D154" s="163"/>
      <c r="E154" s="163"/>
      <c r="F154" s="163"/>
      <c r="G154" s="163"/>
      <c r="H154" s="163"/>
      <c r="I154" s="163"/>
      <c r="J154" s="188"/>
      <c r="K154" s="188"/>
      <c r="L154" s="31"/>
      <c r="M154" s="31"/>
      <c r="N154" s="148"/>
      <c r="O154" s="31"/>
      <c r="P154" s="31"/>
    </row>
    <row r="155" spans="1:23" ht="27.6" customHeight="1">
      <c r="B155" s="163"/>
      <c r="C155" s="163"/>
      <c r="D155" s="163"/>
      <c r="E155" s="163"/>
      <c r="F155" s="163"/>
      <c r="G155" s="163"/>
      <c r="H155" s="163"/>
      <c r="I155" s="163"/>
      <c r="J155" s="188"/>
      <c r="K155" s="188"/>
      <c r="L155" s="31"/>
      <c r="M155" s="31"/>
      <c r="N155" s="148"/>
      <c r="O155" s="31"/>
      <c r="P155" s="168" t="s">
        <v>69</v>
      </c>
      <c r="Q155" s="168"/>
      <c r="R155" s="168"/>
      <c r="S155" s="168"/>
      <c r="T155" s="168"/>
      <c r="U155" s="168"/>
      <c r="V155" s="168"/>
      <c r="W155" s="168"/>
    </row>
    <row r="156" spans="1:23" ht="27.6" customHeight="1">
      <c r="B156" s="145"/>
      <c r="C156" s="145"/>
      <c r="D156" s="145"/>
      <c r="E156" s="145"/>
      <c r="F156" s="145"/>
      <c r="G156" s="145"/>
      <c r="H156" s="145"/>
      <c r="I156" s="145"/>
      <c r="J156" s="156"/>
      <c r="K156" s="156"/>
      <c r="L156" s="31"/>
      <c r="M156" s="31"/>
      <c r="N156" s="148"/>
      <c r="O156" s="31"/>
      <c r="P156" s="168"/>
      <c r="Q156" s="168"/>
      <c r="R156" s="168"/>
      <c r="S156" s="168"/>
      <c r="T156" s="168"/>
      <c r="U156" s="168"/>
      <c r="V156" s="168"/>
      <c r="W156" s="168"/>
    </row>
    <row r="157" spans="1:23" ht="27.6" customHeight="1">
      <c r="A157" s="4" t="s" ph="1">
        <v>50</v>
      </c>
      <c r="B157" s="151" t="s">
        <v>177</v>
      </c>
      <c r="C157" s="145"/>
      <c r="D157" s="145"/>
      <c r="E157" s="145"/>
      <c r="F157" s="145"/>
      <c r="G157" s="145"/>
      <c r="H157" s="145"/>
      <c r="I157" s="145"/>
      <c r="J157" s="156">
        <v>180</v>
      </c>
      <c r="K157" s="147" ph="1">
        <v>104</v>
      </c>
      <c r="L157" s="31">
        <v>10</v>
      </c>
      <c r="M157" s="31" ph="1">
        <f>SUM(O157:O162)</f>
        <v>0</v>
      </c>
      <c r="N157" s="36" ph="1">
        <f>M157/L157</f>
        <v>0</v>
      </c>
      <c r="O157" s="127"/>
      <c r="P157" s="31">
        <v>2</v>
      </c>
      <c r="Q157" s="151" t="s">
        <v>70</v>
      </c>
    </row>
    <row r="158" spans="1:23" ht="27.6" customHeight="1">
      <c r="L158" s="31"/>
      <c r="M158" s="31"/>
      <c r="N158" s="148"/>
      <c r="O158" s="127"/>
      <c r="P158" s="31">
        <v>2</v>
      </c>
      <c r="Q158" s="151" t="s">
        <v>71</v>
      </c>
    </row>
    <row r="159" spans="1:23" ht="27.6" customHeight="1">
      <c r="A159" s="8" ph="1">
        <v>6</v>
      </c>
      <c r="B159" s="9" t="s" ph="1">
        <v>46</v>
      </c>
      <c r="J159" s="27" ph="1">
        <f>SUM(J160,J166,J169,J172,J175)/60</f>
        <v>7.416666666666667</v>
      </c>
      <c r="K159" s="27" ph="1">
        <f>SUM(K160,K166,K169,K172,K175)/60</f>
        <v>1.4166666666666667</v>
      </c>
      <c r="L159" s="32" ph="1">
        <f>SUM(L169,L175)</f>
        <v>16</v>
      </c>
      <c r="M159" s="128" ph="1">
        <f>SUM(M169,M175)</f>
        <v>0</v>
      </c>
      <c r="N159" s="35" ph="1">
        <f>M159/L159</f>
        <v>0</v>
      </c>
      <c r="O159" s="127"/>
      <c r="P159" s="31">
        <v>2</v>
      </c>
      <c r="Q159" s="151" t="s">
        <v>72</v>
      </c>
    </row>
    <row r="160" spans="1:23" ht="27.6" customHeight="1">
      <c r="B160" s="1" t="s" ph="1">
        <v>47</v>
      </c>
      <c r="J160" s="164" ph="1">
        <v>25</v>
      </c>
      <c r="K160" s="164" ph="1">
        <v>25</v>
      </c>
      <c r="L160" s="31"/>
      <c r="M160" s="31"/>
      <c r="N160" s="148"/>
      <c r="O160" s="127"/>
      <c r="P160" s="31">
        <v>2</v>
      </c>
      <c r="Q160" s="151" t="s">
        <v>73</v>
      </c>
    </row>
    <row r="161" spans="1:23" ht="27.6" customHeight="1">
      <c r="B161" s="163" t="s" ph="1">
        <v>76</v>
      </c>
      <c r="C161" s="163"/>
      <c r="D161" s="163"/>
      <c r="E161" s="163"/>
      <c r="F161" s="163"/>
      <c r="G161" s="163"/>
      <c r="H161" s="163"/>
      <c r="I161" s="163"/>
      <c r="J161" s="164"/>
      <c r="K161" s="164"/>
      <c r="L161" s="31"/>
      <c r="M161" s="31"/>
      <c r="N161" s="148"/>
      <c r="O161" s="127"/>
      <c r="P161" s="31">
        <v>1</v>
      </c>
      <c r="Q161" s="151" t="s">
        <v>164</v>
      </c>
    </row>
    <row r="162" spans="1:23" ht="27.6" customHeight="1">
      <c r="B162" s="163"/>
      <c r="C162" s="163"/>
      <c r="D162" s="163"/>
      <c r="E162" s="163"/>
      <c r="F162" s="163"/>
      <c r="G162" s="163"/>
      <c r="H162" s="163"/>
      <c r="I162" s="163"/>
      <c r="J162" s="164"/>
      <c r="K162" s="164"/>
      <c r="L162" s="31"/>
      <c r="M162" s="31"/>
      <c r="N162" s="148"/>
      <c r="O162" s="127"/>
      <c r="P162" s="31">
        <v>1</v>
      </c>
      <c r="Q162" s="151" t="s">
        <v>165</v>
      </c>
    </row>
    <row r="163" spans="1:23" ht="27.6" customHeight="1">
      <c r="B163" s="163"/>
      <c r="C163" s="163"/>
      <c r="D163" s="163"/>
      <c r="E163" s="163"/>
      <c r="F163" s="163"/>
      <c r="G163" s="163"/>
      <c r="H163" s="163"/>
      <c r="I163" s="163"/>
      <c r="J163" s="164"/>
      <c r="K163" s="164"/>
      <c r="L163" s="31"/>
      <c r="M163" s="31"/>
      <c r="N163" s="148"/>
      <c r="O163" s="31"/>
      <c r="P163" s="31"/>
    </row>
    <row r="164" spans="1:23" ht="27.6" customHeight="1">
      <c r="L164" s="31"/>
      <c r="M164" s="31"/>
      <c r="N164" s="148"/>
      <c r="O164" s="31"/>
      <c r="P164" s="31"/>
    </row>
    <row r="165" spans="1:23" ht="27.6" customHeight="1">
      <c r="B165" s="1" t="s" ph="1">
        <v>41</v>
      </c>
      <c r="C165" s="11" ph="1"/>
      <c r="D165" s="11" ph="1"/>
      <c r="E165" s="11" ph="1"/>
      <c r="F165" s="11" ph="1"/>
      <c r="G165" s="11" ph="1"/>
      <c r="H165" s="11" ph="1"/>
      <c r="I165" s="11" ph="1"/>
      <c r="L165" s="31"/>
      <c r="M165" s="31"/>
      <c r="N165" s="148"/>
      <c r="O165" s="31"/>
      <c r="P165" s="31"/>
    </row>
    <row r="166" spans="1:23" ht="27.6" customHeight="1">
      <c r="B166" s="163" t="s" ph="1">
        <v>166</v>
      </c>
      <c r="C166" s="163"/>
      <c r="D166" s="163"/>
      <c r="E166" s="163"/>
      <c r="F166" s="163"/>
      <c r="G166" s="163"/>
      <c r="H166" s="163"/>
      <c r="I166" s="163"/>
      <c r="J166" s="164" ph="1">
        <v>30</v>
      </c>
      <c r="K166" s="164" ph="1">
        <v>30</v>
      </c>
      <c r="L166" s="31"/>
      <c r="M166" s="31"/>
      <c r="N166" s="148"/>
      <c r="O166" s="31"/>
      <c r="P166" s="31"/>
    </row>
    <row r="167" spans="1:23" ht="27.6" customHeight="1">
      <c r="B167" s="163"/>
      <c r="C167" s="163"/>
      <c r="D167" s="163"/>
      <c r="E167" s="163"/>
      <c r="F167" s="163"/>
      <c r="G167" s="163"/>
      <c r="H167" s="163"/>
      <c r="I167" s="163"/>
      <c r="J167" s="164"/>
      <c r="K167" s="164"/>
      <c r="L167" s="31"/>
      <c r="M167" s="31"/>
      <c r="N167" s="148"/>
      <c r="O167" s="31"/>
      <c r="P167" s="168" t="s">
        <v>74</v>
      </c>
      <c r="Q167" s="168"/>
      <c r="R167" s="168"/>
      <c r="S167" s="168"/>
      <c r="T167" s="168"/>
      <c r="U167" s="168"/>
      <c r="V167" s="168"/>
      <c r="W167" s="168"/>
    </row>
    <row r="168" spans="1:23" ht="27.6" customHeight="1">
      <c r="B168" s="11"/>
      <c r="C168" s="11"/>
      <c r="D168" s="11"/>
      <c r="E168" s="11"/>
      <c r="F168" s="11"/>
      <c r="G168" s="11"/>
      <c r="H168" s="11"/>
      <c r="I168" s="11"/>
      <c r="J168" s="146"/>
      <c r="K168" s="146"/>
      <c r="L168" s="31"/>
      <c r="M168" s="31"/>
      <c r="N168" s="148"/>
      <c r="O168" s="31"/>
      <c r="P168" s="168"/>
      <c r="Q168" s="168"/>
      <c r="R168" s="168"/>
      <c r="S168" s="168"/>
      <c r="T168" s="168"/>
      <c r="U168" s="168"/>
      <c r="V168" s="168"/>
      <c r="W168" s="168"/>
    </row>
    <row r="169" spans="1:23" ht="27.6" customHeight="1">
      <c r="A169" s="4" t="s" ph="1">
        <v>51</v>
      </c>
      <c r="B169" s="151" t="s" ph="1">
        <v>55</v>
      </c>
      <c r="C169" s="11"/>
      <c r="D169" s="11"/>
      <c r="E169" s="11"/>
      <c r="F169" s="11"/>
      <c r="G169" s="11"/>
      <c r="H169" s="11"/>
      <c r="I169" s="11"/>
      <c r="J169" s="146" ph="1">
        <v>180</v>
      </c>
      <c r="K169" s="147" ph="1">
        <v>0</v>
      </c>
      <c r="L169" s="31">
        <v>8</v>
      </c>
      <c r="M169" s="31" ph="1">
        <f>SUM(O169:O173)</f>
        <v>0</v>
      </c>
      <c r="N169" s="36" ph="1">
        <f>M169/L169</f>
        <v>0</v>
      </c>
      <c r="O169" s="127"/>
      <c r="P169" s="31">
        <v>1</v>
      </c>
      <c r="Q169" s="151" t="s">
        <v>112</v>
      </c>
    </row>
    <row r="170" spans="1:23" ht="27.6" customHeight="1">
      <c r="C170" s="1"/>
      <c r="D170" s="1"/>
      <c r="E170" s="1"/>
      <c r="F170" s="1"/>
      <c r="G170" s="1"/>
      <c r="H170" s="1"/>
      <c r="I170" s="1"/>
      <c r="L170" s="31"/>
      <c r="M170" s="31"/>
      <c r="N170" s="148"/>
      <c r="O170" s="127"/>
      <c r="P170" s="31">
        <v>1</v>
      </c>
      <c r="Q170" s="151" t="s">
        <v>156</v>
      </c>
    </row>
    <row r="171" spans="1:23" ht="27.6" customHeight="1">
      <c r="B171" s="1" t="s" ph="1">
        <v>41</v>
      </c>
      <c r="C171" s="11" ph="1"/>
      <c r="D171" s="11" ph="1"/>
      <c r="E171" s="11" ph="1"/>
      <c r="F171" s="11" ph="1"/>
      <c r="G171" s="11" ph="1"/>
      <c r="H171" s="11" ph="1"/>
      <c r="I171" s="11" ph="1"/>
      <c r="L171" s="31"/>
      <c r="M171" s="31"/>
      <c r="N171" s="148"/>
      <c r="O171" s="127"/>
      <c r="P171" s="31">
        <v>1</v>
      </c>
      <c r="Q171" s="157" t="s">
        <v>105</v>
      </c>
    </row>
    <row r="172" spans="1:23" ht="27.6" customHeight="1">
      <c r="B172" s="163" t="s" ph="1">
        <v>57</v>
      </c>
      <c r="C172" s="163"/>
      <c r="D172" s="163"/>
      <c r="E172" s="163"/>
      <c r="F172" s="163"/>
      <c r="G172" s="163"/>
      <c r="H172" s="163"/>
      <c r="I172" s="163"/>
      <c r="J172" s="164" ph="1">
        <v>30</v>
      </c>
      <c r="K172" s="164" ph="1">
        <v>30</v>
      </c>
      <c r="L172" s="31"/>
      <c r="M172" s="31"/>
      <c r="N172" s="148"/>
      <c r="O172" s="127"/>
      <c r="P172" s="31">
        <v>2</v>
      </c>
      <c r="Q172" s="157" t="s">
        <v>167</v>
      </c>
    </row>
    <row r="173" spans="1:23" ht="27.6" customHeight="1">
      <c r="B173" s="163"/>
      <c r="C173" s="163"/>
      <c r="D173" s="163"/>
      <c r="E173" s="163"/>
      <c r="F173" s="163"/>
      <c r="G173" s="163"/>
      <c r="H173" s="163"/>
      <c r="I173" s="163"/>
      <c r="J173" s="164"/>
      <c r="K173" s="164"/>
      <c r="L173" s="31"/>
      <c r="M173" s="31"/>
      <c r="N173" s="148"/>
      <c r="O173" s="127"/>
      <c r="P173" s="31">
        <v>3</v>
      </c>
      <c r="Q173" s="157" t="s">
        <v>157</v>
      </c>
    </row>
    <row r="174" spans="1:23" ht="27.6" customHeight="1">
      <c r="B174" s="11"/>
      <c r="C174" s="11"/>
      <c r="D174" s="11"/>
      <c r="E174" s="11"/>
      <c r="F174" s="11"/>
      <c r="G174" s="11"/>
      <c r="H174" s="11"/>
      <c r="I174" s="11"/>
      <c r="J174" s="146"/>
      <c r="K174" s="146"/>
      <c r="L174" s="31"/>
      <c r="M174" s="31"/>
      <c r="N174" s="148"/>
      <c r="O174" s="31"/>
      <c r="P174" s="31"/>
    </row>
    <row r="175" spans="1:23" ht="27.6" customHeight="1">
      <c r="A175" s="4" t="s" ph="1">
        <v>56</v>
      </c>
      <c r="B175" s="151" t="s" ph="1">
        <v>55</v>
      </c>
      <c r="C175" s="11"/>
      <c r="D175" s="11"/>
      <c r="E175" s="11"/>
      <c r="F175" s="11"/>
      <c r="G175" s="11"/>
      <c r="H175" s="11"/>
      <c r="I175" s="11"/>
      <c r="J175" s="146" ph="1">
        <v>180</v>
      </c>
      <c r="K175" s="147" ph="1">
        <v>0</v>
      </c>
      <c r="L175" s="31">
        <v>8</v>
      </c>
      <c r="M175" s="31" ph="1">
        <f>SUM(O175:O179)</f>
        <v>0</v>
      </c>
      <c r="N175" s="36" ph="1">
        <f>M175/L175</f>
        <v>0</v>
      </c>
      <c r="O175" s="127"/>
      <c r="P175" s="31">
        <v>1</v>
      </c>
      <c r="Q175" s="151" t="s">
        <v>112</v>
      </c>
    </row>
    <row r="176" spans="1:23" ht="27.6" customHeight="1">
      <c r="L176" s="31"/>
      <c r="M176" s="31"/>
      <c r="N176" s="148"/>
      <c r="O176" s="127"/>
      <c r="P176" s="31">
        <v>1</v>
      </c>
      <c r="Q176" s="151" t="s">
        <v>156</v>
      </c>
    </row>
    <row r="177" spans="3:17" ht="27.6" customHeight="1">
      <c r="L177" s="31"/>
      <c r="M177" s="31"/>
      <c r="N177" s="148"/>
      <c r="O177" s="127"/>
      <c r="P177" s="31">
        <v>1</v>
      </c>
      <c r="Q177" s="151" t="s">
        <v>105</v>
      </c>
    </row>
    <row r="178" spans="3:17" ht="27.6" customHeight="1">
      <c r="C178" s="1"/>
      <c r="D178" s="1"/>
      <c r="E178" s="1"/>
      <c r="F178" s="1"/>
      <c r="G178" s="1"/>
      <c r="H178" s="1"/>
      <c r="I178" s="1"/>
      <c r="L178" s="31"/>
      <c r="M178" s="31"/>
      <c r="N178" s="148"/>
      <c r="O178" s="127"/>
      <c r="P178" s="31">
        <v>2</v>
      </c>
      <c r="Q178" s="151" t="s">
        <v>167</v>
      </c>
    </row>
    <row r="179" spans="3:17" ht="27.6" customHeight="1">
      <c r="C179" s="1"/>
      <c r="D179" s="1"/>
      <c r="E179" s="1"/>
      <c r="F179" s="1"/>
      <c r="G179" s="1"/>
      <c r="H179" s="1"/>
      <c r="I179" s="1"/>
      <c r="L179" s="149"/>
      <c r="M179" s="149"/>
      <c r="N179" s="149"/>
      <c r="O179" s="158"/>
      <c r="P179" s="31">
        <v>3</v>
      </c>
      <c r="Q179" s="151" t="s">
        <v>157</v>
      </c>
    </row>
  </sheetData>
  <mergeCells count="85">
    <mergeCell ref="C103:D103"/>
    <mergeCell ref="B166:I167"/>
    <mergeCell ref="J166:J167"/>
    <mergeCell ref="K166:K167"/>
    <mergeCell ref="P167:W168"/>
    <mergeCell ref="B172:I173"/>
    <mergeCell ref="J172:J173"/>
    <mergeCell ref="K172:K173"/>
    <mergeCell ref="B147:I155"/>
    <mergeCell ref="J147:J155"/>
    <mergeCell ref="K147:K155"/>
    <mergeCell ref="P155:W156"/>
    <mergeCell ref="J160:J163"/>
    <mergeCell ref="K160:K163"/>
    <mergeCell ref="B161:I163"/>
    <mergeCell ref="J136:J139"/>
    <mergeCell ref="K136:K139"/>
    <mergeCell ref="B137:I139"/>
    <mergeCell ref="B142:I145"/>
    <mergeCell ref="J142:J145"/>
    <mergeCell ref="K142:K145"/>
    <mergeCell ref="B129:I129"/>
    <mergeCell ref="J97:J99"/>
    <mergeCell ref="K97:K99"/>
    <mergeCell ref="B98:I99"/>
    <mergeCell ref="B102:I102"/>
    <mergeCell ref="J102:J115"/>
    <mergeCell ref="K102:K115"/>
    <mergeCell ref="D105:I105"/>
    <mergeCell ref="D106:I106"/>
    <mergeCell ref="D107:I107"/>
    <mergeCell ref="D108:I108"/>
    <mergeCell ref="D109:I109"/>
    <mergeCell ref="D110:I110"/>
    <mergeCell ref="D112:I112"/>
    <mergeCell ref="B117:I117"/>
    <mergeCell ref="B123:I123"/>
    <mergeCell ref="P61:V62"/>
    <mergeCell ref="B69:I69"/>
    <mergeCell ref="B87:I87"/>
    <mergeCell ref="J92:J95"/>
    <mergeCell ref="K92:K95"/>
    <mergeCell ref="B93:I95"/>
    <mergeCell ref="J59:J61"/>
    <mergeCell ref="K59:K61"/>
    <mergeCell ref="B60:I61"/>
    <mergeCell ref="J45:J52"/>
    <mergeCell ref="K45:K52"/>
    <mergeCell ref="J55:J57"/>
    <mergeCell ref="K55:K57"/>
    <mergeCell ref="B56:I57"/>
    <mergeCell ref="B22:I22"/>
    <mergeCell ref="P33:V34"/>
    <mergeCell ref="B34:I34"/>
    <mergeCell ref="A35:A42"/>
    <mergeCell ref="J35:J42"/>
    <mergeCell ref="K35:K42"/>
    <mergeCell ref="B44:I44"/>
    <mergeCell ref="A23:A26"/>
    <mergeCell ref="B23:I27"/>
    <mergeCell ref="J23:J27"/>
    <mergeCell ref="K23:K27"/>
    <mergeCell ref="J30:J32"/>
    <mergeCell ref="K30:K32"/>
    <mergeCell ref="B31:I32"/>
    <mergeCell ref="B16:I16"/>
    <mergeCell ref="A17:A20"/>
    <mergeCell ref="B17:I20"/>
    <mergeCell ref="J17:J20"/>
    <mergeCell ref="K17:K20"/>
    <mergeCell ref="L2:L3"/>
    <mergeCell ref="M2:M3"/>
    <mergeCell ref="N2:N3"/>
    <mergeCell ref="H3:I3"/>
    <mergeCell ref="A11:A14"/>
    <mergeCell ref="B11:I14"/>
    <mergeCell ref="J11:J14"/>
    <mergeCell ref="K11:K14"/>
    <mergeCell ref="A2:I2"/>
    <mergeCell ref="J2:J3"/>
    <mergeCell ref="K2:K3"/>
    <mergeCell ref="J6:J8"/>
    <mergeCell ref="K6:K8"/>
    <mergeCell ref="B7:I8"/>
    <mergeCell ref="B10:I10"/>
  </mergeCells>
  <phoneticPr fontId="1"/>
  <dataValidations count="1">
    <dataValidation imeMode="off" allowBlank="1" showInputMessage="1" showErrorMessage="1" sqref="R169:S176 O16:P19 O26:Q31 P49:P61 R35:S60 P39 Q6:S7 O14:Q15 O10:P13 O8:S9 Q11:Q15 O4:S5 O6:O7 Q17:Q20 O20:Q20 Q23:Q26 P40:Q46 Q133:S154 P133:P155 Q48:Q60 P63:S132 Q157:S166 P157:P167 O47:P47 P33 O21:P25 R10:S31 P35:Q36 O37:P37 Q38 O48:O178 O32:O36 O38:O46 J1:N1048576 Q179 P178:P179 P174:Q177 P169:Q171 Q173 P172:P173"/>
  </dataValidations>
  <printOptions horizontalCentered="1" verticalCentered="1"/>
  <pageMargins left="0.70866141732283472" right="0.70866141732283472" top="0.74803149606299213" bottom="0.74803149606299213" header="0" footer="0"/>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view="pageBreakPreview" zoomScaleNormal="100" zoomScaleSheetLayoutView="100" workbookViewId="0">
      <pane xSplit="1" ySplit="6" topLeftCell="B7" activePane="bottomRight" state="frozen"/>
      <selection pane="topRight" activeCell="B1" sqref="B1"/>
      <selection pane="bottomLeft" activeCell="A7" sqref="A7"/>
      <selection pane="bottomRight" activeCell="S3" sqref="S3"/>
    </sheetView>
  </sheetViews>
  <sheetFormatPr defaultRowHeight="27.6" customHeight="1"/>
  <cols>
    <col min="1" max="1" width="10.85546875" bestFit="1" customWidth="1"/>
    <col min="2" max="2" width="8.7109375" style="31"/>
    <col min="3" max="3" width="8.7109375" style="31" bestFit="1" customWidth="1"/>
    <col min="4" max="6" width="7.140625" style="31" customWidth="1"/>
    <col min="7" max="7" width="8.7109375" style="31" bestFit="1" customWidth="1"/>
    <col min="8" max="9" width="7.140625" style="31" customWidth="1"/>
    <col min="10" max="10" width="8.7109375" style="31" bestFit="1" customWidth="1"/>
    <col min="11" max="15" width="7.140625" style="31" customWidth="1"/>
    <col min="16" max="16" width="8.7109375" style="31" bestFit="1" customWidth="1"/>
    <col min="17" max="19" width="7.140625" style="31" customWidth="1"/>
    <col min="20" max="20" width="8.7109375" style="31" bestFit="1" customWidth="1"/>
    <col min="21" max="21" width="7.140625" style="31" customWidth="1"/>
    <col min="22" max="22" width="8.7109375" style="31" bestFit="1" customWidth="1"/>
    <col min="23" max="24" width="7.140625" style="31" customWidth="1"/>
    <col min="25" max="25" width="9.85546875" style="31" bestFit="1" customWidth="1"/>
    <col min="26" max="26" width="22.140625" customWidth="1"/>
  </cols>
  <sheetData>
    <row r="1" spans="1:26" s="6" customFormat="1" ht="27.6" customHeight="1">
      <c r="B1" s="28"/>
      <c r="C1" s="28"/>
      <c r="D1" s="38"/>
      <c r="E1" s="38"/>
      <c r="F1" s="38"/>
      <c r="G1" s="28"/>
      <c r="H1" s="38"/>
      <c r="I1" s="38"/>
      <c r="J1" s="28"/>
      <c r="K1" s="38"/>
      <c r="L1" s="38"/>
      <c r="M1" s="38"/>
      <c r="N1" s="38"/>
      <c r="O1" s="38"/>
      <c r="P1" s="28"/>
      <c r="Q1" s="38"/>
      <c r="R1" s="38"/>
      <c r="S1" s="38"/>
      <c r="T1" s="28"/>
      <c r="U1" s="38"/>
      <c r="V1" s="28"/>
      <c r="W1" s="38"/>
      <c r="X1" s="38"/>
      <c r="Y1" s="28"/>
    </row>
    <row r="2" spans="1:26" ht="27.6" customHeight="1" thickBot="1">
      <c r="A2" s="205"/>
      <c r="B2" s="206"/>
      <c r="C2" s="195" t="s">
        <v>89</v>
      </c>
      <c r="D2" s="197"/>
      <c r="E2" s="197"/>
      <c r="F2" s="196"/>
      <c r="G2" s="195" t="s">
        <v>90</v>
      </c>
      <c r="H2" s="197"/>
      <c r="I2" s="196"/>
      <c r="J2" s="195" t="s">
        <v>91</v>
      </c>
      <c r="K2" s="197"/>
      <c r="L2" s="197"/>
      <c r="M2" s="197"/>
      <c r="N2" s="197"/>
      <c r="O2" s="196"/>
      <c r="P2" s="195" t="s">
        <v>92</v>
      </c>
      <c r="Q2" s="197"/>
      <c r="R2" s="197"/>
      <c r="S2" s="196"/>
      <c r="T2" s="195" t="s">
        <v>93</v>
      </c>
      <c r="U2" s="196"/>
      <c r="V2" s="195" t="s">
        <v>94</v>
      </c>
      <c r="W2" s="197"/>
      <c r="X2" s="198"/>
      <c r="Y2" s="57" t="s">
        <v>81</v>
      </c>
      <c r="Z2" s="58" t="s">
        <v>86</v>
      </c>
    </row>
    <row r="3" spans="1:26" ht="27.6" customHeight="1" thickTop="1">
      <c r="A3" s="199" t="s">
        <v>83</v>
      </c>
      <c r="B3" s="60" t="s">
        <v>84</v>
      </c>
      <c r="C3" s="61">
        <f>'採点用 '!$J$5</f>
        <v>4.083333333333333</v>
      </c>
      <c r="D3" s="61"/>
      <c r="E3" s="61"/>
      <c r="F3" s="61"/>
      <c r="G3" s="61">
        <f>'採点用 '!$J$29</f>
        <v>2.8333333333333335</v>
      </c>
      <c r="H3" s="61"/>
      <c r="I3" s="61"/>
      <c r="J3" s="61">
        <f>'採点用 '!$J$54</f>
        <v>1.75</v>
      </c>
      <c r="K3" s="61"/>
      <c r="L3" s="61"/>
      <c r="M3" s="61"/>
      <c r="N3" s="61"/>
      <c r="O3" s="61"/>
      <c r="P3" s="61">
        <f>'採点用 '!$J$91</f>
        <v>2</v>
      </c>
      <c r="Q3" s="61"/>
      <c r="R3" s="61"/>
      <c r="S3" s="61"/>
      <c r="T3" s="61">
        <f>'採点用 '!$J$135</f>
        <v>5.75</v>
      </c>
      <c r="U3" s="62"/>
      <c r="V3" s="61">
        <f>'採点用 '!$J$159</f>
        <v>7.416666666666667</v>
      </c>
      <c r="W3" s="63"/>
      <c r="X3" s="62"/>
      <c r="Y3" s="52">
        <f>SUM(C3:V3)+5</f>
        <v>28.833333333333332</v>
      </c>
      <c r="Z3" s="202" t="s">
        <v>95</v>
      </c>
    </row>
    <row r="4" spans="1:26" ht="27.6" customHeight="1">
      <c r="A4" s="199"/>
      <c r="B4" s="60" t="s">
        <v>87</v>
      </c>
      <c r="C4" s="64" t="s">
        <v>88</v>
      </c>
      <c r="D4" s="65">
        <v>1</v>
      </c>
      <c r="E4" s="65">
        <v>2</v>
      </c>
      <c r="F4" s="65">
        <v>3</v>
      </c>
      <c r="G4" s="64">
        <v>2</v>
      </c>
      <c r="H4" s="65">
        <v>4</v>
      </c>
      <c r="I4" s="65">
        <v>5</v>
      </c>
      <c r="J4" s="64">
        <v>5</v>
      </c>
      <c r="K4" s="65">
        <v>6</v>
      </c>
      <c r="L4" s="65">
        <v>7</v>
      </c>
      <c r="M4" s="65">
        <v>8</v>
      </c>
      <c r="N4" s="65">
        <v>9</v>
      </c>
      <c r="O4" s="65">
        <v>10</v>
      </c>
      <c r="P4" s="64">
        <v>3</v>
      </c>
      <c r="Q4" s="65">
        <v>11</v>
      </c>
      <c r="R4" s="65">
        <v>12</v>
      </c>
      <c r="S4" s="65">
        <v>13</v>
      </c>
      <c r="T4" s="64">
        <v>1</v>
      </c>
      <c r="U4" s="65">
        <v>14</v>
      </c>
      <c r="V4" s="64">
        <v>2</v>
      </c>
      <c r="W4" s="66">
        <v>15</v>
      </c>
      <c r="X4" s="65">
        <v>16</v>
      </c>
      <c r="Y4" s="52"/>
      <c r="Z4" s="203"/>
    </row>
    <row r="5" spans="1:26" ht="27.6" customHeight="1">
      <c r="A5" s="200"/>
      <c r="B5" s="67" t="s">
        <v>85</v>
      </c>
      <c r="C5" s="68">
        <f>SUM(D5:F5)</f>
        <v>15</v>
      </c>
      <c r="D5" s="68">
        <f>'採点用 '!$L$11</f>
        <v>5</v>
      </c>
      <c r="E5" s="68">
        <f>'採点用 '!$L$17</f>
        <v>5</v>
      </c>
      <c r="F5" s="68">
        <f>'採点用 '!$L$23</f>
        <v>5</v>
      </c>
      <c r="G5" s="68">
        <f>SUM(H5:I5)</f>
        <v>16</v>
      </c>
      <c r="H5" s="68">
        <f>'採点用 '!$L$35</f>
        <v>8</v>
      </c>
      <c r="I5" s="68">
        <f>'採点用 '!$L$45</f>
        <v>8</v>
      </c>
      <c r="J5" s="69">
        <f>SUM(K5:O5)</f>
        <v>25</v>
      </c>
      <c r="K5" s="68">
        <f>'採点用 '!$L$63</f>
        <v>5</v>
      </c>
      <c r="L5" s="68">
        <f>'採点用 '!$L$69</f>
        <v>5</v>
      </c>
      <c r="M5" s="68">
        <f>'採点用 '!$L$75</f>
        <v>5</v>
      </c>
      <c r="N5" s="68">
        <f>'採点用 '!$L$81</f>
        <v>5</v>
      </c>
      <c r="O5" s="68">
        <f>'採点用 '!$L$87</f>
        <v>5</v>
      </c>
      <c r="P5" s="68">
        <f>SUM(Q5:S5)</f>
        <v>18</v>
      </c>
      <c r="Q5" s="68">
        <f>'採点用 '!$L$117</f>
        <v>6</v>
      </c>
      <c r="R5" s="68">
        <f>'採点用 '!$L$123</f>
        <v>6</v>
      </c>
      <c r="S5" s="68">
        <f>'採点用 '!$L$129</f>
        <v>6</v>
      </c>
      <c r="T5" s="68">
        <f>SUM(U5)</f>
        <v>10</v>
      </c>
      <c r="U5" s="68">
        <f>'採点用 '!$L$157</f>
        <v>10</v>
      </c>
      <c r="V5" s="68">
        <f>SUM(W5:X5)</f>
        <v>16</v>
      </c>
      <c r="W5" s="68">
        <f>'採点用 '!$L$169</f>
        <v>8</v>
      </c>
      <c r="X5" s="68">
        <f>'採点用 '!$L$175</f>
        <v>8</v>
      </c>
      <c r="Y5" s="53">
        <f>SUM(C5,G5,J5,P5,T5,V5)</f>
        <v>100</v>
      </c>
      <c r="Z5" s="203"/>
    </row>
    <row r="6" spans="1:26" ht="27.6" customHeight="1">
      <c r="A6" s="201"/>
      <c r="B6" s="70" t="s">
        <v>75</v>
      </c>
      <c r="C6" s="71"/>
      <c r="D6" s="71"/>
      <c r="E6" s="71"/>
      <c r="F6" s="71"/>
      <c r="G6" s="71"/>
      <c r="H6" s="71"/>
      <c r="I6" s="71"/>
      <c r="J6" s="71"/>
      <c r="K6" s="71"/>
      <c r="L6" s="71"/>
      <c r="M6" s="71"/>
      <c r="N6" s="71"/>
      <c r="O6" s="71"/>
      <c r="P6" s="71"/>
      <c r="Q6" s="71"/>
      <c r="R6" s="71"/>
      <c r="S6" s="71"/>
      <c r="T6" s="71"/>
      <c r="U6" s="72"/>
      <c r="V6" s="71"/>
      <c r="W6" s="73"/>
      <c r="X6" s="72"/>
      <c r="Y6" s="59"/>
      <c r="Z6" s="203"/>
    </row>
    <row r="7" spans="1:26" ht="27.6" customHeight="1">
      <c r="A7" s="193"/>
      <c r="B7" s="44" t="s">
        <v>84</v>
      </c>
      <c r="C7" s="135"/>
      <c r="D7" s="48"/>
      <c r="E7" s="48"/>
      <c r="F7" s="48"/>
      <c r="G7" s="135"/>
      <c r="H7" s="48"/>
      <c r="I7" s="48"/>
      <c r="J7" s="135"/>
      <c r="K7" s="48"/>
      <c r="L7" s="48"/>
      <c r="M7" s="48"/>
      <c r="N7" s="48"/>
      <c r="O7" s="48"/>
      <c r="P7" s="135"/>
      <c r="Q7" s="48"/>
      <c r="R7" s="48"/>
      <c r="S7" s="48"/>
      <c r="T7" s="135"/>
      <c r="U7" s="50"/>
      <c r="V7" s="135"/>
      <c r="W7" s="51"/>
      <c r="X7" s="49"/>
      <c r="Y7" s="52">
        <f>SUM(C7:V7)+5</f>
        <v>5</v>
      </c>
      <c r="Z7" s="204" t="s">
        <v>159</v>
      </c>
    </row>
    <row r="8" spans="1:26" ht="27.6" customHeight="1">
      <c r="A8" s="190"/>
      <c r="B8" s="40" t="s">
        <v>85</v>
      </c>
      <c r="C8" s="41">
        <f>SUM(D8:F8)</f>
        <v>0</v>
      </c>
      <c r="D8" s="140"/>
      <c r="E8" s="140"/>
      <c r="F8" s="140"/>
      <c r="G8" s="41">
        <f>SUM(H8:I8)</f>
        <v>0</v>
      </c>
      <c r="H8" s="140"/>
      <c r="I8" s="140"/>
      <c r="J8" s="39">
        <f>SUM(K8:O8)</f>
        <v>0</v>
      </c>
      <c r="K8" s="140"/>
      <c r="L8" s="140"/>
      <c r="M8" s="140"/>
      <c r="N8" s="140"/>
      <c r="O8" s="140"/>
      <c r="P8" s="41">
        <f>SUM(Q8:S8)</f>
        <v>0</v>
      </c>
      <c r="Q8" s="140"/>
      <c r="R8" s="140"/>
      <c r="S8" s="140"/>
      <c r="T8" s="41">
        <f>SUM(U8)</f>
        <v>0</v>
      </c>
      <c r="U8" s="141"/>
      <c r="V8" s="41">
        <f>SUM(W8:X8)</f>
        <v>0</v>
      </c>
      <c r="W8" s="142"/>
      <c r="X8" s="141"/>
      <c r="Y8" s="53">
        <f>SUM(C8,G8,J8,P8,T8,V8)</f>
        <v>0</v>
      </c>
      <c r="Z8" s="192"/>
    </row>
    <row r="9" spans="1:26" ht="27.6" customHeight="1">
      <c r="A9" s="191"/>
      <c r="B9" s="42" t="s">
        <v>75</v>
      </c>
      <c r="C9" s="43">
        <f>C8/C$5</f>
        <v>0</v>
      </c>
      <c r="D9" s="47">
        <f>D8/D$5</f>
        <v>0</v>
      </c>
      <c r="E9" s="47">
        <f>E8/E$5</f>
        <v>0</v>
      </c>
      <c r="F9" s="47">
        <f t="shared" ref="F9:X9" si="0">F8/F$5</f>
        <v>0</v>
      </c>
      <c r="G9" s="43">
        <f t="shared" si="0"/>
        <v>0</v>
      </c>
      <c r="H9" s="47">
        <f t="shared" si="0"/>
        <v>0</v>
      </c>
      <c r="I9" s="47">
        <f t="shared" si="0"/>
        <v>0</v>
      </c>
      <c r="J9" s="43">
        <f t="shared" si="0"/>
        <v>0</v>
      </c>
      <c r="K9" s="47">
        <f t="shared" si="0"/>
        <v>0</v>
      </c>
      <c r="L9" s="47">
        <f t="shared" si="0"/>
        <v>0</v>
      </c>
      <c r="M9" s="47">
        <f t="shared" si="0"/>
        <v>0</v>
      </c>
      <c r="N9" s="47">
        <f t="shared" si="0"/>
        <v>0</v>
      </c>
      <c r="O9" s="47">
        <f t="shared" si="0"/>
        <v>0</v>
      </c>
      <c r="P9" s="43">
        <f t="shared" si="0"/>
        <v>0</v>
      </c>
      <c r="Q9" s="47">
        <f t="shared" si="0"/>
        <v>0</v>
      </c>
      <c r="R9" s="47">
        <f t="shared" si="0"/>
        <v>0</v>
      </c>
      <c r="S9" s="47">
        <f t="shared" si="0"/>
        <v>0</v>
      </c>
      <c r="T9" s="43">
        <f t="shared" si="0"/>
        <v>0</v>
      </c>
      <c r="U9" s="47">
        <f t="shared" si="0"/>
        <v>0</v>
      </c>
      <c r="V9" s="43">
        <f t="shared" si="0"/>
        <v>0</v>
      </c>
      <c r="W9" s="47">
        <f t="shared" si="0"/>
        <v>0</v>
      </c>
      <c r="X9" s="47">
        <f t="shared" si="0"/>
        <v>0</v>
      </c>
      <c r="Y9" s="54">
        <f>Y8/$Y$5</f>
        <v>0</v>
      </c>
      <c r="Z9" s="192"/>
    </row>
    <row r="10" spans="1:26" ht="27.6" customHeight="1">
      <c r="A10" s="193"/>
      <c r="B10" s="44" t="s">
        <v>84</v>
      </c>
      <c r="C10" s="135"/>
      <c r="D10" s="48"/>
      <c r="E10" s="48"/>
      <c r="F10" s="48"/>
      <c r="G10" s="135"/>
      <c r="H10" s="48"/>
      <c r="I10" s="48"/>
      <c r="J10" s="135"/>
      <c r="K10" s="48"/>
      <c r="L10" s="48"/>
      <c r="M10" s="48"/>
      <c r="N10" s="48"/>
      <c r="O10" s="48"/>
      <c r="P10" s="135"/>
      <c r="Q10" s="48"/>
      <c r="R10" s="48"/>
      <c r="S10" s="48"/>
      <c r="T10" s="135"/>
      <c r="U10" s="50"/>
      <c r="V10" s="135"/>
      <c r="W10" s="51"/>
      <c r="X10" s="49"/>
      <c r="Y10" s="52">
        <f>SUM(C10:V10)+5</f>
        <v>5</v>
      </c>
      <c r="Z10" s="192" t="s">
        <v>161</v>
      </c>
    </row>
    <row r="11" spans="1:26" ht="27.6" customHeight="1">
      <c r="A11" s="190"/>
      <c r="B11" s="40" t="s">
        <v>85</v>
      </c>
      <c r="C11" s="41">
        <f>SUM(D11:F11)</f>
        <v>0</v>
      </c>
      <c r="D11" s="140"/>
      <c r="E11" s="140"/>
      <c r="F11" s="140"/>
      <c r="G11" s="41">
        <f>SUM(H11:I11)</f>
        <v>0</v>
      </c>
      <c r="H11" s="140"/>
      <c r="I11" s="140"/>
      <c r="J11" s="39">
        <f>SUM(K11:O11)</f>
        <v>0</v>
      </c>
      <c r="K11" s="140"/>
      <c r="L11" s="140"/>
      <c r="M11" s="140"/>
      <c r="N11" s="140"/>
      <c r="O11" s="140"/>
      <c r="P11" s="41">
        <f>SUM(Q11:S11)</f>
        <v>0</v>
      </c>
      <c r="Q11" s="140"/>
      <c r="R11" s="140"/>
      <c r="S11" s="140"/>
      <c r="T11" s="41">
        <f>SUM(U11)</f>
        <v>0</v>
      </c>
      <c r="U11" s="141"/>
      <c r="V11" s="41">
        <f>SUM(W11:X11)</f>
        <v>0</v>
      </c>
      <c r="W11" s="142"/>
      <c r="X11" s="141"/>
      <c r="Y11" s="53">
        <f>SUM(C11,G11,J11,P11,T11,V11)</f>
        <v>0</v>
      </c>
      <c r="Z11" s="192"/>
    </row>
    <row r="12" spans="1:26" ht="27.6" customHeight="1">
      <c r="A12" s="194"/>
      <c r="B12" s="45" t="s">
        <v>75</v>
      </c>
      <c r="C12" s="43">
        <f>C11/C$5</f>
        <v>0</v>
      </c>
      <c r="D12" s="47">
        <f>D11/D$5</f>
        <v>0</v>
      </c>
      <c r="E12" s="47">
        <f>E11/E$5</f>
        <v>0</v>
      </c>
      <c r="F12" s="47">
        <f t="shared" ref="F12:X12" si="1">F11/F$5</f>
        <v>0</v>
      </c>
      <c r="G12" s="43">
        <f t="shared" si="1"/>
        <v>0</v>
      </c>
      <c r="H12" s="47">
        <f t="shared" si="1"/>
        <v>0</v>
      </c>
      <c r="I12" s="47">
        <f t="shared" si="1"/>
        <v>0</v>
      </c>
      <c r="J12" s="43">
        <f t="shared" si="1"/>
        <v>0</v>
      </c>
      <c r="K12" s="47">
        <f t="shared" si="1"/>
        <v>0</v>
      </c>
      <c r="L12" s="47">
        <f t="shared" si="1"/>
        <v>0</v>
      </c>
      <c r="M12" s="47">
        <f t="shared" si="1"/>
        <v>0</v>
      </c>
      <c r="N12" s="47">
        <f t="shared" si="1"/>
        <v>0</v>
      </c>
      <c r="O12" s="47">
        <f t="shared" si="1"/>
        <v>0</v>
      </c>
      <c r="P12" s="43">
        <f t="shared" si="1"/>
        <v>0</v>
      </c>
      <c r="Q12" s="47">
        <f t="shared" si="1"/>
        <v>0</v>
      </c>
      <c r="R12" s="47">
        <f t="shared" si="1"/>
        <v>0</v>
      </c>
      <c r="S12" s="47">
        <f t="shared" si="1"/>
        <v>0</v>
      </c>
      <c r="T12" s="43">
        <f t="shared" si="1"/>
        <v>0</v>
      </c>
      <c r="U12" s="47">
        <f t="shared" si="1"/>
        <v>0</v>
      </c>
      <c r="V12" s="43">
        <f t="shared" si="1"/>
        <v>0</v>
      </c>
      <c r="W12" s="47">
        <f t="shared" si="1"/>
        <v>0</v>
      </c>
      <c r="X12" s="47">
        <f t="shared" si="1"/>
        <v>0</v>
      </c>
      <c r="Y12" s="55">
        <f>Y11/$Y$5</f>
        <v>0</v>
      </c>
      <c r="Z12" s="192"/>
    </row>
    <row r="13" spans="1:26" ht="27.6" customHeight="1">
      <c r="A13" s="189"/>
      <c r="B13" s="46" t="s">
        <v>84</v>
      </c>
      <c r="C13" s="135"/>
      <c r="D13" s="48"/>
      <c r="E13" s="48"/>
      <c r="F13" s="48"/>
      <c r="G13" s="135"/>
      <c r="H13" s="48"/>
      <c r="I13" s="48"/>
      <c r="J13" s="135"/>
      <c r="K13" s="48"/>
      <c r="L13" s="48"/>
      <c r="M13" s="48"/>
      <c r="N13" s="48"/>
      <c r="O13" s="48"/>
      <c r="P13" s="135"/>
      <c r="Q13" s="48"/>
      <c r="R13" s="48"/>
      <c r="S13" s="48"/>
      <c r="T13" s="135"/>
      <c r="U13" s="50"/>
      <c r="V13" s="135"/>
      <c r="W13" s="51"/>
      <c r="X13" s="49"/>
      <c r="Y13" s="56">
        <f>SUM(C13:V13)+5</f>
        <v>5</v>
      </c>
      <c r="Z13" s="192" t="s">
        <v>159</v>
      </c>
    </row>
    <row r="14" spans="1:26" ht="27.6" customHeight="1">
      <c r="A14" s="190"/>
      <c r="B14" s="40" t="s">
        <v>85</v>
      </c>
      <c r="C14" s="41">
        <f>SUM(D14:F14)</f>
        <v>0</v>
      </c>
      <c r="D14" s="140"/>
      <c r="E14" s="140"/>
      <c r="F14" s="140"/>
      <c r="G14" s="41">
        <f>SUM(H14:I14)</f>
        <v>0</v>
      </c>
      <c r="H14" s="140"/>
      <c r="I14" s="140"/>
      <c r="J14" s="39">
        <f>SUM(K14:O14)</f>
        <v>0</v>
      </c>
      <c r="K14" s="140"/>
      <c r="L14" s="140"/>
      <c r="M14" s="140"/>
      <c r="N14" s="140"/>
      <c r="O14" s="140"/>
      <c r="P14" s="41">
        <f>SUM(Q14:S14)</f>
        <v>0</v>
      </c>
      <c r="Q14" s="140"/>
      <c r="R14" s="140"/>
      <c r="S14" s="140"/>
      <c r="T14" s="41">
        <f>SUM(U14)</f>
        <v>0</v>
      </c>
      <c r="U14" s="141"/>
      <c r="V14" s="41">
        <f>SUM(W14:X14)</f>
        <v>0</v>
      </c>
      <c r="W14" s="142"/>
      <c r="X14" s="141"/>
      <c r="Y14" s="53">
        <f>SUM(C14,G14,J14,P14,T14,V14)</f>
        <v>0</v>
      </c>
      <c r="Z14" s="192"/>
    </row>
    <row r="15" spans="1:26" ht="27.6" customHeight="1">
      <c r="A15" s="191"/>
      <c r="B15" s="42" t="s">
        <v>75</v>
      </c>
      <c r="C15" s="43">
        <f>C14/C$5</f>
        <v>0</v>
      </c>
      <c r="D15" s="47">
        <f>D14/D$5</f>
        <v>0</v>
      </c>
      <c r="E15" s="47">
        <f>E14/E$5</f>
        <v>0</v>
      </c>
      <c r="F15" s="47">
        <f t="shared" ref="F15:X15" si="2">F14/F$5</f>
        <v>0</v>
      </c>
      <c r="G15" s="43">
        <f t="shared" si="2"/>
        <v>0</v>
      </c>
      <c r="H15" s="47">
        <f t="shared" si="2"/>
        <v>0</v>
      </c>
      <c r="I15" s="47">
        <f t="shared" si="2"/>
        <v>0</v>
      </c>
      <c r="J15" s="43">
        <f t="shared" si="2"/>
        <v>0</v>
      </c>
      <c r="K15" s="47">
        <f t="shared" si="2"/>
        <v>0</v>
      </c>
      <c r="L15" s="47">
        <f t="shared" si="2"/>
        <v>0</v>
      </c>
      <c r="M15" s="47">
        <f t="shared" si="2"/>
        <v>0</v>
      </c>
      <c r="N15" s="47">
        <f t="shared" si="2"/>
        <v>0</v>
      </c>
      <c r="O15" s="47">
        <f t="shared" si="2"/>
        <v>0</v>
      </c>
      <c r="P15" s="43">
        <f t="shared" si="2"/>
        <v>0</v>
      </c>
      <c r="Q15" s="47">
        <f t="shared" si="2"/>
        <v>0</v>
      </c>
      <c r="R15" s="47">
        <f t="shared" si="2"/>
        <v>0</v>
      </c>
      <c r="S15" s="47">
        <f t="shared" si="2"/>
        <v>0</v>
      </c>
      <c r="T15" s="43">
        <f t="shared" si="2"/>
        <v>0</v>
      </c>
      <c r="U15" s="47">
        <f t="shared" si="2"/>
        <v>0</v>
      </c>
      <c r="V15" s="43">
        <f t="shared" si="2"/>
        <v>0</v>
      </c>
      <c r="W15" s="47">
        <f t="shared" si="2"/>
        <v>0</v>
      </c>
      <c r="X15" s="47">
        <f t="shared" si="2"/>
        <v>0</v>
      </c>
      <c r="Y15" s="54">
        <f>Y14/$Y$5</f>
        <v>0</v>
      </c>
      <c r="Z15" s="192"/>
    </row>
    <row r="16" spans="1:26" ht="27.6" customHeight="1">
      <c r="A16" s="189"/>
      <c r="B16" s="46" t="s">
        <v>84</v>
      </c>
      <c r="C16" s="135"/>
      <c r="D16" s="48"/>
      <c r="E16" s="48"/>
      <c r="F16" s="48"/>
      <c r="G16" s="135"/>
      <c r="H16" s="48"/>
      <c r="I16" s="48"/>
      <c r="J16" s="135"/>
      <c r="K16" s="48"/>
      <c r="L16" s="48"/>
      <c r="M16" s="48"/>
      <c r="N16" s="48"/>
      <c r="O16" s="48"/>
      <c r="P16" s="135"/>
      <c r="Q16" s="48"/>
      <c r="R16" s="48"/>
      <c r="S16" s="48"/>
      <c r="T16" s="135"/>
      <c r="U16" s="50"/>
      <c r="V16" s="135"/>
      <c r="W16" s="51"/>
      <c r="X16" s="49"/>
      <c r="Y16" s="56">
        <f>SUM(C16:V16)+5</f>
        <v>5</v>
      </c>
      <c r="Z16" s="192"/>
    </row>
    <row r="17" spans="1:26" ht="27.6" customHeight="1">
      <c r="A17" s="190"/>
      <c r="B17" s="40" t="s">
        <v>85</v>
      </c>
      <c r="C17" s="41">
        <f>SUM(D17:F17)</f>
        <v>0</v>
      </c>
      <c r="D17" s="140"/>
      <c r="E17" s="140"/>
      <c r="F17" s="140"/>
      <c r="G17" s="41">
        <f>SUM(H17:I17)</f>
        <v>0</v>
      </c>
      <c r="H17" s="140"/>
      <c r="I17" s="140"/>
      <c r="J17" s="39">
        <f>SUM(K17:O17)</f>
        <v>0</v>
      </c>
      <c r="K17" s="140"/>
      <c r="L17" s="140"/>
      <c r="M17" s="140"/>
      <c r="N17" s="140"/>
      <c r="O17" s="140"/>
      <c r="P17" s="41">
        <f>SUM(Q17:S17)</f>
        <v>0</v>
      </c>
      <c r="Q17" s="140"/>
      <c r="R17" s="140"/>
      <c r="S17" s="140"/>
      <c r="T17" s="41">
        <f>SUM(U17)</f>
        <v>0</v>
      </c>
      <c r="U17" s="141"/>
      <c r="V17" s="41">
        <f>SUM(W17:X17)</f>
        <v>0</v>
      </c>
      <c r="W17" s="142"/>
      <c r="X17" s="141"/>
      <c r="Y17" s="53">
        <f>SUM(C17,G17,J17,P17,T17,V17)</f>
        <v>0</v>
      </c>
      <c r="Z17" s="192"/>
    </row>
    <row r="18" spans="1:26" ht="27.6" customHeight="1">
      <c r="A18" s="191"/>
      <c r="B18" s="42" t="s">
        <v>75</v>
      </c>
      <c r="C18" s="43">
        <f>C17/C$5</f>
        <v>0</v>
      </c>
      <c r="D18" s="47">
        <f>D17/D$5</f>
        <v>0</v>
      </c>
      <c r="E18" s="47">
        <f>E17/E$5</f>
        <v>0</v>
      </c>
      <c r="F18" s="47">
        <f t="shared" ref="F18" si="3">F17/F$5</f>
        <v>0</v>
      </c>
      <c r="G18" s="43">
        <f t="shared" ref="G18:X18" si="4">G17/G$5</f>
        <v>0</v>
      </c>
      <c r="H18" s="47">
        <f t="shared" si="4"/>
        <v>0</v>
      </c>
      <c r="I18" s="47">
        <f t="shared" si="4"/>
        <v>0</v>
      </c>
      <c r="J18" s="43">
        <f t="shared" si="4"/>
        <v>0</v>
      </c>
      <c r="K18" s="47">
        <f t="shared" si="4"/>
        <v>0</v>
      </c>
      <c r="L18" s="47">
        <f t="shared" si="4"/>
        <v>0</v>
      </c>
      <c r="M18" s="47">
        <f t="shared" si="4"/>
        <v>0</v>
      </c>
      <c r="N18" s="47">
        <f t="shared" si="4"/>
        <v>0</v>
      </c>
      <c r="O18" s="47">
        <f t="shared" si="4"/>
        <v>0</v>
      </c>
      <c r="P18" s="43">
        <f t="shared" si="4"/>
        <v>0</v>
      </c>
      <c r="Q18" s="47">
        <f t="shared" si="4"/>
        <v>0</v>
      </c>
      <c r="R18" s="47">
        <f t="shared" si="4"/>
        <v>0</v>
      </c>
      <c r="S18" s="47">
        <f t="shared" si="4"/>
        <v>0</v>
      </c>
      <c r="T18" s="43">
        <f t="shared" si="4"/>
        <v>0</v>
      </c>
      <c r="U18" s="47">
        <f t="shared" si="4"/>
        <v>0</v>
      </c>
      <c r="V18" s="43">
        <f t="shared" si="4"/>
        <v>0</v>
      </c>
      <c r="W18" s="47">
        <f t="shared" si="4"/>
        <v>0</v>
      </c>
      <c r="X18" s="47">
        <f t="shared" si="4"/>
        <v>0</v>
      </c>
      <c r="Y18" s="54">
        <f>Y17/$Y$5</f>
        <v>0</v>
      </c>
      <c r="Z18" s="192"/>
    </row>
    <row r="19" spans="1:26" ht="27.6" customHeight="1">
      <c r="A19" s="189"/>
      <c r="B19" s="46" t="s">
        <v>84</v>
      </c>
      <c r="C19" s="135"/>
      <c r="D19" s="48"/>
      <c r="E19" s="48"/>
      <c r="F19" s="48"/>
      <c r="G19" s="135"/>
      <c r="H19" s="48"/>
      <c r="I19" s="48"/>
      <c r="J19" s="135"/>
      <c r="K19" s="48"/>
      <c r="L19" s="48"/>
      <c r="M19" s="48"/>
      <c r="N19" s="48"/>
      <c r="O19" s="48"/>
      <c r="P19" s="135"/>
      <c r="Q19" s="48"/>
      <c r="R19" s="48"/>
      <c r="S19" s="48"/>
      <c r="T19" s="135"/>
      <c r="U19" s="50"/>
      <c r="V19" s="135"/>
      <c r="W19" s="51"/>
      <c r="X19" s="49"/>
      <c r="Y19" s="56">
        <f>SUM(C19:V19)+5</f>
        <v>5</v>
      </c>
      <c r="Z19" s="192"/>
    </row>
    <row r="20" spans="1:26" ht="27.6" customHeight="1">
      <c r="A20" s="190"/>
      <c r="B20" s="40" t="s">
        <v>85</v>
      </c>
      <c r="C20" s="41">
        <f>SUM(D20:F20)</f>
        <v>0</v>
      </c>
      <c r="D20" s="140"/>
      <c r="E20" s="140"/>
      <c r="F20" s="140"/>
      <c r="G20" s="41">
        <f>SUM(H20:I20)</f>
        <v>0</v>
      </c>
      <c r="H20" s="140"/>
      <c r="I20" s="140"/>
      <c r="J20" s="39">
        <f>SUM(K20:O20)</f>
        <v>0</v>
      </c>
      <c r="K20" s="140"/>
      <c r="L20" s="140"/>
      <c r="M20" s="140"/>
      <c r="N20" s="140"/>
      <c r="O20" s="140"/>
      <c r="P20" s="41">
        <f>SUM(Q20:S20)</f>
        <v>0</v>
      </c>
      <c r="Q20" s="140"/>
      <c r="R20" s="140"/>
      <c r="S20" s="140"/>
      <c r="T20" s="41">
        <f>SUM(U20)</f>
        <v>0</v>
      </c>
      <c r="U20" s="141"/>
      <c r="V20" s="41">
        <f>SUM(W20:X20)</f>
        <v>0</v>
      </c>
      <c r="W20" s="142"/>
      <c r="X20" s="141"/>
      <c r="Y20" s="53">
        <f>SUM(C20,G20,J20,P20,T20,V20)</f>
        <v>0</v>
      </c>
      <c r="Z20" s="192"/>
    </row>
    <row r="21" spans="1:26" ht="27.6" customHeight="1">
      <c r="A21" s="191"/>
      <c r="B21" s="42" t="s">
        <v>75</v>
      </c>
      <c r="C21" s="43">
        <f>C20/C$5</f>
        <v>0</v>
      </c>
      <c r="D21" s="47">
        <f>D20/D$5</f>
        <v>0</v>
      </c>
      <c r="E21" s="47">
        <f>E20/E$5</f>
        <v>0</v>
      </c>
      <c r="F21" s="47">
        <f t="shared" ref="F21:X21" si="5">F20/F$5</f>
        <v>0</v>
      </c>
      <c r="G21" s="43">
        <f t="shared" si="5"/>
        <v>0</v>
      </c>
      <c r="H21" s="47">
        <f t="shared" si="5"/>
        <v>0</v>
      </c>
      <c r="I21" s="47">
        <f t="shared" si="5"/>
        <v>0</v>
      </c>
      <c r="J21" s="43">
        <f t="shared" si="5"/>
        <v>0</v>
      </c>
      <c r="K21" s="47">
        <f t="shared" si="5"/>
        <v>0</v>
      </c>
      <c r="L21" s="47">
        <f t="shared" si="5"/>
        <v>0</v>
      </c>
      <c r="M21" s="47">
        <f t="shared" si="5"/>
        <v>0</v>
      </c>
      <c r="N21" s="47">
        <f t="shared" si="5"/>
        <v>0</v>
      </c>
      <c r="O21" s="47">
        <f t="shared" si="5"/>
        <v>0</v>
      </c>
      <c r="P21" s="43">
        <f t="shared" si="5"/>
        <v>0</v>
      </c>
      <c r="Q21" s="47">
        <f t="shared" si="5"/>
        <v>0</v>
      </c>
      <c r="R21" s="47">
        <f t="shared" si="5"/>
        <v>0</v>
      </c>
      <c r="S21" s="47">
        <f t="shared" si="5"/>
        <v>0</v>
      </c>
      <c r="T21" s="43">
        <f t="shared" si="5"/>
        <v>0</v>
      </c>
      <c r="U21" s="47">
        <f t="shared" si="5"/>
        <v>0</v>
      </c>
      <c r="V21" s="43">
        <f t="shared" si="5"/>
        <v>0</v>
      </c>
      <c r="W21" s="47">
        <f t="shared" si="5"/>
        <v>0</v>
      </c>
      <c r="X21" s="47">
        <f t="shared" si="5"/>
        <v>0</v>
      </c>
      <c r="Y21" s="54">
        <f>Y20/$Y$5</f>
        <v>0</v>
      </c>
      <c r="Z21" s="192"/>
    </row>
  </sheetData>
  <mergeCells count="19">
    <mergeCell ref="T2:U2"/>
    <mergeCell ref="V2:X2"/>
    <mergeCell ref="A3:A6"/>
    <mergeCell ref="Z3:Z6"/>
    <mergeCell ref="A7:A9"/>
    <mergeCell ref="Z7:Z9"/>
    <mergeCell ref="A2:B2"/>
    <mergeCell ref="C2:F2"/>
    <mergeCell ref="G2:I2"/>
    <mergeCell ref="J2:O2"/>
    <mergeCell ref="P2:S2"/>
    <mergeCell ref="A19:A21"/>
    <mergeCell ref="Z19:Z21"/>
    <mergeCell ref="A16:A18"/>
    <mergeCell ref="Z16:Z18"/>
    <mergeCell ref="A10:A12"/>
    <mergeCell ref="Z10:Z12"/>
    <mergeCell ref="A13:A15"/>
    <mergeCell ref="Z13:Z15"/>
  </mergeCells>
  <phoneticPr fontId="1"/>
  <dataValidations count="1">
    <dataValidation imeMode="off" allowBlank="1" showInputMessage="1" showErrorMessage="1" sqref="C3:Z21"/>
  </dataValidations>
  <printOptions horizontalCentered="1" verticalCentered="1"/>
  <pageMargins left="0.70866141732283472" right="0.70866141732283472" top="0.74803149606299213" bottom="0.74803149606299213"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6"/>
  <sheetViews>
    <sheetView zoomScaleNormal="100" workbookViewId="0">
      <selection activeCell="B14" sqref="B14"/>
    </sheetView>
  </sheetViews>
  <sheetFormatPr defaultRowHeight="20.100000000000001" customHeight="1"/>
  <cols>
    <col min="1" max="9" width="3.85546875" style="1" customWidth="1"/>
    <col min="10" max="23" width="3.85546875" customWidth="1"/>
    <col min="24" max="25" width="3.140625" customWidth="1"/>
    <col min="26" max="26" width="13.28515625" bestFit="1" customWidth="1"/>
    <col min="27" max="27" width="6" bestFit="1" customWidth="1"/>
    <col min="28" max="28" width="53.7109375" bestFit="1" customWidth="1"/>
    <col min="29" max="29" width="90.42578125" bestFit="1" customWidth="1"/>
    <col min="30" max="31" width="11.5703125" bestFit="1" customWidth="1"/>
    <col min="32" max="188" width="3.140625" customWidth="1"/>
  </cols>
  <sheetData>
    <row r="1" spans="1:44" s="6" customFormat="1" ht="20.100000000000001" customHeight="1">
      <c r="A1" s="227">
        <v>43209</v>
      </c>
      <c r="B1" s="227"/>
      <c r="C1" s="227"/>
      <c r="D1" s="227"/>
      <c r="E1" s="227"/>
      <c r="F1" s="227"/>
      <c r="G1" s="227"/>
      <c r="H1" s="227"/>
      <c r="I1" s="227"/>
      <c r="J1" s="227"/>
      <c r="K1" s="227"/>
      <c r="L1" s="227"/>
      <c r="M1" s="227"/>
      <c r="N1" s="227"/>
      <c r="O1" s="227"/>
      <c r="P1" s="227"/>
      <c r="Q1" s="227"/>
      <c r="R1" s="227"/>
      <c r="S1" s="227"/>
      <c r="T1" s="227"/>
      <c r="U1" s="227"/>
      <c r="V1" s="227"/>
      <c r="W1" s="227"/>
    </row>
    <row r="2" spans="1:44" s="6" customFormat="1" ht="20.100000000000001" customHeight="1">
      <c r="A2" s="81" t="s">
        <v>0</v>
      </c>
      <c r="B2" s="81"/>
      <c r="C2" s="81"/>
      <c r="D2" s="81"/>
      <c r="E2" s="81"/>
      <c r="F2" s="81"/>
      <c r="G2" s="81"/>
      <c r="H2" s="81"/>
      <c r="I2" s="81"/>
      <c r="Y2" s="10"/>
    </row>
    <row r="3" spans="1:44" s="6" customFormat="1" ht="20.100000000000001" customHeight="1">
      <c r="A3" s="228" t="s">
        <v>116</v>
      </c>
      <c r="B3" s="229"/>
      <c r="C3" s="229"/>
      <c r="D3" s="229"/>
      <c r="E3" s="229"/>
      <c r="F3" s="229"/>
      <c r="G3" s="229"/>
      <c r="H3" s="229"/>
      <c r="I3" s="229"/>
      <c r="J3" s="229"/>
      <c r="K3" s="229"/>
      <c r="L3" s="230"/>
      <c r="M3" s="106"/>
      <c r="N3" s="105"/>
      <c r="O3" s="105"/>
      <c r="P3" s="105"/>
      <c r="Q3" s="105"/>
      <c r="R3" s="105"/>
      <c r="S3" s="105"/>
      <c r="T3" s="105"/>
      <c r="U3" s="105"/>
      <c r="V3" s="105"/>
      <c r="W3" s="82"/>
      <c r="X3" s="83"/>
      <c r="Y3" s="84"/>
      <c r="Z3" s="85"/>
      <c r="AA3" s="85"/>
      <c r="AB3" s="85"/>
      <c r="AC3" s="85"/>
      <c r="AD3" s="85"/>
      <c r="AE3" s="85"/>
      <c r="AF3" s="85"/>
      <c r="AH3"/>
      <c r="AI3"/>
      <c r="AJ3"/>
      <c r="AK3"/>
      <c r="AL3"/>
      <c r="AM3"/>
      <c r="AN3"/>
      <c r="AO3"/>
      <c r="AP3"/>
      <c r="AQ3"/>
      <c r="AR3"/>
    </row>
    <row r="4" spans="1:44" s="6" customFormat="1" ht="20.100000000000001" customHeight="1">
      <c r="A4" s="231"/>
      <c r="B4" s="232"/>
      <c r="C4" s="232"/>
      <c r="D4" s="232"/>
      <c r="E4" s="232"/>
      <c r="F4" s="232"/>
      <c r="G4" s="232"/>
      <c r="H4" s="232"/>
      <c r="I4" s="232"/>
      <c r="J4" s="232"/>
      <c r="K4" s="232"/>
      <c r="L4" s="233"/>
      <c r="M4" s="107"/>
      <c r="N4" s="90"/>
      <c r="O4" s="90"/>
      <c r="P4" s="90"/>
      <c r="Q4" s="90"/>
      <c r="R4" s="90"/>
      <c r="S4" s="90"/>
      <c r="T4" s="90"/>
      <c r="U4" s="90"/>
      <c r="V4" s="90"/>
      <c r="W4" s="86"/>
      <c r="X4" s="83"/>
      <c r="Y4" s="84"/>
      <c r="Z4" s="85"/>
      <c r="AA4" s="85"/>
      <c r="AB4" s="85"/>
      <c r="AC4" s="85"/>
      <c r="AD4" s="85"/>
      <c r="AE4" s="85"/>
      <c r="AF4" s="85"/>
      <c r="AH4"/>
      <c r="AI4"/>
      <c r="AJ4"/>
      <c r="AK4"/>
      <c r="AL4"/>
      <c r="AM4"/>
      <c r="AN4"/>
      <c r="AO4"/>
      <c r="AP4"/>
      <c r="AQ4"/>
      <c r="AR4"/>
    </row>
    <row r="5" spans="1:44" ht="20.100000000000001" customHeight="1">
      <c r="A5" s="234"/>
      <c r="B5" s="235"/>
      <c r="C5" s="235"/>
      <c r="D5" s="235"/>
      <c r="E5" s="235"/>
      <c r="F5" s="235"/>
      <c r="G5" s="235"/>
      <c r="H5" s="235"/>
      <c r="I5" s="235"/>
      <c r="J5" s="235"/>
      <c r="K5" s="235"/>
      <c r="L5" s="236"/>
      <c r="M5" s="107"/>
      <c r="N5" s="90"/>
      <c r="O5" s="90"/>
      <c r="P5" s="90"/>
      <c r="Q5" s="90"/>
      <c r="R5" s="90"/>
      <c r="S5" s="90"/>
      <c r="T5" s="90"/>
      <c r="U5" s="90"/>
      <c r="V5" s="90"/>
      <c r="W5" s="88"/>
      <c r="X5" s="85"/>
      <c r="Y5" s="84"/>
      <c r="AA5" s="130" t="s">
        <v>81</v>
      </c>
      <c r="AB5" s="31" t="s">
        <v>140</v>
      </c>
      <c r="AC5" s="31" t="s">
        <v>141</v>
      </c>
      <c r="AF5" s="85"/>
    </row>
    <row r="6" spans="1:44" ht="20.100000000000001" customHeight="1">
      <c r="A6" s="237" t="s">
        <v>119</v>
      </c>
      <c r="B6" s="238"/>
      <c r="C6" s="238"/>
      <c r="D6" s="238"/>
      <c r="E6" s="239"/>
      <c r="F6" s="246" t="s">
        <v>117</v>
      </c>
      <c r="G6" s="247"/>
      <c r="H6" s="247"/>
      <c r="I6" s="246" t="s">
        <v>118</v>
      </c>
      <c r="J6" s="247"/>
      <c r="K6" s="247"/>
      <c r="L6" s="248"/>
      <c r="M6" s="107"/>
      <c r="N6" s="90"/>
      <c r="O6" s="90"/>
      <c r="P6" s="90"/>
      <c r="Q6" s="90"/>
      <c r="R6" s="90"/>
      <c r="S6" s="90"/>
      <c r="T6" s="90"/>
      <c r="U6" s="90"/>
      <c r="V6" s="90"/>
      <c r="W6" s="88"/>
      <c r="X6" s="85"/>
      <c r="Z6" s="89" t="s">
        <v>3</v>
      </c>
      <c r="AA6" s="109">
        <f>A16</f>
        <v>0</v>
      </c>
      <c r="AB6" t="s">
        <v>142</v>
      </c>
      <c r="AC6" t="s">
        <v>147</v>
      </c>
      <c r="AF6" s="85"/>
    </row>
    <row r="7" spans="1:44" ht="20.100000000000001" customHeight="1">
      <c r="A7" s="240"/>
      <c r="B7" s="241"/>
      <c r="C7" s="241"/>
      <c r="D7" s="241"/>
      <c r="E7" s="242"/>
      <c r="F7" s="249">
        <f>W15</f>
        <v>0</v>
      </c>
      <c r="G7" s="250"/>
      <c r="H7" s="250"/>
      <c r="I7" s="253"/>
      <c r="J7" s="254"/>
      <c r="K7" s="254"/>
      <c r="L7" s="255"/>
      <c r="M7" s="107"/>
      <c r="N7" s="90"/>
      <c r="O7" s="90"/>
      <c r="P7" s="90"/>
      <c r="Q7" s="90"/>
      <c r="R7" s="90"/>
      <c r="S7" s="90"/>
      <c r="T7" s="90"/>
      <c r="U7" s="90"/>
      <c r="V7" s="90"/>
      <c r="W7" s="88"/>
      <c r="X7" s="85"/>
      <c r="Y7" s="84"/>
      <c r="Z7" s="89" t="s">
        <v>40</v>
      </c>
      <c r="AA7" s="109">
        <f>E16</f>
        <v>0</v>
      </c>
      <c r="AB7" t="s">
        <v>143</v>
      </c>
      <c r="AC7" t="s">
        <v>148</v>
      </c>
    </row>
    <row r="8" spans="1:44" ht="20.100000000000001" customHeight="1">
      <c r="A8" s="240"/>
      <c r="B8" s="241"/>
      <c r="C8" s="241"/>
      <c r="D8" s="241"/>
      <c r="E8" s="242"/>
      <c r="F8" s="251"/>
      <c r="G8" s="252"/>
      <c r="H8" s="252"/>
      <c r="I8" s="256"/>
      <c r="J8" s="257"/>
      <c r="K8" s="257"/>
      <c r="L8" s="258"/>
      <c r="M8" s="107"/>
      <c r="N8" s="90"/>
      <c r="O8" s="90"/>
      <c r="P8" s="90"/>
      <c r="Q8" s="90"/>
      <c r="R8" s="90"/>
      <c r="S8" s="90"/>
      <c r="T8" s="90"/>
      <c r="U8" s="90"/>
      <c r="V8" s="90"/>
      <c r="W8" s="88"/>
      <c r="X8" s="85"/>
      <c r="Y8" s="84"/>
      <c r="Z8" s="89" t="s">
        <v>12</v>
      </c>
      <c r="AA8" s="109">
        <f>H16</f>
        <v>0</v>
      </c>
      <c r="AB8" s="85" t="s">
        <v>144</v>
      </c>
      <c r="AC8" s="85" t="s">
        <v>149</v>
      </c>
      <c r="AD8" s="85"/>
    </row>
    <row r="9" spans="1:44" ht="20.100000000000001" customHeight="1">
      <c r="A9" s="240"/>
      <c r="B9" s="241"/>
      <c r="C9" s="241"/>
      <c r="D9" s="241"/>
      <c r="E9" s="242"/>
      <c r="F9" s="259"/>
      <c r="G9" s="260"/>
      <c r="H9" s="260"/>
      <c r="I9" s="260"/>
      <c r="J9" s="260"/>
      <c r="K9" s="260"/>
      <c r="L9" s="261"/>
      <c r="M9" s="107"/>
      <c r="N9" s="90"/>
      <c r="O9" s="90"/>
      <c r="P9" s="90"/>
      <c r="Q9" s="90"/>
      <c r="R9" s="90"/>
      <c r="S9" s="90"/>
      <c r="T9" s="90"/>
      <c r="U9" s="90"/>
      <c r="V9" s="90"/>
      <c r="W9" s="88"/>
      <c r="X9" s="85"/>
      <c r="Y9" s="84"/>
      <c r="Z9" s="89" t="s">
        <v>17</v>
      </c>
      <c r="AA9" s="109">
        <f>N16</f>
        <v>0</v>
      </c>
      <c r="AB9" s="85" t="s">
        <v>153</v>
      </c>
      <c r="AC9" s="85" t="s">
        <v>150</v>
      </c>
    </row>
    <row r="10" spans="1:44" ht="20.100000000000001" customHeight="1">
      <c r="A10" s="240"/>
      <c r="B10" s="241"/>
      <c r="C10" s="241"/>
      <c r="D10" s="241"/>
      <c r="E10" s="242"/>
      <c r="F10" s="262"/>
      <c r="G10" s="263"/>
      <c r="H10" s="263"/>
      <c r="I10" s="263"/>
      <c r="J10" s="263"/>
      <c r="K10" s="263"/>
      <c r="L10" s="264"/>
      <c r="M10" s="107"/>
      <c r="N10" s="90"/>
      <c r="O10" s="90"/>
      <c r="P10" s="90"/>
      <c r="Q10" s="90"/>
      <c r="R10" s="90"/>
      <c r="S10" s="90"/>
      <c r="T10" s="90"/>
      <c r="U10" s="90"/>
      <c r="V10" s="90"/>
      <c r="W10" s="88"/>
      <c r="X10" s="85"/>
      <c r="Y10" s="84"/>
      <c r="Z10" s="89" t="s">
        <v>42</v>
      </c>
      <c r="AA10" s="109">
        <f>R16</f>
        <v>0</v>
      </c>
      <c r="AB10" s="85" t="s">
        <v>145</v>
      </c>
      <c r="AC10" s="85" t="s">
        <v>151</v>
      </c>
    </row>
    <row r="11" spans="1:44" ht="20.100000000000001" customHeight="1">
      <c r="A11" s="243"/>
      <c r="B11" s="244"/>
      <c r="C11" s="244"/>
      <c r="D11" s="244"/>
      <c r="E11" s="245"/>
      <c r="F11" s="265"/>
      <c r="G11" s="266"/>
      <c r="H11" s="266"/>
      <c r="I11" s="266"/>
      <c r="J11" s="266"/>
      <c r="K11" s="266"/>
      <c r="L11" s="267"/>
      <c r="M11" s="108"/>
      <c r="N11" s="93"/>
      <c r="O11" s="93"/>
      <c r="P11" s="93"/>
      <c r="Q11" s="93"/>
      <c r="R11" s="93"/>
      <c r="S11" s="93"/>
      <c r="T11" s="93"/>
      <c r="U11" s="93"/>
      <c r="V11" s="93"/>
      <c r="W11" s="87"/>
      <c r="X11" s="85"/>
      <c r="Y11" s="84"/>
      <c r="Z11" s="89" t="s">
        <v>46</v>
      </c>
      <c r="AA11" s="109">
        <f>T16</f>
        <v>0</v>
      </c>
      <c r="AB11" s="85" t="s">
        <v>146</v>
      </c>
      <c r="AC11" s="85" t="s">
        <v>152</v>
      </c>
    </row>
    <row r="12" spans="1:44" ht="20.100000000000001" customHeight="1" thickBot="1">
      <c r="A12" s="216" t="s">
        <v>89</v>
      </c>
      <c r="B12" s="217"/>
      <c r="C12" s="217"/>
      <c r="D12" s="218"/>
      <c r="E12" s="219" t="s">
        <v>90</v>
      </c>
      <c r="F12" s="217"/>
      <c r="G12" s="218"/>
      <c r="H12" s="219" t="s">
        <v>91</v>
      </c>
      <c r="I12" s="217"/>
      <c r="J12" s="217"/>
      <c r="K12" s="217"/>
      <c r="L12" s="217"/>
      <c r="M12" s="218"/>
      <c r="N12" s="219" t="s">
        <v>92</v>
      </c>
      <c r="O12" s="217"/>
      <c r="P12" s="217"/>
      <c r="Q12" s="218"/>
      <c r="R12" s="219" t="s">
        <v>93</v>
      </c>
      <c r="S12" s="218"/>
      <c r="T12" s="219" t="s">
        <v>94</v>
      </c>
      <c r="U12" s="217"/>
      <c r="V12" s="220"/>
      <c r="W12" s="111" t="s">
        <v>81</v>
      </c>
      <c r="Y12" s="1"/>
    </row>
    <row r="13" spans="1:44" ht="15" customHeight="1" thickTop="1">
      <c r="A13" s="112" t="s">
        <v>88</v>
      </c>
      <c r="B13" s="97">
        <v>1</v>
      </c>
      <c r="C13" s="97">
        <v>2</v>
      </c>
      <c r="D13" s="97">
        <v>3</v>
      </c>
      <c r="E13" s="102">
        <v>2</v>
      </c>
      <c r="F13" s="97">
        <v>4</v>
      </c>
      <c r="G13" s="97">
        <v>5</v>
      </c>
      <c r="H13" s="102">
        <v>5</v>
      </c>
      <c r="I13" s="97">
        <v>6</v>
      </c>
      <c r="J13" s="97">
        <v>7</v>
      </c>
      <c r="K13" s="97">
        <v>8</v>
      </c>
      <c r="L13" s="97">
        <v>9</v>
      </c>
      <c r="M13" s="97">
        <v>10</v>
      </c>
      <c r="N13" s="102">
        <v>3</v>
      </c>
      <c r="O13" s="97">
        <v>11</v>
      </c>
      <c r="P13" s="97">
        <v>12</v>
      </c>
      <c r="Q13" s="97">
        <v>13</v>
      </c>
      <c r="R13" s="102">
        <v>1</v>
      </c>
      <c r="S13" s="97">
        <v>14</v>
      </c>
      <c r="T13" s="102">
        <v>2</v>
      </c>
      <c r="U13" s="100">
        <v>15</v>
      </c>
      <c r="V13" s="97">
        <v>16</v>
      </c>
      <c r="W13" s="113"/>
      <c r="Y13" s="3"/>
    </row>
    <row r="14" spans="1:44" ht="15" customHeight="1">
      <c r="A14" s="114">
        <f>SUM(B14:D14)</f>
        <v>15</v>
      </c>
      <c r="B14" s="98">
        <v>5</v>
      </c>
      <c r="C14" s="98">
        <v>5</v>
      </c>
      <c r="D14" s="98">
        <v>5</v>
      </c>
      <c r="E14" s="103">
        <f>SUM(F14:G14)</f>
        <v>16</v>
      </c>
      <c r="F14" s="98">
        <v>8</v>
      </c>
      <c r="G14" s="98">
        <v>8</v>
      </c>
      <c r="H14" s="103">
        <f>SUM(I14:M14)</f>
        <v>25</v>
      </c>
      <c r="I14" s="98">
        <v>5</v>
      </c>
      <c r="J14" s="98">
        <v>5</v>
      </c>
      <c r="K14" s="98">
        <v>5</v>
      </c>
      <c r="L14" s="98">
        <v>5</v>
      </c>
      <c r="M14" s="98">
        <v>5</v>
      </c>
      <c r="N14" s="103">
        <f>SUM(O14:Q14)</f>
        <v>18</v>
      </c>
      <c r="O14" s="98">
        <v>6</v>
      </c>
      <c r="P14" s="98">
        <v>6</v>
      </c>
      <c r="Q14" s="98">
        <v>6</v>
      </c>
      <c r="R14" s="103">
        <f>SUM(S14)</f>
        <v>10</v>
      </c>
      <c r="S14" s="99">
        <v>10</v>
      </c>
      <c r="T14" s="103">
        <f>SUM(U14:V14)</f>
        <v>16</v>
      </c>
      <c r="U14" s="101">
        <v>8</v>
      </c>
      <c r="V14" s="99">
        <v>8</v>
      </c>
      <c r="W14" s="115">
        <f>SUM(A14,E14,H14,N14,R14,T14)</f>
        <v>100</v>
      </c>
      <c r="Y14" s="4" t="s">
        <v>136</v>
      </c>
      <c r="Z14" s="84" t="s">
        <v>137</v>
      </c>
      <c r="AA14" s="6"/>
    </row>
    <row r="15" spans="1:44" ht="20.100000000000001" customHeight="1">
      <c r="A15" s="116">
        <f>SUM(B15:D15)</f>
        <v>0</v>
      </c>
      <c r="B15" s="136"/>
      <c r="C15" s="136"/>
      <c r="D15" s="136"/>
      <c r="E15" s="104">
        <f>SUM(F15:G15)</f>
        <v>0</v>
      </c>
      <c r="F15" s="136"/>
      <c r="G15" s="136"/>
      <c r="H15" s="104">
        <f>SUM(I15:M15)</f>
        <v>0</v>
      </c>
      <c r="I15" s="136"/>
      <c r="J15" s="136"/>
      <c r="K15" s="136"/>
      <c r="L15" s="136"/>
      <c r="M15" s="136"/>
      <c r="N15" s="104">
        <f>SUM(O15:Q15)</f>
        <v>0</v>
      </c>
      <c r="O15" s="136"/>
      <c r="P15" s="136"/>
      <c r="Q15" s="136"/>
      <c r="R15" s="104">
        <f>SUM(S15)</f>
        <v>0</v>
      </c>
      <c r="S15" s="137"/>
      <c r="T15" s="104">
        <f>SUM(U15:V15)</f>
        <v>0</v>
      </c>
      <c r="U15" s="138"/>
      <c r="V15" s="137"/>
      <c r="W15" s="117">
        <f>SUM(A15,E15,H15,N15,R15,T15)</f>
        <v>0</v>
      </c>
      <c r="Y15" s="4" t="s">
        <v>136</v>
      </c>
      <c r="Z15" s="84" t="s">
        <v>138</v>
      </c>
      <c r="AA15" s="6"/>
    </row>
    <row r="16" spans="1:44" s="132" customFormat="1" ht="20.100000000000001" customHeight="1">
      <c r="A16" s="118">
        <f>A15/A$14</f>
        <v>0</v>
      </c>
      <c r="B16" s="119">
        <f t="shared" ref="B16:V16" si="0">B15/B$14</f>
        <v>0</v>
      </c>
      <c r="C16" s="119">
        <f t="shared" si="0"/>
        <v>0</v>
      </c>
      <c r="D16" s="119">
        <f t="shared" si="0"/>
        <v>0</v>
      </c>
      <c r="E16" s="120">
        <f t="shared" si="0"/>
        <v>0</v>
      </c>
      <c r="F16" s="119">
        <f t="shared" si="0"/>
        <v>0</v>
      </c>
      <c r="G16" s="119">
        <f t="shared" si="0"/>
        <v>0</v>
      </c>
      <c r="H16" s="120">
        <f t="shared" si="0"/>
        <v>0</v>
      </c>
      <c r="I16" s="119">
        <f t="shared" si="0"/>
        <v>0</v>
      </c>
      <c r="J16" s="119">
        <f>J15/J$14</f>
        <v>0</v>
      </c>
      <c r="K16" s="119">
        <f t="shared" si="0"/>
        <v>0</v>
      </c>
      <c r="L16" s="119">
        <f t="shared" si="0"/>
        <v>0</v>
      </c>
      <c r="M16" s="119">
        <f t="shared" si="0"/>
        <v>0</v>
      </c>
      <c r="N16" s="120">
        <f t="shared" si="0"/>
        <v>0</v>
      </c>
      <c r="O16" s="119">
        <f t="shared" si="0"/>
        <v>0</v>
      </c>
      <c r="P16" s="119">
        <f t="shared" si="0"/>
        <v>0</v>
      </c>
      <c r="Q16" s="119">
        <f t="shared" si="0"/>
        <v>0</v>
      </c>
      <c r="R16" s="120">
        <f t="shared" si="0"/>
        <v>0</v>
      </c>
      <c r="S16" s="119">
        <f t="shared" si="0"/>
        <v>0</v>
      </c>
      <c r="T16" s="120">
        <f t="shared" si="0"/>
        <v>0</v>
      </c>
      <c r="U16" s="119">
        <f t="shared" si="0"/>
        <v>0</v>
      </c>
      <c r="V16" s="119">
        <f t="shared" si="0"/>
        <v>0</v>
      </c>
      <c r="W16" s="121">
        <f>W15/$W$14</f>
        <v>0</v>
      </c>
      <c r="Y16" s="4" t="s">
        <v>136</v>
      </c>
      <c r="Z16" s="132" t="s">
        <v>139</v>
      </c>
    </row>
    <row r="17" spans="1:44" s="132" customFormat="1" ht="20.100000000000001" customHeight="1">
      <c r="A17" s="92"/>
      <c r="B17" s="92"/>
      <c r="C17" s="92"/>
      <c r="D17" s="92"/>
      <c r="E17" s="134"/>
      <c r="F17" s="134"/>
      <c r="G17" s="134"/>
      <c r="H17" s="134"/>
      <c r="I17" s="92"/>
      <c r="J17" s="92"/>
      <c r="K17" s="92"/>
      <c r="L17" s="92"/>
      <c r="M17" s="92"/>
      <c r="N17" s="92"/>
      <c r="O17" s="92"/>
      <c r="P17" s="92"/>
      <c r="Q17" s="92"/>
      <c r="R17" s="92"/>
      <c r="S17" s="92"/>
      <c r="T17" s="92"/>
      <c r="U17" s="92"/>
      <c r="V17" s="92"/>
      <c r="W17" s="92"/>
      <c r="Y17" s="3"/>
    </row>
    <row r="18" spans="1:44" s="132" customFormat="1" ht="20.100000000000001" customHeight="1">
      <c r="A18" s="221" t="s">
        <v>127</v>
      </c>
      <c r="B18" s="221"/>
      <c r="C18" s="221"/>
      <c r="D18" s="221"/>
      <c r="E18" s="221"/>
      <c r="F18" s="221"/>
      <c r="G18" s="221"/>
      <c r="H18" s="221"/>
      <c r="I18" s="221"/>
      <c r="J18" s="221"/>
      <c r="K18" s="221"/>
      <c r="L18" s="221"/>
      <c r="M18" s="221"/>
      <c r="N18" s="221"/>
      <c r="O18" s="221"/>
      <c r="P18" s="221"/>
      <c r="Q18" s="221"/>
      <c r="R18" s="221"/>
      <c r="S18" s="221"/>
      <c r="T18" s="221"/>
      <c r="U18" s="221"/>
      <c r="V18" s="221"/>
      <c r="W18" s="221"/>
      <c r="X18" s="133"/>
      <c r="Y18" s="133"/>
      <c r="Z18" s="133"/>
    </row>
    <row r="19" spans="1:44" s="132" customFormat="1" ht="20.100000000000001" customHeight="1">
      <c r="A19" s="222" t="s">
        <v>120</v>
      </c>
      <c r="B19" s="223"/>
      <c r="C19" s="223"/>
      <c r="D19" s="223"/>
      <c r="E19" s="223"/>
      <c r="F19" s="223"/>
      <c r="G19" s="223"/>
      <c r="H19" s="223"/>
      <c r="I19" s="223"/>
      <c r="J19" s="223"/>
      <c r="K19" s="223"/>
      <c r="L19" s="223"/>
      <c r="M19" s="223"/>
      <c r="N19" s="223"/>
      <c r="O19" s="223"/>
      <c r="P19" s="223"/>
      <c r="Q19" s="223"/>
      <c r="R19" s="223"/>
      <c r="S19" s="223"/>
      <c r="T19" s="223"/>
      <c r="U19" s="223"/>
      <c r="V19" s="223"/>
      <c r="W19" s="224"/>
      <c r="X19" s="133"/>
      <c r="Y19" s="133"/>
      <c r="Z19" s="133"/>
    </row>
    <row r="20" spans="1:44" s="132" customFormat="1" ht="33.6" customHeight="1">
      <c r="A20" s="207"/>
      <c r="B20" s="208"/>
      <c r="C20" s="208"/>
      <c r="D20" s="208"/>
      <c r="E20" s="208"/>
      <c r="F20" s="208"/>
      <c r="G20" s="208"/>
      <c r="H20" s="208"/>
      <c r="I20" s="208"/>
      <c r="J20" s="208"/>
      <c r="K20" s="208"/>
      <c r="L20" s="208"/>
      <c r="M20" s="208"/>
      <c r="N20" s="208"/>
      <c r="O20" s="208"/>
      <c r="P20" s="208"/>
      <c r="Q20" s="208"/>
      <c r="R20" s="208"/>
      <c r="S20" s="208"/>
      <c r="T20" s="208"/>
      <c r="U20" s="208"/>
      <c r="V20" s="208"/>
      <c r="W20" s="209"/>
      <c r="X20" s="133"/>
      <c r="Y20" s="133"/>
      <c r="Z20" s="110"/>
      <c r="AA20"/>
      <c r="AB20"/>
      <c r="AC20"/>
      <c r="AD20"/>
      <c r="AE20"/>
      <c r="AF20"/>
      <c r="AG20"/>
      <c r="AH20"/>
      <c r="AI20"/>
      <c r="AJ20"/>
      <c r="AK20"/>
      <c r="AL20"/>
      <c r="AM20"/>
      <c r="AN20"/>
    </row>
    <row r="21" spans="1:44" s="132" customFormat="1" ht="20.100000000000001" customHeight="1">
      <c r="A21" s="210" t="s">
        <v>121</v>
      </c>
      <c r="B21" s="211"/>
      <c r="C21" s="211"/>
      <c r="D21" s="211"/>
      <c r="E21" s="211"/>
      <c r="F21" s="211"/>
      <c r="G21" s="211"/>
      <c r="H21" s="211"/>
      <c r="I21" s="211"/>
      <c r="J21" s="211"/>
      <c r="K21" s="211"/>
      <c r="L21" s="211"/>
      <c r="M21" s="211"/>
      <c r="N21" s="211"/>
      <c r="O21" s="211"/>
      <c r="P21" s="211"/>
      <c r="Q21" s="211"/>
      <c r="R21" s="211"/>
      <c r="S21" s="211"/>
      <c r="T21" s="211"/>
      <c r="U21" s="211"/>
      <c r="V21" s="211"/>
      <c r="W21" s="212"/>
      <c r="X21" s="133"/>
      <c r="Y21" s="133"/>
      <c r="Z21" s="110"/>
      <c r="AA21"/>
      <c r="AB21"/>
      <c r="AC21"/>
      <c r="AD21"/>
      <c r="AE21"/>
      <c r="AF21"/>
      <c r="AG21"/>
      <c r="AH21"/>
      <c r="AI21"/>
      <c r="AJ21"/>
      <c r="AK21"/>
      <c r="AL21"/>
      <c r="AM21"/>
      <c r="AN21"/>
    </row>
    <row r="22" spans="1:44" s="132" customFormat="1" ht="33.6" customHeight="1">
      <c r="A22" s="207"/>
      <c r="B22" s="225"/>
      <c r="C22" s="225"/>
      <c r="D22" s="225"/>
      <c r="E22" s="225"/>
      <c r="F22" s="225"/>
      <c r="G22" s="225"/>
      <c r="H22" s="225"/>
      <c r="I22" s="225"/>
      <c r="J22" s="225"/>
      <c r="K22" s="225"/>
      <c r="L22" s="225"/>
      <c r="M22" s="225"/>
      <c r="N22" s="225"/>
      <c r="O22" s="225"/>
      <c r="P22" s="225"/>
      <c r="Q22" s="225"/>
      <c r="R22" s="225"/>
      <c r="S22" s="225"/>
      <c r="T22" s="225"/>
      <c r="U22" s="225"/>
      <c r="V22" s="225"/>
      <c r="W22" s="226"/>
      <c r="X22" s="133"/>
      <c r="Y22" s="131"/>
      <c r="Z22" s="110"/>
      <c r="AA22"/>
      <c r="AB22"/>
      <c r="AC22"/>
      <c r="AD22"/>
      <c r="AE22"/>
      <c r="AF22"/>
      <c r="AG22"/>
      <c r="AH22"/>
      <c r="AI22"/>
      <c r="AJ22"/>
      <c r="AK22"/>
      <c r="AL22"/>
      <c r="AM22"/>
      <c r="AN22"/>
      <c r="AO22"/>
      <c r="AP22"/>
      <c r="AQ22"/>
      <c r="AR22"/>
    </row>
    <row r="23" spans="1:44" s="132" customFormat="1" ht="20.100000000000001" customHeight="1">
      <c r="A23" s="210" t="s">
        <v>122</v>
      </c>
      <c r="B23" s="211"/>
      <c r="C23" s="211"/>
      <c r="D23" s="211"/>
      <c r="E23" s="211"/>
      <c r="F23" s="211"/>
      <c r="G23" s="211"/>
      <c r="H23" s="211"/>
      <c r="I23" s="211"/>
      <c r="J23" s="211"/>
      <c r="K23" s="211"/>
      <c r="L23" s="211"/>
      <c r="M23" s="211"/>
      <c r="N23" s="211"/>
      <c r="O23" s="211"/>
      <c r="P23" s="211"/>
      <c r="Q23" s="211"/>
      <c r="R23" s="211"/>
      <c r="S23" s="211"/>
      <c r="T23" s="211"/>
      <c r="U23" s="211"/>
      <c r="V23" s="211"/>
      <c r="W23" s="212"/>
      <c r="X23" s="133"/>
      <c r="Y23" s="133"/>
      <c r="Z23" s="110"/>
      <c r="AA23"/>
      <c r="AB23"/>
      <c r="AC23"/>
      <c r="AD23"/>
      <c r="AE23"/>
      <c r="AF23"/>
      <c r="AG23"/>
      <c r="AH23"/>
      <c r="AI23"/>
      <c r="AJ23"/>
      <c r="AK23"/>
      <c r="AL23"/>
      <c r="AM23"/>
      <c r="AN23"/>
      <c r="AO23"/>
      <c r="AP23"/>
      <c r="AQ23"/>
      <c r="AR23"/>
    </row>
    <row r="24" spans="1:44" ht="33.6" customHeight="1">
      <c r="A24" s="207"/>
      <c r="B24" s="208"/>
      <c r="C24" s="208"/>
      <c r="D24" s="208"/>
      <c r="E24" s="208"/>
      <c r="F24" s="208"/>
      <c r="G24" s="208"/>
      <c r="H24" s="208"/>
      <c r="I24" s="208"/>
      <c r="J24" s="208"/>
      <c r="K24" s="208"/>
      <c r="L24" s="208"/>
      <c r="M24" s="208"/>
      <c r="N24" s="208"/>
      <c r="O24" s="208"/>
      <c r="P24" s="208"/>
      <c r="Q24" s="208"/>
      <c r="R24" s="208"/>
      <c r="S24" s="208"/>
      <c r="T24" s="208"/>
      <c r="U24" s="208"/>
      <c r="V24" s="208"/>
      <c r="W24" s="209"/>
      <c r="X24" s="110"/>
      <c r="Y24" s="133"/>
      <c r="Z24" s="110"/>
    </row>
    <row r="25" spans="1:44" ht="20.100000000000001" customHeight="1">
      <c r="A25" s="210" t="s">
        <v>123</v>
      </c>
      <c r="B25" s="211"/>
      <c r="C25" s="211"/>
      <c r="D25" s="211"/>
      <c r="E25" s="211"/>
      <c r="F25" s="211"/>
      <c r="G25" s="211"/>
      <c r="H25" s="211"/>
      <c r="I25" s="211"/>
      <c r="J25" s="211"/>
      <c r="K25" s="211"/>
      <c r="L25" s="211"/>
      <c r="M25" s="211"/>
      <c r="N25" s="211"/>
      <c r="O25" s="211"/>
      <c r="P25" s="211"/>
      <c r="Q25" s="211"/>
      <c r="R25" s="211"/>
      <c r="S25" s="211"/>
      <c r="T25" s="211"/>
      <c r="U25" s="211"/>
      <c r="V25" s="211"/>
      <c r="W25" s="212"/>
      <c r="X25" s="110"/>
      <c r="Y25" s="131"/>
      <c r="Z25" s="110"/>
    </row>
    <row r="26" spans="1:44" ht="33.6" customHeight="1">
      <c r="A26" s="207"/>
      <c r="B26" s="208"/>
      <c r="C26" s="208"/>
      <c r="D26" s="208"/>
      <c r="E26" s="208"/>
      <c r="F26" s="208"/>
      <c r="G26" s="208"/>
      <c r="H26" s="208"/>
      <c r="I26" s="208"/>
      <c r="J26" s="208"/>
      <c r="K26" s="208"/>
      <c r="L26" s="208"/>
      <c r="M26" s="208"/>
      <c r="N26" s="208"/>
      <c r="O26" s="208"/>
      <c r="P26" s="208"/>
      <c r="Q26" s="208"/>
      <c r="R26" s="208"/>
      <c r="S26" s="208"/>
      <c r="T26" s="208"/>
      <c r="U26" s="208"/>
      <c r="V26" s="208"/>
      <c r="W26" s="209"/>
      <c r="X26" s="110"/>
      <c r="Y26" s="131"/>
      <c r="Z26" s="110"/>
    </row>
    <row r="27" spans="1:44" ht="20.100000000000001" customHeight="1">
      <c r="A27" s="210" t="s">
        <v>124</v>
      </c>
      <c r="B27" s="211"/>
      <c r="C27" s="211"/>
      <c r="D27" s="211"/>
      <c r="E27" s="211"/>
      <c r="F27" s="211"/>
      <c r="G27" s="211"/>
      <c r="H27" s="211"/>
      <c r="I27" s="211"/>
      <c r="J27" s="211"/>
      <c r="K27" s="211"/>
      <c r="L27" s="211"/>
      <c r="M27" s="211"/>
      <c r="N27" s="211"/>
      <c r="O27" s="211"/>
      <c r="P27" s="211"/>
      <c r="Q27" s="211"/>
      <c r="R27" s="211"/>
      <c r="S27" s="211"/>
      <c r="T27" s="211"/>
      <c r="U27" s="211"/>
      <c r="V27" s="211"/>
      <c r="W27" s="212"/>
      <c r="X27" s="110"/>
      <c r="Y27" s="133"/>
      <c r="Z27" s="110"/>
    </row>
    <row r="28" spans="1:44" ht="33.6" customHeight="1">
      <c r="A28" s="207"/>
      <c r="B28" s="208"/>
      <c r="C28" s="208"/>
      <c r="D28" s="208"/>
      <c r="E28" s="208"/>
      <c r="F28" s="208"/>
      <c r="G28" s="208"/>
      <c r="H28" s="208"/>
      <c r="I28" s="208"/>
      <c r="J28" s="208"/>
      <c r="K28" s="208"/>
      <c r="L28" s="208"/>
      <c r="M28" s="208"/>
      <c r="N28" s="208"/>
      <c r="O28" s="208"/>
      <c r="P28" s="208"/>
      <c r="Q28" s="208"/>
      <c r="R28" s="208"/>
      <c r="S28" s="208"/>
      <c r="T28" s="208"/>
      <c r="U28" s="208"/>
      <c r="V28" s="208"/>
      <c r="W28" s="209"/>
      <c r="X28" s="110"/>
      <c r="Y28" s="133"/>
      <c r="Z28" s="110"/>
    </row>
    <row r="29" spans="1:44" ht="20.100000000000001" customHeight="1">
      <c r="A29" s="210" t="s">
        <v>125</v>
      </c>
      <c r="B29" s="211"/>
      <c r="C29" s="211"/>
      <c r="D29" s="211"/>
      <c r="E29" s="211"/>
      <c r="F29" s="211"/>
      <c r="G29" s="211"/>
      <c r="H29" s="211"/>
      <c r="I29" s="211"/>
      <c r="J29" s="211"/>
      <c r="K29" s="211"/>
      <c r="L29" s="211"/>
      <c r="M29" s="211"/>
      <c r="N29" s="211"/>
      <c r="O29" s="211"/>
      <c r="P29" s="211"/>
      <c r="Q29" s="211"/>
      <c r="R29" s="211"/>
      <c r="S29" s="211"/>
      <c r="T29" s="211"/>
      <c r="U29" s="211"/>
      <c r="V29" s="211"/>
      <c r="W29" s="212"/>
      <c r="X29" s="110"/>
      <c r="Y29" s="133"/>
      <c r="Z29" s="110"/>
    </row>
    <row r="30" spans="1:44" ht="33.6" customHeight="1">
      <c r="A30" s="207"/>
      <c r="B30" s="208"/>
      <c r="C30" s="208"/>
      <c r="D30" s="208"/>
      <c r="E30" s="208"/>
      <c r="F30" s="208"/>
      <c r="G30" s="208"/>
      <c r="H30" s="208"/>
      <c r="I30" s="208"/>
      <c r="J30" s="208"/>
      <c r="K30" s="208"/>
      <c r="L30" s="208"/>
      <c r="M30" s="208"/>
      <c r="N30" s="208"/>
      <c r="O30" s="208"/>
      <c r="P30" s="208"/>
      <c r="Q30" s="208"/>
      <c r="R30" s="208"/>
      <c r="S30" s="208"/>
      <c r="T30" s="208"/>
      <c r="U30" s="208"/>
      <c r="V30" s="208"/>
      <c r="W30" s="209"/>
      <c r="X30" s="110"/>
      <c r="Y30" s="133"/>
      <c r="Z30" s="110"/>
    </row>
    <row r="31" spans="1:44" ht="20.100000000000001" customHeight="1">
      <c r="A31" s="210" t="s">
        <v>126</v>
      </c>
      <c r="B31" s="211"/>
      <c r="C31" s="211"/>
      <c r="D31" s="211"/>
      <c r="E31" s="211"/>
      <c r="F31" s="211"/>
      <c r="G31" s="211"/>
      <c r="H31" s="211"/>
      <c r="I31" s="211"/>
      <c r="J31" s="211"/>
      <c r="K31" s="211"/>
      <c r="L31" s="211"/>
      <c r="M31" s="211"/>
      <c r="N31" s="211"/>
      <c r="O31" s="211"/>
      <c r="P31" s="211"/>
      <c r="Q31" s="211"/>
      <c r="R31" s="211"/>
      <c r="S31" s="211"/>
      <c r="T31" s="211"/>
      <c r="U31" s="211"/>
      <c r="V31" s="211"/>
      <c r="W31" s="212"/>
      <c r="X31" s="110"/>
      <c r="Y31" s="133"/>
      <c r="Z31" s="110"/>
    </row>
    <row r="32" spans="1:44" ht="20.100000000000001" customHeight="1">
      <c r="A32" s="213"/>
      <c r="B32" s="214"/>
      <c r="C32" s="214"/>
      <c r="D32" s="214"/>
      <c r="E32" s="214"/>
      <c r="F32" s="214"/>
      <c r="G32" s="214"/>
      <c r="H32" s="214"/>
      <c r="I32" s="214"/>
      <c r="J32" s="214"/>
      <c r="K32" s="214"/>
      <c r="L32" s="214"/>
      <c r="M32" s="214"/>
      <c r="N32" s="214"/>
      <c r="O32" s="214"/>
      <c r="P32" s="214"/>
      <c r="Q32" s="214"/>
      <c r="R32" s="214"/>
      <c r="S32" s="214"/>
      <c r="T32" s="214"/>
      <c r="U32" s="214"/>
      <c r="V32" s="214"/>
      <c r="W32" s="215"/>
      <c r="X32" s="110"/>
      <c r="Y32" s="133"/>
      <c r="Z32" s="110"/>
    </row>
    <row r="33" spans="1:26" ht="20.100000000000001" customHeight="1">
      <c r="A33" s="213"/>
      <c r="B33" s="214"/>
      <c r="C33" s="214"/>
      <c r="D33" s="214"/>
      <c r="E33" s="214"/>
      <c r="F33" s="214"/>
      <c r="G33" s="214"/>
      <c r="H33" s="214"/>
      <c r="I33" s="214"/>
      <c r="J33" s="214"/>
      <c r="K33" s="214"/>
      <c r="L33" s="214"/>
      <c r="M33" s="214"/>
      <c r="N33" s="214"/>
      <c r="O33" s="214"/>
      <c r="P33" s="214"/>
      <c r="Q33" s="214"/>
      <c r="R33" s="214"/>
      <c r="S33" s="214"/>
      <c r="T33" s="214"/>
      <c r="U33" s="214"/>
      <c r="V33" s="214"/>
      <c r="W33" s="215"/>
      <c r="X33" s="110"/>
      <c r="Y33" s="133"/>
      <c r="Z33" s="110"/>
    </row>
    <row r="34" spans="1:26" ht="20.100000000000001" customHeight="1">
      <c r="A34" s="207"/>
      <c r="B34" s="208"/>
      <c r="C34" s="208"/>
      <c r="D34" s="208"/>
      <c r="E34" s="208"/>
      <c r="F34" s="208"/>
      <c r="G34" s="208"/>
      <c r="H34" s="208"/>
      <c r="I34" s="208"/>
      <c r="J34" s="208"/>
      <c r="K34" s="208"/>
      <c r="L34" s="208"/>
      <c r="M34" s="208"/>
      <c r="N34" s="208"/>
      <c r="O34" s="208"/>
      <c r="P34" s="208"/>
      <c r="Q34" s="208"/>
      <c r="R34" s="208"/>
      <c r="S34" s="208"/>
      <c r="T34" s="208"/>
      <c r="U34" s="208"/>
      <c r="V34" s="208"/>
      <c r="W34" s="209"/>
      <c r="X34" s="110"/>
      <c r="Y34" s="133"/>
      <c r="Z34" s="110"/>
    </row>
    <row r="35" spans="1:26" ht="20.100000000000001" customHeight="1">
      <c r="A35" s="91"/>
      <c r="B35" s="91"/>
      <c r="C35" s="91"/>
      <c r="D35" s="91"/>
      <c r="E35" s="91"/>
      <c r="F35" s="91"/>
      <c r="G35" s="91"/>
      <c r="H35" s="91"/>
      <c r="I35" s="91"/>
      <c r="J35" s="91"/>
      <c r="K35" s="91"/>
      <c r="L35" s="91"/>
      <c r="M35" s="91"/>
      <c r="N35" s="91"/>
      <c r="O35" s="91"/>
      <c r="P35" s="91"/>
      <c r="Q35" s="91"/>
      <c r="R35" s="91"/>
      <c r="S35" s="91"/>
      <c r="T35" s="91"/>
      <c r="U35" s="91"/>
      <c r="V35" s="91"/>
      <c r="W35" s="91"/>
      <c r="X35" s="110"/>
      <c r="Y35" s="133"/>
      <c r="Z35" s="110"/>
    </row>
    <row r="36" spans="1:26" ht="20.100000000000001" customHeight="1">
      <c r="A36" s="91"/>
      <c r="B36" s="91"/>
      <c r="C36" s="91"/>
      <c r="D36" s="91"/>
      <c r="E36" s="91"/>
      <c r="F36" s="91"/>
      <c r="G36" s="91"/>
      <c r="H36" s="91"/>
      <c r="I36" s="91"/>
      <c r="J36" s="91"/>
      <c r="K36" s="91"/>
      <c r="L36" s="91"/>
      <c r="M36" s="91"/>
      <c r="N36" s="91"/>
      <c r="O36" s="91"/>
      <c r="P36" s="91"/>
      <c r="Q36" s="91"/>
      <c r="R36" s="91"/>
      <c r="S36" s="91"/>
      <c r="T36" s="91"/>
      <c r="U36" s="91"/>
      <c r="V36" s="91"/>
      <c r="W36" s="91"/>
      <c r="X36" s="110"/>
      <c r="Y36" s="133"/>
      <c r="Z36" s="110"/>
    </row>
    <row r="37" spans="1:26" ht="20.100000000000001" customHeight="1">
      <c r="A37" s="91"/>
      <c r="B37" s="91"/>
      <c r="C37" s="91"/>
      <c r="D37" s="91"/>
      <c r="E37" s="91"/>
      <c r="F37" s="91"/>
      <c r="G37" s="91"/>
      <c r="H37" s="91"/>
      <c r="I37" s="91"/>
      <c r="J37" s="91"/>
      <c r="K37" s="91"/>
      <c r="L37" s="91"/>
      <c r="M37" s="91"/>
      <c r="N37" s="91"/>
      <c r="O37" s="91"/>
      <c r="P37" s="91"/>
      <c r="Q37" s="91"/>
      <c r="R37" s="91"/>
      <c r="S37" s="91"/>
      <c r="T37" s="91"/>
      <c r="U37" s="91"/>
      <c r="V37" s="91"/>
      <c r="W37" s="91"/>
      <c r="X37" s="110"/>
      <c r="Y37" s="133"/>
      <c r="Z37" s="110"/>
    </row>
    <row r="38" spans="1:26" ht="20.100000000000001" customHeight="1">
      <c r="A38" s="91"/>
      <c r="B38" s="91"/>
      <c r="C38" s="91"/>
      <c r="D38" s="91"/>
      <c r="E38" s="91"/>
      <c r="F38" s="91"/>
      <c r="G38" s="91"/>
      <c r="H38" s="91"/>
      <c r="I38" s="91"/>
      <c r="J38" s="91"/>
      <c r="K38" s="91"/>
      <c r="L38" s="91"/>
      <c r="M38" s="91"/>
      <c r="N38" s="91"/>
      <c r="O38" s="91"/>
      <c r="P38" s="91"/>
      <c r="Q38" s="91"/>
      <c r="R38" s="91"/>
      <c r="S38" s="91"/>
      <c r="T38" s="91"/>
      <c r="U38" s="91"/>
      <c r="V38" s="91"/>
      <c r="W38" s="91"/>
      <c r="X38" s="110"/>
      <c r="Y38" s="133"/>
      <c r="Z38" s="110"/>
    </row>
    <row r="39" spans="1:26" ht="20.100000000000001" customHeight="1">
      <c r="A39" s="133"/>
      <c r="B39" s="133"/>
      <c r="C39" s="133"/>
      <c r="D39" s="133"/>
      <c r="E39" s="133"/>
      <c r="F39" s="133"/>
      <c r="G39" s="133"/>
      <c r="H39" s="133"/>
      <c r="I39" s="133"/>
      <c r="J39" s="110"/>
      <c r="K39" s="110"/>
      <c r="L39" s="110"/>
      <c r="M39" s="110"/>
      <c r="N39" s="110"/>
      <c r="O39" s="110"/>
      <c r="P39" s="110"/>
      <c r="Q39" s="110"/>
      <c r="R39" s="110"/>
      <c r="S39" s="110"/>
      <c r="T39" s="110"/>
      <c r="U39" s="110"/>
      <c r="V39" s="110"/>
      <c r="W39" s="110"/>
      <c r="X39" s="110"/>
      <c r="Y39" s="133"/>
      <c r="Z39" s="110"/>
    </row>
    <row r="40" spans="1:26" ht="20.100000000000001" customHeight="1">
      <c r="A40" s="133"/>
      <c r="B40" s="133"/>
      <c r="C40" s="133"/>
      <c r="D40" s="133"/>
      <c r="E40" s="133"/>
      <c r="F40" s="133"/>
      <c r="G40" s="133"/>
      <c r="H40" s="133"/>
      <c r="I40" s="133"/>
      <c r="J40" s="110"/>
      <c r="K40" s="110"/>
      <c r="L40" s="110"/>
      <c r="M40" s="110"/>
      <c r="N40" s="110"/>
      <c r="O40" s="110"/>
      <c r="P40" s="110"/>
      <c r="Q40" s="110"/>
      <c r="R40" s="110"/>
      <c r="S40" s="110"/>
      <c r="T40" s="110"/>
      <c r="U40" s="110"/>
      <c r="V40" s="110"/>
      <c r="W40" s="110"/>
      <c r="X40" s="110"/>
      <c r="Y40" s="133"/>
      <c r="Z40" s="110"/>
    </row>
    <row r="41" spans="1:26" ht="20.100000000000001" customHeight="1">
      <c r="A41" s="133"/>
      <c r="B41" s="133"/>
      <c r="C41" s="133"/>
      <c r="D41" s="133"/>
      <c r="E41" s="133"/>
      <c r="F41" s="133"/>
      <c r="G41" s="133"/>
      <c r="H41" s="133"/>
      <c r="I41" s="133"/>
      <c r="J41" s="110"/>
      <c r="K41" s="110"/>
      <c r="L41" s="110"/>
      <c r="M41" s="110"/>
      <c r="N41" s="110"/>
      <c r="O41" s="110"/>
      <c r="P41" s="110"/>
      <c r="Q41" s="110"/>
      <c r="R41" s="110"/>
      <c r="S41" s="110"/>
      <c r="T41" s="110"/>
      <c r="U41" s="110"/>
      <c r="V41" s="110"/>
      <c r="W41" s="110"/>
      <c r="X41" s="110"/>
      <c r="Y41" s="133"/>
      <c r="Z41" s="110"/>
    </row>
    <row r="42" spans="1:26" ht="20.100000000000001" customHeight="1">
      <c r="A42" s="133"/>
      <c r="B42" s="133"/>
      <c r="C42" s="133"/>
      <c r="D42" s="133"/>
      <c r="E42" s="133"/>
      <c r="F42" s="133"/>
      <c r="G42" s="133"/>
      <c r="H42" s="133"/>
      <c r="I42" s="133"/>
      <c r="J42" s="110"/>
      <c r="K42" s="110"/>
      <c r="L42" s="110"/>
      <c r="M42" s="110"/>
      <c r="N42" s="110"/>
      <c r="O42" s="110"/>
      <c r="P42" s="110"/>
      <c r="Q42" s="110"/>
      <c r="R42" s="110"/>
      <c r="S42" s="110"/>
      <c r="T42" s="110"/>
      <c r="U42" s="110"/>
      <c r="V42" s="110"/>
      <c r="W42" s="110"/>
      <c r="X42" s="110"/>
      <c r="Y42" s="133"/>
      <c r="Z42" s="110"/>
    </row>
    <row r="43" spans="1:26" ht="20.100000000000001" customHeight="1">
      <c r="A43" s="133"/>
      <c r="B43" s="133"/>
      <c r="C43" s="133"/>
      <c r="D43" s="133"/>
      <c r="E43" s="133"/>
      <c r="F43" s="133"/>
      <c r="G43" s="133"/>
      <c r="H43" s="133"/>
      <c r="I43" s="133"/>
      <c r="J43" s="110"/>
      <c r="K43" s="110"/>
      <c r="L43" s="110"/>
      <c r="M43" s="110"/>
      <c r="N43" s="110"/>
      <c r="O43" s="110"/>
      <c r="P43" s="110"/>
      <c r="Q43" s="110"/>
      <c r="R43" s="110"/>
      <c r="S43" s="110"/>
      <c r="T43" s="110"/>
      <c r="U43" s="110"/>
      <c r="V43" s="110"/>
      <c r="W43" s="110"/>
      <c r="X43" s="110"/>
      <c r="Y43" s="133"/>
      <c r="Z43" s="110"/>
    </row>
    <row r="44" spans="1:26" ht="20.100000000000001" customHeight="1">
      <c r="A44" s="133"/>
      <c r="B44" s="133"/>
      <c r="C44" s="133"/>
      <c r="D44" s="133"/>
      <c r="E44" s="133"/>
      <c r="F44" s="133"/>
      <c r="G44" s="133"/>
      <c r="H44" s="133"/>
      <c r="I44" s="133"/>
      <c r="J44" s="110"/>
      <c r="K44" s="110"/>
      <c r="L44" s="110"/>
      <c r="M44" s="110"/>
      <c r="N44" s="110"/>
      <c r="O44" s="110"/>
      <c r="P44" s="110"/>
      <c r="Q44" s="110"/>
      <c r="R44" s="110"/>
      <c r="S44" s="110"/>
      <c r="T44" s="110"/>
      <c r="U44" s="110"/>
      <c r="V44" s="110"/>
      <c r="W44" s="110"/>
      <c r="X44" s="110"/>
      <c r="Y44" s="133"/>
      <c r="Z44" s="110"/>
    </row>
    <row r="45" spans="1:26" ht="20.100000000000001" customHeight="1">
      <c r="A45" s="133"/>
      <c r="B45" s="133"/>
      <c r="C45" s="133"/>
      <c r="D45" s="133"/>
      <c r="E45" s="133"/>
      <c r="F45" s="133"/>
      <c r="G45" s="133"/>
      <c r="H45" s="133"/>
      <c r="I45" s="133"/>
      <c r="J45" s="110"/>
      <c r="K45" s="110"/>
      <c r="L45" s="110"/>
      <c r="M45" s="110"/>
      <c r="N45" s="110"/>
      <c r="O45" s="110"/>
      <c r="P45" s="110"/>
      <c r="Q45" s="110"/>
      <c r="R45" s="110"/>
      <c r="S45" s="110"/>
      <c r="T45" s="110"/>
      <c r="U45" s="110"/>
      <c r="V45" s="110"/>
      <c r="W45" s="110"/>
      <c r="X45" s="110"/>
      <c r="Y45" s="133"/>
      <c r="Z45" s="110"/>
    </row>
    <row r="46" spans="1:26" ht="20.100000000000001" customHeight="1">
      <c r="A46" s="133"/>
      <c r="B46" s="133"/>
      <c r="C46" s="133"/>
      <c r="D46" s="133"/>
      <c r="E46" s="133"/>
      <c r="F46" s="133"/>
      <c r="G46" s="133"/>
      <c r="H46" s="133"/>
      <c r="I46" s="133"/>
      <c r="J46" s="110"/>
      <c r="K46" s="110"/>
      <c r="L46" s="110"/>
      <c r="M46" s="110"/>
      <c r="N46" s="110"/>
      <c r="O46" s="110"/>
      <c r="P46" s="110"/>
      <c r="Q46" s="110"/>
      <c r="R46" s="110"/>
      <c r="S46" s="110"/>
      <c r="T46" s="110"/>
      <c r="U46" s="110"/>
      <c r="V46" s="110"/>
      <c r="W46" s="110"/>
      <c r="X46" s="110"/>
      <c r="Y46" s="133"/>
      <c r="Z46" s="110"/>
    </row>
    <row r="47" spans="1:26" ht="20.100000000000001" customHeight="1">
      <c r="A47" s="133"/>
      <c r="B47" s="133"/>
      <c r="C47" s="133"/>
      <c r="D47" s="133"/>
      <c r="E47" s="133"/>
      <c r="F47" s="133"/>
      <c r="G47" s="133"/>
      <c r="H47" s="133"/>
      <c r="I47" s="133"/>
      <c r="J47" s="110"/>
      <c r="K47" s="110"/>
      <c r="L47" s="110"/>
      <c r="M47" s="110"/>
      <c r="N47" s="110"/>
      <c r="O47" s="110"/>
      <c r="P47" s="110"/>
      <c r="Q47" s="110"/>
      <c r="R47" s="110"/>
      <c r="S47" s="110"/>
      <c r="T47" s="110"/>
      <c r="U47" s="110"/>
      <c r="V47" s="110"/>
      <c r="W47" s="110"/>
      <c r="X47" s="110"/>
      <c r="Y47" s="133"/>
      <c r="Z47" s="110"/>
    </row>
    <row r="48" spans="1:26" ht="20.100000000000001" customHeight="1">
      <c r="A48" s="133"/>
      <c r="B48" s="133"/>
      <c r="C48" s="133"/>
      <c r="D48" s="133"/>
      <c r="E48" s="133"/>
      <c r="F48" s="133"/>
      <c r="G48" s="133"/>
      <c r="H48" s="133"/>
      <c r="I48" s="133"/>
      <c r="J48" s="110"/>
      <c r="K48" s="110"/>
      <c r="L48" s="110"/>
      <c r="M48" s="110"/>
      <c r="N48" s="110"/>
      <c r="O48" s="110"/>
      <c r="P48" s="110"/>
      <c r="Q48" s="110"/>
      <c r="R48" s="110"/>
      <c r="S48" s="110"/>
      <c r="T48" s="110"/>
      <c r="U48" s="110"/>
      <c r="V48" s="110"/>
      <c r="W48" s="110"/>
      <c r="X48" s="110"/>
      <c r="Y48" s="133"/>
      <c r="Z48" s="110"/>
    </row>
    <row r="49" spans="1:26" ht="20.100000000000001" customHeight="1">
      <c r="A49" s="133"/>
      <c r="B49" s="133"/>
      <c r="C49" s="133"/>
      <c r="D49" s="133"/>
      <c r="E49" s="133"/>
      <c r="F49" s="133"/>
      <c r="G49" s="133"/>
      <c r="H49" s="133"/>
      <c r="I49" s="133"/>
      <c r="J49" s="110"/>
      <c r="K49" s="110"/>
      <c r="L49" s="110"/>
      <c r="M49" s="110"/>
      <c r="N49" s="110"/>
      <c r="O49" s="110"/>
      <c r="P49" s="110"/>
      <c r="Q49" s="110"/>
      <c r="R49" s="110"/>
      <c r="S49" s="110"/>
      <c r="T49" s="110"/>
      <c r="U49" s="110"/>
      <c r="V49" s="110"/>
      <c r="W49" s="110"/>
      <c r="X49" s="110"/>
      <c r="Y49" s="133"/>
      <c r="Z49" s="110"/>
    </row>
    <row r="50" spans="1:26" ht="20.100000000000001" customHeight="1">
      <c r="A50" s="133"/>
      <c r="B50" s="133"/>
      <c r="C50" s="133"/>
      <c r="D50" s="133"/>
      <c r="E50" s="133"/>
      <c r="F50" s="133"/>
      <c r="G50" s="133"/>
      <c r="H50" s="133"/>
      <c r="I50" s="133"/>
      <c r="J50" s="110"/>
      <c r="K50" s="110"/>
      <c r="L50" s="110"/>
      <c r="M50" s="110"/>
      <c r="N50" s="110"/>
      <c r="O50" s="110"/>
      <c r="P50" s="110"/>
      <c r="Q50" s="110"/>
      <c r="R50" s="110"/>
      <c r="S50" s="110"/>
      <c r="T50" s="110"/>
      <c r="U50" s="110"/>
      <c r="V50" s="110"/>
      <c r="W50" s="110"/>
      <c r="X50" s="110"/>
      <c r="Y50" s="133"/>
      <c r="Z50" s="110"/>
    </row>
    <row r="51" spans="1:26" ht="20.100000000000001" customHeight="1">
      <c r="A51" s="133"/>
      <c r="B51" s="133"/>
      <c r="C51" s="133"/>
      <c r="D51" s="133"/>
      <c r="E51" s="133"/>
      <c r="F51" s="133"/>
      <c r="G51" s="133"/>
      <c r="H51" s="133"/>
      <c r="I51" s="133"/>
      <c r="J51" s="110"/>
      <c r="K51" s="110"/>
      <c r="L51" s="110"/>
      <c r="M51" s="110"/>
      <c r="N51" s="110"/>
      <c r="O51" s="110"/>
      <c r="P51" s="110"/>
      <c r="Q51" s="110"/>
      <c r="R51" s="110"/>
      <c r="S51" s="110"/>
      <c r="T51" s="110"/>
      <c r="U51" s="110"/>
      <c r="V51" s="110"/>
      <c r="W51" s="110"/>
      <c r="X51" s="110"/>
      <c r="Y51" s="133"/>
      <c r="Z51" s="110"/>
    </row>
    <row r="52" spans="1:26" ht="20.100000000000001" customHeight="1">
      <c r="Y52" s="1"/>
    </row>
    <row r="53" spans="1:26" ht="20.100000000000001" customHeight="1">
      <c r="Y53" s="1"/>
    </row>
    <row r="54" spans="1:26" ht="20.100000000000001" customHeight="1">
      <c r="Y54" s="1"/>
    </row>
    <row r="55" spans="1:26" ht="20.100000000000001" customHeight="1">
      <c r="Y55" s="1"/>
    </row>
    <row r="56" spans="1:26" ht="20.100000000000001" customHeight="1">
      <c r="Y56" s="1"/>
    </row>
  </sheetData>
  <mergeCells count="30">
    <mergeCell ref="A1:W1"/>
    <mergeCell ref="A3:L3"/>
    <mergeCell ref="A4:L5"/>
    <mergeCell ref="A6:E11"/>
    <mergeCell ref="F6:H6"/>
    <mergeCell ref="I6:L6"/>
    <mergeCell ref="F7:H8"/>
    <mergeCell ref="I7:L8"/>
    <mergeCell ref="F9:L11"/>
    <mergeCell ref="A23:W23"/>
    <mergeCell ref="A12:D12"/>
    <mergeCell ref="E12:G12"/>
    <mergeCell ref="H12:M12"/>
    <mergeCell ref="N12:Q12"/>
    <mergeCell ref="R12:S12"/>
    <mergeCell ref="T12:V12"/>
    <mergeCell ref="A18:W18"/>
    <mergeCell ref="A19:W19"/>
    <mergeCell ref="A20:W20"/>
    <mergeCell ref="A21:W21"/>
    <mergeCell ref="A22:W22"/>
    <mergeCell ref="A30:W30"/>
    <mergeCell ref="A31:W31"/>
    <mergeCell ref="A32:W34"/>
    <mergeCell ref="A24:W24"/>
    <mergeCell ref="A25:W25"/>
    <mergeCell ref="A26:W26"/>
    <mergeCell ref="A27:W27"/>
    <mergeCell ref="A28:W28"/>
    <mergeCell ref="A29:W29"/>
  </mergeCells>
  <phoneticPr fontId="1"/>
  <dataValidations count="1">
    <dataValidation imeMode="off" allowBlank="1" showInputMessage="1" showErrorMessage="1" sqref="A13:W16"/>
  </dataValidations>
  <printOptions horizontalCentered="1" verticalCentered="1"/>
  <pageMargins left="3.937007874015748E-2" right="3.937007874015748E-2" top="0.35433070866141736" bottom="0.35433070866141736" header="0" footer="0"/>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6"/>
  <sheetViews>
    <sheetView topLeftCell="A28" zoomScaleNormal="100" workbookViewId="0">
      <selection activeCell="A4" sqref="A4:L5"/>
    </sheetView>
  </sheetViews>
  <sheetFormatPr defaultRowHeight="20.100000000000001" customHeight="1"/>
  <cols>
    <col min="1" max="9" width="3.85546875" style="1" customWidth="1"/>
    <col min="10" max="23" width="3.85546875" customWidth="1"/>
    <col min="24" max="25" width="3.140625" customWidth="1"/>
    <col min="26" max="26" width="13.28515625" bestFit="1" customWidth="1"/>
    <col min="27" max="27" width="6" bestFit="1" customWidth="1"/>
    <col min="28" max="28" width="53.7109375" bestFit="1" customWidth="1"/>
    <col min="29" max="29" width="90.42578125" bestFit="1" customWidth="1"/>
    <col min="30" max="31" width="11.5703125" bestFit="1" customWidth="1"/>
    <col min="32" max="188" width="3.140625" customWidth="1"/>
  </cols>
  <sheetData>
    <row r="1" spans="1:44" s="6" customFormat="1" ht="20.100000000000001" customHeight="1">
      <c r="A1" s="227">
        <v>43209</v>
      </c>
      <c r="B1" s="227"/>
      <c r="C1" s="227"/>
      <c r="D1" s="227"/>
      <c r="E1" s="227"/>
      <c r="F1" s="227"/>
      <c r="G1" s="227"/>
      <c r="H1" s="227"/>
      <c r="I1" s="227"/>
      <c r="J1" s="227"/>
      <c r="K1" s="227"/>
      <c r="L1" s="227"/>
      <c r="M1" s="227"/>
      <c r="N1" s="227"/>
      <c r="O1" s="227"/>
      <c r="P1" s="227"/>
      <c r="Q1" s="227"/>
      <c r="R1" s="227"/>
      <c r="S1" s="227"/>
      <c r="T1" s="227"/>
      <c r="U1" s="227"/>
      <c r="V1" s="227"/>
      <c r="W1" s="227"/>
    </row>
    <row r="2" spans="1:44" s="6" customFormat="1" ht="20.100000000000001" customHeight="1">
      <c r="A2" s="81" t="s">
        <v>0</v>
      </c>
      <c r="B2" s="81"/>
      <c r="C2" s="81"/>
      <c r="D2" s="81"/>
      <c r="E2" s="81"/>
      <c r="F2" s="81"/>
      <c r="G2" s="81"/>
      <c r="H2" s="81"/>
      <c r="I2" s="81"/>
      <c r="Y2" s="10"/>
    </row>
    <row r="3" spans="1:44" s="6" customFormat="1" ht="20.100000000000001" customHeight="1">
      <c r="A3" s="228" t="s">
        <v>116</v>
      </c>
      <c r="B3" s="229"/>
      <c r="C3" s="229"/>
      <c r="D3" s="229"/>
      <c r="E3" s="229"/>
      <c r="F3" s="229"/>
      <c r="G3" s="229"/>
      <c r="H3" s="229"/>
      <c r="I3" s="229"/>
      <c r="J3" s="229"/>
      <c r="K3" s="229"/>
      <c r="L3" s="230"/>
      <c r="M3" s="106"/>
      <c r="N3" s="105"/>
      <c r="O3" s="105"/>
      <c r="P3" s="105"/>
      <c r="Q3" s="105"/>
      <c r="R3" s="105"/>
      <c r="S3" s="105"/>
      <c r="T3" s="105"/>
      <c r="U3" s="105"/>
      <c r="V3" s="105"/>
      <c r="W3" s="82"/>
      <c r="X3" s="83"/>
      <c r="Y3" s="84"/>
      <c r="Z3" s="85"/>
      <c r="AA3" s="85"/>
      <c r="AB3" s="85"/>
      <c r="AC3" s="85"/>
      <c r="AD3" s="85"/>
      <c r="AE3" s="85"/>
      <c r="AF3" s="85"/>
      <c r="AH3"/>
      <c r="AI3"/>
      <c r="AJ3"/>
      <c r="AK3"/>
      <c r="AL3"/>
      <c r="AM3"/>
      <c r="AN3"/>
      <c r="AO3"/>
      <c r="AP3"/>
      <c r="AQ3"/>
      <c r="AR3"/>
    </row>
    <row r="4" spans="1:44" s="6" customFormat="1" ht="20.100000000000001" customHeight="1">
      <c r="A4" s="269"/>
      <c r="B4" s="270"/>
      <c r="C4" s="270"/>
      <c r="D4" s="270"/>
      <c r="E4" s="270"/>
      <c r="F4" s="270"/>
      <c r="G4" s="270"/>
      <c r="H4" s="270"/>
      <c r="I4" s="270"/>
      <c r="J4" s="270"/>
      <c r="K4" s="270"/>
      <c r="L4" s="271"/>
      <c r="M4" s="107"/>
      <c r="N4" s="90"/>
      <c r="O4" s="90"/>
      <c r="P4" s="90"/>
      <c r="Q4" s="90"/>
      <c r="R4" s="90"/>
      <c r="S4" s="90"/>
      <c r="T4" s="90"/>
      <c r="U4" s="90"/>
      <c r="V4" s="90"/>
      <c r="W4" s="86"/>
      <c r="X4" s="83"/>
      <c r="Y4" s="84"/>
      <c r="Z4" s="85"/>
      <c r="AA4" s="85"/>
      <c r="AB4" s="85"/>
      <c r="AC4" s="85"/>
      <c r="AD4" s="85"/>
      <c r="AE4" s="85"/>
      <c r="AF4" s="85"/>
      <c r="AH4"/>
      <c r="AI4"/>
      <c r="AJ4"/>
      <c r="AK4"/>
      <c r="AL4"/>
      <c r="AM4"/>
      <c r="AN4"/>
      <c r="AO4"/>
      <c r="AP4"/>
      <c r="AQ4"/>
      <c r="AR4"/>
    </row>
    <row r="5" spans="1:44" ht="20.100000000000001" customHeight="1">
      <c r="A5" s="272"/>
      <c r="B5" s="273"/>
      <c r="C5" s="273"/>
      <c r="D5" s="273"/>
      <c r="E5" s="273"/>
      <c r="F5" s="273"/>
      <c r="G5" s="273"/>
      <c r="H5" s="273"/>
      <c r="I5" s="273"/>
      <c r="J5" s="273"/>
      <c r="K5" s="273"/>
      <c r="L5" s="274"/>
      <c r="M5" s="107"/>
      <c r="N5" s="90"/>
      <c r="O5" s="90"/>
      <c r="P5" s="90"/>
      <c r="Q5" s="90"/>
      <c r="R5" s="90"/>
      <c r="S5" s="90"/>
      <c r="T5" s="90"/>
      <c r="U5" s="90"/>
      <c r="V5" s="90"/>
      <c r="W5" s="88"/>
      <c r="X5" s="85"/>
      <c r="Y5" s="84"/>
      <c r="AA5" s="130" t="s">
        <v>81</v>
      </c>
      <c r="AB5" s="31" t="s">
        <v>140</v>
      </c>
      <c r="AC5" s="31" t="s">
        <v>141</v>
      </c>
      <c r="AF5" s="85"/>
    </row>
    <row r="6" spans="1:44" ht="20.100000000000001" customHeight="1">
      <c r="A6" s="237" t="s">
        <v>119</v>
      </c>
      <c r="B6" s="238"/>
      <c r="C6" s="238"/>
      <c r="D6" s="238"/>
      <c r="E6" s="239"/>
      <c r="F6" s="246" t="s">
        <v>117</v>
      </c>
      <c r="G6" s="247"/>
      <c r="H6" s="247"/>
      <c r="I6" s="246" t="s">
        <v>118</v>
      </c>
      <c r="J6" s="247"/>
      <c r="K6" s="247"/>
      <c r="L6" s="248"/>
      <c r="M6" s="107"/>
      <c r="N6" s="90"/>
      <c r="O6" s="90"/>
      <c r="P6" s="90"/>
      <c r="Q6" s="90"/>
      <c r="R6" s="90"/>
      <c r="S6" s="90"/>
      <c r="T6" s="90"/>
      <c r="U6" s="90"/>
      <c r="V6" s="90"/>
      <c r="W6" s="88"/>
      <c r="X6" s="85"/>
      <c r="Z6" s="89" t="s">
        <v>3</v>
      </c>
      <c r="AA6" s="109">
        <f>A16</f>
        <v>0.8</v>
      </c>
      <c r="AB6" t="s">
        <v>142</v>
      </c>
      <c r="AC6" t="s">
        <v>147</v>
      </c>
      <c r="AF6" s="85"/>
    </row>
    <row r="7" spans="1:44" ht="20.100000000000001" customHeight="1">
      <c r="A7" s="240"/>
      <c r="B7" s="241"/>
      <c r="C7" s="241"/>
      <c r="D7" s="241"/>
      <c r="E7" s="242"/>
      <c r="F7" s="249">
        <f>W15</f>
        <v>86</v>
      </c>
      <c r="G7" s="250"/>
      <c r="H7" s="250"/>
      <c r="I7" s="249" t="s">
        <v>128</v>
      </c>
      <c r="J7" s="250"/>
      <c r="K7" s="250"/>
      <c r="L7" s="275"/>
      <c r="M7" s="107"/>
      <c r="N7" s="90"/>
      <c r="O7" s="90"/>
      <c r="P7" s="90"/>
      <c r="Q7" s="90"/>
      <c r="R7" s="90"/>
      <c r="S7" s="90"/>
      <c r="T7" s="90"/>
      <c r="U7" s="90"/>
      <c r="V7" s="90"/>
      <c r="W7" s="88"/>
      <c r="X7" s="85"/>
      <c r="Y7" s="84"/>
      <c r="Z7" s="89" t="s">
        <v>40</v>
      </c>
      <c r="AA7" s="109">
        <f>E16</f>
        <v>0.91666666666666663</v>
      </c>
      <c r="AB7" t="s">
        <v>143</v>
      </c>
      <c r="AC7" t="s">
        <v>148</v>
      </c>
    </row>
    <row r="8" spans="1:44" ht="20.100000000000001" customHeight="1">
      <c r="A8" s="240"/>
      <c r="B8" s="241"/>
      <c r="C8" s="241"/>
      <c r="D8" s="241"/>
      <c r="E8" s="242"/>
      <c r="F8" s="251"/>
      <c r="G8" s="252"/>
      <c r="H8" s="252"/>
      <c r="I8" s="251"/>
      <c r="J8" s="252"/>
      <c r="K8" s="252"/>
      <c r="L8" s="276"/>
      <c r="M8" s="107"/>
      <c r="N8" s="90"/>
      <c r="O8" s="90"/>
      <c r="P8" s="90"/>
      <c r="Q8" s="90"/>
      <c r="R8" s="90"/>
      <c r="S8" s="90"/>
      <c r="T8" s="90"/>
      <c r="U8" s="90"/>
      <c r="V8" s="90"/>
      <c r="W8" s="88"/>
      <c r="X8" s="85"/>
      <c r="Y8" s="84"/>
      <c r="Z8" s="89" t="s">
        <v>12</v>
      </c>
      <c r="AA8" s="109">
        <f>H16</f>
        <v>1</v>
      </c>
      <c r="AB8" s="85" t="s">
        <v>144</v>
      </c>
      <c r="AC8" s="85" t="s">
        <v>149</v>
      </c>
      <c r="AD8" s="85"/>
    </row>
    <row r="9" spans="1:44" ht="20.100000000000001" customHeight="1">
      <c r="A9" s="240"/>
      <c r="B9" s="241"/>
      <c r="C9" s="241"/>
      <c r="D9" s="241"/>
      <c r="E9" s="242"/>
      <c r="F9" s="246"/>
      <c r="G9" s="247"/>
      <c r="H9" s="247"/>
      <c r="I9" s="247"/>
      <c r="J9" s="247"/>
      <c r="K9" s="247"/>
      <c r="L9" s="248"/>
      <c r="M9" s="107"/>
      <c r="N9" s="90"/>
      <c r="O9" s="90"/>
      <c r="P9" s="90"/>
      <c r="Q9" s="90"/>
      <c r="R9" s="90"/>
      <c r="S9" s="90"/>
      <c r="T9" s="90"/>
      <c r="U9" s="90"/>
      <c r="V9" s="90"/>
      <c r="W9" s="88"/>
      <c r="X9" s="85"/>
      <c r="Y9" s="84"/>
      <c r="Z9" s="89" t="s">
        <v>17</v>
      </c>
      <c r="AA9" s="109">
        <f>N16</f>
        <v>0.72222222222222221</v>
      </c>
      <c r="AB9" s="85" t="s">
        <v>153</v>
      </c>
      <c r="AC9" s="85" t="s">
        <v>150</v>
      </c>
    </row>
    <row r="10" spans="1:44" ht="20.100000000000001" customHeight="1">
      <c r="A10" s="240"/>
      <c r="B10" s="241"/>
      <c r="C10" s="241"/>
      <c r="D10" s="241"/>
      <c r="E10" s="242"/>
      <c r="F10" s="277"/>
      <c r="G10" s="278"/>
      <c r="H10" s="278"/>
      <c r="I10" s="278"/>
      <c r="J10" s="278"/>
      <c r="K10" s="278"/>
      <c r="L10" s="279"/>
      <c r="M10" s="107"/>
      <c r="N10" s="90"/>
      <c r="O10" s="90"/>
      <c r="P10" s="90"/>
      <c r="Q10" s="90"/>
      <c r="R10" s="90"/>
      <c r="S10" s="90"/>
      <c r="T10" s="90"/>
      <c r="U10" s="90"/>
      <c r="V10" s="90"/>
      <c r="W10" s="88"/>
      <c r="X10" s="85"/>
      <c r="Y10" s="84"/>
      <c r="Z10" s="89" t="s">
        <v>42</v>
      </c>
      <c r="AA10" s="109">
        <f>R16</f>
        <v>0.8</v>
      </c>
      <c r="AB10" s="85" t="s">
        <v>145</v>
      </c>
      <c r="AC10" s="85" t="s">
        <v>151</v>
      </c>
    </row>
    <row r="11" spans="1:44" ht="20.100000000000001" customHeight="1">
      <c r="A11" s="243"/>
      <c r="B11" s="244"/>
      <c r="C11" s="244"/>
      <c r="D11" s="244"/>
      <c r="E11" s="245"/>
      <c r="F11" s="280"/>
      <c r="G11" s="281"/>
      <c r="H11" s="281"/>
      <c r="I11" s="281"/>
      <c r="J11" s="281"/>
      <c r="K11" s="281"/>
      <c r="L11" s="282"/>
      <c r="M11" s="108"/>
      <c r="N11" s="93"/>
      <c r="O11" s="93"/>
      <c r="P11" s="93"/>
      <c r="Q11" s="93"/>
      <c r="R11" s="93"/>
      <c r="S11" s="93"/>
      <c r="T11" s="93"/>
      <c r="U11" s="93"/>
      <c r="V11" s="93"/>
      <c r="W11" s="87"/>
      <c r="X11" s="85"/>
      <c r="Y11" s="84"/>
      <c r="Z11" s="89" t="s">
        <v>46</v>
      </c>
      <c r="AA11" s="109">
        <f>T16</f>
        <v>0.85</v>
      </c>
      <c r="AB11" s="85" t="s">
        <v>146</v>
      </c>
      <c r="AC11" s="85" t="s">
        <v>152</v>
      </c>
    </row>
    <row r="12" spans="1:44" ht="20.100000000000001" customHeight="1" thickBot="1">
      <c r="A12" s="216" t="s">
        <v>89</v>
      </c>
      <c r="B12" s="217"/>
      <c r="C12" s="217"/>
      <c r="D12" s="218"/>
      <c r="E12" s="219" t="s">
        <v>90</v>
      </c>
      <c r="F12" s="217"/>
      <c r="G12" s="218"/>
      <c r="H12" s="219" t="s">
        <v>91</v>
      </c>
      <c r="I12" s="217"/>
      <c r="J12" s="217"/>
      <c r="K12" s="217"/>
      <c r="L12" s="217"/>
      <c r="M12" s="218"/>
      <c r="N12" s="219" t="s">
        <v>92</v>
      </c>
      <c r="O12" s="217"/>
      <c r="P12" s="217"/>
      <c r="Q12" s="218"/>
      <c r="R12" s="219" t="s">
        <v>93</v>
      </c>
      <c r="S12" s="218"/>
      <c r="T12" s="219" t="s">
        <v>94</v>
      </c>
      <c r="U12" s="217"/>
      <c r="V12" s="220"/>
      <c r="W12" s="111" t="s">
        <v>81</v>
      </c>
      <c r="Y12" s="1"/>
    </row>
    <row r="13" spans="1:44" ht="15" customHeight="1" thickTop="1">
      <c r="A13" s="112" t="s">
        <v>88</v>
      </c>
      <c r="B13" s="97">
        <v>1</v>
      </c>
      <c r="C13" s="97">
        <v>2</v>
      </c>
      <c r="D13" s="97">
        <v>3</v>
      </c>
      <c r="E13" s="102">
        <v>2</v>
      </c>
      <c r="F13" s="97">
        <v>4</v>
      </c>
      <c r="G13" s="97">
        <v>5</v>
      </c>
      <c r="H13" s="102">
        <v>5</v>
      </c>
      <c r="I13" s="97">
        <v>6</v>
      </c>
      <c r="J13" s="97">
        <v>7</v>
      </c>
      <c r="K13" s="97">
        <v>8</v>
      </c>
      <c r="L13" s="97">
        <v>9</v>
      </c>
      <c r="M13" s="97">
        <v>10</v>
      </c>
      <c r="N13" s="102">
        <v>3</v>
      </c>
      <c r="O13" s="97">
        <v>11</v>
      </c>
      <c r="P13" s="97">
        <v>12</v>
      </c>
      <c r="Q13" s="97">
        <v>13</v>
      </c>
      <c r="R13" s="102">
        <v>1</v>
      </c>
      <c r="S13" s="97">
        <v>14</v>
      </c>
      <c r="T13" s="102">
        <v>2</v>
      </c>
      <c r="U13" s="100">
        <v>15</v>
      </c>
      <c r="V13" s="97">
        <v>16</v>
      </c>
      <c r="W13" s="113"/>
      <c r="Y13" s="3"/>
    </row>
    <row r="14" spans="1:44" ht="15" customHeight="1">
      <c r="A14" s="114">
        <v>15</v>
      </c>
      <c r="B14" s="98">
        <v>5</v>
      </c>
      <c r="C14" s="98">
        <v>5</v>
      </c>
      <c r="D14" s="98">
        <v>5</v>
      </c>
      <c r="E14" s="103">
        <v>12</v>
      </c>
      <c r="F14" s="98">
        <v>6</v>
      </c>
      <c r="G14" s="98">
        <v>6</v>
      </c>
      <c r="H14" s="103">
        <v>25</v>
      </c>
      <c r="I14" s="98">
        <v>5</v>
      </c>
      <c r="J14" s="98">
        <v>5</v>
      </c>
      <c r="K14" s="98">
        <v>5</v>
      </c>
      <c r="L14" s="98">
        <v>5</v>
      </c>
      <c r="M14" s="98">
        <v>5</v>
      </c>
      <c r="N14" s="103">
        <v>18</v>
      </c>
      <c r="O14" s="98">
        <v>6</v>
      </c>
      <c r="P14" s="98">
        <v>6</v>
      </c>
      <c r="Q14" s="98">
        <v>6</v>
      </c>
      <c r="R14" s="103">
        <f>SUM(S14)</f>
        <v>10</v>
      </c>
      <c r="S14" s="99">
        <v>10</v>
      </c>
      <c r="T14" s="103">
        <f>SUM(U14:V14)</f>
        <v>20</v>
      </c>
      <c r="U14" s="101">
        <v>10</v>
      </c>
      <c r="V14" s="99">
        <v>10</v>
      </c>
      <c r="W14" s="115">
        <f>SUM(A14,E14,H14,N14,R14,T14)</f>
        <v>100</v>
      </c>
      <c r="Y14" s="4" t="s">
        <v>136</v>
      </c>
      <c r="Z14" s="84" t="s">
        <v>137</v>
      </c>
      <c r="AA14" s="6"/>
    </row>
    <row r="15" spans="1:44" ht="20.100000000000001" customHeight="1">
      <c r="A15" s="116">
        <f>SUM(B15:D15)</f>
        <v>12</v>
      </c>
      <c r="B15" s="94">
        <v>4</v>
      </c>
      <c r="C15" s="94">
        <v>4</v>
      </c>
      <c r="D15" s="94">
        <v>4</v>
      </c>
      <c r="E15" s="104">
        <f>SUM(F15:G15)</f>
        <v>11</v>
      </c>
      <c r="F15" s="94">
        <v>5</v>
      </c>
      <c r="G15" s="94">
        <v>6</v>
      </c>
      <c r="H15" s="104">
        <f>SUM(I15:M15)</f>
        <v>25</v>
      </c>
      <c r="I15" s="94">
        <v>5</v>
      </c>
      <c r="J15" s="94">
        <v>5</v>
      </c>
      <c r="K15" s="94">
        <v>5</v>
      </c>
      <c r="L15" s="94">
        <v>5</v>
      </c>
      <c r="M15" s="94">
        <v>5</v>
      </c>
      <c r="N15" s="104">
        <f>SUM(O15:Q15)</f>
        <v>13</v>
      </c>
      <c r="O15" s="94">
        <v>6</v>
      </c>
      <c r="P15" s="94">
        <v>4</v>
      </c>
      <c r="Q15" s="94">
        <v>3</v>
      </c>
      <c r="R15" s="104">
        <f>SUM(S15)</f>
        <v>8</v>
      </c>
      <c r="S15" s="95">
        <v>8</v>
      </c>
      <c r="T15" s="104">
        <f>SUM(U15:V15)</f>
        <v>17</v>
      </c>
      <c r="U15" s="96">
        <v>8</v>
      </c>
      <c r="V15" s="95">
        <v>9</v>
      </c>
      <c r="W15" s="117">
        <f>SUM(A15,E15,H15,N15,R15,T15)</f>
        <v>86</v>
      </c>
      <c r="Y15" s="4" t="s">
        <v>136</v>
      </c>
      <c r="Z15" s="84" t="s">
        <v>138</v>
      </c>
      <c r="AA15" s="6"/>
    </row>
    <row r="16" spans="1:44" s="123" customFormat="1" ht="20.100000000000001" customHeight="1">
      <c r="A16" s="118">
        <f>A15/A$14</f>
        <v>0.8</v>
      </c>
      <c r="B16" s="119">
        <f t="shared" ref="B16:V16" si="0">B15/B$14</f>
        <v>0.8</v>
      </c>
      <c r="C16" s="119">
        <f t="shared" si="0"/>
        <v>0.8</v>
      </c>
      <c r="D16" s="119">
        <f t="shared" si="0"/>
        <v>0.8</v>
      </c>
      <c r="E16" s="120">
        <f t="shared" si="0"/>
        <v>0.91666666666666663</v>
      </c>
      <c r="F16" s="119">
        <f t="shared" si="0"/>
        <v>0.83333333333333337</v>
      </c>
      <c r="G16" s="119">
        <f t="shared" si="0"/>
        <v>1</v>
      </c>
      <c r="H16" s="120">
        <f t="shared" si="0"/>
        <v>1</v>
      </c>
      <c r="I16" s="119">
        <f t="shared" si="0"/>
        <v>1</v>
      </c>
      <c r="J16" s="119">
        <f>J15/J$14</f>
        <v>1</v>
      </c>
      <c r="K16" s="119">
        <f t="shared" si="0"/>
        <v>1</v>
      </c>
      <c r="L16" s="119">
        <f t="shared" si="0"/>
        <v>1</v>
      </c>
      <c r="M16" s="119">
        <f t="shared" si="0"/>
        <v>1</v>
      </c>
      <c r="N16" s="120">
        <f t="shared" si="0"/>
        <v>0.72222222222222221</v>
      </c>
      <c r="O16" s="119">
        <f t="shared" si="0"/>
        <v>1</v>
      </c>
      <c r="P16" s="119">
        <f t="shared" si="0"/>
        <v>0.66666666666666663</v>
      </c>
      <c r="Q16" s="119">
        <f t="shared" si="0"/>
        <v>0.5</v>
      </c>
      <c r="R16" s="120">
        <f t="shared" si="0"/>
        <v>0.8</v>
      </c>
      <c r="S16" s="119">
        <f t="shared" si="0"/>
        <v>0.8</v>
      </c>
      <c r="T16" s="120">
        <f t="shared" si="0"/>
        <v>0.85</v>
      </c>
      <c r="U16" s="119">
        <f t="shared" si="0"/>
        <v>0.8</v>
      </c>
      <c r="V16" s="119">
        <f t="shared" si="0"/>
        <v>0.9</v>
      </c>
      <c r="W16" s="121">
        <f>W15/$W$14</f>
        <v>0.86</v>
      </c>
      <c r="Y16" s="4" t="s">
        <v>136</v>
      </c>
      <c r="Z16" s="126" t="s">
        <v>139</v>
      </c>
      <c r="AA16" s="126"/>
      <c r="AC16" s="129"/>
      <c r="AD16" s="129"/>
      <c r="AE16" s="129"/>
    </row>
    <row r="17" spans="1:44" s="123" customFormat="1" ht="20.100000000000001" customHeight="1">
      <c r="A17" s="92"/>
      <c r="B17" s="92"/>
      <c r="C17" s="92"/>
      <c r="D17" s="92"/>
      <c r="E17" s="125"/>
      <c r="F17" s="125"/>
      <c r="G17" s="125"/>
      <c r="H17" s="125"/>
      <c r="I17" s="92"/>
      <c r="J17" s="92"/>
      <c r="K17" s="92"/>
      <c r="L17" s="92"/>
      <c r="M17" s="92"/>
      <c r="N17" s="92"/>
      <c r="O17" s="92"/>
      <c r="P17" s="92"/>
      <c r="Q17" s="92"/>
      <c r="R17" s="92"/>
      <c r="S17" s="92"/>
      <c r="T17" s="92"/>
      <c r="U17" s="92"/>
      <c r="V17" s="92"/>
      <c r="W17" s="92"/>
      <c r="Y17" s="3"/>
      <c r="AC17" s="129"/>
      <c r="AD17" s="129"/>
      <c r="AE17" s="129"/>
    </row>
    <row r="18" spans="1:44" s="123" customFormat="1" ht="20.100000000000001" customHeight="1">
      <c r="A18" s="221" t="s">
        <v>127</v>
      </c>
      <c r="B18" s="221"/>
      <c r="C18" s="221"/>
      <c r="D18" s="221"/>
      <c r="E18" s="221"/>
      <c r="F18" s="221"/>
      <c r="G18" s="221"/>
      <c r="H18" s="221"/>
      <c r="I18" s="221"/>
      <c r="J18" s="221"/>
      <c r="K18" s="221"/>
      <c r="L18" s="221"/>
      <c r="M18" s="221"/>
      <c r="N18" s="221"/>
      <c r="O18" s="221"/>
      <c r="P18" s="221"/>
      <c r="Q18" s="221"/>
      <c r="R18" s="221"/>
      <c r="S18" s="221"/>
      <c r="T18" s="221"/>
      <c r="U18" s="221"/>
      <c r="V18" s="221"/>
      <c r="W18" s="221"/>
      <c r="X18" s="124"/>
      <c r="Y18" s="124"/>
      <c r="Z18" s="124"/>
      <c r="AC18" s="129"/>
      <c r="AD18" s="129"/>
      <c r="AE18" s="129"/>
    </row>
    <row r="19" spans="1:44" s="123" customFormat="1" ht="20.100000000000001" customHeight="1">
      <c r="A19" s="222" t="s">
        <v>120</v>
      </c>
      <c r="B19" s="223"/>
      <c r="C19" s="223"/>
      <c r="D19" s="223"/>
      <c r="E19" s="223"/>
      <c r="F19" s="223"/>
      <c r="G19" s="223"/>
      <c r="H19" s="223"/>
      <c r="I19" s="223"/>
      <c r="J19" s="223"/>
      <c r="K19" s="223"/>
      <c r="L19" s="223"/>
      <c r="M19" s="223"/>
      <c r="N19" s="223"/>
      <c r="O19" s="223"/>
      <c r="P19" s="223"/>
      <c r="Q19" s="223"/>
      <c r="R19" s="223"/>
      <c r="S19" s="223"/>
      <c r="T19" s="223"/>
      <c r="U19" s="223"/>
      <c r="V19" s="223"/>
      <c r="W19" s="224"/>
      <c r="X19" s="124"/>
      <c r="Y19" s="124"/>
      <c r="Z19" s="124"/>
      <c r="AC19" s="129"/>
      <c r="AD19" s="129"/>
      <c r="AE19" s="129"/>
    </row>
    <row r="20" spans="1:44" s="123" customFormat="1" ht="33.6" customHeight="1">
      <c r="A20" s="207" t="s">
        <v>129</v>
      </c>
      <c r="B20" s="208"/>
      <c r="C20" s="208"/>
      <c r="D20" s="208"/>
      <c r="E20" s="208"/>
      <c r="F20" s="208"/>
      <c r="G20" s="208"/>
      <c r="H20" s="208"/>
      <c r="I20" s="208"/>
      <c r="J20" s="208"/>
      <c r="K20" s="208"/>
      <c r="L20" s="208"/>
      <c r="M20" s="208"/>
      <c r="N20" s="208"/>
      <c r="O20" s="208"/>
      <c r="P20" s="208"/>
      <c r="Q20" s="208"/>
      <c r="R20" s="208"/>
      <c r="S20" s="208"/>
      <c r="T20" s="208"/>
      <c r="U20" s="208"/>
      <c r="V20" s="208"/>
      <c r="W20" s="209"/>
      <c r="X20" s="124"/>
      <c r="Y20" s="124"/>
      <c r="Z20" s="110"/>
      <c r="AA20"/>
      <c r="AB20"/>
      <c r="AC20"/>
      <c r="AD20"/>
      <c r="AE20"/>
      <c r="AF20"/>
      <c r="AG20"/>
      <c r="AH20"/>
      <c r="AI20"/>
      <c r="AJ20"/>
      <c r="AK20"/>
      <c r="AL20"/>
      <c r="AM20"/>
      <c r="AN20"/>
    </row>
    <row r="21" spans="1:44" s="123" customFormat="1" ht="20.100000000000001" customHeight="1">
      <c r="A21" s="210" t="s">
        <v>121</v>
      </c>
      <c r="B21" s="211"/>
      <c r="C21" s="211"/>
      <c r="D21" s="211"/>
      <c r="E21" s="211"/>
      <c r="F21" s="211"/>
      <c r="G21" s="211"/>
      <c r="H21" s="211"/>
      <c r="I21" s="211"/>
      <c r="J21" s="211"/>
      <c r="K21" s="211"/>
      <c r="L21" s="211"/>
      <c r="M21" s="211"/>
      <c r="N21" s="211"/>
      <c r="O21" s="211"/>
      <c r="P21" s="211"/>
      <c r="Q21" s="211"/>
      <c r="R21" s="211"/>
      <c r="S21" s="211"/>
      <c r="T21" s="211"/>
      <c r="U21" s="211"/>
      <c r="V21" s="211"/>
      <c r="W21" s="212"/>
      <c r="X21" s="124"/>
      <c r="Y21" s="124"/>
      <c r="Z21" s="110"/>
      <c r="AA21"/>
      <c r="AB21"/>
      <c r="AC21"/>
      <c r="AD21"/>
      <c r="AE21"/>
      <c r="AF21"/>
      <c r="AG21"/>
      <c r="AH21"/>
      <c r="AI21"/>
      <c r="AJ21"/>
      <c r="AK21"/>
      <c r="AL21"/>
      <c r="AM21"/>
      <c r="AN21"/>
    </row>
    <row r="22" spans="1:44" s="123" customFormat="1" ht="33.6" customHeight="1">
      <c r="A22" s="268" t="s">
        <v>130</v>
      </c>
      <c r="B22" s="225"/>
      <c r="C22" s="225"/>
      <c r="D22" s="225"/>
      <c r="E22" s="225"/>
      <c r="F22" s="225"/>
      <c r="G22" s="225"/>
      <c r="H22" s="225"/>
      <c r="I22" s="225"/>
      <c r="J22" s="225"/>
      <c r="K22" s="225"/>
      <c r="L22" s="225"/>
      <c r="M22" s="225"/>
      <c r="N22" s="225"/>
      <c r="O22" s="225"/>
      <c r="P22" s="225"/>
      <c r="Q22" s="225"/>
      <c r="R22" s="225"/>
      <c r="S22" s="225"/>
      <c r="T22" s="225"/>
      <c r="U22" s="225"/>
      <c r="V22" s="225"/>
      <c r="W22" s="226"/>
      <c r="X22" s="124"/>
      <c r="Y22" s="122"/>
      <c r="Z22" s="110"/>
      <c r="AA22"/>
      <c r="AB22"/>
      <c r="AC22"/>
      <c r="AD22"/>
      <c r="AE22"/>
      <c r="AF22"/>
      <c r="AG22"/>
      <c r="AH22"/>
      <c r="AI22"/>
      <c r="AJ22"/>
      <c r="AK22"/>
      <c r="AL22"/>
      <c r="AM22"/>
      <c r="AN22"/>
      <c r="AO22"/>
      <c r="AP22"/>
      <c r="AQ22"/>
      <c r="AR22"/>
    </row>
    <row r="23" spans="1:44" s="123" customFormat="1" ht="20.100000000000001" customHeight="1">
      <c r="A23" s="210" t="s">
        <v>122</v>
      </c>
      <c r="B23" s="211"/>
      <c r="C23" s="211"/>
      <c r="D23" s="211"/>
      <c r="E23" s="211"/>
      <c r="F23" s="211"/>
      <c r="G23" s="211"/>
      <c r="H23" s="211"/>
      <c r="I23" s="211"/>
      <c r="J23" s="211"/>
      <c r="K23" s="211"/>
      <c r="L23" s="211"/>
      <c r="M23" s="211"/>
      <c r="N23" s="211"/>
      <c r="O23" s="211"/>
      <c r="P23" s="211"/>
      <c r="Q23" s="211"/>
      <c r="R23" s="211"/>
      <c r="S23" s="211"/>
      <c r="T23" s="211"/>
      <c r="U23" s="211"/>
      <c r="V23" s="211"/>
      <c r="W23" s="212"/>
      <c r="X23" s="124"/>
      <c r="Y23" s="124"/>
      <c r="Z23" s="110"/>
      <c r="AA23"/>
      <c r="AB23"/>
      <c r="AC23"/>
      <c r="AD23"/>
      <c r="AE23"/>
      <c r="AF23"/>
      <c r="AG23"/>
      <c r="AH23"/>
      <c r="AI23"/>
      <c r="AJ23"/>
      <c r="AK23"/>
      <c r="AL23"/>
      <c r="AM23"/>
      <c r="AN23"/>
      <c r="AO23"/>
      <c r="AP23"/>
      <c r="AQ23"/>
      <c r="AR23"/>
    </row>
    <row r="24" spans="1:44" ht="33.6" customHeight="1">
      <c r="A24" s="207" t="s">
        <v>131</v>
      </c>
      <c r="B24" s="208"/>
      <c r="C24" s="208"/>
      <c r="D24" s="208"/>
      <c r="E24" s="208"/>
      <c r="F24" s="208"/>
      <c r="G24" s="208"/>
      <c r="H24" s="208"/>
      <c r="I24" s="208"/>
      <c r="J24" s="208"/>
      <c r="K24" s="208"/>
      <c r="L24" s="208"/>
      <c r="M24" s="208"/>
      <c r="N24" s="208"/>
      <c r="O24" s="208"/>
      <c r="P24" s="208"/>
      <c r="Q24" s="208"/>
      <c r="R24" s="208"/>
      <c r="S24" s="208"/>
      <c r="T24" s="208"/>
      <c r="U24" s="208"/>
      <c r="V24" s="208"/>
      <c r="W24" s="209"/>
      <c r="X24" s="110"/>
      <c r="Y24" s="124"/>
      <c r="Z24" s="110"/>
    </row>
    <row r="25" spans="1:44" ht="20.100000000000001" customHeight="1">
      <c r="A25" s="210" t="s">
        <v>123</v>
      </c>
      <c r="B25" s="211"/>
      <c r="C25" s="211"/>
      <c r="D25" s="211"/>
      <c r="E25" s="211"/>
      <c r="F25" s="211"/>
      <c r="G25" s="211"/>
      <c r="H25" s="211"/>
      <c r="I25" s="211"/>
      <c r="J25" s="211"/>
      <c r="K25" s="211"/>
      <c r="L25" s="211"/>
      <c r="M25" s="211"/>
      <c r="N25" s="211"/>
      <c r="O25" s="211"/>
      <c r="P25" s="211"/>
      <c r="Q25" s="211"/>
      <c r="R25" s="211"/>
      <c r="S25" s="211"/>
      <c r="T25" s="211"/>
      <c r="U25" s="211"/>
      <c r="V25" s="211"/>
      <c r="W25" s="212"/>
      <c r="X25" s="110"/>
      <c r="Y25" s="122"/>
      <c r="Z25" s="110"/>
    </row>
    <row r="26" spans="1:44" ht="33.6" customHeight="1">
      <c r="A26" s="207" t="s">
        <v>132</v>
      </c>
      <c r="B26" s="208"/>
      <c r="C26" s="208"/>
      <c r="D26" s="208"/>
      <c r="E26" s="208"/>
      <c r="F26" s="208"/>
      <c r="G26" s="208"/>
      <c r="H26" s="208"/>
      <c r="I26" s="208"/>
      <c r="J26" s="208"/>
      <c r="K26" s="208"/>
      <c r="L26" s="208"/>
      <c r="M26" s="208"/>
      <c r="N26" s="208"/>
      <c r="O26" s="208"/>
      <c r="P26" s="208"/>
      <c r="Q26" s="208"/>
      <c r="R26" s="208"/>
      <c r="S26" s="208"/>
      <c r="T26" s="208"/>
      <c r="U26" s="208"/>
      <c r="V26" s="208"/>
      <c r="W26" s="209"/>
      <c r="X26" s="110"/>
      <c r="Y26" s="122"/>
      <c r="Z26" s="110"/>
    </row>
    <row r="27" spans="1:44" ht="20.100000000000001" customHeight="1">
      <c r="A27" s="210" t="s">
        <v>124</v>
      </c>
      <c r="B27" s="211"/>
      <c r="C27" s="211"/>
      <c r="D27" s="211"/>
      <c r="E27" s="211"/>
      <c r="F27" s="211"/>
      <c r="G27" s="211"/>
      <c r="H27" s="211"/>
      <c r="I27" s="211"/>
      <c r="J27" s="211"/>
      <c r="K27" s="211"/>
      <c r="L27" s="211"/>
      <c r="M27" s="211"/>
      <c r="N27" s="211"/>
      <c r="O27" s="211"/>
      <c r="P27" s="211"/>
      <c r="Q27" s="211"/>
      <c r="R27" s="211"/>
      <c r="S27" s="211"/>
      <c r="T27" s="211"/>
      <c r="U27" s="211"/>
      <c r="V27" s="211"/>
      <c r="W27" s="212"/>
      <c r="X27" s="110"/>
      <c r="Y27" s="124"/>
      <c r="Z27" s="110"/>
    </row>
    <row r="28" spans="1:44" ht="33.6" customHeight="1">
      <c r="A28" s="207" t="s">
        <v>133</v>
      </c>
      <c r="B28" s="208"/>
      <c r="C28" s="208"/>
      <c r="D28" s="208"/>
      <c r="E28" s="208"/>
      <c r="F28" s="208"/>
      <c r="G28" s="208"/>
      <c r="H28" s="208"/>
      <c r="I28" s="208"/>
      <c r="J28" s="208"/>
      <c r="K28" s="208"/>
      <c r="L28" s="208"/>
      <c r="M28" s="208"/>
      <c r="N28" s="208"/>
      <c r="O28" s="208"/>
      <c r="P28" s="208"/>
      <c r="Q28" s="208"/>
      <c r="R28" s="208"/>
      <c r="S28" s="208"/>
      <c r="T28" s="208"/>
      <c r="U28" s="208"/>
      <c r="V28" s="208"/>
      <c r="W28" s="209"/>
      <c r="X28" s="110"/>
      <c r="Y28" s="124"/>
      <c r="Z28" s="110"/>
    </row>
    <row r="29" spans="1:44" ht="20.100000000000001" customHeight="1">
      <c r="A29" s="210" t="s">
        <v>125</v>
      </c>
      <c r="B29" s="211"/>
      <c r="C29" s="211"/>
      <c r="D29" s="211"/>
      <c r="E29" s="211"/>
      <c r="F29" s="211"/>
      <c r="G29" s="211"/>
      <c r="H29" s="211"/>
      <c r="I29" s="211"/>
      <c r="J29" s="211"/>
      <c r="K29" s="211"/>
      <c r="L29" s="211"/>
      <c r="M29" s="211"/>
      <c r="N29" s="211"/>
      <c r="O29" s="211"/>
      <c r="P29" s="211"/>
      <c r="Q29" s="211"/>
      <c r="R29" s="211"/>
      <c r="S29" s="211"/>
      <c r="T29" s="211"/>
      <c r="U29" s="211"/>
      <c r="V29" s="211"/>
      <c r="W29" s="212"/>
      <c r="X29" s="110"/>
      <c r="Y29" s="124"/>
      <c r="Z29" s="110"/>
    </row>
    <row r="30" spans="1:44" ht="33.6" customHeight="1">
      <c r="A30" s="207" t="s">
        <v>134</v>
      </c>
      <c r="B30" s="208"/>
      <c r="C30" s="208"/>
      <c r="D30" s="208"/>
      <c r="E30" s="208"/>
      <c r="F30" s="208"/>
      <c r="G30" s="208"/>
      <c r="H30" s="208"/>
      <c r="I30" s="208"/>
      <c r="J30" s="208"/>
      <c r="K30" s="208"/>
      <c r="L30" s="208"/>
      <c r="M30" s="208"/>
      <c r="N30" s="208"/>
      <c r="O30" s="208"/>
      <c r="P30" s="208"/>
      <c r="Q30" s="208"/>
      <c r="R30" s="208"/>
      <c r="S30" s="208"/>
      <c r="T30" s="208"/>
      <c r="U30" s="208"/>
      <c r="V30" s="208"/>
      <c r="W30" s="209"/>
      <c r="X30" s="110"/>
      <c r="Y30" s="124"/>
      <c r="Z30" s="110"/>
    </row>
    <row r="31" spans="1:44" ht="20.100000000000001" customHeight="1">
      <c r="A31" s="210" t="s">
        <v>126</v>
      </c>
      <c r="B31" s="211"/>
      <c r="C31" s="211"/>
      <c r="D31" s="211"/>
      <c r="E31" s="211"/>
      <c r="F31" s="211"/>
      <c r="G31" s="211"/>
      <c r="H31" s="211"/>
      <c r="I31" s="211"/>
      <c r="J31" s="211"/>
      <c r="K31" s="211"/>
      <c r="L31" s="211"/>
      <c r="M31" s="211"/>
      <c r="N31" s="211"/>
      <c r="O31" s="211"/>
      <c r="P31" s="211"/>
      <c r="Q31" s="211"/>
      <c r="R31" s="211"/>
      <c r="S31" s="211"/>
      <c r="T31" s="211"/>
      <c r="U31" s="211"/>
      <c r="V31" s="211"/>
      <c r="W31" s="212"/>
      <c r="X31" s="110"/>
      <c r="Y31" s="124"/>
      <c r="Z31" s="110"/>
    </row>
    <row r="32" spans="1:44" ht="20.100000000000001" customHeight="1">
      <c r="A32" s="213" t="s">
        <v>135</v>
      </c>
      <c r="B32" s="214"/>
      <c r="C32" s="214"/>
      <c r="D32" s="214"/>
      <c r="E32" s="214"/>
      <c r="F32" s="214"/>
      <c r="G32" s="214"/>
      <c r="H32" s="214"/>
      <c r="I32" s="214"/>
      <c r="J32" s="214"/>
      <c r="K32" s="214"/>
      <c r="L32" s="214"/>
      <c r="M32" s="214"/>
      <c r="N32" s="214"/>
      <c r="O32" s="214"/>
      <c r="P32" s="214"/>
      <c r="Q32" s="214"/>
      <c r="R32" s="214"/>
      <c r="S32" s="214"/>
      <c r="T32" s="214"/>
      <c r="U32" s="214"/>
      <c r="V32" s="214"/>
      <c r="W32" s="215"/>
      <c r="X32" s="110"/>
      <c r="Y32" s="124"/>
      <c r="Z32" s="110"/>
    </row>
    <row r="33" spans="1:26" ht="20.100000000000001" customHeight="1">
      <c r="A33" s="213"/>
      <c r="B33" s="214"/>
      <c r="C33" s="214"/>
      <c r="D33" s="214"/>
      <c r="E33" s="214"/>
      <c r="F33" s="214"/>
      <c r="G33" s="214"/>
      <c r="H33" s="214"/>
      <c r="I33" s="214"/>
      <c r="J33" s="214"/>
      <c r="K33" s="214"/>
      <c r="L33" s="214"/>
      <c r="M33" s="214"/>
      <c r="N33" s="214"/>
      <c r="O33" s="214"/>
      <c r="P33" s="214"/>
      <c r="Q33" s="214"/>
      <c r="R33" s="214"/>
      <c r="S33" s="214"/>
      <c r="T33" s="214"/>
      <c r="U33" s="214"/>
      <c r="V33" s="214"/>
      <c r="W33" s="215"/>
      <c r="X33" s="110"/>
      <c r="Y33" s="124"/>
      <c r="Z33" s="110"/>
    </row>
    <row r="34" spans="1:26" ht="20.100000000000001" customHeight="1">
      <c r="A34" s="207"/>
      <c r="B34" s="208"/>
      <c r="C34" s="208"/>
      <c r="D34" s="208"/>
      <c r="E34" s="208"/>
      <c r="F34" s="208"/>
      <c r="G34" s="208"/>
      <c r="H34" s="208"/>
      <c r="I34" s="208"/>
      <c r="J34" s="208"/>
      <c r="K34" s="208"/>
      <c r="L34" s="208"/>
      <c r="M34" s="208"/>
      <c r="N34" s="208"/>
      <c r="O34" s="208"/>
      <c r="P34" s="208"/>
      <c r="Q34" s="208"/>
      <c r="R34" s="208"/>
      <c r="S34" s="208"/>
      <c r="T34" s="208"/>
      <c r="U34" s="208"/>
      <c r="V34" s="208"/>
      <c r="W34" s="209"/>
      <c r="X34" s="110"/>
      <c r="Y34" s="124"/>
      <c r="Z34" s="110"/>
    </row>
    <row r="35" spans="1:26" ht="20.100000000000001" customHeight="1">
      <c r="A35" s="91"/>
      <c r="B35" s="91"/>
      <c r="C35" s="91"/>
      <c r="D35" s="91"/>
      <c r="E35" s="91"/>
      <c r="F35" s="91"/>
      <c r="G35" s="91"/>
      <c r="H35" s="91"/>
      <c r="I35" s="91"/>
      <c r="J35" s="91"/>
      <c r="K35" s="91"/>
      <c r="L35" s="91"/>
      <c r="M35" s="91"/>
      <c r="N35" s="91"/>
      <c r="O35" s="91"/>
      <c r="P35" s="91"/>
      <c r="Q35" s="91"/>
      <c r="R35" s="91"/>
      <c r="S35" s="91"/>
      <c r="T35" s="91"/>
      <c r="U35" s="91"/>
      <c r="V35" s="91"/>
      <c r="W35" s="91"/>
      <c r="X35" s="110"/>
      <c r="Y35" s="124"/>
      <c r="Z35" s="110"/>
    </row>
    <row r="36" spans="1:26" ht="20.100000000000001" customHeight="1">
      <c r="A36" s="91"/>
      <c r="B36" s="91"/>
      <c r="C36" s="91"/>
      <c r="D36" s="91"/>
      <c r="E36" s="91"/>
      <c r="F36" s="91"/>
      <c r="G36" s="91"/>
      <c r="H36" s="91"/>
      <c r="I36" s="91"/>
      <c r="J36" s="91"/>
      <c r="K36" s="91"/>
      <c r="L36" s="91"/>
      <c r="M36" s="91"/>
      <c r="N36" s="91"/>
      <c r="O36" s="91"/>
      <c r="P36" s="91"/>
      <c r="Q36" s="91"/>
      <c r="R36" s="91"/>
      <c r="S36" s="91"/>
      <c r="T36" s="91"/>
      <c r="U36" s="91"/>
      <c r="V36" s="91"/>
      <c r="W36" s="91"/>
      <c r="X36" s="110"/>
      <c r="Y36" s="124"/>
      <c r="Z36" s="110"/>
    </row>
    <row r="37" spans="1:26" ht="20.100000000000001" customHeight="1">
      <c r="A37" s="91"/>
      <c r="B37" s="91"/>
      <c r="C37" s="91"/>
      <c r="D37" s="91"/>
      <c r="E37" s="91"/>
      <c r="F37" s="91"/>
      <c r="G37" s="91"/>
      <c r="H37" s="91"/>
      <c r="I37" s="91"/>
      <c r="J37" s="91"/>
      <c r="K37" s="91"/>
      <c r="L37" s="91"/>
      <c r="M37" s="91"/>
      <c r="N37" s="91"/>
      <c r="O37" s="91"/>
      <c r="P37" s="91"/>
      <c r="Q37" s="91"/>
      <c r="R37" s="91"/>
      <c r="S37" s="91"/>
      <c r="T37" s="91"/>
      <c r="U37" s="91"/>
      <c r="V37" s="91"/>
      <c r="W37" s="91"/>
      <c r="X37" s="110"/>
      <c r="Y37" s="124"/>
      <c r="Z37" s="110"/>
    </row>
    <row r="38" spans="1:26" ht="20.100000000000001" customHeight="1">
      <c r="A38" s="91"/>
      <c r="B38" s="91"/>
      <c r="C38" s="91"/>
      <c r="D38" s="91"/>
      <c r="E38" s="91"/>
      <c r="F38" s="91"/>
      <c r="G38" s="91"/>
      <c r="H38" s="91"/>
      <c r="I38" s="91"/>
      <c r="J38" s="91"/>
      <c r="K38" s="91"/>
      <c r="L38" s="91"/>
      <c r="M38" s="91"/>
      <c r="N38" s="91"/>
      <c r="O38" s="91"/>
      <c r="P38" s="91"/>
      <c r="Q38" s="91"/>
      <c r="R38" s="91"/>
      <c r="S38" s="91"/>
      <c r="T38" s="91"/>
      <c r="U38" s="91"/>
      <c r="V38" s="91"/>
      <c r="W38" s="91"/>
      <c r="X38" s="110"/>
      <c r="Y38" s="124"/>
      <c r="Z38" s="110"/>
    </row>
    <row r="39" spans="1:26" ht="20.100000000000001" customHeight="1">
      <c r="A39" s="124"/>
      <c r="B39" s="124"/>
      <c r="C39" s="124"/>
      <c r="D39" s="124"/>
      <c r="E39" s="124"/>
      <c r="F39" s="124"/>
      <c r="G39" s="124"/>
      <c r="H39" s="124"/>
      <c r="I39" s="124"/>
      <c r="J39" s="110"/>
      <c r="K39" s="110"/>
      <c r="L39" s="110"/>
      <c r="M39" s="110"/>
      <c r="N39" s="110"/>
      <c r="O39" s="110"/>
      <c r="P39" s="110"/>
      <c r="Q39" s="110"/>
      <c r="R39" s="110"/>
      <c r="S39" s="110"/>
      <c r="T39" s="110"/>
      <c r="U39" s="110"/>
      <c r="V39" s="110"/>
      <c r="W39" s="110"/>
      <c r="X39" s="110"/>
      <c r="Y39" s="124"/>
      <c r="Z39" s="110"/>
    </row>
    <row r="40" spans="1:26" ht="20.100000000000001" customHeight="1">
      <c r="A40" s="124"/>
      <c r="B40" s="124"/>
      <c r="C40" s="124"/>
      <c r="D40" s="124"/>
      <c r="E40" s="124"/>
      <c r="F40" s="124"/>
      <c r="G40" s="124"/>
      <c r="H40" s="124"/>
      <c r="I40" s="124"/>
      <c r="J40" s="110"/>
      <c r="K40" s="110"/>
      <c r="L40" s="110"/>
      <c r="M40" s="110"/>
      <c r="N40" s="110"/>
      <c r="O40" s="110"/>
      <c r="P40" s="110"/>
      <c r="Q40" s="110"/>
      <c r="R40" s="110"/>
      <c r="S40" s="110"/>
      <c r="T40" s="110"/>
      <c r="U40" s="110"/>
      <c r="V40" s="110"/>
      <c r="W40" s="110"/>
      <c r="X40" s="110"/>
      <c r="Y40" s="124"/>
      <c r="Z40" s="110"/>
    </row>
    <row r="41" spans="1:26" ht="20.100000000000001" customHeight="1">
      <c r="A41" s="124"/>
      <c r="B41" s="124"/>
      <c r="C41" s="124"/>
      <c r="D41" s="124"/>
      <c r="E41" s="124"/>
      <c r="F41" s="124"/>
      <c r="G41" s="124"/>
      <c r="H41" s="124"/>
      <c r="I41" s="124"/>
      <c r="J41" s="110"/>
      <c r="K41" s="110"/>
      <c r="L41" s="110"/>
      <c r="M41" s="110"/>
      <c r="N41" s="110"/>
      <c r="O41" s="110"/>
      <c r="P41" s="110"/>
      <c r="Q41" s="110"/>
      <c r="R41" s="110"/>
      <c r="S41" s="110"/>
      <c r="T41" s="110"/>
      <c r="U41" s="110"/>
      <c r="V41" s="110"/>
      <c r="W41" s="110"/>
      <c r="X41" s="110"/>
      <c r="Y41" s="124"/>
      <c r="Z41" s="110"/>
    </row>
    <row r="42" spans="1:26" ht="20.100000000000001" customHeight="1">
      <c r="A42" s="124"/>
      <c r="B42" s="124"/>
      <c r="C42" s="124"/>
      <c r="D42" s="124"/>
      <c r="E42" s="124"/>
      <c r="F42" s="124"/>
      <c r="G42" s="124"/>
      <c r="H42" s="124"/>
      <c r="I42" s="124"/>
      <c r="J42" s="110"/>
      <c r="K42" s="110"/>
      <c r="L42" s="110"/>
      <c r="M42" s="110"/>
      <c r="N42" s="110"/>
      <c r="O42" s="110"/>
      <c r="P42" s="110"/>
      <c r="Q42" s="110"/>
      <c r="R42" s="110"/>
      <c r="S42" s="110"/>
      <c r="T42" s="110"/>
      <c r="U42" s="110"/>
      <c r="V42" s="110"/>
      <c r="W42" s="110"/>
      <c r="X42" s="110"/>
      <c r="Y42" s="124"/>
      <c r="Z42" s="110"/>
    </row>
    <row r="43" spans="1:26" ht="20.100000000000001" customHeight="1">
      <c r="A43" s="124"/>
      <c r="B43" s="124"/>
      <c r="C43" s="124"/>
      <c r="D43" s="124"/>
      <c r="E43" s="124"/>
      <c r="F43" s="124"/>
      <c r="G43" s="124"/>
      <c r="H43" s="124"/>
      <c r="I43" s="124"/>
      <c r="J43" s="110"/>
      <c r="K43" s="110"/>
      <c r="L43" s="110"/>
      <c r="M43" s="110"/>
      <c r="N43" s="110"/>
      <c r="O43" s="110"/>
      <c r="P43" s="110"/>
      <c r="Q43" s="110"/>
      <c r="R43" s="110"/>
      <c r="S43" s="110"/>
      <c r="T43" s="110"/>
      <c r="U43" s="110"/>
      <c r="V43" s="110"/>
      <c r="W43" s="110"/>
      <c r="X43" s="110"/>
      <c r="Y43" s="124"/>
      <c r="Z43" s="110"/>
    </row>
    <row r="44" spans="1:26" ht="20.100000000000001" customHeight="1">
      <c r="A44" s="124"/>
      <c r="B44" s="124"/>
      <c r="C44" s="124"/>
      <c r="D44" s="124"/>
      <c r="E44" s="124"/>
      <c r="F44" s="124"/>
      <c r="G44" s="124"/>
      <c r="H44" s="124"/>
      <c r="I44" s="124"/>
      <c r="J44" s="110"/>
      <c r="K44" s="110"/>
      <c r="L44" s="110"/>
      <c r="M44" s="110"/>
      <c r="N44" s="110"/>
      <c r="O44" s="110"/>
      <c r="P44" s="110"/>
      <c r="Q44" s="110"/>
      <c r="R44" s="110"/>
      <c r="S44" s="110"/>
      <c r="T44" s="110"/>
      <c r="U44" s="110"/>
      <c r="V44" s="110"/>
      <c r="W44" s="110"/>
      <c r="X44" s="110"/>
      <c r="Y44" s="124"/>
      <c r="Z44" s="110"/>
    </row>
    <row r="45" spans="1:26" ht="20.100000000000001" customHeight="1">
      <c r="A45" s="124"/>
      <c r="B45" s="124"/>
      <c r="C45" s="124"/>
      <c r="D45" s="124"/>
      <c r="E45" s="124"/>
      <c r="F45" s="124"/>
      <c r="G45" s="124"/>
      <c r="H45" s="124"/>
      <c r="I45" s="124"/>
      <c r="J45" s="110"/>
      <c r="K45" s="110"/>
      <c r="L45" s="110"/>
      <c r="M45" s="110"/>
      <c r="N45" s="110"/>
      <c r="O45" s="110"/>
      <c r="P45" s="110"/>
      <c r="Q45" s="110"/>
      <c r="R45" s="110"/>
      <c r="S45" s="110"/>
      <c r="T45" s="110"/>
      <c r="U45" s="110"/>
      <c r="V45" s="110"/>
      <c r="W45" s="110"/>
      <c r="X45" s="110"/>
      <c r="Y45" s="124"/>
      <c r="Z45" s="110"/>
    </row>
    <row r="46" spans="1:26" ht="20.100000000000001" customHeight="1">
      <c r="A46" s="124"/>
      <c r="B46" s="124"/>
      <c r="C46" s="124"/>
      <c r="D46" s="124"/>
      <c r="E46" s="124"/>
      <c r="F46" s="124"/>
      <c r="G46" s="124"/>
      <c r="H46" s="124"/>
      <c r="I46" s="124"/>
      <c r="J46" s="110"/>
      <c r="K46" s="110"/>
      <c r="L46" s="110"/>
      <c r="M46" s="110"/>
      <c r="N46" s="110"/>
      <c r="O46" s="110"/>
      <c r="P46" s="110"/>
      <c r="Q46" s="110"/>
      <c r="R46" s="110"/>
      <c r="S46" s="110"/>
      <c r="T46" s="110"/>
      <c r="U46" s="110"/>
      <c r="V46" s="110"/>
      <c r="W46" s="110"/>
      <c r="X46" s="110"/>
      <c r="Y46" s="124"/>
      <c r="Z46" s="110"/>
    </row>
    <row r="47" spans="1:26" ht="20.100000000000001" customHeight="1">
      <c r="A47" s="124"/>
      <c r="B47" s="124"/>
      <c r="C47" s="124"/>
      <c r="D47" s="124"/>
      <c r="E47" s="124"/>
      <c r="F47" s="124"/>
      <c r="G47" s="124"/>
      <c r="H47" s="124"/>
      <c r="I47" s="124"/>
      <c r="J47" s="110"/>
      <c r="K47" s="110"/>
      <c r="L47" s="110"/>
      <c r="M47" s="110"/>
      <c r="N47" s="110"/>
      <c r="O47" s="110"/>
      <c r="P47" s="110"/>
      <c r="Q47" s="110"/>
      <c r="R47" s="110"/>
      <c r="S47" s="110"/>
      <c r="T47" s="110"/>
      <c r="U47" s="110"/>
      <c r="V47" s="110"/>
      <c r="W47" s="110"/>
      <c r="X47" s="110"/>
      <c r="Y47" s="124"/>
      <c r="Z47" s="110"/>
    </row>
    <row r="48" spans="1:26" ht="20.100000000000001" customHeight="1">
      <c r="A48" s="124"/>
      <c r="B48" s="124"/>
      <c r="C48" s="124"/>
      <c r="D48" s="124"/>
      <c r="E48" s="124"/>
      <c r="F48" s="124"/>
      <c r="G48" s="124"/>
      <c r="H48" s="124"/>
      <c r="I48" s="124"/>
      <c r="J48" s="110"/>
      <c r="K48" s="110"/>
      <c r="L48" s="110"/>
      <c r="M48" s="110"/>
      <c r="N48" s="110"/>
      <c r="O48" s="110"/>
      <c r="P48" s="110"/>
      <c r="Q48" s="110"/>
      <c r="R48" s="110"/>
      <c r="S48" s="110"/>
      <c r="T48" s="110"/>
      <c r="U48" s="110"/>
      <c r="V48" s="110"/>
      <c r="W48" s="110"/>
      <c r="X48" s="110"/>
      <c r="Y48" s="124"/>
      <c r="Z48" s="110"/>
    </row>
    <row r="49" spans="1:26" ht="20.100000000000001" customHeight="1">
      <c r="A49" s="124"/>
      <c r="B49" s="124"/>
      <c r="C49" s="124"/>
      <c r="D49" s="124"/>
      <c r="E49" s="124"/>
      <c r="F49" s="124"/>
      <c r="G49" s="124"/>
      <c r="H49" s="124"/>
      <c r="I49" s="124"/>
      <c r="J49" s="110"/>
      <c r="K49" s="110"/>
      <c r="L49" s="110"/>
      <c r="M49" s="110"/>
      <c r="N49" s="110"/>
      <c r="O49" s="110"/>
      <c r="P49" s="110"/>
      <c r="Q49" s="110"/>
      <c r="R49" s="110"/>
      <c r="S49" s="110"/>
      <c r="T49" s="110"/>
      <c r="U49" s="110"/>
      <c r="V49" s="110"/>
      <c r="W49" s="110"/>
      <c r="X49" s="110"/>
      <c r="Y49" s="124"/>
      <c r="Z49" s="110"/>
    </row>
    <row r="50" spans="1:26" ht="20.100000000000001" customHeight="1">
      <c r="A50" s="124"/>
      <c r="B50" s="124"/>
      <c r="C50" s="124"/>
      <c r="D50" s="124"/>
      <c r="E50" s="124"/>
      <c r="F50" s="124"/>
      <c r="G50" s="124"/>
      <c r="H50" s="124"/>
      <c r="I50" s="124"/>
      <c r="J50" s="110"/>
      <c r="K50" s="110"/>
      <c r="L50" s="110"/>
      <c r="M50" s="110"/>
      <c r="N50" s="110"/>
      <c r="O50" s="110"/>
      <c r="P50" s="110"/>
      <c r="Q50" s="110"/>
      <c r="R50" s="110"/>
      <c r="S50" s="110"/>
      <c r="T50" s="110"/>
      <c r="U50" s="110"/>
      <c r="V50" s="110"/>
      <c r="W50" s="110"/>
      <c r="X50" s="110"/>
      <c r="Y50" s="124"/>
      <c r="Z50" s="110"/>
    </row>
    <row r="51" spans="1:26" ht="20.100000000000001" customHeight="1">
      <c r="A51" s="124"/>
      <c r="B51" s="124"/>
      <c r="C51" s="124"/>
      <c r="D51" s="124"/>
      <c r="E51" s="124"/>
      <c r="F51" s="124"/>
      <c r="G51" s="124"/>
      <c r="H51" s="124"/>
      <c r="I51" s="124"/>
      <c r="J51" s="110"/>
      <c r="K51" s="110"/>
      <c r="L51" s="110"/>
      <c r="M51" s="110"/>
      <c r="N51" s="110"/>
      <c r="O51" s="110"/>
      <c r="P51" s="110"/>
      <c r="Q51" s="110"/>
      <c r="R51" s="110"/>
      <c r="S51" s="110"/>
      <c r="T51" s="110"/>
      <c r="U51" s="110"/>
      <c r="V51" s="110"/>
      <c r="W51" s="110"/>
      <c r="X51" s="110"/>
      <c r="Y51" s="124"/>
      <c r="Z51" s="110"/>
    </row>
    <row r="52" spans="1:26" ht="20.100000000000001" customHeight="1">
      <c r="Y52" s="1"/>
    </row>
    <row r="53" spans="1:26" ht="20.100000000000001" customHeight="1">
      <c r="Y53" s="1"/>
    </row>
    <row r="54" spans="1:26" ht="20.100000000000001" customHeight="1">
      <c r="Y54" s="1"/>
    </row>
    <row r="55" spans="1:26" ht="20.100000000000001" customHeight="1">
      <c r="Y55" s="1"/>
    </row>
    <row r="56" spans="1:26" ht="20.100000000000001" customHeight="1">
      <c r="Y56" s="1"/>
    </row>
  </sheetData>
  <mergeCells count="30">
    <mergeCell ref="T12:V12"/>
    <mergeCell ref="A3:L3"/>
    <mergeCell ref="A4:L5"/>
    <mergeCell ref="A6:E11"/>
    <mergeCell ref="F6:H6"/>
    <mergeCell ref="I6:L6"/>
    <mergeCell ref="F7:H8"/>
    <mergeCell ref="I7:L8"/>
    <mergeCell ref="F9:L11"/>
    <mergeCell ref="A12:D12"/>
    <mergeCell ref="E12:G12"/>
    <mergeCell ref="H12:M12"/>
    <mergeCell ref="N12:Q12"/>
    <mergeCell ref="R12:S12"/>
    <mergeCell ref="A30:W30"/>
    <mergeCell ref="A31:W31"/>
    <mergeCell ref="A32:W34"/>
    <mergeCell ref="A1:W1"/>
    <mergeCell ref="A24:W24"/>
    <mergeCell ref="A25:W25"/>
    <mergeCell ref="A26:W26"/>
    <mergeCell ref="A27:W27"/>
    <mergeCell ref="A28:W28"/>
    <mergeCell ref="A29:W29"/>
    <mergeCell ref="A18:W18"/>
    <mergeCell ref="A19:W19"/>
    <mergeCell ref="A20:W20"/>
    <mergeCell ref="A21:W21"/>
    <mergeCell ref="A22:W22"/>
    <mergeCell ref="A23:W23"/>
  </mergeCells>
  <phoneticPr fontId="1"/>
  <dataValidations count="1">
    <dataValidation imeMode="off" allowBlank="1" showInputMessage="1" showErrorMessage="1" sqref="A13:W16"/>
  </dataValidations>
  <printOptions horizontalCentered="1" verticalCentered="1"/>
  <pageMargins left="3.937007874015748E-2" right="3.937007874015748E-2" top="0.35433070866141736" bottom="0.35433070866141736" header="0" footer="0"/>
  <pageSetup paperSize="9"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75"/>
  <sheetViews>
    <sheetView zoomScaleNormal="100" zoomScaleSheetLayoutView="100" workbookViewId="0">
      <pane ySplit="4" topLeftCell="A5" activePane="bottomLeft" state="frozen"/>
      <selection pane="bottomLeft" activeCell="X116" sqref="X116"/>
    </sheetView>
  </sheetViews>
  <sheetFormatPr defaultRowHeight="27.6" customHeight="1"/>
  <cols>
    <col min="1" max="1" width="4.5703125" style="4" bestFit="1" customWidth="1" phonetic="1"/>
    <col min="2" max="9" width="8.7109375" style="1" phonetic="1"/>
    <col min="11" max="15" width="8.7109375" phonetic="1"/>
  </cols>
  <sheetData>
    <row r="1" spans="1:15" s="6" customFormat="1" ht="27.6" customHeight="1">
      <c r="A1" s="5" ph="1"/>
      <c r="B1" s="6" ph="1"/>
      <c r="C1" s="6" ph="1"/>
      <c r="D1" s="6" ph="1"/>
      <c r="E1" s="6" ph="1"/>
      <c r="F1" s="6" ph="1"/>
      <c r="G1" s="6" ph="1"/>
      <c r="H1" s="6" ph="1"/>
      <c r="I1" s="5" t="s">
        <v>168</v>
      </c>
      <c r="K1" s="6" ph="1"/>
      <c r="L1" s="6" ph="1"/>
      <c r="M1" s="6" ph="1"/>
      <c r="N1" s="6" ph="1"/>
      <c r="O1" s="6" ph="1"/>
    </row>
    <row r="2" spans="1:15" s="6" customFormat="1" ht="27.6" customHeight="1">
      <c r="A2" s="166" t="s" ph="1">
        <v>169</v>
      </c>
      <c r="B2" s="166" ph="1"/>
      <c r="C2" s="166" ph="1"/>
      <c r="D2" s="166" ph="1"/>
      <c r="E2" s="166" ph="1"/>
      <c r="F2" s="166" ph="1"/>
      <c r="G2" s="166" ph="1"/>
      <c r="H2" s="166" ph="1"/>
      <c r="I2" s="166" ph="1"/>
      <c r="K2" s="6" ph="1"/>
      <c r="L2" s="6" ph="1"/>
      <c r="M2" s="6" ph="1"/>
      <c r="N2" s="6" ph="1"/>
      <c r="O2" s="6" ph="1"/>
    </row>
    <row r="3" spans="1:15" s="6" customFormat="1" ht="27.6" customHeight="1">
      <c r="A3" s="5" ph="1"/>
      <c r="B3" s="6" ph="1"/>
      <c r="C3" s="6" ph="1"/>
      <c r="D3" s="6" ph="1"/>
      <c r="E3" s="6" ph="1"/>
      <c r="F3" s="6" ph="1"/>
      <c r="G3" s="6" t="s" ph="1">
        <v>1</v>
      </c>
      <c r="H3" s="283" ph="1"/>
      <c r="I3" s="283" ph="1"/>
      <c r="K3" s="6" ph="1"/>
      <c r="L3" s="6" ph="1"/>
      <c r="M3" s="6" ph="1"/>
      <c r="N3" s="6" ph="1"/>
      <c r="O3" s="6" ph="1"/>
    </row>
    <row r="4" spans="1:15" s="6" customFormat="1" ht="27.6" customHeight="1">
      <c r="A4" s="5" ph="1"/>
      <c r="B4" s="6" ph="1"/>
      <c r="C4" s="6" ph="1"/>
      <c r="D4" s="6" ph="1"/>
      <c r="E4" s="6" ph="1"/>
      <c r="F4" s="6" ph="1"/>
      <c r="G4" s="6" ph="1"/>
      <c r="H4" s="10" ph="1"/>
      <c r="I4" s="10" ph="1"/>
      <c r="K4" s="6" ph="1"/>
      <c r="L4" s="6" ph="1"/>
      <c r="M4" s="6" ph="1"/>
      <c r="N4" s="6" ph="1"/>
      <c r="O4" s="6" ph="1"/>
    </row>
    <row r="5" spans="1:15" ht="27.6" customHeight="1">
      <c r="A5" s="8" ph="1">
        <v>1</v>
      </c>
      <c r="B5" s="9" t="s" ph="1">
        <v>3</v>
      </c>
      <c r="O5"/>
    </row>
    <row r="6" spans="1:15" ht="27.6" customHeight="1">
      <c r="B6" s="1" t="s" ph="1">
        <v>4</v>
      </c>
      <c r="L6"/>
      <c r="M6"/>
      <c r="N6"/>
      <c r="O6"/>
    </row>
    <row r="7" spans="1:15" ht="27.6" customHeight="1">
      <c r="B7" s="163" t="s" ph="1">
        <v>160</v>
      </c>
      <c r="C7" s="163"/>
      <c r="D7" s="163"/>
      <c r="E7" s="163"/>
      <c r="F7" s="163"/>
      <c r="G7" s="163"/>
      <c r="H7" s="163"/>
      <c r="I7" s="163"/>
      <c r="K7"/>
      <c r="L7"/>
      <c r="M7"/>
      <c r="N7"/>
      <c r="O7"/>
    </row>
    <row r="8" spans="1:15" ht="27.6" customHeight="1">
      <c r="B8" s="163"/>
      <c r="C8" s="163"/>
      <c r="D8" s="163"/>
      <c r="E8" s="163"/>
      <c r="F8" s="163"/>
      <c r="G8" s="163"/>
      <c r="H8" s="163"/>
      <c r="I8" s="163"/>
      <c r="K8"/>
      <c r="L8"/>
      <c r="M8"/>
      <c r="N8"/>
      <c r="O8"/>
    </row>
    <row r="9" spans="1:15" ht="27.6" customHeight="1">
      <c r="A9" s="4"/>
      <c r="B9" s="1"/>
      <c r="C9" s="1"/>
      <c r="D9" s="1"/>
      <c r="E9" s="1"/>
      <c r="F9" s="1"/>
      <c r="G9" s="1"/>
      <c r="H9" s="1"/>
      <c r="I9" s="1"/>
      <c r="K9"/>
      <c r="L9"/>
      <c r="M9"/>
      <c r="N9"/>
      <c r="O9"/>
    </row>
    <row r="10" spans="1:15" ht="27.6" customHeight="1">
      <c r="A10" s="162" t="s" ph="1">
        <v>2</v>
      </c>
      <c r="B10" s="163" t="s" ph="1">
        <v>77</v>
      </c>
      <c r="C10" s="163"/>
      <c r="D10" s="163"/>
      <c r="E10" s="163"/>
      <c r="F10" s="163"/>
      <c r="G10" s="163"/>
      <c r="H10" s="163"/>
      <c r="I10" s="163"/>
      <c r="L10"/>
      <c r="O10"/>
    </row>
    <row r="11" spans="1:15" ht="27.6" customHeight="1">
      <c r="A11" s="162"/>
      <c r="B11" s="163"/>
      <c r="C11" s="163"/>
      <c r="D11" s="163"/>
      <c r="E11" s="163"/>
      <c r="F11" s="163"/>
      <c r="G11" s="163"/>
      <c r="H11" s="163"/>
      <c r="I11" s="163"/>
      <c r="K11"/>
      <c r="L11"/>
      <c r="M11"/>
      <c r="N11"/>
      <c r="O11"/>
    </row>
    <row r="12" spans="1:15" ht="27.6" customHeight="1">
      <c r="A12" s="162"/>
      <c r="B12" s="163"/>
      <c r="C12" s="163"/>
      <c r="D12" s="163"/>
      <c r="E12" s="163"/>
      <c r="F12" s="163"/>
      <c r="G12" s="163"/>
      <c r="H12" s="163"/>
      <c r="I12" s="163"/>
      <c r="K12"/>
      <c r="L12"/>
      <c r="M12"/>
      <c r="N12"/>
      <c r="O12"/>
    </row>
    <row r="13" spans="1:15" ht="27.6" customHeight="1">
      <c r="A13" s="162"/>
      <c r="B13" s="163"/>
      <c r="C13" s="163"/>
      <c r="D13" s="163"/>
      <c r="E13" s="163"/>
      <c r="F13" s="163"/>
      <c r="G13" s="163"/>
      <c r="H13" s="163"/>
      <c r="I13" s="163"/>
      <c r="K13"/>
      <c r="L13"/>
      <c r="M13"/>
      <c r="N13"/>
      <c r="O13"/>
    </row>
    <row r="14" spans="1:15" ht="27.6" customHeight="1">
      <c r="L14"/>
      <c r="M14"/>
      <c r="N14"/>
      <c r="O14"/>
    </row>
    <row r="15" spans="1:15" ht="27.6" customHeight="1">
      <c r="A15" s="162" t="s" ph="1">
        <v>5</v>
      </c>
      <c r="B15" s="163" t="s" ph="1">
        <v>78</v>
      </c>
      <c r="C15" s="163"/>
      <c r="D15" s="163"/>
      <c r="E15" s="163"/>
      <c r="F15" s="163"/>
      <c r="G15" s="163"/>
      <c r="H15" s="163"/>
      <c r="I15" s="163"/>
      <c r="L15"/>
      <c r="O15"/>
    </row>
    <row r="16" spans="1:15" ht="27.6" customHeight="1">
      <c r="A16" s="162"/>
      <c r="B16" s="163"/>
      <c r="C16" s="163"/>
      <c r="D16" s="163"/>
      <c r="E16" s="163"/>
      <c r="F16" s="163"/>
      <c r="G16" s="163"/>
      <c r="H16" s="163"/>
      <c r="I16" s="163"/>
      <c r="K16"/>
      <c r="L16"/>
      <c r="M16"/>
      <c r="N16"/>
      <c r="O16"/>
    </row>
    <row r="17" spans="1:15" ht="27.6" customHeight="1">
      <c r="A17" s="162"/>
      <c r="B17" s="163"/>
      <c r="C17" s="163"/>
      <c r="D17" s="163"/>
      <c r="E17" s="163"/>
      <c r="F17" s="163"/>
      <c r="G17" s="163"/>
      <c r="H17" s="163"/>
      <c r="I17" s="163"/>
      <c r="K17"/>
      <c r="L17"/>
      <c r="M17"/>
      <c r="N17"/>
      <c r="O17"/>
    </row>
    <row r="18" spans="1:15" ht="27.6" customHeight="1">
      <c r="A18" s="162"/>
      <c r="B18" s="163"/>
      <c r="C18" s="163"/>
      <c r="D18" s="163"/>
      <c r="E18" s="163"/>
      <c r="F18" s="163"/>
      <c r="G18" s="163"/>
      <c r="H18" s="163"/>
      <c r="I18" s="163"/>
      <c r="K18"/>
      <c r="L18"/>
      <c r="M18"/>
      <c r="N18"/>
      <c r="O18"/>
    </row>
    <row r="19" spans="1:15" ht="27.6" customHeight="1">
      <c r="A19" s="7"/>
      <c r="L19"/>
      <c r="M19"/>
      <c r="N19"/>
      <c r="O19"/>
    </row>
    <row r="20" spans="1:15" ht="27.6" customHeight="1">
      <c r="A20" s="162" t="s" ph="1">
        <v>6</v>
      </c>
      <c r="B20" s="163" t="s" ph="1">
        <v>79</v>
      </c>
      <c r="C20" s="163" ph="1"/>
      <c r="D20" s="163" ph="1"/>
      <c r="E20" s="163" ph="1"/>
      <c r="F20" s="163" ph="1"/>
      <c r="G20" s="163" ph="1"/>
      <c r="H20" s="163" ph="1"/>
      <c r="I20" s="163" ph="1"/>
      <c r="L20"/>
      <c r="O20"/>
    </row>
    <row r="21" spans="1:15" ht="27.6" customHeight="1">
      <c r="A21" s="162"/>
      <c r="B21" s="163" ph="1"/>
      <c r="C21" s="163" ph="1"/>
      <c r="D21" s="163" ph="1"/>
      <c r="E21" s="163" ph="1"/>
      <c r="F21" s="163" ph="1"/>
      <c r="G21" s="163" ph="1"/>
      <c r="H21" s="163" ph="1"/>
      <c r="I21" s="163" ph="1"/>
      <c r="K21"/>
      <c r="L21"/>
      <c r="M21"/>
      <c r="N21"/>
      <c r="O21"/>
    </row>
    <row r="22" spans="1:15" ht="27.6" customHeight="1">
      <c r="A22" s="162"/>
      <c r="B22" s="163" ph="1"/>
      <c r="C22" s="163" ph="1"/>
      <c r="D22" s="163" ph="1"/>
      <c r="E22" s="163" ph="1"/>
      <c r="F22" s="163" ph="1"/>
      <c r="G22" s="163" ph="1"/>
      <c r="H22" s="163" ph="1"/>
      <c r="I22" s="163" ph="1"/>
      <c r="K22"/>
      <c r="L22"/>
      <c r="M22"/>
      <c r="N22"/>
      <c r="O22"/>
    </row>
    <row r="23" spans="1:15" ht="27.6" customHeight="1">
      <c r="A23" s="162"/>
      <c r="B23" s="163" ph="1"/>
      <c r="C23" s="163" ph="1"/>
      <c r="D23" s="163" ph="1"/>
      <c r="E23" s="163" ph="1"/>
      <c r="F23" s="163" ph="1"/>
      <c r="G23" s="163" ph="1"/>
      <c r="H23" s="163" ph="1"/>
      <c r="I23" s="163" ph="1"/>
      <c r="K23"/>
      <c r="L23"/>
      <c r="M23"/>
      <c r="N23"/>
      <c r="O23"/>
    </row>
    <row r="24" spans="1:15" ht="27.6" customHeight="1">
      <c r="A24" s="4"/>
      <c r="B24" s="163" ph="1"/>
      <c r="C24" s="163" ph="1"/>
      <c r="D24" s="163" ph="1"/>
      <c r="E24" s="163" ph="1"/>
      <c r="F24" s="163" ph="1"/>
      <c r="G24" s="163" ph="1"/>
      <c r="H24" s="163" ph="1"/>
      <c r="I24" s="163" ph="1"/>
      <c r="K24"/>
      <c r="L24"/>
      <c r="M24"/>
      <c r="N24"/>
      <c r="O24"/>
    </row>
    <row r="25" spans="1:15" ht="27.6" customHeight="1">
      <c r="L25"/>
      <c r="M25"/>
      <c r="N25"/>
      <c r="O25"/>
    </row>
    <row r="26" spans="1:15" ht="27.6" customHeight="1">
      <c r="A26" s="8" ph="1">
        <v>2</v>
      </c>
      <c r="B26" s="9" t="s" ph="1">
        <v>40</v>
      </c>
      <c r="O26"/>
    </row>
    <row r="27" spans="1:15" ht="27.6" customHeight="1">
      <c r="B27" s="1" t="s" ph="1">
        <v>9</v>
      </c>
      <c r="L27"/>
      <c r="M27"/>
      <c r="N27"/>
      <c r="O27"/>
    </row>
    <row r="28" spans="1:15" ht="27.6" customHeight="1">
      <c r="B28" s="163" t="s" ph="1">
        <v>52</v>
      </c>
      <c r="C28" s="163"/>
      <c r="D28" s="163"/>
      <c r="E28" s="163"/>
      <c r="F28" s="163"/>
      <c r="G28" s="163"/>
      <c r="H28" s="163"/>
      <c r="I28" s="163"/>
      <c r="K28"/>
      <c r="L28"/>
      <c r="M28"/>
      <c r="N28"/>
      <c r="O28"/>
    </row>
    <row r="29" spans="1:15" ht="27.6" customHeight="1">
      <c r="B29" s="163"/>
      <c r="C29" s="163"/>
      <c r="D29" s="163"/>
      <c r="E29" s="163"/>
      <c r="F29" s="163"/>
      <c r="G29" s="163"/>
      <c r="H29" s="163"/>
      <c r="I29" s="163"/>
      <c r="J29" s="34"/>
      <c r="K29"/>
      <c r="L29"/>
      <c r="M29"/>
      <c r="N29"/>
      <c r="O29"/>
    </row>
    <row r="30" spans="1:15" ht="27.6" customHeight="1">
      <c r="J30" s="34"/>
      <c r="L30"/>
      <c r="M30"/>
      <c r="N30"/>
      <c r="O30"/>
    </row>
    <row r="31" spans="1:15" ht="27.6" customHeight="1">
      <c r="A31" s="162" t="s" ph="1">
        <v>10</v>
      </c>
      <c r="B31"/>
      <c r="C31" s="1"/>
      <c r="D31" s="1"/>
      <c r="E31" s="1"/>
      <c r="F31" s="1"/>
      <c r="G31" s="1"/>
      <c r="H31" s="1"/>
      <c r="I31" s="1"/>
      <c r="L31"/>
      <c r="O31"/>
    </row>
    <row r="32" spans="1:15" ht="27.6" customHeight="1">
      <c r="A32" s="162"/>
      <c r="B32" s="1"/>
      <c r="C32" s="1"/>
      <c r="D32" s="1"/>
      <c r="E32" s="1"/>
      <c r="F32" s="1"/>
      <c r="G32" s="1"/>
      <c r="H32" s="1"/>
      <c r="I32" s="1"/>
      <c r="K32"/>
      <c r="L32"/>
      <c r="M32"/>
      <c r="N32"/>
      <c r="O32"/>
    </row>
    <row r="33" spans="1:15" ht="27.6" customHeight="1">
      <c r="A33" s="162"/>
      <c r="B33" s="1"/>
      <c r="C33" s="1"/>
      <c r="D33" s="1"/>
      <c r="E33" s="1"/>
      <c r="F33" s="1"/>
      <c r="G33" s="1"/>
      <c r="H33" s="1"/>
      <c r="I33" s="1"/>
      <c r="K33"/>
      <c r="L33"/>
      <c r="M33"/>
      <c r="N33"/>
      <c r="O33"/>
    </row>
    <row r="34" spans="1:15" ht="27.6" customHeight="1">
      <c r="A34" s="162"/>
      <c r="B34" s="1"/>
      <c r="C34" s="1"/>
      <c r="D34" s="1"/>
      <c r="E34" s="1"/>
      <c r="F34" s="1"/>
      <c r="G34" s="1"/>
      <c r="H34" s="1"/>
      <c r="I34" s="1"/>
      <c r="K34"/>
      <c r="L34"/>
      <c r="M34"/>
      <c r="N34"/>
      <c r="O34"/>
    </row>
    <row r="35" spans="1:15" ht="27.6" customHeight="1">
      <c r="A35" s="162"/>
      <c r="K35"/>
      <c r="L35"/>
      <c r="M35"/>
      <c r="N35"/>
      <c r="O35"/>
    </row>
    <row r="36" spans="1:15" ht="27.6" customHeight="1">
      <c r="A36" s="162"/>
      <c r="K36"/>
      <c r="L36"/>
      <c r="M36"/>
      <c r="N36"/>
      <c r="O36"/>
    </row>
    <row r="37" spans="1:15" ht="27.6" customHeight="1">
      <c r="A37" s="162"/>
      <c r="K37"/>
      <c r="L37"/>
      <c r="M37"/>
      <c r="N37"/>
      <c r="O37"/>
    </row>
    <row r="38" spans="1:15" ht="27.6" customHeight="1">
      <c r="A38" s="162"/>
      <c r="K38"/>
      <c r="L38"/>
      <c r="M38"/>
      <c r="N38"/>
      <c r="O38"/>
    </row>
    <row r="39" spans="1:15" ht="27.6" customHeight="1">
      <c r="L39"/>
      <c r="M39"/>
      <c r="N39"/>
      <c r="O39"/>
    </row>
    <row r="40" spans="1:15" ht="27.6" customHeight="1">
      <c r="A40" s="4" t="s" ph="1">
        <v>11</v>
      </c>
      <c r="B40"/>
      <c r="L40"/>
      <c r="O40"/>
    </row>
    <row r="41" spans="1:15" ht="27.6" customHeight="1">
      <c r="K41"/>
      <c r="L41"/>
      <c r="M41"/>
      <c r="N41"/>
      <c r="O41"/>
    </row>
    <row r="42" spans="1:15" ht="27.6" customHeight="1">
      <c r="K42"/>
      <c r="L42"/>
      <c r="M42"/>
      <c r="N42"/>
      <c r="O42"/>
    </row>
    <row r="43" spans="1:15" ht="27.6" customHeight="1">
      <c r="K43"/>
      <c r="L43"/>
      <c r="M43"/>
      <c r="N43"/>
      <c r="O43"/>
    </row>
    <row r="44" spans="1:15" ht="27.6" customHeight="1">
      <c r="K44"/>
      <c r="L44"/>
      <c r="M44"/>
      <c r="N44"/>
      <c r="O44"/>
    </row>
    <row r="45" spans="1:15" ht="27.6" customHeight="1">
      <c r="K45"/>
      <c r="L45"/>
      <c r="M45"/>
      <c r="N45"/>
      <c r="O45"/>
    </row>
    <row r="46" spans="1:15" ht="27.6" customHeight="1">
      <c r="K46"/>
      <c r="L46"/>
      <c r="M46"/>
      <c r="N46"/>
      <c r="O46"/>
    </row>
    <row r="47" spans="1:15" ht="27.6" customHeight="1">
      <c r="K47"/>
      <c r="L47"/>
      <c r="M47"/>
      <c r="N47"/>
      <c r="O47"/>
    </row>
    <row r="48" spans="1:15" ht="27.6" customHeight="1">
      <c r="L48"/>
      <c r="M48"/>
      <c r="N48"/>
      <c r="O48"/>
    </row>
    <row r="49" spans="1:15" ht="27.6" customHeight="1">
      <c r="A49" s="8" ph="1">
        <v>3</v>
      </c>
      <c r="B49" s="9" t="s" ph="1">
        <v>12</v>
      </c>
      <c r="O49"/>
    </row>
    <row r="50" spans="1:15" ht="27.6" customHeight="1">
      <c r="B50" s="1" t="s" ph="1">
        <v>13</v>
      </c>
      <c r="L50"/>
      <c r="M50"/>
      <c r="N50"/>
      <c r="O50"/>
    </row>
    <row r="51" spans="1:15" ht="27.6" customHeight="1">
      <c r="B51" s="163" t="s" ph="1">
        <v>162</v>
      </c>
      <c r="C51" s="163" ph="1"/>
      <c r="D51" s="163" ph="1"/>
      <c r="E51" s="163" ph="1"/>
      <c r="F51" s="163" ph="1"/>
      <c r="G51" s="163" ph="1"/>
      <c r="H51" s="163" ph="1"/>
      <c r="I51" s="163" ph="1"/>
      <c r="K51"/>
      <c r="L51"/>
      <c r="M51"/>
      <c r="N51"/>
      <c r="O51"/>
    </row>
    <row r="52" spans="1:15" ht="27.6" customHeight="1">
      <c r="B52" s="163" ph="1"/>
      <c r="C52" s="163" ph="1"/>
      <c r="D52" s="163" ph="1"/>
      <c r="E52" s="163" ph="1"/>
      <c r="F52" s="163" ph="1"/>
      <c r="G52" s="163" ph="1"/>
      <c r="H52" s="163" ph="1"/>
      <c r="I52" s="163" ph="1"/>
      <c r="K52"/>
      <c r="L52"/>
      <c r="M52"/>
      <c r="N52"/>
      <c r="O52"/>
    </row>
    <row r="53" spans="1:15" ht="27.6" customHeight="1">
      <c r="L53"/>
      <c r="M53"/>
      <c r="N53"/>
      <c r="O53"/>
    </row>
    <row r="54" spans="1:15" ht="27.6" customHeight="1">
      <c r="A54" s="4"/>
      <c r="B54" s="1" t="s" ph="1">
        <v>41</v>
      </c>
      <c r="C54" s="11" ph="1"/>
      <c r="D54" s="11" ph="1"/>
      <c r="E54" s="11" ph="1"/>
      <c r="F54" s="11" ph="1"/>
      <c r="G54" s="11" ph="1"/>
      <c r="H54" s="11" ph="1"/>
      <c r="I54" s="11" ph="1"/>
      <c r="L54"/>
      <c r="M54"/>
      <c r="N54"/>
      <c r="O54"/>
    </row>
    <row r="55" spans="1:15" ht="27.6" customHeight="1">
      <c r="B55" s="163" t="s" ph="1">
        <v>53</v>
      </c>
      <c r="C55" s="163"/>
      <c r="D55" s="163"/>
      <c r="E55" s="163"/>
      <c r="F55" s="163"/>
      <c r="G55" s="163"/>
      <c r="H55" s="163"/>
      <c r="I55" s="163"/>
      <c r="K55"/>
      <c r="L55"/>
      <c r="M55"/>
      <c r="N55"/>
      <c r="O55"/>
    </row>
    <row r="56" spans="1:15" ht="27.6" customHeight="1">
      <c r="B56" s="163"/>
      <c r="C56" s="163"/>
      <c r="D56" s="163"/>
      <c r="E56" s="163"/>
      <c r="F56" s="163"/>
      <c r="G56" s="163"/>
      <c r="H56" s="163"/>
      <c r="I56" s="163"/>
      <c r="K56"/>
      <c r="L56"/>
      <c r="M56"/>
      <c r="N56"/>
      <c r="O56"/>
    </row>
    <row r="57" spans="1:15" ht="27.6" customHeight="1">
      <c r="B57" s="75" ph="1"/>
      <c r="C57" s="75" ph="1"/>
      <c r="D57" s="75" ph="1"/>
      <c r="E57" s="75" ph="1"/>
      <c r="F57" s="75" ph="1"/>
      <c r="G57" s="75" ph="1"/>
      <c r="H57" s="75" ph="1"/>
      <c r="I57" s="75" ph="1"/>
      <c r="L57"/>
      <c r="O57"/>
    </row>
    <row r="58" spans="1:15" ht="27.6" customHeight="1">
      <c r="A58" s="8" ph="1">
        <v>4</v>
      </c>
      <c r="B58" s="9" t="s" ph="1">
        <v>114</v>
      </c>
      <c r="O58"/>
    </row>
    <row r="59" spans="1:15" ht="27.6" customHeight="1">
      <c r="B59" s="1" t="s" ph="1">
        <v>18</v>
      </c>
      <c r="L59"/>
      <c r="M59"/>
      <c r="N59"/>
      <c r="O59"/>
    </row>
    <row r="60" spans="1:15" ht="27.6" customHeight="1">
      <c r="B60" s="163" t="s" ph="1">
        <v>54</v>
      </c>
      <c r="C60" s="163"/>
      <c r="D60" s="163"/>
      <c r="E60" s="163"/>
      <c r="F60" s="163"/>
      <c r="G60" s="163"/>
      <c r="H60" s="163"/>
      <c r="I60" s="163"/>
      <c r="K60"/>
      <c r="L60"/>
      <c r="M60"/>
      <c r="N60"/>
      <c r="O60"/>
    </row>
    <row r="61" spans="1:15" ht="27.6" customHeight="1">
      <c r="B61" s="163"/>
      <c r="C61" s="163"/>
      <c r="D61" s="163"/>
      <c r="E61" s="163"/>
      <c r="F61" s="163"/>
      <c r="G61" s="163"/>
      <c r="H61" s="163"/>
      <c r="I61" s="163"/>
      <c r="K61"/>
      <c r="L61"/>
      <c r="M61"/>
      <c r="N61"/>
      <c r="O61"/>
    </row>
    <row r="62" spans="1:15" ht="27.6" customHeight="1">
      <c r="B62" s="163"/>
      <c r="C62" s="163"/>
      <c r="D62" s="163"/>
      <c r="E62" s="163"/>
      <c r="F62" s="163"/>
      <c r="G62" s="163"/>
      <c r="H62" s="163"/>
      <c r="I62" s="163"/>
      <c r="K62"/>
      <c r="L62"/>
      <c r="M62"/>
      <c r="N62"/>
      <c r="O62"/>
    </row>
    <row r="63" spans="1:15" ht="27.6" customHeight="1">
      <c r="B63" s="11"/>
      <c r="C63" s="11"/>
      <c r="D63" s="11"/>
      <c r="E63" s="11"/>
      <c r="F63" s="11"/>
      <c r="G63" s="11"/>
      <c r="H63" s="11"/>
      <c r="I63" s="11"/>
      <c r="L63"/>
      <c r="M63"/>
      <c r="N63"/>
      <c r="O63"/>
    </row>
    <row r="64" spans="1:15" ht="27.6" customHeight="1">
      <c r="A64" s="4"/>
      <c r="B64" s="1" t="s" ph="1">
        <v>41</v>
      </c>
      <c r="C64" s="11" ph="1"/>
      <c r="D64" s="11" ph="1"/>
      <c r="E64" s="11" ph="1"/>
      <c r="F64" s="11" ph="1"/>
      <c r="G64" s="11" ph="1"/>
      <c r="H64" s="11" ph="1"/>
      <c r="I64" s="11" ph="1"/>
      <c r="L64"/>
      <c r="M64"/>
      <c r="N64"/>
      <c r="O64"/>
    </row>
    <row r="65" spans="1:24" ht="27.6" customHeight="1">
      <c r="B65" s="163" t="s" ph="1">
        <v>82</v>
      </c>
      <c r="C65" s="163"/>
      <c r="D65" s="163"/>
      <c r="E65" s="163"/>
      <c r="F65" s="163"/>
      <c r="G65" s="163"/>
      <c r="H65" s="163"/>
      <c r="I65" s="163"/>
      <c r="K65"/>
      <c r="L65"/>
      <c r="M65"/>
      <c r="N65"/>
      <c r="O65"/>
    </row>
    <row r="66" spans="1:24" ht="27.6" customHeight="1">
      <c r="B66" s="163"/>
      <c r="C66" s="163"/>
      <c r="D66" s="163"/>
      <c r="E66" s="163"/>
      <c r="F66" s="163"/>
      <c r="G66" s="163"/>
      <c r="H66" s="163"/>
      <c r="I66" s="163"/>
      <c r="K66"/>
      <c r="L66"/>
      <c r="M66"/>
      <c r="N66"/>
      <c r="O66"/>
    </row>
    <row r="67" spans="1:24" ht="27.6" customHeight="1">
      <c r="B67" s="74"/>
      <c r="C67" s="74"/>
      <c r="D67" s="74"/>
      <c r="E67" s="74"/>
      <c r="F67" s="74"/>
      <c r="G67" s="74"/>
      <c r="H67" s="74"/>
      <c r="I67" s="74"/>
      <c r="K67"/>
      <c r="L67"/>
      <c r="M67"/>
      <c r="N67"/>
      <c r="O67"/>
    </row>
    <row r="68" spans="1:24" ht="27.6" customHeight="1">
      <c r="A68" s="4"/>
      <c r="B68" t="s">
        <v>20</v>
      </c>
      <c r="C68" s="11"/>
      <c r="D68" s="11"/>
      <c r="E68" s="11"/>
      <c r="F68" s="11"/>
      <c r="G68" s="11"/>
      <c r="H68" s="11"/>
      <c r="I68" s="11"/>
      <c r="L68"/>
      <c r="M68"/>
      <c r="N68"/>
      <c r="O68"/>
    </row>
    <row r="69" spans="1:24" s="2" customFormat="1" ht="27.6" customHeight="1">
      <c r="A69" s="4" ph="1"/>
      <c r="B69" s="171" t="s" ph="1">
        <v>21</v>
      </c>
      <c r="C69" s="172"/>
      <c r="D69" s="172"/>
      <c r="E69" s="172"/>
      <c r="F69" s="172"/>
      <c r="G69" s="172"/>
      <c r="H69" s="172"/>
      <c r="I69" s="173"/>
      <c r="J69"/>
      <c r="K69" ph="1"/>
      <c r="L69"/>
      <c r="M69"/>
      <c r="N69"/>
      <c r="O69"/>
      <c r="P69"/>
      <c r="Q69"/>
      <c r="R69"/>
      <c r="S69"/>
      <c r="T69"/>
      <c r="U69"/>
      <c r="V69"/>
      <c r="W69"/>
      <c r="X69"/>
    </row>
    <row r="70" spans="1:24" s="2" customFormat="1" ht="27.6" customHeight="1">
      <c r="A70" s="4" ph="1"/>
      <c r="B70" s="20" t="s" ph="1">
        <v>22</v>
      </c>
      <c r="C70" s="21" ph="1">
        <v>43247</v>
      </c>
      <c r="D70" s="22" ph="1"/>
      <c r="E70" s="22" ph="1"/>
      <c r="F70" s="22" ph="1"/>
      <c r="G70" s="22" ph="1"/>
      <c r="H70" s="22" ph="1"/>
      <c r="I70" s="23" ph="1"/>
      <c r="J70"/>
      <c r="K70"/>
      <c r="L70"/>
      <c r="M70"/>
      <c r="N70"/>
      <c r="O70"/>
      <c r="P70"/>
      <c r="Q70"/>
      <c r="R70"/>
      <c r="S70"/>
      <c r="T70"/>
      <c r="U70"/>
      <c r="V70"/>
      <c r="W70"/>
      <c r="X70"/>
    </row>
    <row r="71" spans="1:24" s="2" customFormat="1" ht="27.6" customHeight="1">
      <c r="A71" s="4" ph="1"/>
      <c r="B71" s="20" t="s" ph="1">
        <v>23</v>
      </c>
      <c r="C71" s="24" t="s" ph="1">
        <v>39</v>
      </c>
      <c r="D71" s="22" ph="1"/>
      <c r="E71" s="22" ph="1"/>
      <c r="F71" s="22" ph="1"/>
      <c r="G71" s="22" ph="1"/>
      <c r="H71" s="22" ph="1"/>
      <c r="I71" s="23" ph="1"/>
      <c r="J71"/>
      <c r="K71"/>
      <c r="L71"/>
      <c r="M71"/>
      <c r="N71"/>
      <c r="O71"/>
      <c r="P71"/>
      <c r="Q71"/>
      <c r="R71"/>
      <c r="S71"/>
      <c r="T71"/>
      <c r="U71"/>
      <c r="V71"/>
      <c r="W71"/>
      <c r="X71"/>
    </row>
    <row r="72" spans="1:24" s="2" customFormat="1" ht="27.6" customHeight="1">
      <c r="A72" s="4" ph="1"/>
      <c r="B72" s="79" t="s" ph="1">
        <v>24</v>
      </c>
      <c r="C72" s="18" ph="1">
        <v>0.375</v>
      </c>
      <c r="D72" s="176" t="s" ph="1">
        <v>33</v>
      </c>
      <c r="E72" s="177"/>
      <c r="F72" s="177"/>
      <c r="G72" s="177"/>
      <c r="H72" s="177"/>
      <c r="I72" s="178"/>
      <c r="J72"/>
      <c r="K72"/>
      <c r="L72"/>
      <c r="M72"/>
      <c r="N72"/>
      <c r="O72"/>
      <c r="P72"/>
      <c r="Q72"/>
      <c r="R72"/>
      <c r="S72"/>
      <c r="T72"/>
      <c r="U72"/>
      <c r="V72"/>
      <c r="W72"/>
      <c r="X72"/>
    </row>
    <row r="73" spans="1:24" s="2" customFormat="1" ht="27.6" customHeight="1">
      <c r="A73" s="4" ph="1"/>
      <c r="B73" s="14" ph="1"/>
      <c r="C73" s="18" ph="1">
        <v>0.45833333333333331</v>
      </c>
      <c r="D73" s="179" t="s" ph="1">
        <v>31</v>
      </c>
      <c r="E73" s="180"/>
      <c r="F73" s="180"/>
      <c r="G73" s="180"/>
      <c r="H73" s="180"/>
      <c r="I73" s="181"/>
      <c r="J73"/>
      <c r="K73"/>
      <c r="L73"/>
      <c r="M73"/>
      <c r="N73"/>
      <c r="O73"/>
      <c r="P73"/>
      <c r="Q73"/>
      <c r="R73"/>
      <c r="S73"/>
      <c r="T73"/>
      <c r="U73"/>
      <c r="V73"/>
      <c r="W73"/>
      <c r="X73"/>
    </row>
    <row r="74" spans="1:24" s="2" customFormat="1" ht="27.6" customHeight="1">
      <c r="A74" s="4" ph="1"/>
      <c r="B74" s="14" ph="1"/>
      <c r="C74" s="79" ph="1"/>
      <c r="D74" s="182" t="s" ph="1">
        <v>27</v>
      </c>
      <c r="E74" s="183"/>
      <c r="F74" s="183"/>
      <c r="G74" s="183"/>
      <c r="H74" s="183"/>
      <c r="I74" s="184"/>
      <c r="J74"/>
      <c r="K74"/>
      <c r="L74"/>
      <c r="M74"/>
      <c r="N74"/>
      <c r="O74"/>
      <c r="P74"/>
      <c r="Q74"/>
      <c r="R74"/>
      <c r="S74"/>
      <c r="T74"/>
      <c r="U74"/>
      <c r="V74"/>
      <c r="W74"/>
      <c r="X74"/>
    </row>
    <row r="75" spans="1:24" s="2" customFormat="1" ht="27.6" customHeight="1">
      <c r="A75" s="4" ph="1"/>
      <c r="B75" s="14" ph="1"/>
      <c r="C75" s="18" ph="1">
        <v>0.45833333333333331</v>
      </c>
      <c r="D75" s="179" t="s" ph="1">
        <v>32</v>
      </c>
      <c r="E75" s="180"/>
      <c r="F75" s="180"/>
      <c r="G75" s="180"/>
      <c r="H75" s="180"/>
      <c r="I75" s="181"/>
      <c r="J75"/>
      <c r="K75"/>
      <c r="L75"/>
      <c r="M75"/>
      <c r="N75"/>
      <c r="O75"/>
      <c r="P75"/>
      <c r="Q75"/>
      <c r="R75"/>
      <c r="S75"/>
      <c r="T75"/>
      <c r="U75"/>
      <c r="V75"/>
      <c r="W75"/>
      <c r="X75"/>
    </row>
    <row r="76" spans="1:24" s="2" customFormat="1" ht="27.6" customHeight="1">
      <c r="A76" s="4"/>
      <c r="B76" s="14" ph="1"/>
      <c r="C76" s="18" ph="1">
        <v>0.54166666666666663</v>
      </c>
      <c r="D76" s="179" t="s" ph="1">
        <v>68</v>
      </c>
      <c r="E76" s="180"/>
      <c r="F76" s="180"/>
      <c r="G76" s="180"/>
      <c r="H76" s="180"/>
      <c r="I76" s="181"/>
      <c r="J76"/>
      <c r="K76"/>
      <c r="L76"/>
      <c r="M76"/>
      <c r="N76"/>
      <c r="O76"/>
      <c r="P76"/>
      <c r="Q76"/>
      <c r="R76"/>
      <c r="S76"/>
      <c r="T76"/>
      <c r="U76"/>
      <c r="V76"/>
      <c r="W76"/>
      <c r="X76"/>
    </row>
    <row r="77" spans="1:24" s="2" customFormat="1" ht="27.6" customHeight="1">
      <c r="A77" s="4" ph="1"/>
      <c r="B77" s="14" ph="1"/>
      <c r="C77" s="18" ph="1">
        <v>0.58333333333333337</v>
      </c>
      <c r="D77" s="179" t="s" ph="1">
        <v>34</v>
      </c>
      <c r="E77" s="180"/>
      <c r="F77" s="180"/>
      <c r="G77" s="180"/>
      <c r="H77" s="180"/>
      <c r="I77" s="181"/>
      <c r="J77"/>
      <c r="K77"/>
      <c r="L77"/>
      <c r="M77"/>
      <c r="N77"/>
      <c r="O77"/>
      <c r="P77"/>
      <c r="Q77"/>
      <c r="R77"/>
      <c r="S77"/>
      <c r="T77"/>
      <c r="U77"/>
      <c r="V77"/>
      <c r="W77"/>
      <c r="X77"/>
    </row>
    <row r="78" spans="1:24" s="2" customFormat="1" ht="27.6" customHeight="1">
      <c r="A78" s="4" ph="1"/>
      <c r="B78" s="14" ph="1"/>
      <c r="C78" s="18" ph="1">
        <v>0.66666666666666663</v>
      </c>
      <c r="D78" s="76" t="s" ph="1">
        <v>35</v>
      </c>
      <c r="E78" s="77"/>
      <c r="F78" s="77"/>
      <c r="G78" s="77"/>
      <c r="H78" s="77"/>
      <c r="I78" s="78"/>
      <c r="J78"/>
      <c r="K78"/>
      <c r="L78"/>
      <c r="M78"/>
      <c r="N78"/>
      <c r="O78"/>
      <c r="P78"/>
      <c r="Q78"/>
      <c r="R78"/>
      <c r="S78"/>
      <c r="T78"/>
      <c r="U78"/>
      <c r="V78"/>
      <c r="W78"/>
      <c r="X78"/>
    </row>
    <row r="79" spans="1:24" s="2" customFormat="1" ht="27.6" customHeight="1">
      <c r="A79" s="4" ph="1"/>
      <c r="B79" s="15" ph="1"/>
      <c r="C79" s="19" ph="1">
        <v>0.75</v>
      </c>
      <c r="D79" s="185" t="s" ph="1">
        <v>107</v>
      </c>
      <c r="E79" s="186"/>
      <c r="F79" s="186"/>
      <c r="G79" s="186"/>
      <c r="H79" s="186"/>
      <c r="I79" s="187"/>
      <c r="J79"/>
      <c r="K79"/>
      <c r="L79"/>
      <c r="M79"/>
      <c r="N79"/>
      <c r="O79"/>
      <c r="P79"/>
      <c r="Q79"/>
      <c r="R79"/>
      <c r="S79"/>
      <c r="T79"/>
      <c r="U79"/>
      <c r="V79"/>
      <c r="W79"/>
      <c r="X79"/>
    </row>
    <row r="80" spans="1:24" s="2" customFormat="1" ht="27.6" customHeight="1">
      <c r="A80" s="4" ph="1"/>
      <c r="B80" s="79" t="s" ph="1">
        <v>25</v>
      </c>
      <c r="C80" s="79" t="s" ph="1">
        <v>26</v>
      </c>
      <c r="D80" s="12" t="s" ph="1">
        <v>36</v>
      </c>
      <c r="E80" s="12"/>
      <c r="F80" s="12" ph="1"/>
      <c r="G80" s="12" ph="1"/>
      <c r="H80" s="12" ph="1"/>
      <c r="I80" s="13" ph="1"/>
      <c r="J80"/>
      <c r="K80"/>
      <c r="L80"/>
      <c r="M80"/>
      <c r="N80"/>
      <c r="O80"/>
      <c r="P80"/>
      <c r="Q80"/>
      <c r="R80"/>
      <c r="S80"/>
      <c r="T80"/>
      <c r="U80"/>
      <c r="V80"/>
      <c r="W80"/>
      <c r="X80"/>
    </row>
    <row r="81" spans="1:24" s="2" customFormat="1" ht="27.6" customHeight="1">
      <c r="A81" s="4" ph="1"/>
      <c r="B81" s="15" ph="1"/>
      <c r="C81" s="25" t="s" ph="1">
        <v>38</v>
      </c>
      <c r="D81" s="16" t="s" ph="1">
        <v>37</v>
      </c>
      <c r="E81" s="16" ph="1"/>
      <c r="F81" s="16" ph="1"/>
      <c r="G81" s="16" ph="1"/>
      <c r="H81" s="16"/>
      <c r="I81" s="17" ph="1"/>
      <c r="J81"/>
      <c r="K81"/>
      <c r="L81"/>
      <c r="M81"/>
      <c r="N81"/>
      <c r="O81"/>
      <c r="P81"/>
      <c r="Q81"/>
      <c r="R81"/>
      <c r="S81"/>
      <c r="T81"/>
      <c r="U81"/>
      <c r="V81"/>
      <c r="W81"/>
      <c r="X81"/>
    </row>
    <row r="82" spans="1:24" s="2" customFormat="1" ht="27.6" customHeight="1">
      <c r="A82" s="4" ph="1"/>
      <c r="B82" s="15" t="s" ph="1">
        <v>110</v>
      </c>
      <c r="C82" s="16" ph="1"/>
      <c r="D82" s="16" ph="1"/>
      <c r="E82" s="16" ph="1"/>
      <c r="F82" s="16" ph="1"/>
      <c r="G82" s="16" ph="1"/>
      <c r="H82" s="16" ph="1"/>
      <c r="I82" s="17" ph="1"/>
      <c r="J82"/>
      <c r="K82"/>
      <c r="L82"/>
      <c r="M82"/>
      <c r="N82"/>
      <c r="O82"/>
      <c r="P82"/>
      <c r="Q82"/>
      <c r="R82"/>
      <c r="S82"/>
      <c r="T82"/>
      <c r="U82"/>
      <c r="V82"/>
      <c r="W82"/>
      <c r="X82"/>
    </row>
    <row r="83" spans="1:24" s="75" customFormat="1" ht="27.6" customHeight="1">
      <c r="A83" s="4" ph="1"/>
      <c r="B83" s="1" ph="1"/>
      <c r="C83" s="1" ph="1"/>
      <c r="D83" s="1" ph="1"/>
      <c r="E83" s="1" ph="1"/>
      <c r="F83" s="1" ph="1"/>
      <c r="G83" s="1" ph="1"/>
      <c r="H83" s="1" ph="1"/>
      <c r="I83" s="1" ph="1"/>
      <c r="J83"/>
      <c r="K83" ph="1"/>
      <c r="L83"/>
      <c r="M83"/>
      <c r="N83"/>
      <c r="O83"/>
      <c r="P83"/>
      <c r="Q83"/>
      <c r="R83"/>
      <c r="S83"/>
      <c r="T83"/>
      <c r="U83"/>
      <c r="V83"/>
      <c r="W83"/>
      <c r="X83"/>
    </row>
    <row r="84" spans="1:24" s="75" customFormat="1" ht="27.6" customHeight="1">
      <c r="A84" s="8" ph="1">
        <v>5</v>
      </c>
      <c r="B84" s="9" t="s" ph="1">
        <v>42</v>
      </c>
      <c r="C84" s="1" ph="1"/>
      <c r="D84" s="1" ph="1"/>
      <c r="E84" s="1" ph="1"/>
      <c r="F84" s="1" ph="1"/>
      <c r="G84" s="1" ph="1"/>
      <c r="H84" s="1" ph="1"/>
      <c r="I84" s="1" ph="1"/>
      <c r="J84"/>
      <c r="K84" ph="1"/>
      <c r="L84" ph="1"/>
      <c r="M84" ph="1"/>
      <c r="N84" ph="1"/>
      <c r="O84"/>
      <c r="P84"/>
      <c r="Q84"/>
      <c r="R84"/>
      <c r="S84"/>
      <c r="T84"/>
      <c r="U84"/>
      <c r="V84"/>
      <c r="W84"/>
      <c r="X84"/>
    </row>
    <row r="85" spans="1:24" s="75" customFormat="1" ht="27.6" customHeight="1">
      <c r="A85" s="4" ph="1"/>
      <c r="B85" s="1" t="s" ph="1">
        <v>43</v>
      </c>
      <c r="C85" s="1" ph="1"/>
      <c r="D85" s="1" ph="1"/>
      <c r="E85" s="1" ph="1"/>
      <c r="F85" s="1" ph="1"/>
      <c r="G85" s="1" ph="1"/>
      <c r="H85" s="1" ph="1"/>
      <c r="I85" s="1" ph="1"/>
      <c r="J85"/>
      <c r="K85" ph="1"/>
      <c r="L85"/>
      <c r="M85"/>
      <c r="N85"/>
      <c r="O85"/>
      <c r="P85"/>
      <c r="Q85"/>
      <c r="R85"/>
      <c r="S85"/>
      <c r="T85"/>
      <c r="U85"/>
      <c r="V85"/>
      <c r="W85"/>
      <c r="X85"/>
    </row>
    <row r="86" spans="1:24" s="75" customFormat="1" ht="27.6" customHeight="1">
      <c r="A86" s="4" ph="1"/>
      <c r="B86" s="163" t="s" ph="1">
        <v>80</v>
      </c>
      <c r="C86" s="163"/>
      <c r="D86" s="163"/>
      <c r="E86" s="163"/>
      <c r="F86" s="163"/>
      <c r="G86" s="163"/>
      <c r="H86" s="163"/>
      <c r="I86" s="163"/>
      <c r="J86"/>
      <c r="K86"/>
      <c r="L86"/>
      <c r="M86"/>
      <c r="N86"/>
      <c r="O86"/>
      <c r="P86"/>
      <c r="Q86"/>
      <c r="R86"/>
      <c r="S86"/>
      <c r="T86"/>
      <c r="U86"/>
      <c r="V86"/>
      <c r="W86"/>
      <c r="X86"/>
    </row>
    <row r="87" spans="1:24" s="75" customFormat="1" ht="27.6" customHeight="1">
      <c r="A87" s="4" ph="1"/>
      <c r="B87" s="163"/>
      <c r="C87" s="163"/>
      <c r="D87" s="163"/>
      <c r="E87" s="163"/>
      <c r="F87" s="163"/>
      <c r="G87" s="163"/>
      <c r="H87" s="163"/>
      <c r="I87" s="163"/>
      <c r="J87"/>
      <c r="K87"/>
      <c r="L87"/>
      <c r="M87"/>
      <c r="N87"/>
      <c r="O87"/>
      <c r="P87"/>
      <c r="Q87"/>
      <c r="R87"/>
      <c r="S87"/>
      <c r="T87"/>
      <c r="U87"/>
      <c r="V87"/>
      <c r="W87"/>
      <c r="X87"/>
    </row>
    <row r="88" spans="1:24" s="75" customFormat="1" ht="27.6" customHeight="1">
      <c r="A88" s="4" ph="1"/>
      <c r="B88" s="163"/>
      <c r="C88" s="163"/>
      <c r="D88" s="163"/>
      <c r="E88" s="163"/>
      <c r="F88" s="163"/>
      <c r="G88" s="163"/>
      <c r="H88" s="163"/>
      <c r="I88" s="163"/>
      <c r="J88"/>
      <c r="K88"/>
      <c r="L88"/>
      <c r="M88"/>
      <c r="N88"/>
      <c r="O88"/>
      <c r="P88"/>
      <c r="Q88"/>
      <c r="R88"/>
      <c r="S88"/>
      <c r="T88"/>
      <c r="U88"/>
      <c r="V88"/>
      <c r="W88"/>
      <c r="X88"/>
    </row>
    <row r="89" spans="1:24" s="75" customFormat="1" ht="27.6" customHeight="1">
      <c r="A89" s="4" ph="1"/>
      <c r="B89" s="1" ph="1"/>
      <c r="C89" s="1" ph="1"/>
      <c r="D89" s="1" ph="1"/>
      <c r="E89" s="1" ph="1"/>
      <c r="F89" s="1" ph="1"/>
      <c r="G89" s="1" ph="1"/>
      <c r="H89" s="1" ph="1"/>
      <c r="I89" s="1" ph="1"/>
      <c r="J89"/>
      <c r="K89" ph="1"/>
      <c r="L89"/>
      <c r="M89"/>
      <c r="N89"/>
      <c r="O89"/>
      <c r="P89"/>
      <c r="Q89"/>
      <c r="R89"/>
      <c r="S89"/>
      <c r="T89"/>
      <c r="U89"/>
      <c r="V89"/>
      <c r="W89"/>
      <c r="X89"/>
    </row>
    <row r="90" spans="1:24" s="75" customFormat="1" ht="27.6" customHeight="1">
      <c r="A90" s="4"/>
      <c r="B90" s="1" t="s" ph="1">
        <v>41</v>
      </c>
      <c r="C90" s="11" ph="1"/>
      <c r="D90" s="11" ph="1"/>
      <c r="E90" s="11" ph="1"/>
      <c r="F90" s="11" ph="1"/>
      <c r="G90" s="11" ph="1"/>
      <c r="H90" s="11" ph="1"/>
      <c r="I90" s="11" ph="1"/>
      <c r="J90"/>
      <c r="K90"/>
      <c r="L90"/>
      <c r="M90"/>
      <c r="N90"/>
      <c r="O90"/>
      <c r="P90"/>
      <c r="Q90"/>
      <c r="R90"/>
      <c r="S90"/>
      <c r="T90"/>
      <c r="U90"/>
      <c r="V90"/>
      <c r="W90"/>
      <c r="X90"/>
    </row>
    <row r="91" spans="1:24" s="75" customFormat="1" ht="27.6" customHeight="1">
      <c r="A91" s="4" ph="1"/>
      <c r="B91" s="163" t="s" ph="1">
        <v>163</v>
      </c>
      <c r="C91" s="163"/>
      <c r="D91" s="163"/>
      <c r="E91" s="163"/>
      <c r="F91" s="163"/>
      <c r="G91" s="163"/>
      <c r="H91" s="163"/>
      <c r="I91" s="163"/>
      <c r="J91"/>
      <c r="K91" ph="1"/>
      <c r="L91"/>
      <c r="M91"/>
      <c r="N91"/>
      <c r="O91"/>
      <c r="P91"/>
      <c r="Q91"/>
      <c r="R91"/>
      <c r="S91"/>
      <c r="T91"/>
      <c r="U91"/>
      <c r="V91"/>
      <c r="W91"/>
      <c r="X91"/>
    </row>
    <row r="92" spans="1:24" s="75" customFormat="1" ht="27.6" customHeight="1">
      <c r="A92" s="4" ph="1"/>
      <c r="B92" s="163"/>
      <c r="C92" s="163"/>
      <c r="D92" s="163"/>
      <c r="E92" s="163"/>
      <c r="F92" s="163"/>
      <c r="G92" s="163"/>
      <c r="H92" s="163"/>
      <c r="I92" s="163"/>
      <c r="J92"/>
      <c r="K92"/>
      <c r="L92"/>
      <c r="M92"/>
      <c r="N92"/>
      <c r="O92"/>
      <c r="P92"/>
      <c r="Q92"/>
      <c r="R92"/>
      <c r="S92"/>
      <c r="T92"/>
      <c r="U92"/>
      <c r="V92"/>
      <c r="W92"/>
      <c r="X92"/>
    </row>
    <row r="93" spans="1:24" s="75" customFormat="1" ht="27.6" customHeight="1">
      <c r="A93" s="4" ph="1"/>
      <c r="B93" s="163"/>
      <c r="C93" s="163"/>
      <c r="D93" s="163"/>
      <c r="E93" s="163"/>
      <c r="F93" s="163"/>
      <c r="G93" s="163"/>
      <c r="H93" s="163"/>
      <c r="I93" s="163"/>
      <c r="J93"/>
      <c r="K93"/>
      <c r="L93"/>
      <c r="M93"/>
      <c r="N93"/>
      <c r="O93"/>
      <c r="P93"/>
      <c r="Q93"/>
      <c r="R93"/>
      <c r="S93"/>
      <c r="T93"/>
      <c r="U93"/>
      <c r="V93"/>
      <c r="W93"/>
      <c r="X93"/>
    </row>
    <row r="94" spans="1:24" s="75" customFormat="1" ht="27.6" customHeight="1">
      <c r="A94" s="4" ph="1"/>
      <c r="B94" s="163"/>
      <c r="C94" s="163"/>
      <c r="D94" s="163"/>
      <c r="E94" s="163"/>
      <c r="F94" s="163"/>
      <c r="G94" s="163"/>
      <c r="H94" s="163"/>
      <c r="I94" s="163"/>
      <c r="J94"/>
      <c r="K94"/>
      <c r="L94"/>
      <c r="M94"/>
      <c r="N94"/>
      <c r="O94"/>
      <c r="P94"/>
      <c r="Q94"/>
      <c r="R94"/>
      <c r="S94"/>
      <c r="T94"/>
      <c r="U94"/>
      <c r="V94"/>
      <c r="W94"/>
      <c r="X94"/>
    </row>
    <row r="95" spans="1:24" s="75" customFormat="1" ht="27.6" customHeight="1">
      <c r="A95" s="4" ph="1"/>
      <c r="B95" s="74"/>
      <c r="C95" s="74"/>
      <c r="D95" s="74"/>
      <c r="E95" s="74"/>
      <c r="F95" s="74"/>
      <c r="G95" s="74"/>
      <c r="H95" s="74"/>
      <c r="I95" s="74"/>
      <c r="J95"/>
      <c r="K95"/>
      <c r="L95"/>
      <c r="M95"/>
      <c r="N95"/>
      <c r="O95"/>
      <c r="P95"/>
      <c r="Q95"/>
      <c r="R95"/>
      <c r="S95"/>
      <c r="T95"/>
      <c r="U95"/>
      <c r="V95"/>
      <c r="W95"/>
      <c r="X95"/>
    </row>
    <row r="96" spans="1:24" ht="27.6" customHeight="1">
      <c r="A96" s="4" t="s" ph="1">
        <v>50</v>
      </c>
      <c r="B96" s="75" t="s">
        <v>48</v>
      </c>
      <c r="C96" s="74"/>
      <c r="D96" s="74"/>
      <c r="E96" s="74"/>
      <c r="F96" s="74"/>
      <c r="G96" s="74"/>
      <c r="H96" s="74"/>
      <c r="I96" s="74"/>
      <c r="K96"/>
      <c r="L96"/>
      <c r="O96"/>
    </row>
    <row r="97" spans="1:15" ht="27.6" customHeight="1">
      <c r="L97"/>
      <c r="M97"/>
      <c r="N97"/>
      <c r="O97"/>
    </row>
    <row r="98" spans="1:15" ht="27.6" customHeight="1">
      <c r="A98" s="8" ph="1">
        <v>6</v>
      </c>
      <c r="B98" s="9" t="s" ph="1">
        <v>46</v>
      </c>
      <c r="O98"/>
    </row>
    <row r="99" spans="1:15" ht="27.6" customHeight="1">
      <c r="B99" s="1" t="s" ph="1">
        <v>47</v>
      </c>
      <c r="L99"/>
      <c r="M99"/>
      <c r="N99"/>
      <c r="O99"/>
    </row>
    <row r="100" spans="1:15" ht="27.6" customHeight="1">
      <c r="B100" s="163" t="s" ph="1">
        <v>76</v>
      </c>
      <c r="C100" s="163"/>
      <c r="D100" s="163"/>
      <c r="E100" s="163"/>
      <c r="F100" s="163"/>
      <c r="G100" s="163"/>
      <c r="H100" s="163"/>
      <c r="I100" s="163"/>
      <c r="K100"/>
      <c r="L100"/>
      <c r="M100"/>
      <c r="N100"/>
      <c r="O100"/>
    </row>
    <row r="101" spans="1:15" ht="27.6" customHeight="1">
      <c r="B101" s="163"/>
      <c r="C101" s="163"/>
      <c r="D101" s="163"/>
      <c r="E101" s="163"/>
      <c r="F101" s="163"/>
      <c r="G101" s="163"/>
      <c r="H101" s="163"/>
      <c r="I101" s="163"/>
      <c r="K101"/>
      <c r="L101"/>
      <c r="M101"/>
      <c r="N101"/>
      <c r="O101"/>
    </row>
    <row r="102" spans="1:15" ht="27.6" customHeight="1">
      <c r="B102" s="163"/>
      <c r="C102" s="163"/>
      <c r="D102" s="163"/>
      <c r="E102" s="163"/>
      <c r="F102" s="163"/>
      <c r="G102" s="163"/>
      <c r="H102" s="163"/>
      <c r="I102" s="163"/>
      <c r="K102"/>
      <c r="L102"/>
      <c r="M102"/>
      <c r="N102"/>
      <c r="O102"/>
    </row>
    <row r="103" spans="1:15" ht="27.6" customHeight="1">
      <c r="L103"/>
      <c r="M103"/>
      <c r="N103"/>
      <c r="O103"/>
    </row>
    <row r="104" spans="1:15" ht="27.6" customHeight="1">
      <c r="B104" s="1" t="s" ph="1">
        <v>41</v>
      </c>
      <c r="C104" s="11" ph="1"/>
      <c r="D104" s="11" ph="1"/>
      <c r="E104" s="11" ph="1"/>
      <c r="F104" s="11" ph="1"/>
      <c r="G104" s="11" ph="1"/>
      <c r="H104" s="11" ph="1"/>
      <c r="I104" s="11" ph="1"/>
      <c r="L104"/>
      <c r="M104"/>
      <c r="N104"/>
      <c r="O104"/>
    </row>
    <row r="105" spans="1:15" ht="27.6" customHeight="1">
      <c r="B105" s="163" t="s" ph="1">
        <v>170</v>
      </c>
      <c r="C105" s="163"/>
      <c r="D105" s="163"/>
      <c r="E105" s="163"/>
      <c r="F105" s="163"/>
      <c r="G105" s="163"/>
      <c r="H105" s="163"/>
      <c r="I105" s="163"/>
      <c r="L105"/>
      <c r="M105"/>
      <c r="N105"/>
      <c r="O105"/>
    </row>
    <row r="106" spans="1:15" ht="27.6" customHeight="1">
      <c r="B106" s="163"/>
      <c r="C106" s="163"/>
      <c r="D106" s="163"/>
      <c r="E106" s="163"/>
      <c r="F106" s="163"/>
      <c r="G106" s="163"/>
      <c r="H106" s="163"/>
      <c r="I106" s="163"/>
      <c r="K106"/>
      <c r="L106"/>
      <c r="M106"/>
      <c r="N106"/>
      <c r="O106"/>
    </row>
    <row r="107" spans="1:15" ht="27.6" customHeight="1">
      <c r="B107" s="11"/>
      <c r="C107" s="11"/>
      <c r="D107" s="11"/>
      <c r="E107" s="11"/>
      <c r="F107" s="11"/>
      <c r="G107" s="11"/>
      <c r="H107" s="11"/>
      <c r="I107" s="11"/>
      <c r="K107"/>
      <c r="L107"/>
      <c r="M107"/>
      <c r="N107"/>
      <c r="O107"/>
    </row>
    <row r="108" spans="1:15" ht="27.6" customHeight="1">
      <c r="A108" s="4" t="s" ph="1">
        <v>51</v>
      </c>
      <c r="B108" s="75" t="s" ph="1">
        <v>55</v>
      </c>
      <c r="C108" s="11"/>
      <c r="D108" s="11"/>
      <c r="E108" s="11"/>
      <c r="F108" s="11"/>
      <c r="G108" s="11"/>
      <c r="H108" s="11"/>
      <c r="I108" s="11"/>
      <c r="L108"/>
      <c r="O108"/>
    </row>
    <row r="109" spans="1:15" ht="27.6" customHeight="1">
      <c r="C109" s="1"/>
      <c r="D109" s="1"/>
      <c r="E109" s="1"/>
      <c r="F109" s="1"/>
      <c r="G109" s="1"/>
      <c r="H109" s="1"/>
      <c r="I109" s="1"/>
      <c r="L109"/>
      <c r="M109"/>
      <c r="N109"/>
      <c r="O109"/>
    </row>
    <row r="110" spans="1:15" ht="27.6" customHeight="1">
      <c r="B110" s="1" t="s" ph="1">
        <v>41</v>
      </c>
      <c r="C110" s="11" ph="1"/>
      <c r="D110" s="11" ph="1"/>
      <c r="E110" s="11" ph="1"/>
      <c r="F110" s="11" ph="1"/>
      <c r="G110" s="11" ph="1"/>
      <c r="H110" s="11" ph="1"/>
      <c r="I110" s="11" ph="1"/>
      <c r="L110"/>
      <c r="M110"/>
      <c r="N110"/>
      <c r="O110"/>
    </row>
    <row r="111" spans="1:15" ht="27.6" customHeight="1">
      <c r="B111" s="163" t="s" ph="1">
        <v>57</v>
      </c>
      <c r="C111" s="163"/>
      <c r="D111" s="163"/>
      <c r="E111" s="163"/>
      <c r="F111" s="163"/>
      <c r="G111" s="163"/>
      <c r="H111" s="163"/>
      <c r="I111" s="163"/>
      <c r="L111"/>
      <c r="M111"/>
      <c r="N111"/>
      <c r="O111"/>
    </row>
    <row r="112" spans="1:15" ht="27.6" customHeight="1">
      <c r="B112" s="163"/>
      <c r="C112" s="163"/>
      <c r="D112" s="163"/>
      <c r="E112" s="163"/>
      <c r="F112" s="163"/>
      <c r="G112" s="163"/>
      <c r="H112" s="163"/>
      <c r="I112" s="163"/>
      <c r="K112"/>
      <c r="L112"/>
      <c r="M112"/>
      <c r="N112"/>
      <c r="O112"/>
    </row>
    <row r="113" spans="1:15" ht="27.6" customHeight="1">
      <c r="B113" s="11"/>
      <c r="C113" s="11"/>
      <c r="D113" s="11"/>
      <c r="E113" s="11"/>
      <c r="F113" s="11"/>
      <c r="G113" s="11"/>
      <c r="H113" s="11"/>
      <c r="I113" s="11"/>
      <c r="K113"/>
      <c r="L113"/>
      <c r="M113"/>
      <c r="N113"/>
      <c r="O113"/>
    </row>
    <row r="114" spans="1:15" ht="27.6" customHeight="1">
      <c r="A114" s="4" t="s" ph="1">
        <v>56</v>
      </c>
      <c r="B114" s="75" t="s" ph="1">
        <v>55</v>
      </c>
      <c r="C114" s="11"/>
      <c r="D114" s="11"/>
      <c r="E114" s="11"/>
      <c r="F114" s="11"/>
      <c r="G114" s="11"/>
      <c r="H114" s="11"/>
      <c r="I114" s="11"/>
      <c r="L114"/>
      <c r="O114"/>
    </row>
    <row r="115" spans="1:15" ht="27.6" customHeight="1">
      <c r="L115"/>
      <c r="M115"/>
      <c r="N115"/>
      <c r="O115"/>
    </row>
    <row r="116" spans="1:15" ht="27.6" customHeight="1">
      <c r="L116"/>
      <c r="M116"/>
      <c r="N116"/>
      <c r="O116"/>
    </row>
    <row r="117" spans="1:15" ht="27.6" customHeight="1">
      <c r="C117" s="1"/>
      <c r="D117" s="1"/>
      <c r="E117" s="1"/>
      <c r="F117" s="1"/>
      <c r="G117" s="1"/>
      <c r="H117" s="1"/>
      <c r="I117" s="1"/>
      <c r="L117"/>
      <c r="M117"/>
      <c r="N117"/>
      <c r="O117"/>
    </row>
    <row r="118" spans="1:15" ht="27.6" customHeight="1">
      <c r="C118" s="1"/>
      <c r="D118" s="1"/>
      <c r="E118" s="1"/>
      <c r="F118" s="1"/>
      <c r="G118" s="1"/>
      <c r="H118" s="1"/>
      <c r="I118" s="1"/>
      <c r="L118"/>
      <c r="M118"/>
      <c r="N118"/>
      <c r="O118"/>
    </row>
    <row r="119" spans="1:15" ht="27.6" customHeight="1">
      <c r="B119" s="1"/>
      <c r="C119" s="1"/>
      <c r="D119" s="1"/>
      <c r="E119" s="1"/>
      <c r="F119" s="1"/>
      <c r="G119" s="1"/>
      <c r="H119" s="1"/>
      <c r="I119" s="1"/>
      <c r="K119"/>
      <c r="L119"/>
      <c r="M119"/>
      <c r="N119"/>
      <c r="O119"/>
    </row>
    <row r="120" spans="1:15" ht="27.6" customHeight="1">
      <c r="B120" s="1"/>
      <c r="C120" s="1"/>
      <c r="D120" s="1"/>
      <c r="E120" s="1"/>
      <c r="F120" s="1"/>
      <c r="G120" s="1"/>
      <c r="H120" s="1"/>
      <c r="I120" s="1"/>
      <c r="K120"/>
      <c r="L120"/>
      <c r="M120"/>
      <c r="N120"/>
      <c r="O120"/>
    </row>
    <row r="121" spans="1:15" ht="27.6" customHeight="1">
      <c r="B121" s="1"/>
      <c r="C121" s="1"/>
      <c r="D121" s="1"/>
      <c r="E121" s="1"/>
      <c r="F121" s="1"/>
      <c r="G121" s="1"/>
      <c r="H121" s="1"/>
      <c r="I121" s="1"/>
      <c r="K121"/>
      <c r="L121"/>
      <c r="M121"/>
      <c r="N121"/>
      <c r="O121"/>
    </row>
    <row r="122" spans="1:15" ht="27.6" customHeight="1">
      <c r="B122" s="1"/>
      <c r="C122" s="1"/>
      <c r="D122" s="1"/>
      <c r="E122" s="1"/>
      <c r="F122" s="1"/>
      <c r="G122" s="1"/>
      <c r="H122" s="1"/>
      <c r="I122" s="1"/>
      <c r="K122"/>
      <c r="L122"/>
      <c r="M122"/>
      <c r="N122"/>
      <c r="O122"/>
    </row>
    <row r="123" spans="1:15" ht="27.6" customHeight="1">
      <c r="B123" s="1"/>
      <c r="C123" s="1"/>
      <c r="D123" s="1"/>
      <c r="E123" s="1"/>
      <c r="F123" s="1"/>
      <c r="G123" s="1"/>
      <c r="H123" s="1"/>
      <c r="I123" s="1"/>
      <c r="K123"/>
      <c r="L123"/>
      <c r="M123"/>
      <c r="N123"/>
      <c r="O123"/>
    </row>
    <row r="124" spans="1:15" ht="27.6" customHeight="1">
      <c r="B124" s="1"/>
      <c r="C124" s="1"/>
      <c r="D124" s="1"/>
      <c r="E124" s="1"/>
      <c r="F124" s="1"/>
      <c r="G124" s="1"/>
      <c r="H124" s="1"/>
      <c r="I124" s="1"/>
      <c r="K124"/>
      <c r="L124"/>
      <c r="O124"/>
    </row>
    <row r="125" spans="1:15" ht="27.6" customHeight="1">
      <c r="L125"/>
      <c r="M125"/>
      <c r="N125"/>
      <c r="O125"/>
    </row>
    <row r="126" spans="1:15" ht="27.6" customHeight="1">
      <c r="O126"/>
    </row>
    <row r="127" spans="1:15" ht="27.6" customHeight="1">
      <c r="L127"/>
      <c r="M127"/>
      <c r="N127"/>
      <c r="O127"/>
    </row>
    <row r="128" spans="1:15" ht="27.6" customHeight="1">
      <c r="C128" s="1"/>
      <c r="D128" s="1"/>
      <c r="E128" s="1"/>
      <c r="F128" s="1"/>
      <c r="G128" s="1"/>
      <c r="H128" s="1"/>
      <c r="I128" s="1"/>
      <c r="K128"/>
      <c r="L128"/>
      <c r="M128"/>
      <c r="N128"/>
      <c r="O128"/>
    </row>
    <row r="129" spans="2:15" ht="27.6" customHeight="1">
      <c r="B129" s="1"/>
      <c r="C129" s="1"/>
      <c r="D129" s="1"/>
      <c r="E129" s="1"/>
      <c r="F129" s="1"/>
      <c r="G129" s="1"/>
      <c r="H129" s="1"/>
      <c r="I129" s="1"/>
      <c r="K129"/>
      <c r="L129"/>
      <c r="M129"/>
      <c r="N129"/>
      <c r="O129"/>
    </row>
    <row r="130" spans="2:15" ht="27.6" customHeight="1">
      <c r="B130" s="1"/>
      <c r="C130" s="1"/>
      <c r="D130" s="1"/>
      <c r="E130" s="1"/>
      <c r="F130" s="1"/>
      <c r="G130" s="1"/>
      <c r="H130" s="1"/>
      <c r="I130" s="1"/>
      <c r="K130"/>
      <c r="L130"/>
      <c r="M130"/>
      <c r="N130"/>
      <c r="O130"/>
    </row>
    <row r="131" spans="2:15" ht="27.6" customHeight="1">
      <c r="L131"/>
      <c r="M131"/>
      <c r="N131"/>
      <c r="O131"/>
    </row>
    <row r="132" spans="2:15" ht="27.6" customHeight="1">
      <c r="L132"/>
      <c r="M132"/>
      <c r="N132"/>
      <c r="O132"/>
    </row>
    <row r="133" spans="2:15" ht="27.6" customHeight="1">
      <c r="C133" s="1"/>
      <c r="D133" s="1"/>
      <c r="E133" s="1"/>
      <c r="F133" s="1"/>
      <c r="G133" s="1"/>
      <c r="H133" s="1"/>
      <c r="I133" s="1"/>
      <c r="L133"/>
      <c r="M133"/>
      <c r="N133"/>
      <c r="O133"/>
    </row>
    <row r="134" spans="2:15" ht="27.6" customHeight="1">
      <c r="B134" s="1"/>
      <c r="C134" s="1"/>
      <c r="D134" s="1"/>
      <c r="E134" s="1"/>
      <c r="F134" s="1"/>
      <c r="G134" s="1"/>
      <c r="H134" s="1"/>
      <c r="I134" s="1"/>
      <c r="K134"/>
      <c r="L134"/>
      <c r="M134"/>
      <c r="N134"/>
      <c r="O134"/>
    </row>
    <row r="135" spans="2:15" ht="27.6" customHeight="1">
      <c r="B135" s="1"/>
      <c r="C135" s="1"/>
      <c r="D135" s="1"/>
      <c r="E135" s="1"/>
      <c r="F135" s="1"/>
      <c r="G135" s="1"/>
      <c r="H135" s="1"/>
      <c r="I135" s="1"/>
      <c r="K135"/>
      <c r="L135"/>
      <c r="M135"/>
      <c r="N135"/>
      <c r="O135"/>
    </row>
    <row r="136" spans="2:15" ht="27.6" customHeight="1">
      <c r="C136" s="1"/>
      <c r="D136" s="1"/>
      <c r="E136" s="1"/>
      <c r="F136" s="1"/>
      <c r="G136" s="1"/>
      <c r="H136" s="1"/>
      <c r="I136" s="1"/>
      <c r="L136"/>
      <c r="O136"/>
    </row>
    <row r="137" spans="2:15" ht="27.6" customHeight="1">
      <c r="C137" s="1"/>
      <c r="D137" s="1"/>
      <c r="E137" s="1"/>
      <c r="F137" s="1"/>
      <c r="G137" s="1"/>
      <c r="H137" s="1"/>
      <c r="I137" s="1"/>
      <c r="L137"/>
      <c r="M137"/>
      <c r="N137"/>
      <c r="O137"/>
    </row>
    <row r="138" spans="2:15" ht="27.6" customHeight="1">
      <c r="L138"/>
      <c r="M138"/>
      <c r="N138"/>
      <c r="O138"/>
    </row>
    <row r="139" spans="2:15" ht="27.6" customHeight="1">
      <c r="C139" s="1"/>
      <c r="D139" s="1"/>
      <c r="E139" s="1"/>
      <c r="F139" s="1"/>
      <c r="G139" s="1"/>
      <c r="H139" s="1"/>
      <c r="I139" s="1"/>
      <c r="L139"/>
      <c r="M139"/>
      <c r="N139"/>
      <c r="O139"/>
    </row>
    <row r="140" spans="2:15" ht="27.6" customHeight="1">
      <c r="B140" s="1"/>
      <c r="C140" s="1"/>
      <c r="D140" s="1"/>
      <c r="E140" s="1"/>
      <c r="F140" s="1"/>
      <c r="G140" s="1"/>
      <c r="H140" s="1"/>
      <c r="I140" s="1"/>
      <c r="K140"/>
      <c r="L140"/>
      <c r="M140"/>
      <c r="N140"/>
      <c r="O140"/>
    </row>
    <row r="141" spans="2:15" ht="27.6" customHeight="1">
      <c r="B141" s="1"/>
      <c r="C141" s="1"/>
      <c r="D141" s="1"/>
      <c r="E141" s="1"/>
      <c r="F141" s="1"/>
      <c r="G141" s="1"/>
      <c r="H141" s="1"/>
      <c r="I141" s="1"/>
      <c r="K141"/>
      <c r="L141"/>
      <c r="M141"/>
      <c r="N141"/>
      <c r="O141"/>
    </row>
    <row r="142" spans="2:15" ht="27.6" customHeight="1">
      <c r="C142" s="1"/>
      <c r="D142" s="1"/>
      <c r="E142" s="1"/>
      <c r="F142" s="1"/>
      <c r="G142" s="1"/>
      <c r="H142" s="1"/>
      <c r="I142" s="1"/>
      <c r="L142"/>
      <c r="O142"/>
    </row>
    <row r="143" spans="2:15" ht="27.6" customHeight="1">
      <c r="L143"/>
      <c r="M143"/>
      <c r="N143"/>
      <c r="O143"/>
    </row>
    <row r="144" spans="2:15" ht="27.6" customHeight="1">
      <c r="L144"/>
      <c r="M144"/>
      <c r="N144"/>
      <c r="O144"/>
    </row>
    <row r="145" spans="2:15" ht="27.6" customHeight="1">
      <c r="C145" s="1"/>
      <c r="D145" s="1"/>
      <c r="E145" s="1"/>
      <c r="F145" s="1"/>
      <c r="G145" s="1"/>
      <c r="H145" s="1"/>
      <c r="I145" s="1"/>
      <c r="L145"/>
      <c r="M145"/>
      <c r="N145"/>
      <c r="O145"/>
    </row>
    <row r="146" spans="2:15" ht="27.6" customHeight="1">
      <c r="C146" s="1"/>
      <c r="D146" s="1"/>
      <c r="E146" s="1"/>
      <c r="F146" s="1"/>
      <c r="G146" s="1"/>
      <c r="H146" s="1"/>
      <c r="I146" s="1"/>
      <c r="L146"/>
      <c r="M146"/>
      <c r="N146"/>
      <c r="O146"/>
    </row>
    <row r="147" spans="2:15" ht="27.6" customHeight="1">
      <c r="B147" s="1"/>
      <c r="C147" s="1"/>
      <c r="D147" s="1"/>
      <c r="E147" s="1"/>
      <c r="F147" s="1"/>
      <c r="G147" s="1"/>
      <c r="H147" s="1"/>
      <c r="I147" s="1"/>
      <c r="K147"/>
      <c r="L147"/>
      <c r="M147"/>
      <c r="N147"/>
      <c r="O147"/>
    </row>
    <row r="148" spans="2:15" ht="27.6" customHeight="1">
      <c r="B148" s="1"/>
      <c r="C148" s="1"/>
      <c r="D148" s="1"/>
      <c r="E148" s="1"/>
      <c r="F148" s="1"/>
      <c r="G148" s="1"/>
      <c r="H148" s="1"/>
      <c r="I148" s="1"/>
      <c r="K148"/>
      <c r="L148"/>
      <c r="M148"/>
      <c r="N148"/>
      <c r="O148"/>
    </row>
    <row r="149" spans="2:15" ht="27.6" customHeight="1">
      <c r="L149"/>
      <c r="M149"/>
      <c r="N149"/>
      <c r="O149"/>
    </row>
    <row r="150" spans="2:15" ht="27.6" customHeight="1">
      <c r="L150"/>
      <c r="M150"/>
      <c r="N150"/>
      <c r="O150"/>
    </row>
    <row r="151" spans="2:15" ht="27.6" customHeight="1">
      <c r="C151" s="1"/>
      <c r="D151" s="1"/>
      <c r="E151" s="1"/>
      <c r="F151" s="1"/>
      <c r="G151" s="1"/>
      <c r="H151" s="1"/>
      <c r="I151" s="1"/>
      <c r="L151"/>
      <c r="M151"/>
      <c r="N151"/>
      <c r="O151"/>
    </row>
    <row r="152" spans="2:15" ht="27.6" customHeight="1">
      <c r="B152" s="1"/>
      <c r="C152" s="1"/>
      <c r="D152" s="1"/>
      <c r="E152" s="1"/>
      <c r="F152" s="1"/>
      <c r="G152" s="1"/>
      <c r="H152" s="1"/>
      <c r="I152" s="1"/>
      <c r="K152"/>
      <c r="L152"/>
      <c r="M152"/>
      <c r="N152"/>
      <c r="O152"/>
    </row>
    <row r="153" spans="2:15" ht="27.6" customHeight="1">
      <c r="B153" s="1"/>
      <c r="C153" s="1"/>
      <c r="D153" s="1"/>
      <c r="E153" s="1"/>
      <c r="F153" s="1"/>
      <c r="G153" s="1"/>
      <c r="H153" s="1"/>
      <c r="I153" s="1"/>
      <c r="K153"/>
      <c r="L153"/>
      <c r="M153"/>
      <c r="N153"/>
      <c r="O153"/>
    </row>
    <row r="154" spans="2:15" ht="27.6" customHeight="1">
      <c r="C154" s="1"/>
      <c r="D154" s="1"/>
      <c r="E154" s="1"/>
      <c r="F154" s="1"/>
      <c r="G154" s="1"/>
      <c r="H154" s="1"/>
      <c r="I154" s="1"/>
      <c r="L154"/>
      <c r="O154"/>
    </row>
    <row r="155" spans="2:15" ht="27.6" customHeight="1">
      <c r="C155" s="1"/>
      <c r="D155" s="1"/>
      <c r="E155" s="1"/>
      <c r="F155" s="1"/>
      <c r="G155" s="1"/>
      <c r="H155" s="1"/>
      <c r="I155" s="1"/>
      <c r="L155"/>
      <c r="M155"/>
      <c r="N155"/>
      <c r="O155"/>
    </row>
    <row r="156" spans="2:15" ht="27.6" customHeight="1">
      <c r="L156"/>
      <c r="M156"/>
      <c r="N156"/>
      <c r="O156"/>
    </row>
    <row r="157" spans="2:15" ht="27.6" customHeight="1">
      <c r="C157" s="1"/>
      <c r="D157" s="1"/>
      <c r="E157" s="1"/>
      <c r="F157" s="1"/>
      <c r="G157" s="1"/>
      <c r="H157" s="1"/>
      <c r="I157" s="1"/>
      <c r="L157"/>
      <c r="M157"/>
      <c r="N157"/>
      <c r="O157"/>
    </row>
    <row r="158" spans="2:15" ht="27.6" customHeight="1">
      <c r="B158" s="1"/>
      <c r="C158" s="1"/>
      <c r="D158" s="1"/>
      <c r="E158" s="1"/>
      <c r="F158" s="1"/>
      <c r="G158" s="1"/>
      <c r="H158" s="1"/>
      <c r="I158" s="1"/>
      <c r="K158"/>
      <c r="L158"/>
      <c r="M158"/>
      <c r="N158"/>
      <c r="O158"/>
    </row>
    <row r="159" spans="2:15" ht="27.6" customHeight="1">
      <c r="B159" s="1"/>
      <c r="C159" s="1"/>
      <c r="D159" s="1"/>
      <c r="E159" s="1"/>
      <c r="F159" s="1"/>
      <c r="G159" s="1"/>
      <c r="H159" s="1"/>
      <c r="I159" s="1"/>
      <c r="K159"/>
      <c r="L159"/>
      <c r="M159"/>
      <c r="N159"/>
      <c r="O159"/>
    </row>
    <row r="160" spans="2:15" ht="27.6" customHeight="1">
      <c r="C160" s="1"/>
      <c r="D160" s="1"/>
      <c r="E160" s="1"/>
      <c r="F160" s="1"/>
      <c r="G160" s="1"/>
      <c r="H160" s="1"/>
      <c r="I160" s="1"/>
      <c r="L160"/>
      <c r="O160"/>
    </row>
    <row r="161" spans="2:15" ht="27.6" customHeight="1">
      <c r="L161"/>
      <c r="M161"/>
      <c r="N161"/>
      <c r="O161"/>
    </row>
    <row r="162" spans="2:15" ht="27.6" customHeight="1">
      <c r="L162"/>
      <c r="M162"/>
      <c r="N162"/>
      <c r="O162"/>
    </row>
    <row r="163" spans="2:15" ht="27.6" customHeight="1">
      <c r="C163" s="1"/>
      <c r="D163" s="1"/>
      <c r="E163" s="1"/>
      <c r="F163" s="1"/>
      <c r="G163" s="1"/>
      <c r="H163" s="1"/>
      <c r="I163" s="1"/>
      <c r="L163"/>
      <c r="M163"/>
      <c r="N163"/>
      <c r="O163"/>
    </row>
    <row r="164" spans="2:15" ht="27.6" customHeight="1">
      <c r="C164" s="1"/>
      <c r="D164" s="1"/>
      <c r="E164" s="1"/>
      <c r="F164" s="1"/>
      <c r="G164" s="1"/>
      <c r="H164" s="1"/>
      <c r="I164" s="1"/>
      <c r="L164"/>
      <c r="M164"/>
      <c r="N164"/>
      <c r="O164"/>
    </row>
    <row r="165" spans="2:15" ht="27.6" customHeight="1">
      <c r="C165" s="1"/>
      <c r="D165" s="1"/>
      <c r="E165" s="1"/>
      <c r="F165" s="1"/>
      <c r="G165" s="1"/>
      <c r="H165" s="1"/>
      <c r="I165" s="1"/>
      <c r="L165"/>
      <c r="M165"/>
      <c r="N165"/>
      <c r="O165"/>
    </row>
    <row r="166" spans="2:15" ht="27.6" customHeight="1">
      <c r="B166" s="1"/>
      <c r="C166" s="1"/>
      <c r="D166" s="1"/>
      <c r="E166" s="1"/>
      <c r="F166" s="1"/>
      <c r="G166" s="1"/>
      <c r="H166" s="1"/>
      <c r="I166" s="1"/>
      <c r="K166"/>
      <c r="L166"/>
      <c r="M166"/>
      <c r="N166"/>
      <c r="O166"/>
    </row>
    <row r="167" spans="2:15" ht="27.6" customHeight="1">
      <c r="B167" s="1"/>
      <c r="C167" s="1"/>
      <c r="D167" s="1"/>
      <c r="E167" s="1"/>
      <c r="F167" s="1"/>
      <c r="G167" s="1"/>
      <c r="H167" s="1"/>
      <c r="I167" s="1"/>
      <c r="K167"/>
      <c r="L167"/>
      <c r="M167"/>
      <c r="N167"/>
      <c r="O167"/>
    </row>
    <row r="168" spans="2:15" ht="27.6" customHeight="1">
      <c r="C168" s="1"/>
      <c r="D168" s="1"/>
      <c r="E168" s="1"/>
      <c r="F168" s="1"/>
      <c r="G168" s="1"/>
      <c r="H168" s="1"/>
      <c r="I168" s="1"/>
      <c r="L168"/>
      <c r="O168"/>
    </row>
    <row r="169" spans="2:15" ht="27.6" customHeight="1">
      <c r="C169" s="1"/>
      <c r="D169" s="1"/>
      <c r="E169" s="1"/>
      <c r="F169" s="1"/>
      <c r="G169" s="1"/>
      <c r="H169" s="1"/>
      <c r="I169" s="1"/>
      <c r="L169"/>
      <c r="M169"/>
      <c r="N169"/>
      <c r="O169"/>
    </row>
    <row r="170" spans="2:15" ht="27.6" customHeight="1">
      <c r="L170"/>
      <c r="M170"/>
      <c r="N170"/>
      <c r="O170"/>
    </row>
    <row r="171" spans="2:15" ht="27.6" customHeight="1">
      <c r="C171" s="1"/>
      <c r="D171" s="1"/>
      <c r="E171" s="1"/>
      <c r="F171" s="1"/>
      <c r="G171" s="1"/>
      <c r="H171" s="1"/>
      <c r="I171" s="1"/>
      <c r="L171"/>
      <c r="M171"/>
      <c r="N171"/>
      <c r="O171"/>
    </row>
    <row r="172" spans="2:15" ht="27.6" customHeight="1">
      <c r="B172" s="1"/>
      <c r="C172" s="1"/>
      <c r="D172" s="1"/>
      <c r="E172" s="1"/>
      <c r="F172" s="1"/>
      <c r="G172" s="1"/>
      <c r="H172" s="1"/>
      <c r="I172" s="1"/>
      <c r="K172"/>
      <c r="L172"/>
      <c r="M172"/>
      <c r="N172"/>
      <c r="O172"/>
    </row>
    <row r="173" spans="2:15" ht="27.6" customHeight="1">
      <c r="B173" s="1"/>
      <c r="C173" s="1"/>
      <c r="D173" s="1"/>
      <c r="E173" s="1"/>
      <c r="F173" s="1"/>
      <c r="G173" s="1"/>
      <c r="H173" s="1"/>
      <c r="I173" s="1"/>
      <c r="K173"/>
      <c r="L173"/>
      <c r="M173"/>
      <c r="N173"/>
      <c r="O173"/>
    </row>
    <row r="174" spans="2:15" ht="27.6" customHeight="1">
      <c r="C174" s="1"/>
      <c r="D174" s="1"/>
      <c r="E174" s="1"/>
      <c r="F174" s="1"/>
      <c r="G174" s="1"/>
      <c r="H174" s="1"/>
      <c r="I174" s="1"/>
      <c r="L174"/>
      <c r="O174"/>
    </row>
    <row r="175" spans="2:15" ht="27.6" customHeight="1">
      <c r="L175"/>
      <c r="M175"/>
      <c r="N175"/>
      <c r="O175"/>
    </row>
  </sheetData>
  <mergeCells count="28">
    <mergeCell ref="B105:I106"/>
    <mergeCell ref="B111:I112"/>
    <mergeCell ref="B100:I102"/>
    <mergeCell ref="B86:I88"/>
    <mergeCell ref="B91:I94"/>
    <mergeCell ref="D76:I76"/>
    <mergeCell ref="D77:I77"/>
    <mergeCell ref="D79:I79"/>
    <mergeCell ref="B65:I66"/>
    <mergeCell ref="B69:I69"/>
    <mergeCell ref="D72:I72"/>
    <mergeCell ref="D73:I73"/>
    <mergeCell ref="D74:I74"/>
    <mergeCell ref="D75:I75"/>
    <mergeCell ref="B60:I62"/>
    <mergeCell ref="B51:I52"/>
    <mergeCell ref="B55:I56"/>
    <mergeCell ref="B28:I29"/>
    <mergeCell ref="A31:A38"/>
    <mergeCell ref="A2:I2"/>
    <mergeCell ref="H3:I3"/>
    <mergeCell ref="A15:A18"/>
    <mergeCell ref="B15:I18"/>
    <mergeCell ref="A20:A23"/>
    <mergeCell ref="B20:I24"/>
    <mergeCell ref="B7:I8"/>
    <mergeCell ref="A10:A13"/>
    <mergeCell ref="B10:I13"/>
  </mergeCells>
  <phoneticPr fontId="1"/>
  <printOptions horizontalCentered="1" verticalCentered="1"/>
  <pageMargins left="0.70866141732283472" right="0.70866141732283472" top="0.74803149606299213" bottom="0.74803149606299213" header="0" footer="0"/>
  <pageSetup paperSize="9" orientation="portrait" r:id="rId1"/>
  <rowBreaks count="5" manualBreakCount="5">
    <brk id="25" max="16383" man="1"/>
    <brk id="39" max="16383" man="1"/>
    <brk id="48" max="16383" man="1"/>
    <brk id="57" max="16383" man="1"/>
    <brk id="97"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採点用 </vt:lpstr>
      <vt:lpstr>全体成績</vt:lpstr>
      <vt:lpstr>レーダー</vt:lpstr>
      <vt:lpstr>レーダー(サンプル)</vt:lpstr>
      <vt:lpstr>問題用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hyperion113</dc:creator>
  <cp:lastModifiedBy>ngoc</cp:lastModifiedBy>
  <cp:lastPrinted>2018-05-10T08:32:24Z</cp:lastPrinted>
  <dcterms:created xsi:type="dcterms:W3CDTF">2018-03-03T07:07:57Z</dcterms:created>
  <dcterms:modified xsi:type="dcterms:W3CDTF">2018-05-31T03:28:43Z</dcterms:modified>
</cp:coreProperties>
</file>