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yPC\Desktop\"/>
    </mc:Choice>
  </mc:AlternateContent>
  <bookViews>
    <workbookView xWindow="0" yWindow="0" windowWidth="20490" windowHeight="7050"/>
  </bookViews>
  <sheets>
    <sheet name="内訳Bản phân tích chi tiết" sheetId="1" r:id="rId1"/>
  </sheets>
  <externalReferences>
    <externalReference r:id="rId2"/>
  </externalReferences>
  <definedNames>
    <definedName name="_xlnm.Print_Area" localSheetId="0">'内訳Bản phân tích chi tiết'!$A$1:$Y$96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V8" i="1" l="1"/>
  <c r="AC8" i="1"/>
  <c r="V9" i="1"/>
  <c r="V11" i="1"/>
  <c r="V12" i="1"/>
  <c r="V13" i="1"/>
  <c r="AB13" i="1"/>
  <c r="AB7" i="1" s="1"/>
  <c r="V14" i="1"/>
  <c r="V15" i="1"/>
  <c r="V16" i="1"/>
  <c r="V18" i="1"/>
  <c r="V19" i="1"/>
  <c r="V20" i="1"/>
  <c r="V21" i="1"/>
  <c r="V22" i="1"/>
  <c r="V23" i="1"/>
  <c r="V24" i="1"/>
  <c r="V26" i="1"/>
  <c r="V27" i="1"/>
  <c r="V28" i="1"/>
  <c r="V30" i="1"/>
  <c r="V31" i="1"/>
  <c r="V32" i="1"/>
  <c r="V33" i="1"/>
  <c r="V34" i="1"/>
  <c r="V35" i="1"/>
  <c r="V36" i="1"/>
  <c r="V38" i="1"/>
  <c r="V39" i="1"/>
  <c r="V40" i="1"/>
  <c r="V41" i="1"/>
  <c r="V42" i="1"/>
  <c r="V43" i="1"/>
  <c r="V44" i="1"/>
  <c r="V45" i="1"/>
  <c r="V48" i="1"/>
  <c r="V49" i="1"/>
  <c r="V51" i="1"/>
  <c r="V52" i="1"/>
  <c r="V53" i="1"/>
  <c r="V54" i="1"/>
  <c r="V55" i="1"/>
  <c r="V56" i="1"/>
  <c r="V57" i="1"/>
  <c r="V58" i="1"/>
  <c r="V59" i="1"/>
  <c r="V60" i="1"/>
  <c r="V62" i="1"/>
  <c r="V63" i="1"/>
  <c r="V64" i="1"/>
  <c r="V65" i="1"/>
  <c r="V66" i="1"/>
  <c r="V67" i="1"/>
  <c r="V68" i="1"/>
  <c r="V69" i="1"/>
  <c r="V71" i="1"/>
  <c r="V72" i="1"/>
  <c r="V73" i="1"/>
  <c r="V74" i="1"/>
  <c r="V75" i="1"/>
  <c r="V77" i="1"/>
  <c r="V78" i="1"/>
  <c r="V79" i="1"/>
  <c r="V80" i="1"/>
  <c r="V82" i="1"/>
  <c r="V83" i="1"/>
  <c r="V84" i="1"/>
  <c r="V85" i="1"/>
  <c r="V88" i="1"/>
  <c r="V89" i="1"/>
  <c r="V91" i="1"/>
  <c r="V92" i="1"/>
  <c r="Q94" i="1"/>
  <c r="T94" i="1"/>
  <c r="T95" i="1" s="1"/>
  <c r="U94" i="1"/>
  <c r="U95" i="1"/>
  <c r="R71" i="1" l="1"/>
  <c r="R84" i="1"/>
  <c r="R56" i="1"/>
  <c r="W23" i="1"/>
  <c r="W33" i="1"/>
  <c r="R19" i="1"/>
  <c r="R42" i="1"/>
  <c r="V94" i="1"/>
  <c r="V95" i="1" s="1"/>
  <c r="W78" i="1"/>
  <c r="S73" i="1"/>
  <c r="W59" i="1"/>
  <c r="S55" i="1"/>
  <c r="W40" i="1"/>
  <c r="S35" i="1"/>
  <c r="W14" i="1"/>
  <c r="S26" i="1"/>
  <c r="AB14" i="1"/>
  <c r="W92" i="1" s="1"/>
  <c r="S14" i="1"/>
  <c r="R18" i="1" l="1"/>
  <c r="S44" i="1"/>
  <c r="S64" i="1"/>
  <c r="S83" i="1"/>
  <c r="R48" i="1"/>
  <c r="W21" i="1"/>
  <c r="S33" i="1"/>
  <c r="S23" i="1"/>
  <c r="R41" i="1"/>
  <c r="R91" i="1"/>
  <c r="W71" i="1"/>
  <c r="R85" i="1"/>
  <c r="S80" i="1"/>
  <c r="S21" i="1"/>
  <c r="R32" i="1"/>
  <c r="W51" i="1"/>
  <c r="W68" i="1"/>
  <c r="W89" i="1"/>
  <c r="R13" i="1"/>
  <c r="W28" i="1"/>
  <c r="W42" i="1"/>
  <c r="S48" i="1"/>
  <c r="R65" i="1"/>
  <c r="S62" i="1"/>
  <c r="W75" i="1"/>
  <c r="R92" i="1"/>
  <c r="W16" i="1"/>
  <c r="S28" i="1"/>
  <c r="S42" i="1"/>
  <c r="X42" i="1" s="1"/>
  <c r="W53" i="1"/>
  <c r="R69" i="1"/>
  <c r="R66" i="1"/>
  <c r="S75" i="1"/>
  <c r="S8" i="1"/>
  <c r="W9" i="1"/>
  <c r="S11" i="1"/>
  <c r="AD11" i="1"/>
  <c r="W12" i="1"/>
  <c r="S13" i="1"/>
  <c r="X13" i="1" s="1"/>
  <c r="AD14" i="1"/>
  <c r="W15" i="1"/>
  <c r="S18" i="1"/>
  <c r="W20" i="1"/>
  <c r="S22" i="1"/>
  <c r="W24" i="1"/>
  <c r="S27" i="1"/>
  <c r="R9" i="1"/>
  <c r="R12" i="1"/>
  <c r="AD13" i="1"/>
  <c r="R15" i="1"/>
  <c r="R20" i="1"/>
  <c r="R24" i="1"/>
  <c r="R30" i="1"/>
  <c r="R34" i="1"/>
  <c r="R39" i="1"/>
  <c r="R43" i="1"/>
  <c r="R49" i="1"/>
  <c r="R54" i="1"/>
  <c r="R58" i="1"/>
  <c r="R63" i="1"/>
  <c r="R67" i="1"/>
  <c r="R72" i="1"/>
  <c r="R77" i="1"/>
  <c r="R82" i="1"/>
  <c r="R88" i="1"/>
  <c r="AD7" i="1"/>
  <c r="W8" i="1"/>
  <c r="S9" i="1"/>
  <c r="AD9" i="1"/>
  <c r="W11" i="1"/>
  <c r="S12" i="1"/>
  <c r="AD12" i="1"/>
  <c r="W13" i="1"/>
  <c r="R14" i="1"/>
  <c r="X14" i="1" s="1"/>
  <c r="S15" i="1"/>
  <c r="R16" i="1"/>
  <c r="W30" i="1"/>
  <c r="S32" i="1"/>
  <c r="S34" i="1"/>
  <c r="W36" i="1"/>
  <c r="S39" i="1"/>
  <c r="W41" i="1"/>
  <c r="S43" i="1"/>
  <c r="W45" i="1"/>
  <c r="S49" i="1"/>
  <c r="W52" i="1"/>
  <c r="S54" i="1"/>
  <c r="W56" i="1"/>
  <c r="S58" i="1"/>
  <c r="W60" i="1"/>
  <c r="S63" i="1"/>
  <c r="W65" i="1"/>
  <c r="S67" i="1"/>
  <c r="W69" i="1"/>
  <c r="S72" i="1"/>
  <c r="W74" i="1"/>
  <c r="S77" i="1"/>
  <c r="W79" i="1"/>
  <c r="S82" i="1"/>
  <c r="W84" i="1"/>
  <c r="S88" i="1"/>
  <c r="W91" i="1"/>
  <c r="W18" i="1"/>
  <c r="R21" i="1"/>
  <c r="X21" i="1" s="1"/>
  <c r="W22" i="1"/>
  <c r="R26" i="1"/>
  <c r="W27" i="1"/>
  <c r="R31" i="1"/>
  <c r="W32" i="1"/>
  <c r="W34" i="1"/>
  <c r="S36" i="1"/>
  <c r="W39" i="1"/>
  <c r="W43" i="1"/>
  <c r="S45" i="1"/>
  <c r="W49" i="1"/>
  <c r="S52" i="1"/>
  <c r="W54" i="1"/>
  <c r="S60" i="1"/>
  <c r="S41" i="1"/>
  <c r="S56" i="1"/>
  <c r="W58" i="1"/>
  <c r="S24" i="1"/>
  <c r="R40" i="1"/>
  <c r="R51" i="1"/>
  <c r="R59" i="1"/>
  <c r="S65" i="1"/>
  <c r="S69" i="1"/>
  <c r="X69" i="1" s="1"/>
  <c r="S74" i="1"/>
  <c r="S79" i="1"/>
  <c r="S84" i="1"/>
  <c r="S91" i="1"/>
  <c r="X91" i="1" s="1"/>
  <c r="S20" i="1"/>
  <c r="S30" i="1"/>
  <c r="R35" i="1"/>
  <c r="R44" i="1"/>
  <c r="R55" i="1"/>
  <c r="W63" i="1"/>
  <c r="W67" i="1"/>
  <c r="W72" i="1"/>
  <c r="W77" i="1"/>
  <c r="W82" i="1"/>
  <c r="W88" i="1"/>
  <c r="R64" i="1"/>
  <c r="R68" i="1"/>
  <c r="R73" i="1"/>
  <c r="X73" i="1" s="1"/>
  <c r="R78" i="1"/>
  <c r="R83" i="1"/>
  <c r="R89" i="1"/>
  <c r="R22" i="1"/>
  <c r="X22" i="1" s="1"/>
  <c r="W44" i="1"/>
  <c r="W64" i="1"/>
  <c r="W73" i="1"/>
  <c r="W83" i="1"/>
  <c r="R8" i="1"/>
  <c r="R53" i="1"/>
  <c r="W19" i="1"/>
  <c r="W26" i="1"/>
  <c r="W31" i="1"/>
  <c r="W38" i="1"/>
  <c r="W57" i="1"/>
  <c r="R23" i="1"/>
  <c r="S53" i="1"/>
  <c r="R52" i="1"/>
  <c r="R74" i="1"/>
  <c r="X74" i="1" s="1"/>
  <c r="R62" i="1"/>
  <c r="W66" i="1"/>
  <c r="S71" i="1"/>
  <c r="X71" i="1" s="1"/>
  <c r="R80" i="1"/>
  <c r="W85" i="1"/>
  <c r="S92" i="1"/>
  <c r="X92" i="1" s="1"/>
  <c r="X56" i="1"/>
  <c r="X84" i="1"/>
  <c r="S31" i="1"/>
  <c r="W35" i="1"/>
  <c r="W55" i="1"/>
  <c r="S16" i="1"/>
  <c r="R11" i="1"/>
  <c r="R27" i="1"/>
  <c r="S40" i="1"/>
  <c r="S51" i="1"/>
  <c r="S59" i="1"/>
  <c r="S68" i="1"/>
  <c r="S78" i="1"/>
  <c r="S89" i="1"/>
  <c r="R38" i="1"/>
  <c r="R57" i="1"/>
  <c r="S19" i="1"/>
  <c r="X19" i="1" s="1"/>
  <c r="R28" i="1"/>
  <c r="X28" i="1" s="1"/>
  <c r="R33" i="1"/>
  <c r="X33" i="1" s="1"/>
  <c r="S38" i="1"/>
  <c r="S57" i="1"/>
  <c r="W48" i="1"/>
  <c r="X48" i="1" s="1"/>
  <c r="R45" i="1"/>
  <c r="R60" i="1"/>
  <c r="R79" i="1"/>
  <c r="W62" i="1"/>
  <c r="S66" i="1"/>
  <c r="X66" i="1" s="1"/>
  <c r="R75" i="1"/>
  <c r="X75" i="1" s="1"/>
  <c r="W80" i="1"/>
  <c r="S85" i="1"/>
  <c r="R36" i="1"/>
  <c r="X36" i="1" s="1"/>
  <c r="X85" i="1" l="1"/>
  <c r="X78" i="1"/>
  <c r="X35" i="1"/>
  <c r="X65" i="1"/>
  <c r="X26" i="1"/>
  <c r="X41" i="1"/>
  <c r="X32" i="1"/>
  <c r="X72" i="1"/>
  <c r="X54" i="1"/>
  <c r="X15" i="1"/>
  <c r="X18" i="1"/>
  <c r="X23" i="1"/>
  <c r="X59" i="1"/>
  <c r="X8" i="1"/>
  <c r="R94" i="1"/>
  <c r="R95" i="1" s="1"/>
  <c r="X79" i="1"/>
  <c r="X62" i="1"/>
  <c r="X88" i="1"/>
  <c r="X49" i="1"/>
  <c r="X60" i="1"/>
  <c r="X57" i="1"/>
  <c r="X27" i="1"/>
  <c r="X80" i="1"/>
  <c r="X89" i="1"/>
  <c r="X68" i="1"/>
  <c r="X55" i="1"/>
  <c r="X51" i="1"/>
  <c r="X31" i="1"/>
  <c r="X16" i="1"/>
  <c r="X82" i="1"/>
  <c r="X63" i="1"/>
  <c r="X43" i="1"/>
  <c r="X24" i="1"/>
  <c r="X12" i="1"/>
  <c r="X34" i="1"/>
  <c r="S94" i="1"/>
  <c r="S95" i="1" s="1"/>
  <c r="X67" i="1"/>
  <c r="X30" i="1"/>
  <c r="X45" i="1"/>
  <c r="X38" i="1"/>
  <c r="X11" i="1"/>
  <c r="X52" i="1"/>
  <c r="X53" i="1"/>
  <c r="X83" i="1"/>
  <c r="X64" i="1"/>
  <c r="X44" i="1"/>
  <c r="X40" i="1"/>
  <c r="W94" i="1"/>
  <c r="W95" i="1" s="1"/>
  <c r="X77" i="1"/>
  <c r="X58" i="1"/>
  <c r="X39" i="1"/>
  <c r="X20" i="1"/>
  <c r="X9" i="1"/>
  <c r="X94" i="1" l="1"/>
  <c r="X95" i="1" s="1"/>
</calcChain>
</file>

<file path=xl/sharedStrings.xml><?xml version="1.0" encoding="utf-8"?>
<sst xmlns="http://schemas.openxmlformats.org/spreadsheetml/2006/main" count="307" uniqueCount="188">
  <si>
    <t>-</t>
    <phoneticPr fontId="1"/>
  </si>
  <si>
    <t>7.3</t>
    <phoneticPr fontId="1"/>
  </si>
  <si>
    <t>●</t>
    <phoneticPr fontId="1"/>
  </si>
  <si>
    <t>7.2.2</t>
    <phoneticPr fontId="1"/>
  </si>
  <si>
    <t>7.2.1</t>
    <phoneticPr fontId="1"/>
  </si>
  <si>
    <t>7.2</t>
    <phoneticPr fontId="1"/>
  </si>
  <si>
    <t>7.1.2</t>
    <phoneticPr fontId="1"/>
  </si>
  <si>
    <t>7.1.1</t>
    <phoneticPr fontId="1"/>
  </si>
  <si>
    <t>7.1</t>
    <phoneticPr fontId="1"/>
  </si>
  <si>
    <t>6.4</t>
  </si>
  <si>
    <t>6.3</t>
  </si>
  <si>
    <t>6.2</t>
  </si>
  <si>
    <t>6.1</t>
    <phoneticPr fontId="1"/>
  </si>
  <si>
    <t>5.4</t>
  </si>
  <si>
    <t>5.3</t>
  </si>
  <si>
    <t>5.2</t>
  </si>
  <si>
    <t>5.1</t>
    <phoneticPr fontId="1"/>
  </si>
  <si>
    <t>3.8</t>
  </si>
  <si>
    <t>3.7</t>
  </si>
  <si>
    <t>3.6</t>
  </si>
  <si>
    <t>3.5</t>
  </si>
  <si>
    <t>3.4</t>
  </si>
  <si>
    <t>3.3</t>
  </si>
  <si>
    <t>3.2</t>
  </si>
  <si>
    <t>3.1</t>
    <phoneticPr fontId="1"/>
  </si>
  <si>
    <t>2.10</t>
  </si>
  <si>
    <t>2.9</t>
  </si>
  <si>
    <t>2.8</t>
  </si>
  <si>
    <t>2.7</t>
  </si>
  <si>
    <t>2.6</t>
  </si>
  <si>
    <t>業種マスタ</t>
    <rPh sb="0" eb="2">
      <t>ギョウシュ</t>
    </rPh>
    <phoneticPr fontId="1"/>
  </si>
  <si>
    <t>2.5</t>
  </si>
  <si>
    <t>2.4</t>
  </si>
  <si>
    <t>2.3</t>
  </si>
  <si>
    <t>2.2</t>
  </si>
  <si>
    <t>2.1</t>
    <phoneticPr fontId="1"/>
  </si>
  <si>
    <t>1.2</t>
    <phoneticPr fontId="1"/>
  </si>
  <si>
    <t>1.1</t>
    <phoneticPr fontId="1"/>
  </si>
  <si>
    <t>II</t>
    <phoneticPr fontId="1"/>
  </si>
  <si>
    <t>8.3</t>
  </si>
  <si>
    <t>8.2</t>
  </si>
  <si>
    <t>8.1</t>
    <phoneticPr fontId="1"/>
  </si>
  <si>
    <t>5.4.5</t>
  </si>
  <si>
    <t>5.4.4</t>
  </si>
  <si>
    <t>Q&amp;A</t>
    <phoneticPr fontId="1"/>
  </si>
  <si>
    <t>5.4.3</t>
  </si>
  <si>
    <t>5.4.2</t>
  </si>
  <si>
    <t>5.4.1</t>
    <phoneticPr fontId="1"/>
  </si>
  <si>
    <t>4.7</t>
  </si>
  <si>
    <t>4.6</t>
  </si>
  <si>
    <t>4.5</t>
  </si>
  <si>
    <t>4.4</t>
  </si>
  <si>
    <t>4.3</t>
  </si>
  <si>
    <t>4.2</t>
  </si>
  <si>
    <t>4.1</t>
    <phoneticPr fontId="1"/>
  </si>
  <si>
    <t>PDF・Word・Excelのみ対応</t>
    <rPh sb="16" eb="18">
      <t>タイオウ</t>
    </rPh>
    <phoneticPr fontId="1"/>
  </si>
  <si>
    <t>I</t>
    <phoneticPr fontId="1"/>
  </si>
  <si>
    <t>No</t>
    <phoneticPr fontId="1"/>
  </si>
  <si>
    <t>内訳 Bảng phân tích chi tiết</t>
  </si>
  <si>
    <t>Tên: hệ thống tuyển dụng (việc làm thêm tại Nhật) (phát triển mới)  - Hình thức thầu</t>
  </si>
  <si>
    <t>機能
chức năng</t>
  </si>
  <si>
    <t>機能
有・無
chức năng
có-không</t>
  </si>
  <si>
    <t xml:space="preserve">UI/UX
デザイン
ページ数
số trang design </t>
  </si>
  <si>
    <t>要件
定義
định nghĩa yêu cầu</t>
  </si>
  <si>
    <t>設計
thiết kế</t>
  </si>
  <si>
    <t>実装 thực hiện
(PC版) (bản PC)</t>
  </si>
  <si>
    <t>PC版
Bản PC</t>
  </si>
  <si>
    <t>SP版
Bản SP</t>
  </si>
  <si>
    <t>小計
tổng</t>
  </si>
  <si>
    <t>結合
テスト
combined test</t>
  </si>
  <si>
    <t>備考
ghi chú</t>
  </si>
  <si>
    <t>ユーザ機能（応募者向け機能）
chức năng user (dành cho người ứng tuyển)</t>
  </si>
  <si>
    <t>工数（人日）ngày công</t>
  </si>
  <si>
    <t>ログイン機能
chức năng log in</t>
  </si>
  <si>
    <t xml:space="preserve">会員登録
đăng ký thành viên </t>
  </si>
  <si>
    <t xml:space="preserve">簡単登録画面
màn hình đăng ký đơn giản </t>
  </si>
  <si>
    <t>簡単登録画面（確認）    
màn hình đăng ký đơn giản (xác nhận)</t>
  </si>
  <si>
    <t xml:space="preserve">詳細登録画面
màn hình đăng ký chi tiết </t>
  </si>
  <si>
    <t>詳細登録画面（確認）
màn hình đăng ký chi tiết (xác nhận)</t>
  </si>
  <si>
    <t xml:space="preserve">会員登録完了画面
màn hình hoàn thành đăng ký thành viên </t>
  </si>
  <si>
    <t xml:space="preserve">履歴書・職歴書をアップロード
download CV- lịch sử công việc </t>
  </si>
  <si>
    <t xml:space="preserve">検索 
tìm kiếm </t>
  </si>
  <si>
    <t xml:space="preserve">住所検索機能
chức năng tìm kiếm theo địa chỉ </t>
  </si>
  <si>
    <t xml:space="preserve">駅検索機能
chức năng tìm kiếm theo nhà ga </t>
  </si>
  <si>
    <t xml:space="preserve">業種・職種検索機能
chức năng tìm kiếm theo loại công việc </t>
  </si>
  <si>
    <t xml:space="preserve">日本語レベル・給与・特徴検索機能
chức năng tìm kiếm theo trình độ tiếng Nhật - lương - đặc điểm </t>
  </si>
  <si>
    <t xml:space="preserve">企業名検索機能
chức năng tìm kiếm theo tên công ty </t>
  </si>
  <si>
    <t xml:space="preserve">検索一覧画面
màn hình danh sách tìm kiếm </t>
  </si>
  <si>
    <t>検索結果詳細画面
màn hình chi tiết kết quả tìm kiếm</t>
  </si>
  <si>
    <t xml:space="preserve">お役立ち情報
thông tin hữu ích </t>
  </si>
  <si>
    <t xml:space="preserve">日本のバイトルール
quy định làm thêm tại Nhật </t>
  </si>
  <si>
    <t xml:space="preserve">新着記事
bài viết mới </t>
  </si>
  <si>
    <t xml:space="preserve">人気ランキング
bảng xếp hạng yêu thích </t>
  </si>
  <si>
    <t>カテゴリ
categories</t>
  </si>
  <si>
    <t xml:space="preserve">日本のバイトルール
quy định về làm thêm tại Nhật </t>
  </si>
  <si>
    <t>バイト開始マニュアル
hướng dẫn bắt đầu công việc parttime</t>
  </si>
  <si>
    <t>バイト図鑑
Minh họa về công việc part time</t>
  </si>
  <si>
    <t xml:space="preserve">日本でバイト図鑑
minh họa về công việc part time bên Nhật </t>
  </si>
  <si>
    <t xml:space="preserve">多言語対応機能
chức năng xử lý đa ngôn ngữ </t>
  </si>
  <si>
    <t>PC版・SP版自動切替機能
chức năng chuyển đổi tự động giữa bản PC và SP</t>
  </si>
  <si>
    <t xml:space="preserve">お問い合わせ
liên hệ </t>
  </si>
  <si>
    <t xml:space="preserve">内容入力画面
màn hình nhập nội dung </t>
  </si>
  <si>
    <t xml:space="preserve">内容確認画面
màn hình xác nhận nội dung </t>
  </si>
  <si>
    <t xml:space="preserve">送信完了画面
màn hình hoàn tất gửi đi </t>
  </si>
  <si>
    <t xml:space="preserve">運営企業
công ty liên kết </t>
  </si>
  <si>
    <t xml:space="preserve">利用規約
quy ước sử dụng </t>
  </si>
  <si>
    <t xml:space="preserve">プライバシーポリシー
chính sách bảo mật </t>
  </si>
  <si>
    <t>サイトマップ
site map</t>
  </si>
  <si>
    <t>Web上にオンラインチャット機能
chức năng online chat trên web</t>
  </si>
  <si>
    <t xml:space="preserve">管理者機能  dành cho admin </t>
  </si>
  <si>
    <t xml:space="preserve">管理者ログイン機能
chức năng log in của người quản lí </t>
  </si>
  <si>
    <t xml:space="preserve">企業ログイン機能
chức năng log in của công ty </t>
  </si>
  <si>
    <t xml:space="preserve">マスタ管理
master quản lý </t>
  </si>
  <si>
    <t xml:space="preserve">エリアマスタ
master area </t>
  </si>
  <si>
    <t xml:space="preserve">都道府県マスタ
master tình thành </t>
  </si>
  <si>
    <t>市区町村マスタ
master thành phố, quận</t>
  </si>
  <si>
    <t xml:space="preserve">駅マスタ
master nhà ga </t>
  </si>
  <si>
    <t xml:space="preserve">職種マスタ
master loại công việc </t>
  </si>
  <si>
    <t>業種と職種の親子を設定するマスタ
master liên kết giữa loại công việc và nghề nghiệp</t>
  </si>
  <si>
    <t>日本語レベルや特徴などを管理するマスタ
master quản lý trình độ tiếng Nhật và điểm đặc trưng</t>
  </si>
  <si>
    <t xml:space="preserve">会社情報編集マスタ
master chỉnh sửa thông tin công ty </t>
  </si>
  <si>
    <t>メールテンプレート管理マスタ
master quản lý email template</t>
  </si>
  <si>
    <t xml:space="preserve">求人管理
quản lý tuyển dụng </t>
  </si>
  <si>
    <t>求人プロセス一覧
danh sách quá trình tuyển dụng</t>
  </si>
  <si>
    <t xml:space="preserve">求人プロセス編集
chỉnh sửa quá trình tuyển dụng </t>
  </si>
  <si>
    <t xml:space="preserve">求人登録確認画面
màn hình xác nhận đăng ký tuyển dụng </t>
  </si>
  <si>
    <t xml:space="preserve">求人検索機能
chức năng tìm kiếm công việc </t>
  </si>
  <si>
    <t>求人一覧画面
màn hình danh sách công việc</t>
  </si>
  <si>
    <t xml:space="preserve">求人登録画面
màn hình đăng ký thông tin tuyển dụng </t>
  </si>
  <si>
    <t>求人一覧・CSV出力機能
danh sách công việc - chức năng xuất file CSV</t>
  </si>
  <si>
    <t>求人一覧・CSV取込機能
danh sách công việc - chức năng tạo CSV</t>
  </si>
  <si>
    <t xml:space="preserve">応募履歴管理
quản lý lịch sử ứng tuyển </t>
  </si>
  <si>
    <t xml:space="preserve">応募検索機能
chức năng tìm kiếm ứng tuyển </t>
  </si>
  <si>
    <t xml:space="preserve">応募一覧画面
màn hình danh sách ứng tuyển </t>
  </si>
  <si>
    <t xml:space="preserve">応募一覧・CSV出力機能
màn hình danh sách ứng tuyển - chức năng xuất file CSV </t>
  </si>
  <si>
    <t>応募ステータス編集
chỉnh sửa status ứng tuyển</t>
  </si>
  <si>
    <t>応募者の履歴書・職歴書をダウンロード
download CV- lịch sử công việc của ứng viên</t>
  </si>
  <si>
    <t xml:space="preserve">会員管理
quản lý thành viên </t>
  </si>
  <si>
    <t xml:space="preserve">会員一覧
danh sách thành viên </t>
  </si>
  <si>
    <t xml:space="preserve">会員情報編集
chỉnh sửa thông tin thành viên </t>
  </si>
  <si>
    <t xml:space="preserve">会員パスワード再発行
cấp lại password cho thành viên </t>
  </si>
  <si>
    <t xml:space="preserve">履歴書・職歴書をダウンロード
download cv -lịch sử công việc </t>
  </si>
  <si>
    <t xml:space="preserve">お役立ち情報管理
quản lý thông tin hữu ích </t>
  </si>
  <si>
    <t>カテゴリ一覧
danh sách categories</t>
  </si>
  <si>
    <t>カテゴリ編集
chỉnh sửa categories</t>
  </si>
  <si>
    <t>お役立ち情報一覧
danh sách thông tin hữu ích</t>
  </si>
  <si>
    <t xml:space="preserve">お役立ち情報編集
chỉnh sửa thông tin hữu ích </t>
  </si>
  <si>
    <t xml:space="preserve">企業管理
quản lý công ty </t>
  </si>
  <si>
    <t xml:space="preserve">企業マスタ
master công ty </t>
  </si>
  <si>
    <t xml:space="preserve">企業一覧
danh sách công ty </t>
  </si>
  <si>
    <t xml:space="preserve">企業編集
chỉnh sửa công ty </t>
  </si>
  <si>
    <t xml:space="preserve">従業員マスタ
master nhân viên </t>
  </si>
  <si>
    <t xml:space="preserve">従業員一覧
danh sách nhân viên </t>
  </si>
  <si>
    <t>従業員編集
chỉnh sửa thông tin nhân viên</t>
  </si>
  <si>
    <t xml:space="preserve">決済機能
chức năng quyết toán </t>
  </si>
  <si>
    <t>合計工数（人日）Tổng nhân công (theo ngày)</t>
  </si>
  <si>
    <t>合計工数（人月）Tổng nhân công (theo tháng)</t>
  </si>
  <si>
    <t xml:space="preserve">1か月は20日 1 tháng có 20 ngày </t>
  </si>
  <si>
    <t>通常登録したアカウント情報でログイン
log in bằng thông tin acount đã đăng ký thông thường</t>
  </si>
  <si>
    <t xml:space="preserve">Facebook・GoogleAccount等でログイン
log in bằng tài khoản facebook, google </t>
  </si>
  <si>
    <t xml:space="preserve">履歴・職歴を含む登録
bao gồm cả CV và lịch sử công việc </t>
  </si>
  <si>
    <t xml:space="preserve">会員登録完了のお知らせメールを送信
gửi mail thông báo đăng ký thành công </t>
  </si>
  <si>
    <t xml:space="preserve">エリア別・県別・市区別
chia theo khu vực - tỉnh - thành phố </t>
  </si>
  <si>
    <t>優先・あいうえお順
ưu tiên - thứ tự aiueo (bảng chữ cái của Nhật)</t>
  </si>
  <si>
    <t>手動で10個設定可能、設定しないと自動判定（閲覧数・応募数）
Có thể set 10 mục bằng tay. Nếu không set thì tự động phán đoán (dựa theo số lượt xem, lượt ứng tuyển)</t>
  </si>
  <si>
    <t>まず、日本語とベトナム語対応
Trước hết sẽ làm tiếng Việt và tiếng Nhật</t>
  </si>
  <si>
    <t xml:space="preserve">PCで開くとPC版が表示、SPで開くとSP版が表示
nếu mở bằng máy tính, thì hiển thị bản máy tính. Nếu mở bằng điện thoại thì hiển thị bản điện thoại </t>
  </si>
  <si>
    <t>管理者と応募者へ自動メール送信
gửi mail tự động đến admin và user</t>
  </si>
  <si>
    <t>URL設定
cài đặt URL</t>
  </si>
  <si>
    <t>TIDIO無料アプリを利用
sử dụng phần mềm k mất phí TIDIO</t>
  </si>
  <si>
    <t>最大10個ステータスまで設定（例：応募→1次面接→2次面接→内定→採用→完了）
cài đặt tối đa 10 status (vd: ứng tuyển -&gt; phỏng vấn lần 1 -&gt; phỏng vấn lần 2 -&gt; offer -&gt; tuyển dụng -&gt; hoàn tất)</t>
  </si>
  <si>
    <t>求人内容・有効期限を登録
đăng ký nội dung tin tuyển dụng - thời gian hiệu lực</t>
  </si>
  <si>
    <t xml:space="preserve">管理者が全て閲覧可能、お客様の場合は登録された求人と紐づいて閲覧
admin có quyền xem tất cả. Nếu là khách hàng thì chỉ xem những công việc của cty mình </t>
  </si>
  <si>
    <t xml:space="preserve">応募者の基本情報が表示される
hiển thị thông tin cơ bản của người ứng tuyển </t>
  </si>
  <si>
    <t>求人登録画面で登録されたプロセスを基づいて
căn cứ theo tiến trình đã được đăng ký trên màn hình đăng ký công việc</t>
  </si>
  <si>
    <t>基本情報や有効期限を設定
cài đặt thông tin cơ bản và thời gian có hiệu lực</t>
  </si>
  <si>
    <t>4.5の機能を利用
sử dụng chức năng 4.5</t>
  </si>
  <si>
    <t>お客様向け機能
chức năng dành cho khách hàng</t>
  </si>
  <si>
    <t>基本情報や有効期限を設定
cài đặt thông tin cơ bản và thời gian hiệu lực</t>
  </si>
  <si>
    <t xml:space="preserve">今回には含まない
không có trong lần này </t>
  </si>
  <si>
    <t xml:space="preserve">要件定義
định nghĩa yêu cầu </t>
  </si>
  <si>
    <t xml:space="preserve">基本設計
thiết kế cơ bản </t>
  </si>
  <si>
    <t xml:space="preserve">詳細設計
thiết kế chi tiết </t>
  </si>
  <si>
    <t>実装単体テスト含む
bao gồm unit test</t>
  </si>
  <si>
    <t xml:space="preserve">テスト結合
test chức năng </t>
  </si>
  <si>
    <t>総合テスト
test tổng thể</t>
  </si>
  <si>
    <t xml:space="preserve">小計
tổng </t>
  </si>
  <si>
    <t>合計 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</si>
</sst>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_ "/>
  </numFmts>
  <fonts count="6">
    <font>
      <sz val="11"/>
      <color theme="1"/>
      <name val="Arial"/>
      <family val="2"/>
      <charset val="128"/>
      <scheme val="minor"/>
    </font>
    <font>
      <sz val="6"/>
      <name val="Arial"/>
      <family val="2"/>
      <charset val="128"/>
      <scheme val="minor"/>
    </font>
    <font>
      <b/>
      <sz val="11"/>
      <color theme="1"/>
      <name val="Arial"/>
      <family val="3"/>
      <charset val="128"/>
      <scheme val="minor"/>
    </font>
    <font>
      <sz val="9"/>
      <color theme="1"/>
      <name val="Arial"/>
      <family val="2"/>
      <charset val="128"/>
      <scheme val="minor"/>
    </font>
    <font>
      <sz val="12"/>
      <color theme="1"/>
      <name val="Arial"/>
      <family val="3"/>
      <charset val="128"/>
      <scheme val="minor"/>
    </font>
    <font>
      <b/>
      <sz val="18"/>
      <color theme="1"/>
      <name val="Arial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horizontal="right" vertic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49" fontId="0" fillId="2" borderId="1" xfId="0" applyNumberFormat="1" applyFill="1" applyBorder="1" applyAlignment="1">
      <alignment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164" fontId="0" fillId="3" borderId="0" xfId="0" applyNumberFormat="1" applyFill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0" fillId="4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iTT/PJ/&#12513;&#12464;&#12521;&#12473;/&#26666;&#12513;&#12464;&#12521;&#12473;&#27096;&#12539;&#27010;&#31639;&#35211;&#31309;&#26360;_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算見積書"/>
      <sheetName val="スケジュール"/>
      <sheetName val="体制"/>
      <sheetName val="技術提案"/>
      <sheetName val="概算見積書・準委任型"/>
      <sheetName val="体制・準委任型"/>
    </sheetNames>
    <sheetDataSet>
      <sheetData sheetId="0" refreshError="1">
        <row r="6">
          <cell r="B6" t="str">
            <v>件名：求人システム（ニホンdeバイト）（新規開発）　-　請負型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95"/>
  <sheetViews>
    <sheetView showGridLines="0" tabSelected="1" topLeftCell="T5" zoomScale="85" zoomScaleNormal="85" workbookViewId="0">
      <selection activeCell="AJ11" sqref="AJ11"/>
    </sheetView>
  </sheetViews>
  <sheetFormatPr defaultColWidth="3.625" defaultRowHeight="14.25"/>
  <cols>
    <col min="1" max="1" width="5.125" style="1" customWidth="1"/>
    <col min="2" max="14" width="3.625" style="1"/>
    <col min="15" max="15" width="3.625" style="3"/>
    <col min="16" max="16" width="5" style="3" customWidth="1"/>
    <col min="17" max="17" width="8.25" style="3" bestFit="1" customWidth="1"/>
    <col min="18" max="18" width="7" style="3" bestFit="1" customWidth="1"/>
    <col min="19" max="19" width="8" style="3" bestFit="1" customWidth="1"/>
    <col min="20" max="21" width="7" style="3" bestFit="1" customWidth="1"/>
    <col min="22" max="22" width="8" style="3" bestFit="1" customWidth="1"/>
    <col min="23" max="23" width="7" style="3" bestFit="1" customWidth="1"/>
    <col min="24" max="24" width="8" style="1" bestFit="1" customWidth="1"/>
    <col min="25" max="25" width="59.375" style="2" bestFit="1" customWidth="1"/>
    <col min="26" max="26" width="3.625" style="1"/>
    <col min="27" max="27" width="19.875" style="1" customWidth="1"/>
    <col min="28" max="28" width="7" style="1" customWidth="1"/>
    <col min="29" max="29" width="7.75" style="1" customWidth="1"/>
    <col min="30" max="30" width="8.25" style="1" customWidth="1"/>
    <col min="31" max="16384" width="3.625" style="1"/>
  </cols>
  <sheetData>
    <row r="1" spans="1:30" ht="23.25">
      <c r="A1" s="30" t="s">
        <v>58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spans="1:30" ht="15">
      <c r="A2" s="31" t="str">
        <f>[1]概算見積書!B6</f>
        <v>件名：求人システム（ニホンdeバイト）（新規開発）　-　請負型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30">
      <c r="A3" s="41" t="s">
        <v>59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30" ht="17.649999999999999" customHeight="1">
      <c r="A4" s="32" t="s">
        <v>57</v>
      </c>
      <c r="B4" s="33" t="s">
        <v>60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3" t="s">
        <v>61</v>
      </c>
      <c r="P4" s="33"/>
      <c r="Q4" s="33" t="s">
        <v>62</v>
      </c>
      <c r="R4" s="32" t="s">
        <v>72</v>
      </c>
      <c r="S4" s="32"/>
      <c r="T4" s="32"/>
      <c r="U4" s="32"/>
      <c r="V4" s="32"/>
      <c r="W4" s="32"/>
      <c r="X4" s="32"/>
      <c r="Y4" s="33" t="s">
        <v>70</v>
      </c>
    </row>
    <row r="5" spans="1:30" ht="35.2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3"/>
      <c r="P5" s="33"/>
      <c r="Q5" s="33"/>
      <c r="R5" s="38" t="s">
        <v>63</v>
      </c>
      <c r="S5" s="38" t="s">
        <v>64</v>
      </c>
      <c r="T5" s="35" t="s">
        <v>65</v>
      </c>
      <c r="U5" s="36"/>
      <c r="V5" s="37"/>
      <c r="W5" s="38" t="s">
        <v>69</v>
      </c>
      <c r="X5" s="38" t="s">
        <v>68</v>
      </c>
      <c r="Y5" s="32"/>
    </row>
    <row r="6" spans="1:30" ht="34.9" customHeight="1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3"/>
      <c r="P6" s="33"/>
      <c r="Q6" s="33"/>
      <c r="R6" s="39"/>
      <c r="S6" s="40"/>
      <c r="T6" s="26" t="s">
        <v>66</v>
      </c>
      <c r="U6" s="26" t="s">
        <v>67</v>
      </c>
      <c r="V6" s="26" t="s">
        <v>68</v>
      </c>
      <c r="W6" s="39"/>
      <c r="X6" s="39"/>
      <c r="Y6" s="32"/>
    </row>
    <row r="7" spans="1:30" ht="33" customHeight="1">
      <c r="A7" s="22" t="s">
        <v>56</v>
      </c>
      <c r="B7" s="21" t="s">
        <v>71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19"/>
      <c r="O7" s="18"/>
      <c r="P7" s="18"/>
      <c r="Q7" s="18"/>
      <c r="R7" s="17"/>
      <c r="S7" s="17"/>
      <c r="T7" s="17"/>
      <c r="U7" s="17"/>
      <c r="V7" s="17"/>
      <c r="W7" s="17"/>
      <c r="X7" s="16"/>
      <c r="Y7" s="15"/>
      <c r="AA7" s="28" t="s">
        <v>180</v>
      </c>
      <c r="AB7" s="24">
        <f>1-AB13</f>
        <v>7.8999999999999959E-2</v>
      </c>
      <c r="AC7" s="24"/>
      <c r="AD7" s="24">
        <f>(($AD$10*$AB$14)/$AB$10)*$AB$7</f>
        <v>0.22253521126760553</v>
      </c>
    </row>
    <row r="8" spans="1:30" ht="33.75" customHeight="1">
      <c r="A8" s="14">
        <v>1</v>
      </c>
      <c r="B8" s="13"/>
      <c r="C8" s="44" t="s">
        <v>73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3"/>
      <c r="O8" s="11" t="s">
        <v>2</v>
      </c>
      <c r="P8" s="11" t="s">
        <v>2</v>
      </c>
      <c r="Q8" s="11">
        <v>2</v>
      </c>
      <c r="R8" s="10">
        <f>((V8*$AB$14)/$AB$10)*$AB$7</f>
        <v>0.22253521126760553</v>
      </c>
      <c r="S8" s="10">
        <f>((V8*$AB$14)/$AB$10)*$AC$8</f>
        <v>0.87323943661971837</v>
      </c>
      <c r="T8" s="10">
        <v>0.5</v>
      </c>
      <c r="U8" s="10">
        <v>0.5</v>
      </c>
      <c r="V8" s="10">
        <f>T8+U8</f>
        <v>1</v>
      </c>
      <c r="W8" s="10">
        <f>((V8*$AB$14)/$AB$10)*$AB$11</f>
        <v>0.43943661971830988</v>
      </c>
      <c r="X8" s="9">
        <f>R8+S8+V8+W8</f>
        <v>2.5352112676056335</v>
      </c>
      <c r="Y8" s="48" t="s">
        <v>158</v>
      </c>
      <c r="AA8" s="28" t="s">
        <v>181</v>
      </c>
      <c r="AB8" s="9">
        <v>0.14299999999999999</v>
      </c>
      <c r="AC8" s="34">
        <f>SUM(AB8:AB9)</f>
        <v>0.31</v>
      </c>
      <c r="AD8" s="24"/>
    </row>
    <row r="9" spans="1:30" ht="33.75" customHeight="1">
      <c r="A9" s="14">
        <v>2</v>
      </c>
      <c r="B9" s="13"/>
      <c r="C9" s="44" t="s">
        <v>73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3"/>
      <c r="O9" s="11" t="s">
        <v>2</v>
      </c>
      <c r="P9" s="11" t="s">
        <v>2</v>
      </c>
      <c r="Q9" s="11">
        <v>2</v>
      </c>
      <c r="R9" s="10">
        <f>((V9*$AB$14)/$AB$10)*$AB$7</f>
        <v>0.44507042253521106</v>
      </c>
      <c r="S9" s="10">
        <f>((V9*$AB$14)/$AB$10)*$AC$8</f>
        <v>1.7464788732394367</v>
      </c>
      <c r="T9" s="10">
        <v>1</v>
      </c>
      <c r="U9" s="10">
        <v>1</v>
      </c>
      <c r="V9" s="10">
        <f>T9+U9</f>
        <v>2</v>
      </c>
      <c r="W9" s="10">
        <f>((V9*$AB$14)/$AB$10)*$AB$11</f>
        <v>0.87887323943661977</v>
      </c>
      <c r="X9" s="9">
        <f>R9+S9+V9+W9</f>
        <v>5.0704225352112671</v>
      </c>
      <c r="Y9" s="48" t="s">
        <v>159</v>
      </c>
      <c r="AA9" s="28" t="s">
        <v>182</v>
      </c>
      <c r="AB9" s="9">
        <v>0.16700000000000001</v>
      </c>
      <c r="AC9" s="34"/>
      <c r="AD9" s="24">
        <f>(($AD$10*$AB$14)/$AB$10)*$AC$8</f>
        <v>0.87323943661971837</v>
      </c>
    </row>
    <row r="10" spans="1:30" ht="33" customHeight="1">
      <c r="A10" s="14">
        <v>3</v>
      </c>
      <c r="B10" s="13"/>
      <c r="C10" s="44" t="s">
        <v>74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11"/>
      <c r="P10" s="11"/>
      <c r="Q10" s="11"/>
      <c r="R10" s="10"/>
      <c r="S10" s="10"/>
      <c r="T10" s="10"/>
      <c r="U10" s="10"/>
      <c r="V10" s="10"/>
      <c r="W10" s="10"/>
      <c r="X10" s="9"/>
      <c r="Y10" s="7"/>
      <c r="AA10" s="26" t="s">
        <v>183</v>
      </c>
      <c r="AB10" s="24">
        <v>0.35499999999999998</v>
      </c>
      <c r="AC10" s="24"/>
      <c r="AD10" s="27">
        <v>1</v>
      </c>
    </row>
    <row r="11" spans="1:30" ht="27.75" customHeight="1">
      <c r="A11" s="14" t="s">
        <v>24</v>
      </c>
      <c r="B11" s="13"/>
      <c r="C11" s="12"/>
      <c r="D11" s="44" t="s">
        <v>75</v>
      </c>
      <c r="E11" s="42"/>
      <c r="F11" s="42"/>
      <c r="G11" s="42"/>
      <c r="H11" s="42"/>
      <c r="I11" s="42"/>
      <c r="J11" s="42"/>
      <c r="K11" s="42"/>
      <c r="L11" s="42"/>
      <c r="M11" s="42"/>
      <c r="N11" s="43"/>
      <c r="O11" s="11" t="s">
        <v>2</v>
      </c>
      <c r="P11" s="11" t="s">
        <v>2</v>
      </c>
      <c r="Q11" s="11">
        <v>2</v>
      </c>
      <c r="R11" s="10">
        <f t="shared" ref="R11:R16" si="0">((V11*$AB$14)/$AB$10)*$AB$7</f>
        <v>0.44507042253521106</v>
      </c>
      <c r="S11" s="10">
        <f t="shared" ref="S11:S16" si="1">((V11*$AB$14)/$AB$10)*$AC$8</f>
        <v>1.7464788732394367</v>
      </c>
      <c r="T11" s="10">
        <v>1</v>
      </c>
      <c r="U11" s="10">
        <v>1</v>
      </c>
      <c r="V11" s="10">
        <f t="shared" ref="V11:V16" si="2">T11+U11</f>
        <v>2</v>
      </c>
      <c r="W11" s="10">
        <f t="shared" ref="W11:W16" si="3">((V11*$AB$14)/$AB$10)*$AB$11</f>
        <v>0.87887323943661977</v>
      </c>
      <c r="X11" s="9">
        <f t="shared" ref="X11:X16" si="4">R11+S11+V11+W11</f>
        <v>5.0704225352112671</v>
      </c>
      <c r="Y11" s="7"/>
      <c r="AA11" s="26" t="s">
        <v>184</v>
      </c>
      <c r="AB11" s="24">
        <v>0.156</v>
      </c>
      <c r="AC11" s="24"/>
      <c r="AD11" s="24">
        <f>(($AD$10*$AB$14)/$AB$10)*$AB$11</f>
        <v>0.43943661971830988</v>
      </c>
    </row>
    <row r="12" spans="1:30" ht="33" customHeight="1">
      <c r="A12" s="14" t="s">
        <v>23</v>
      </c>
      <c r="B12" s="13"/>
      <c r="C12" s="12"/>
      <c r="D12" s="44" t="s">
        <v>76</v>
      </c>
      <c r="E12" s="42"/>
      <c r="F12" s="42"/>
      <c r="G12" s="42"/>
      <c r="H12" s="42"/>
      <c r="I12" s="42"/>
      <c r="J12" s="42"/>
      <c r="K12" s="42"/>
      <c r="L12" s="42"/>
      <c r="M12" s="42"/>
      <c r="N12" s="43"/>
      <c r="O12" s="11" t="s">
        <v>2</v>
      </c>
      <c r="P12" s="11" t="s">
        <v>2</v>
      </c>
      <c r="Q12" s="11"/>
      <c r="R12" s="10">
        <f t="shared" si="0"/>
        <v>0.22253521126760553</v>
      </c>
      <c r="S12" s="10">
        <f t="shared" si="1"/>
        <v>0.87323943661971837</v>
      </c>
      <c r="T12" s="10">
        <v>0.5</v>
      </c>
      <c r="U12" s="10">
        <v>0.5</v>
      </c>
      <c r="V12" s="10">
        <f t="shared" si="2"/>
        <v>1</v>
      </c>
      <c r="W12" s="10">
        <f t="shared" si="3"/>
        <v>0.43943661971830988</v>
      </c>
      <c r="X12" s="9">
        <f t="shared" si="4"/>
        <v>2.5352112676056335</v>
      </c>
      <c r="Y12" s="7"/>
      <c r="AA12" s="49" t="s">
        <v>185</v>
      </c>
      <c r="AB12" s="24">
        <v>0.1</v>
      </c>
      <c r="AC12" s="24"/>
      <c r="AD12" s="24">
        <f>(($AD$10*$AB$14)/$AB$10)*$AB$12</f>
        <v>0.28169014084507044</v>
      </c>
    </row>
    <row r="13" spans="1:30" ht="29.25" customHeight="1">
      <c r="A13" s="14" t="s">
        <v>22</v>
      </c>
      <c r="B13" s="13"/>
      <c r="C13" s="12"/>
      <c r="D13" s="44" t="s">
        <v>77</v>
      </c>
      <c r="E13" s="42"/>
      <c r="F13" s="42"/>
      <c r="G13" s="42"/>
      <c r="H13" s="42"/>
      <c r="I13" s="42"/>
      <c r="J13" s="42"/>
      <c r="K13" s="42"/>
      <c r="L13" s="42"/>
      <c r="M13" s="42"/>
      <c r="N13" s="43"/>
      <c r="O13" s="11" t="s">
        <v>2</v>
      </c>
      <c r="P13" s="11" t="s">
        <v>2</v>
      </c>
      <c r="Q13" s="11">
        <v>2</v>
      </c>
      <c r="R13" s="10">
        <f t="shared" si="0"/>
        <v>1.3352112676056334</v>
      </c>
      <c r="S13" s="10">
        <f t="shared" si="1"/>
        <v>5.2394366197183109</v>
      </c>
      <c r="T13" s="10">
        <v>3</v>
      </c>
      <c r="U13" s="10">
        <v>3</v>
      </c>
      <c r="V13" s="10">
        <f t="shared" si="2"/>
        <v>6</v>
      </c>
      <c r="W13" s="10">
        <f t="shared" si="3"/>
        <v>2.6366197183098596</v>
      </c>
      <c r="X13" s="9">
        <f t="shared" si="4"/>
        <v>15.211267605633804</v>
      </c>
      <c r="Y13" s="48" t="s">
        <v>160</v>
      </c>
      <c r="AA13" s="26" t="s">
        <v>186</v>
      </c>
      <c r="AB13" s="24">
        <f>SUM(AB8:AB12)</f>
        <v>0.92100000000000004</v>
      </c>
      <c r="AC13" s="24"/>
      <c r="AD13" s="24">
        <f>(($AD$10*$AB$14)/$AB$10)*$AB$13</f>
        <v>2.5943661971830991</v>
      </c>
    </row>
    <row r="14" spans="1:30" ht="30" customHeight="1">
      <c r="A14" s="14" t="s">
        <v>21</v>
      </c>
      <c r="B14" s="13"/>
      <c r="C14" s="12"/>
      <c r="D14" s="44" t="s">
        <v>78</v>
      </c>
      <c r="E14" s="42"/>
      <c r="F14" s="42"/>
      <c r="G14" s="42"/>
      <c r="H14" s="42"/>
      <c r="I14" s="42"/>
      <c r="J14" s="42"/>
      <c r="K14" s="42"/>
      <c r="L14" s="42"/>
      <c r="M14" s="42"/>
      <c r="N14" s="43"/>
      <c r="O14" s="11" t="s">
        <v>2</v>
      </c>
      <c r="P14" s="11" t="s">
        <v>2</v>
      </c>
      <c r="Q14" s="11"/>
      <c r="R14" s="10">
        <f t="shared" si="0"/>
        <v>0.66760563380281668</v>
      </c>
      <c r="S14" s="10">
        <f t="shared" si="1"/>
        <v>2.6197183098591554</v>
      </c>
      <c r="T14" s="10">
        <v>1.5</v>
      </c>
      <c r="U14" s="10">
        <v>1.5</v>
      </c>
      <c r="V14" s="10">
        <f t="shared" si="2"/>
        <v>3</v>
      </c>
      <c r="W14" s="10">
        <f t="shared" si="3"/>
        <v>1.3183098591549298</v>
      </c>
      <c r="X14" s="9">
        <f t="shared" si="4"/>
        <v>7.6056338028169019</v>
      </c>
      <c r="Y14" s="7"/>
      <c r="AA14" s="1" t="s">
        <v>187</v>
      </c>
      <c r="AB14" s="25">
        <f>AB13+AB7</f>
        <v>1</v>
      </c>
      <c r="AD14" s="24">
        <f>($AD$10*$AB$14)/$AB$10</f>
        <v>2.8169014084507045</v>
      </c>
    </row>
    <row r="15" spans="1:30" ht="33.75" customHeight="1">
      <c r="A15" s="14" t="s">
        <v>20</v>
      </c>
      <c r="B15" s="13"/>
      <c r="C15" s="12"/>
      <c r="D15" s="44" t="s">
        <v>79</v>
      </c>
      <c r="E15" s="42"/>
      <c r="F15" s="42"/>
      <c r="G15" s="42"/>
      <c r="H15" s="42"/>
      <c r="I15" s="42"/>
      <c r="J15" s="42"/>
      <c r="K15" s="42"/>
      <c r="L15" s="42"/>
      <c r="M15" s="42"/>
      <c r="N15" s="43"/>
      <c r="O15" s="11" t="s">
        <v>2</v>
      </c>
      <c r="P15" s="11" t="s">
        <v>2</v>
      </c>
      <c r="Q15" s="11">
        <v>2</v>
      </c>
      <c r="R15" s="10">
        <f t="shared" si="0"/>
        <v>0.22253521126760553</v>
      </c>
      <c r="S15" s="10">
        <f t="shared" si="1"/>
        <v>0.87323943661971837</v>
      </c>
      <c r="T15" s="10">
        <v>0.5</v>
      </c>
      <c r="U15" s="10">
        <v>0.5</v>
      </c>
      <c r="V15" s="10">
        <f t="shared" si="2"/>
        <v>1</v>
      </c>
      <c r="W15" s="10">
        <f t="shared" si="3"/>
        <v>0.43943661971830988</v>
      </c>
      <c r="X15" s="9">
        <f t="shared" si="4"/>
        <v>2.5352112676056335</v>
      </c>
      <c r="Y15" s="48" t="s">
        <v>161</v>
      </c>
    </row>
    <row r="16" spans="1:30" ht="31.5" customHeight="1">
      <c r="A16" s="14" t="s">
        <v>19</v>
      </c>
      <c r="B16" s="13"/>
      <c r="C16" s="12"/>
      <c r="D16" s="44" t="s">
        <v>80</v>
      </c>
      <c r="E16" s="42"/>
      <c r="F16" s="42"/>
      <c r="G16" s="42"/>
      <c r="H16" s="42"/>
      <c r="I16" s="42"/>
      <c r="J16" s="42"/>
      <c r="K16" s="42"/>
      <c r="L16" s="42"/>
      <c r="M16" s="42"/>
      <c r="N16" s="43"/>
      <c r="O16" s="11" t="s">
        <v>2</v>
      </c>
      <c r="P16" s="11" t="s">
        <v>2</v>
      </c>
      <c r="Q16" s="11"/>
      <c r="R16" s="10">
        <f t="shared" si="0"/>
        <v>0.89014084507042213</v>
      </c>
      <c r="S16" s="10">
        <f t="shared" si="1"/>
        <v>3.4929577464788735</v>
      </c>
      <c r="T16" s="10">
        <v>2</v>
      </c>
      <c r="U16" s="10">
        <v>2</v>
      </c>
      <c r="V16" s="10">
        <f t="shared" si="2"/>
        <v>4</v>
      </c>
      <c r="W16" s="10">
        <f t="shared" si="3"/>
        <v>1.7577464788732395</v>
      </c>
      <c r="X16" s="9">
        <f t="shared" si="4"/>
        <v>10.140845070422534</v>
      </c>
      <c r="Y16" s="7" t="s">
        <v>55</v>
      </c>
    </row>
    <row r="17" spans="1:25" ht="30" customHeight="1">
      <c r="A17" s="14">
        <v>4</v>
      </c>
      <c r="B17" s="13"/>
      <c r="C17" s="44" t="s">
        <v>81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3"/>
      <c r="O17" s="11"/>
      <c r="P17" s="11"/>
      <c r="Q17" s="11"/>
      <c r="R17" s="10"/>
      <c r="S17" s="10"/>
      <c r="T17" s="10"/>
      <c r="U17" s="10"/>
      <c r="V17" s="10"/>
      <c r="W17" s="10"/>
      <c r="X17" s="9"/>
      <c r="Y17" s="7"/>
    </row>
    <row r="18" spans="1:25" ht="25.5" customHeight="1">
      <c r="A18" s="14" t="s">
        <v>54</v>
      </c>
      <c r="B18" s="13"/>
      <c r="C18" s="12"/>
      <c r="D18" s="44" t="s">
        <v>82</v>
      </c>
      <c r="E18" s="42"/>
      <c r="F18" s="42"/>
      <c r="G18" s="42"/>
      <c r="H18" s="42"/>
      <c r="I18" s="42"/>
      <c r="J18" s="42"/>
      <c r="K18" s="42"/>
      <c r="L18" s="42"/>
      <c r="M18" s="42"/>
      <c r="N18" s="43"/>
      <c r="O18" s="11" t="s">
        <v>2</v>
      </c>
      <c r="P18" s="11" t="s">
        <v>2</v>
      </c>
      <c r="Q18" s="11">
        <v>2</v>
      </c>
      <c r="R18" s="10">
        <f t="shared" ref="R18:R24" si="5">((V18*$AB$14)/$AB$10)*$AB$7</f>
        <v>0.44507042253521106</v>
      </c>
      <c r="S18" s="10">
        <f t="shared" ref="S18:S24" si="6">((V18*$AB$14)/$AB$10)*$AC$8</f>
        <v>1.7464788732394367</v>
      </c>
      <c r="T18" s="10">
        <v>1</v>
      </c>
      <c r="U18" s="10">
        <v>1</v>
      </c>
      <c r="V18" s="10">
        <f t="shared" ref="V18:V24" si="7">T18+U18</f>
        <v>2</v>
      </c>
      <c r="W18" s="10">
        <f t="shared" ref="W18:W24" si="8">((V18*$AB$14)/$AB$10)*$AB$11</f>
        <v>0.87887323943661977</v>
      </c>
      <c r="X18" s="9">
        <f t="shared" ref="X18:X24" si="9">R18+S18+V18+W18</f>
        <v>5.0704225352112671</v>
      </c>
      <c r="Y18" s="48" t="s">
        <v>162</v>
      </c>
    </row>
    <row r="19" spans="1:25" ht="25.5" customHeight="1">
      <c r="A19" s="14" t="s">
        <v>53</v>
      </c>
      <c r="B19" s="13"/>
      <c r="C19" s="12"/>
      <c r="D19" s="44" t="s">
        <v>83</v>
      </c>
      <c r="E19" s="42"/>
      <c r="F19" s="42"/>
      <c r="G19" s="42"/>
      <c r="H19" s="42"/>
      <c r="I19" s="42"/>
      <c r="J19" s="42"/>
      <c r="K19" s="42"/>
      <c r="L19" s="42"/>
      <c r="M19" s="42"/>
      <c r="N19" s="43"/>
      <c r="O19" s="11" t="s">
        <v>2</v>
      </c>
      <c r="P19" s="11" t="s">
        <v>2</v>
      </c>
      <c r="Q19" s="11"/>
      <c r="R19" s="10">
        <f t="shared" si="5"/>
        <v>0.44507042253521106</v>
      </c>
      <c r="S19" s="10">
        <f t="shared" si="6"/>
        <v>1.7464788732394367</v>
      </c>
      <c r="T19" s="10">
        <v>1</v>
      </c>
      <c r="U19" s="10">
        <v>1</v>
      </c>
      <c r="V19" s="10">
        <f t="shared" si="7"/>
        <v>2</v>
      </c>
      <c r="W19" s="10">
        <f t="shared" si="8"/>
        <v>0.87887323943661977</v>
      </c>
      <c r="X19" s="9">
        <f t="shared" si="9"/>
        <v>5.0704225352112671</v>
      </c>
      <c r="Y19" s="48" t="s">
        <v>162</v>
      </c>
    </row>
    <row r="20" spans="1:25" ht="25.5" customHeight="1">
      <c r="A20" s="14" t="s">
        <v>52</v>
      </c>
      <c r="B20" s="13"/>
      <c r="C20" s="12"/>
      <c r="D20" s="44" t="s">
        <v>84</v>
      </c>
      <c r="E20" s="42"/>
      <c r="F20" s="42"/>
      <c r="G20" s="42"/>
      <c r="H20" s="42"/>
      <c r="I20" s="42"/>
      <c r="J20" s="42"/>
      <c r="K20" s="42"/>
      <c r="L20" s="42"/>
      <c r="M20" s="42"/>
      <c r="N20" s="43"/>
      <c r="O20" s="11" t="s">
        <v>2</v>
      </c>
      <c r="P20" s="11" t="s">
        <v>2</v>
      </c>
      <c r="Q20" s="11"/>
      <c r="R20" s="10">
        <f t="shared" si="5"/>
        <v>0.22253521126760553</v>
      </c>
      <c r="S20" s="10">
        <f t="shared" si="6"/>
        <v>0.87323943661971837</v>
      </c>
      <c r="T20" s="10">
        <v>0.5</v>
      </c>
      <c r="U20" s="10">
        <v>0.5</v>
      </c>
      <c r="V20" s="10">
        <f t="shared" si="7"/>
        <v>1</v>
      </c>
      <c r="W20" s="10">
        <f t="shared" si="8"/>
        <v>0.43943661971830988</v>
      </c>
      <c r="X20" s="9">
        <f t="shared" si="9"/>
        <v>2.5352112676056335</v>
      </c>
      <c r="Y20" s="48" t="s">
        <v>162</v>
      </c>
    </row>
    <row r="21" spans="1:25" ht="43.5" customHeight="1">
      <c r="A21" s="14" t="s">
        <v>51</v>
      </c>
      <c r="B21" s="13"/>
      <c r="C21" s="12"/>
      <c r="D21" s="44" t="s">
        <v>85</v>
      </c>
      <c r="E21" s="42"/>
      <c r="F21" s="42"/>
      <c r="G21" s="42"/>
      <c r="H21" s="42"/>
      <c r="I21" s="42"/>
      <c r="J21" s="42"/>
      <c r="K21" s="42"/>
      <c r="L21" s="42"/>
      <c r="M21" s="42"/>
      <c r="N21" s="43"/>
      <c r="O21" s="11" t="s">
        <v>2</v>
      </c>
      <c r="P21" s="11" t="s">
        <v>2</v>
      </c>
      <c r="Q21" s="11"/>
      <c r="R21" s="10">
        <f t="shared" si="5"/>
        <v>0.22253521126760553</v>
      </c>
      <c r="S21" s="10">
        <f t="shared" si="6"/>
        <v>0.87323943661971837</v>
      </c>
      <c r="T21" s="10">
        <v>0.5</v>
      </c>
      <c r="U21" s="10">
        <v>0.5</v>
      </c>
      <c r="V21" s="10">
        <f t="shared" si="7"/>
        <v>1</v>
      </c>
      <c r="W21" s="10">
        <f t="shared" si="8"/>
        <v>0.43943661971830988</v>
      </c>
      <c r="X21" s="9">
        <f t="shared" si="9"/>
        <v>2.5352112676056335</v>
      </c>
      <c r="Y21" s="48" t="s">
        <v>162</v>
      </c>
    </row>
    <row r="22" spans="1:25" ht="25.5" customHeight="1">
      <c r="A22" s="14" t="s">
        <v>50</v>
      </c>
      <c r="B22" s="13"/>
      <c r="C22" s="12"/>
      <c r="D22" s="44" t="s">
        <v>86</v>
      </c>
      <c r="E22" s="42"/>
      <c r="F22" s="42"/>
      <c r="G22" s="42"/>
      <c r="H22" s="42"/>
      <c r="I22" s="42"/>
      <c r="J22" s="42"/>
      <c r="K22" s="42"/>
      <c r="L22" s="42"/>
      <c r="M22" s="42"/>
      <c r="N22" s="43"/>
      <c r="O22" s="11" t="s">
        <v>2</v>
      </c>
      <c r="P22" s="11" t="s">
        <v>2</v>
      </c>
      <c r="Q22" s="11"/>
      <c r="R22" s="10">
        <f t="shared" si="5"/>
        <v>0.22253521126760553</v>
      </c>
      <c r="S22" s="10">
        <f t="shared" si="6"/>
        <v>0.87323943661971837</v>
      </c>
      <c r="T22" s="10">
        <v>0.5</v>
      </c>
      <c r="U22" s="10">
        <v>0.5</v>
      </c>
      <c r="V22" s="10">
        <f t="shared" si="7"/>
        <v>1</v>
      </c>
      <c r="W22" s="10">
        <f t="shared" si="8"/>
        <v>0.43943661971830988</v>
      </c>
      <c r="X22" s="9">
        <f t="shared" si="9"/>
        <v>2.5352112676056335</v>
      </c>
      <c r="Y22" s="48" t="s">
        <v>163</v>
      </c>
    </row>
    <row r="23" spans="1:25" ht="25.5" customHeight="1">
      <c r="A23" s="14" t="s">
        <v>49</v>
      </c>
      <c r="B23" s="13"/>
      <c r="C23" s="12"/>
      <c r="D23" s="44" t="s">
        <v>87</v>
      </c>
      <c r="E23" s="42"/>
      <c r="F23" s="42"/>
      <c r="G23" s="42"/>
      <c r="H23" s="42"/>
      <c r="I23" s="42"/>
      <c r="J23" s="42"/>
      <c r="K23" s="42"/>
      <c r="L23" s="42"/>
      <c r="M23" s="42"/>
      <c r="N23" s="43"/>
      <c r="O23" s="11" t="s">
        <v>2</v>
      </c>
      <c r="P23" s="11" t="s">
        <v>2</v>
      </c>
      <c r="Q23" s="11">
        <v>2</v>
      </c>
      <c r="R23" s="10">
        <f t="shared" si="5"/>
        <v>0.66760563380281668</v>
      </c>
      <c r="S23" s="10">
        <f t="shared" si="6"/>
        <v>2.6197183098591554</v>
      </c>
      <c r="T23" s="10">
        <v>1.5</v>
      </c>
      <c r="U23" s="10">
        <v>1.5</v>
      </c>
      <c r="V23" s="10">
        <f t="shared" si="7"/>
        <v>3</v>
      </c>
      <c r="W23" s="10">
        <f t="shared" si="8"/>
        <v>1.3183098591549298</v>
      </c>
      <c r="X23" s="9">
        <f t="shared" si="9"/>
        <v>7.6056338028169019</v>
      </c>
      <c r="Y23" s="7"/>
    </row>
    <row r="24" spans="1:25" ht="25.5" customHeight="1">
      <c r="A24" s="14" t="s">
        <v>48</v>
      </c>
      <c r="B24" s="13"/>
      <c r="C24" s="12"/>
      <c r="D24" s="44" t="s">
        <v>88</v>
      </c>
      <c r="E24" s="42"/>
      <c r="F24" s="42"/>
      <c r="G24" s="42"/>
      <c r="H24" s="42"/>
      <c r="I24" s="42"/>
      <c r="J24" s="42"/>
      <c r="K24" s="42"/>
      <c r="L24" s="42"/>
      <c r="M24" s="42"/>
      <c r="N24" s="43"/>
      <c r="O24" s="11" t="s">
        <v>2</v>
      </c>
      <c r="P24" s="11" t="s">
        <v>2</v>
      </c>
      <c r="Q24" s="11">
        <v>2</v>
      </c>
      <c r="R24" s="10">
        <f t="shared" si="5"/>
        <v>0.66760563380281668</v>
      </c>
      <c r="S24" s="10">
        <f t="shared" si="6"/>
        <v>2.6197183098591554</v>
      </c>
      <c r="T24" s="10">
        <v>1.5</v>
      </c>
      <c r="U24" s="10">
        <v>1.5</v>
      </c>
      <c r="V24" s="10">
        <f t="shared" si="7"/>
        <v>3</v>
      </c>
      <c r="W24" s="10">
        <f t="shared" si="8"/>
        <v>1.3183098591549298</v>
      </c>
      <c r="X24" s="9">
        <f t="shared" si="9"/>
        <v>7.6056338028169019</v>
      </c>
      <c r="Y24" s="7"/>
    </row>
    <row r="25" spans="1:25" ht="33" customHeight="1">
      <c r="A25" s="14">
        <v>5</v>
      </c>
      <c r="B25" s="13"/>
      <c r="C25" s="44" t="s">
        <v>89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3"/>
      <c r="O25" s="11"/>
      <c r="P25" s="11"/>
      <c r="Q25" s="11"/>
      <c r="R25" s="10"/>
      <c r="S25" s="10"/>
      <c r="T25" s="10"/>
      <c r="U25" s="10"/>
      <c r="V25" s="10"/>
      <c r="W25" s="10"/>
      <c r="X25" s="9"/>
      <c r="Y25" s="7"/>
    </row>
    <row r="26" spans="1:25" ht="30.75" customHeight="1">
      <c r="A26" s="14" t="s">
        <v>16</v>
      </c>
      <c r="B26" s="13"/>
      <c r="C26" s="12"/>
      <c r="D26" s="44" t="s">
        <v>90</v>
      </c>
      <c r="E26" s="42"/>
      <c r="F26" s="42"/>
      <c r="G26" s="42"/>
      <c r="H26" s="42"/>
      <c r="I26" s="42"/>
      <c r="J26" s="42"/>
      <c r="K26" s="42"/>
      <c r="L26" s="42"/>
      <c r="M26" s="42"/>
      <c r="N26" s="43"/>
      <c r="O26" s="11" t="s">
        <v>2</v>
      </c>
      <c r="P26" s="11" t="s">
        <v>2</v>
      </c>
      <c r="Q26" s="11">
        <v>2</v>
      </c>
      <c r="R26" s="10">
        <f>((V26*$AB$14)/$AB$10)*$AB$7</f>
        <v>0.89014084507042213</v>
      </c>
      <c r="S26" s="10">
        <f>((V26*$AB$14)/$AB$10)*$AC$8</f>
        <v>3.4929577464788735</v>
      </c>
      <c r="T26" s="10">
        <v>2</v>
      </c>
      <c r="U26" s="10">
        <v>2</v>
      </c>
      <c r="V26" s="10">
        <f>T26+U26</f>
        <v>4</v>
      </c>
      <c r="W26" s="10">
        <f>((V26*$AB$14)/$AB$10)*$AB$11</f>
        <v>1.7577464788732395</v>
      </c>
      <c r="X26" s="9">
        <f>R26+S26+V26+W26</f>
        <v>10.140845070422534</v>
      </c>
      <c r="Y26" s="7"/>
    </row>
    <row r="27" spans="1:25" ht="30.75" customHeight="1">
      <c r="A27" s="14" t="s">
        <v>15</v>
      </c>
      <c r="B27" s="13"/>
      <c r="C27" s="12"/>
      <c r="D27" s="44" t="s">
        <v>91</v>
      </c>
      <c r="E27" s="42"/>
      <c r="F27" s="42"/>
      <c r="G27" s="42"/>
      <c r="H27" s="42"/>
      <c r="I27" s="42"/>
      <c r="J27" s="42"/>
      <c r="K27" s="42"/>
      <c r="L27" s="42"/>
      <c r="M27" s="42"/>
      <c r="N27" s="43"/>
      <c r="O27" s="11" t="s">
        <v>2</v>
      </c>
      <c r="P27" s="11" t="s">
        <v>2</v>
      </c>
      <c r="Q27" s="11">
        <v>2</v>
      </c>
      <c r="R27" s="10">
        <f>((V27*$AB$14)/$AB$10)*$AB$7</f>
        <v>0.44507042253521106</v>
      </c>
      <c r="S27" s="10">
        <f>((V27*$AB$14)/$AB$10)*$AC$8</f>
        <v>1.7464788732394367</v>
      </c>
      <c r="T27" s="10">
        <v>1</v>
      </c>
      <c r="U27" s="10">
        <v>1</v>
      </c>
      <c r="V27" s="10">
        <f>T27+U27</f>
        <v>2</v>
      </c>
      <c r="W27" s="10">
        <f>((V27*$AB$14)/$AB$10)*$AB$11</f>
        <v>0.87887323943661977</v>
      </c>
      <c r="X27" s="9">
        <f>R27+S27+V27+W27</f>
        <v>5.0704225352112671</v>
      </c>
      <c r="Y27" s="7"/>
    </row>
    <row r="28" spans="1:25" ht="42.75" customHeight="1">
      <c r="A28" s="14" t="s">
        <v>14</v>
      </c>
      <c r="B28" s="13"/>
      <c r="C28" s="12"/>
      <c r="D28" s="44" t="s">
        <v>92</v>
      </c>
      <c r="E28" s="42"/>
      <c r="F28" s="42"/>
      <c r="G28" s="42"/>
      <c r="H28" s="42"/>
      <c r="I28" s="42"/>
      <c r="J28" s="42"/>
      <c r="K28" s="42"/>
      <c r="L28" s="42"/>
      <c r="M28" s="42"/>
      <c r="N28" s="43"/>
      <c r="O28" s="11" t="s">
        <v>2</v>
      </c>
      <c r="P28" s="11" t="s">
        <v>2</v>
      </c>
      <c r="Q28" s="11">
        <v>2</v>
      </c>
      <c r="R28" s="10">
        <f>((V28*$AB$14)/$AB$10)*$AB$7</f>
        <v>0.44507042253521106</v>
      </c>
      <c r="S28" s="10">
        <f>((V28*$AB$14)/$AB$10)*$AC$8</f>
        <v>1.7464788732394367</v>
      </c>
      <c r="T28" s="10">
        <v>1</v>
      </c>
      <c r="U28" s="10">
        <v>1</v>
      </c>
      <c r="V28" s="10">
        <f>T28+U28</f>
        <v>2</v>
      </c>
      <c r="W28" s="10">
        <f>((V28*$AB$14)/$AB$10)*$AB$11</f>
        <v>0.87887323943661977</v>
      </c>
      <c r="X28" s="9">
        <f>R28+S28+V28+W28</f>
        <v>5.0704225352112671</v>
      </c>
      <c r="Y28" s="48" t="s">
        <v>164</v>
      </c>
    </row>
    <row r="29" spans="1:25" ht="30.75" customHeight="1">
      <c r="A29" s="14" t="s">
        <v>13</v>
      </c>
      <c r="B29" s="13"/>
      <c r="C29" s="12"/>
      <c r="D29" s="44" t="s">
        <v>93</v>
      </c>
      <c r="E29" s="42"/>
      <c r="F29" s="42"/>
      <c r="G29" s="42"/>
      <c r="H29" s="42"/>
      <c r="I29" s="42"/>
      <c r="J29" s="42"/>
      <c r="K29" s="42"/>
      <c r="L29" s="42"/>
      <c r="M29" s="42"/>
      <c r="N29" s="43"/>
      <c r="O29" s="11"/>
      <c r="P29" s="11"/>
      <c r="Q29" s="11"/>
      <c r="R29" s="10"/>
      <c r="S29" s="10"/>
      <c r="T29" s="10"/>
      <c r="U29" s="10"/>
      <c r="V29" s="10"/>
      <c r="W29" s="10"/>
      <c r="X29" s="9"/>
      <c r="Y29" s="7"/>
    </row>
    <row r="30" spans="1:25" ht="30.75" customHeight="1">
      <c r="A30" s="14" t="s">
        <v>47</v>
      </c>
      <c r="B30" s="13"/>
      <c r="C30" s="12"/>
      <c r="D30" s="12"/>
      <c r="E30" s="44" t="s">
        <v>94</v>
      </c>
      <c r="F30" s="42"/>
      <c r="G30" s="42"/>
      <c r="H30" s="42"/>
      <c r="I30" s="42"/>
      <c r="J30" s="42"/>
      <c r="K30" s="42"/>
      <c r="L30" s="42"/>
      <c r="M30" s="42"/>
      <c r="N30" s="43"/>
      <c r="O30" s="11" t="s">
        <v>2</v>
      </c>
      <c r="P30" s="11" t="s">
        <v>2</v>
      </c>
      <c r="Q30" s="11">
        <v>2</v>
      </c>
      <c r="R30" s="10">
        <f t="shared" ref="R30:R36" si="10">((V30*$AB$14)/$AB$10)*$AB$7</f>
        <v>0.44507042253521106</v>
      </c>
      <c r="S30" s="10">
        <f t="shared" ref="S30:S36" si="11">((V30*$AB$14)/$AB$10)*$AC$8</f>
        <v>1.7464788732394367</v>
      </c>
      <c r="T30" s="10">
        <v>1</v>
      </c>
      <c r="U30" s="10">
        <v>1</v>
      </c>
      <c r="V30" s="10">
        <f t="shared" ref="V30:V36" si="12">T30+U30</f>
        <v>2</v>
      </c>
      <c r="W30" s="10">
        <f t="shared" ref="W30:W36" si="13">((V30*$AB$14)/$AB$10)*$AB$11</f>
        <v>0.87887323943661977</v>
      </c>
      <c r="X30" s="9">
        <f t="shared" ref="X30:X36" si="14">R30+S30+V30+W30</f>
        <v>5.0704225352112671</v>
      </c>
      <c r="Y30" s="7"/>
    </row>
    <row r="31" spans="1:25" ht="30.75" customHeight="1">
      <c r="A31" s="14" t="s">
        <v>46</v>
      </c>
      <c r="B31" s="13"/>
      <c r="C31" s="12"/>
      <c r="D31" s="12"/>
      <c r="E31" s="44" t="s">
        <v>95</v>
      </c>
      <c r="F31" s="42"/>
      <c r="G31" s="42"/>
      <c r="H31" s="42"/>
      <c r="I31" s="42"/>
      <c r="J31" s="42"/>
      <c r="K31" s="42"/>
      <c r="L31" s="42"/>
      <c r="M31" s="42"/>
      <c r="N31" s="43"/>
      <c r="O31" s="11" t="s">
        <v>2</v>
      </c>
      <c r="P31" s="11" t="s">
        <v>2</v>
      </c>
      <c r="Q31" s="11">
        <v>2</v>
      </c>
      <c r="R31" s="10">
        <f t="shared" si="10"/>
        <v>0.44507042253521106</v>
      </c>
      <c r="S31" s="10">
        <f t="shared" si="11"/>
        <v>1.7464788732394367</v>
      </c>
      <c r="T31" s="10">
        <v>1</v>
      </c>
      <c r="U31" s="10">
        <v>1</v>
      </c>
      <c r="V31" s="10">
        <f t="shared" si="12"/>
        <v>2</v>
      </c>
      <c r="W31" s="10">
        <f t="shared" si="13"/>
        <v>0.87887323943661977</v>
      </c>
      <c r="X31" s="9">
        <f t="shared" si="14"/>
        <v>5.0704225352112671</v>
      </c>
      <c r="Y31" s="7"/>
    </row>
    <row r="32" spans="1:25" ht="30.75" customHeight="1">
      <c r="A32" s="14" t="s">
        <v>45</v>
      </c>
      <c r="B32" s="13"/>
      <c r="C32" s="12"/>
      <c r="D32" s="12"/>
      <c r="E32" s="42" t="s">
        <v>44</v>
      </c>
      <c r="F32" s="42"/>
      <c r="G32" s="42"/>
      <c r="H32" s="42"/>
      <c r="I32" s="42"/>
      <c r="J32" s="42"/>
      <c r="K32" s="42"/>
      <c r="L32" s="42"/>
      <c r="M32" s="42"/>
      <c r="N32" s="43"/>
      <c r="O32" s="11" t="s">
        <v>2</v>
      </c>
      <c r="P32" s="11" t="s">
        <v>2</v>
      </c>
      <c r="Q32" s="11">
        <v>2</v>
      </c>
      <c r="R32" s="10">
        <f t="shared" si="10"/>
        <v>0.44507042253521106</v>
      </c>
      <c r="S32" s="10">
        <f t="shared" si="11"/>
        <v>1.7464788732394367</v>
      </c>
      <c r="T32" s="10">
        <v>1</v>
      </c>
      <c r="U32" s="10">
        <v>1</v>
      </c>
      <c r="V32" s="10">
        <f t="shared" si="12"/>
        <v>2</v>
      </c>
      <c r="W32" s="10">
        <f t="shared" si="13"/>
        <v>0.87887323943661977</v>
      </c>
      <c r="X32" s="9">
        <f t="shared" si="14"/>
        <v>5.0704225352112671</v>
      </c>
      <c r="Y32" s="7"/>
    </row>
    <row r="33" spans="1:25" ht="30.75" customHeight="1">
      <c r="A33" s="14" t="s">
        <v>43</v>
      </c>
      <c r="B33" s="13"/>
      <c r="C33" s="12"/>
      <c r="D33" s="12"/>
      <c r="E33" s="44" t="s">
        <v>96</v>
      </c>
      <c r="F33" s="42"/>
      <c r="G33" s="42"/>
      <c r="H33" s="42"/>
      <c r="I33" s="42"/>
      <c r="J33" s="42"/>
      <c r="K33" s="42"/>
      <c r="L33" s="42"/>
      <c r="M33" s="42"/>
      <c r="N33" s="43"/>
      <c r="O33" s="11" t="s">
        <v>2</v>
      </c>
      <c r="P33" s="11" t="s">
        <v>2</v>
      </c>
      <c r="Q33" s="11"/>
      <c r="R33" s="10">
        <f t="shared" si="10"/>
        <v>0.44507042253521106</v>
      </c>
      <c r="S33" s="10">
        <f t="shared" si="11"/>
        <v>1.7464788732394367</v>
      </c>
      <c r="T33" s="10">
        <v>1</v>
      </c>
      <c r="U33" s="10">
        <v>1</v>
      </c>
      <c r="V33" s="10">
        <f t="shared" si="12"/>
        <v>2</v>
      </c>
      <c r="W33" s="10">
        <f t="shared" si="13"/>
        <v>0.87887323943661977</v>
      </c>
      <c r="X33" s="9">
        <f t="shared" si="14"/>
        <v>5.0704225352112671</v>
      </c>
      <c r="Y33" s="7"/>
    </row>
    <row r="34" spans="1:25" ht="30.75" customHeight="1">
      <c r="A34" s="14" t="s">
        <v>42</v>
      </c>
      <c r="B34" s="13"/>
      <c r="C34" s="12"/>
      <c r="D34" s="12"/>
      <c r="E34" s="44" t="s">
        <v>97</v>
      </c>
      <c r="F34" s="42"/>
      <c r="G34" s="42"/>
      <c r="H34" s="42"/>
      <c r="I34" s="42"/>
      <c r="J34" s="42"/>
      <c r="K34" s="42"/>
      <c r="L34" s="42"/>
      <c r="M34" s="42"/>
      <c r="N34" s="43"/>
      <c r="O34" s="11" t="s">
        <v>2</v>
      </c>
      <c r="P34" s="11" t="s">
        <v>2</v>
      </c>
      <c r="Q34" s="11"/>
      <c r="R34" s="10">
        <f t="shared" si="10"/>
        <v>0.44507042253521106</v>
      </c>
      <c r="S34" s="10">
        <f t="shared" si="11"/>
        <v>1.7464788732394367</v>
      </c>
      <c r="T34" s="10">
        <v>1</v>
      </c>
      <c r="U34" s="10">
        <v>1</v>
      </c>
      <c r="V34" s="10">
        <f t="shared" si="12"/>
        <v>2</v>
      </c>
      <c r="W34" s="10">
        <f t="shared" si="13"/>
        <v>0.87887323943661977</v>
      </c>
      <c r="X34" s="9">
        <f t="shared" si="14"/>
        <v>5.0704225352112671</v>
      </c>
      <c r="Y34" s="7"/>
    </row>
    <row r="35" spans="1:25" ht="33" customHeight="1">
      <c r="A35" s="14">
        <v>6</v>
      </c>
      <c r="B35" s="13"/>
      <c r="C35" s="44" t="s">
        <v>98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3"/>
      <c r="O35" s="11" t="s">
        <v>2</v>
      </c>
      <c r="P35" s="11" t="s">
        <v>2</v>
      </c>
      <c r="Q35" s="11"/>
      <c r="R35" s="10">
        <f t="shared" si="10"/>
        <v>2.2253521126760551</v>
      </c>
      <c r="S35" s="10">
        <f t="shared" si="11"/>
        <v>8.7323943661971839</v>
      </c>
      <c r="T35" s="10">
        <v>5</v>
      </c>
      <c r="U35" s="10">
        <v>5</v>
      </c>
      <c r="V35" s="23">
        <f t="shared" si="12"/>
        <v>10</v>
      </c>
      <c r="W35" s="10">
        <f t="shared" si="13"/>
        <v>4.394366197183099</v>
      </c>
      <c r="X35" s="9">
        <f t="shared" si="14"/>
        <v>25.35211267605634</v>
      </c>
      <c r="Y35" s="48" t="s">
        <v>165</v>
      </c>
    </row>
    <row r="36" spans="1:25" ht="42" customHeight="1">
      <c r="A36" s="14">
        <v>7</v>
      </c>
      <c r="B36" s="13"/>
      <c r="C36" s="44" t="s">
        <v>99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3"/>
      <c r="O36" s="11" t="s">
        <v>2</v>
      </c>
      <c r="P36" s="11" t="s">
        <v>2</v>
      </c>
      <c r="Q36" s="11"/>
      <c r="R36" s="10">
        <f t="shared" si="10"/>
        <v>0.89014084507042213</v>
      </c>
      <c r="S36" s="10">
        <f t="shared" si="11"/>
        <v>3.4929577464788735</v>
      </c>
      <c r="T36" s="10">
        <v>2</v>
      </c>
      <c r="U36" s="10">
        <v>2</v>
      </c>
      <c r="V36" s="10">
        <f t="shared" si="12"/>
        <v>4</v>
      </c>
      <c r="W36" s="10">
        <f t="shared" si="13"/>
        <v>1.7577464788732395</v>
      </c>
      <c r="X36" s="9">
        <f t="shared" si="14"/>
        <v>10.140845070422534</v>
      </c>
      <c r="Y36" s="48" t="s">
        <v>166</v>
      </c>
    </row>
    <row r="37" spans="1:25" ht="33" customHeight="1">
      <c r="A37" s="14">
        <v>8</v>
      </c>
      <c r="B37" s="13"/>
      <c r="C37" s="44" t="s">
        <v>100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3"/>
      <c r="O37" s="11"/>
      <c r="P37" s="11"/>
      <c r="Q37" s="11"/>
      <c r="R37" s="10"/>
      <c r="S37" s="10"/>
      <c r="T37" s="10"/>
      <c r="U37" s="10"/>
      <c r="V37" s="10"/>
      <c r="W37" s="10"/>
      <c r="X37" s="9"/>
      <c r="Y37" s="7"/>
    </row>
    <row r="38" spans="1:25" ht="33" customHeight="1">
      <c r="A38" s="14" t="s">
        <v>41</v>
      </c>
      <c r="B38" s="13"/>
      <c r="C38" s="12"/>
      <c r="D38" s="44" t="s">
        <v>101</v>
      </c>
      <c r="E38" s="42"/>
      <c r="F38" s="42"/>
      <c r="G38" s="42"/>
      <c r="H38" s="42"/>
      <c r="I38" s="42"/>
      <c r="J38" s="42"/>
      <c r="K38" s="42"/>
      <c r="L38" s="42"/>
      <c r="M38" s="42"/>
      <c r="N38" s="43"/>
      <c r="O38" s="11" t="s">
        <v>2</v>
      </c>
      <c r="P38" s="11" t="s">
        <v>2</v>
      </c>
      <c r="Q38" s="11">
        <v>2</v>
      </c>
      <c r="R38" s="10">
        <f t="shared" ref="R38:R45" si="15">((V38*$AB$14)/$AB$10)*$AB$7</f>
        <v>0.44507042253521106</v>
      </c>
      <c r="S38" s="10">
        <f t="shared" ref="S38:S45" si="16">((V38*$AB$14)/$AB$10)*$AC$8</f>
        <v>1.7464788732394367</v>
      </c>
      <c r="T38" s="10">
        <v>1</v>
      </c>
      <c r="U38" s="10">
        <v>1</v>
      </c>
      <c r="V38" s="10">
        <f t="shared" ref="V38:V45" si="17">T38+U38</f>
        <v>2</v>
      </c>
      <c r="W38" s="10">
        <f t="shared" ref="W38:W45" si="18">((V38*$AB$14)/$AB$10)*$AB$11</f>
        <v>0.87887323943661977</v>
      </c>
      <c r="X38" s="9">
        <f t="shared" ref="X38:X45" si="19">R38+S38+V38+W38</f>
        <v>5.0704225352112671</v>
      </c>
      <c r="Y38" s="7"/>
    </row>
    <row r="39" spans="1:25" ht="33" customHeight="1">
      <c r="A39" s="14" t="s">
        <v>40</v>
      </c>
      <c r="B39" s="13"/>
      <c r="C39" s="12"/>
      <c r="D39" s="44" t="s">
        <v>102</v>
      </c>
      <c r="E39" s="42"/>
      <c r="F39" s="42"/>
      <c r="G39" s="42"/>
      <c r="H39" s="42"/>
      <c r="I39" s="42"/>
      <c r="J39" s="42"/>
      <c r="K39" s="42"/>
      <c r="L39" s="42"/>
      <c r="M39" s="42"/>
      <c r="N39" s="43"/>
      <c r="O39" s="11" t="s">
        <v>2</v>
      </c>
      <c r="P39" s="11" t="s">
        <v>2</v>
      </c>
      <c r="Q39" s="11"/>
      <c r="R39" s="10">
        <f t="shared" si="15"/>
        <v>0.22253521126760553</v>
      </c>
      <c r="S39" s="10">
        <f t="shared" si="16"/>
        <v>0.87323943661971837</v>
      </c>
      <c r="T39" s="10">
        <v>0.5</v>
      </c>
      <c r="U39" s="10">
        <v>0.5</v>
      </c>
      <c r="V39" s="10">
        <f t="shared" si="17"/>
        <v>1</v>
      </c>
      <c r="W39" s="10">
        <f t="shared" si="18"/>
        <v>0.43943661971830988</v>
      </c>
      <c r="X39" s="9">
        <f t="shared" si="19"/>
        <v>2.5352112676056335</v>
      </c>
      <c r="Y39" s="7"/>
    </row>
    <row r="40" spans="1:25" ht="33" customHeight="1">
      <c r="A40" s="14" t="s">
        <v>39</v>
      </c>
      <c r="B40" s="13"/>
      <c r="C40" s="12"/>
      <c r="D40" s="44" t="s">
        <v>103</v>
      </c>
      <c r="E40" s="42"/>
      <c r="F40" s="42"/>
      <c r="G40" s="42"/>
      <c r="H40" s="42"/>
      <c r="I40" s="42"/>
      <c r="J40" s="42"/>
      <c r="K40" s="42"/>
      <c r="L40" s="42"/>
      <c r="M40" s="42"/>
      <c r="N40" s="43"/>
      <c r="O40" s="11" t="s">
        <v>2</v>
      </c>
      <c r="P40" s="11" t="s">
        <v>2</v>
      </c>
      <c r="Q40" s="11"/>
      <c r="R40" s="10">
        <f t="shared" si="15"/>
        <v>0.22253521126760553</v>
      </c>
      <c r="S40" s="10">
        <f t="shared" si="16"/>
        <v>0.87323943661971837</v>
      </c>
      <c r="T40" s="10">
        <v>0.5</v>
      </c>
      <c r="U40" s="10">
        <v>0.5</v>
      </c>
      <c r="V40" s="10">
        <f t="shared" si="17"/>
        <v>1</v>
      </c>
      <c r="W40" s="10">
        <f t="shared" si="18"/>
        <v>0.43943661971830988</v>
      </c>
      <c r="X40" s="9">
        <f t="shared" si="19"/>
        <v>2.5352112676056335</v>
      </c>
      <c r="Y40" s="48" t="s">
        <v>167</v>
      </c>
    </row>
    <row r="41" spans="1:25" ht="33" customHeight="1">
      <c r="A41" s="14">
        <v>9</v>
      </c>
      <c r="B41" s="13"/>
      <c r="C41" s="44" t="s">
        <v>104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3"/>
      <c r="O41" s="11" t="s">
        <v>2</v>
      </c>
      <c r="P41" s="11" t="s">
        <v>2</v>
      </c>
      <c r="Q41" s="11">
        <v>2</v>
      </c>
      <c r="R41" s="10">
        <f t="shared" si="15"/>
        <v>0.22253521126760553</v>
      </c>
      <c r="S41" s="10">
        <f t="shared" si="16"/>
        <v>0.87323943661971837</v>
      </c>
      <c r="T41" s="10">
        <v>0.5</v>
      </c>
      <c r="U41" s="10">
        <v>0.5</v>
      </c>
      <c r="V41" s="10">
        <f t="shared" si="17"/>
        <v>1</v>
      </c>
      <c r="W41" s="10">
        <f t="shared" si="18"/>
        <v>0.43943661971830988</v>
      </c>
      <c r="X41" s="9">
        <f t="shared" si="19"/>
        <v>2.5352112676056335</v>
      </c>
      <c r="Y41" s="48" t="s">
        <v>168</v>
      </c>
    </row>
    <row r="42" spans="1:25" ht="33" customHeight="1">
      <c r="A42" s="14">
        <v>10</v>
      </c>
      <c r="B42" s="13"/>
      <c r="C42" s="44" t="s">
        <v>105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3"/>
      <c r="O42" s="11" t="s">
        <v>2</v>
      </c>
      <c r="P42" s="11" t="s">
        <v>2</v>
      </c>
      <c r="Q42" s="11">
        <v>2</v>
      </c>
      <c r="R42" s="10">
        <f t="shared" si="15"/>
        <v>0.22253521126760553</v>
      </c>
      <c r="S42" s="10">
        <f t="shared" si="16"/>
        <v>0.87323943661971837</v>
      </c>
      <c r="T42" s="10">
        <v>0.5</v>
      </c>
      <c r="U42" s="10">
        <v>0.5</v>
      </c>
      <c r="V42" s="10">
        <f t="shared" si="17"/>
        <v>1</v>
      </c>
      <c r="W42" s="10">
        <f t="shared" si="18"/>
        <v>0.43943661971830988</v>
      </c>
      <c r="X42" s="9">
        <f t="shared" si="19"/>
        <v>2.5352112676056335</v>
      </c>
      <c r="Y42" s="7"/>
    </row>
    <row r="43" spans="1:25" ht="33" customHeight="1">
      <c r="A43" s="14">
        <v>11</v>
      </c>
      <c r="B43" s="13"/>
      <c r="C43" s="44" t="s">
        <v>106</v>
      </c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3"/>
      <c r="O43" s="11" t="s">
        <v>2</v>
      </c>
      <c r="P43" s="11" t="s">
        <v>2</v>
      </c>
      <c r="Q43" s="11">
        <v>2</v>
      </c>
      <c r="R43" s="10">
        <f t="shared" si="15"/>
        <v>0.22253521126760553</v>
      </c>
      <c r="S43" s="10">
        <f t="shared" si="16"/>
        <v>0.87323943661971837</v>
      </c>
      <c r="T43" s="10">
        <v>0.5</v>
      </c>
      <c r="U43" s="10">
        <v>0.5</v>
      </c>
      <c r="V43" s="10">
        <f t="shared" si="17"/>
        <v>1</v>
      </c>
      <c r="W43" s="10">
        <f t="shared" si="18"/>
        <v>0.43943661971830988</v>
      </c>
      <c r="X43" s="9">
        <f t="shared" si="19"/>
        <v>2.5352112676056335</v>
      </c>
      <c r="Y43" s="7"/>
    </row>
    <row r="44" spans="1:25" ht="33" customHeight="1">
      <c r="A44" s="14">
        <v>12</v>
      </c>
      <c r="B44" s="13"/>
      <c r="C44" s="44" t="s">
        <v>107</v>
      </c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3"/>
      <c r="O44" s="11" t="s">
        <v>2</v>
      </c>
      <c r="P44" s="11" t="s">
        <v>2</v>
      </c>
      <c r="Q44" s="11">
        <v>2</v>
      </c>
      <c r="R44" s="10">
        <f t="shared" si="15"/>
        <v>0.44507042253521106</v>
      </c>
      <c r="S44" s="10">
        <f t="shared" si="16"/>
        <v>1.7464788732394367</v>
      </c>
      <c r="T44" s="10">
        <v>1</v>
      </c>
      <c r="U44" s="10">
        <v>1</v>
      </c>
      <c r="V44" s="10">
        <f t="shared" si="17"/>
        <v>2</v>
      </c>
      <c r="W44" s="10">
        <f t="shared" si="18"/>
        <v>0.87887323943661977</v>
      </c>
      <c r="X44" s="9">
        <f t="shared" si="19"/>
        <v>5.0704225352112671</v>
      </c>
      <c r="Y44" s="7"/>
    </row>
    <row r="45" spans="1:25" ht="33" customHeight="1">
      <c r="A45" s="14">
        <v>13</v>
      </c>
      <c r="B45" s="13"/>
      <c r="C45" s="44" t="s">
        <v>108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3"/>
      <c r="O45" s="11" t="s">
        <v>2</v>
      </c>
      <c r="P45" s="11" t="s">
        <v>2</v>
      </c>
      <c r="Q45" s="11"/>
      <c r="R45" s="10">
        <f t="shared" si="15"/>
        <v>0.44507042253521106</v>
      </c>
      <c r="S45" s="10">
        <f t="shared" si="16"/>
        <v>1.7464788732394367</v>
      </c>
      <c r="T45" s="10">
        <v>1</v>
      </c>
      <c r="U45" s="10">
        <v>1</v>
      </c>
      <c r="V45" s="10">
        <f t="shared" si="17"/>
        <v>2</v>
      </c>
      <c r="W45" s="10">
        <f t="shared" si="18"/>
        <v>0.87887323943661977</v>
      </c>
      <c r="X45" s="9">
        <f t="shared" si="19"/>
        <v>5.0704225352112671</v>
      </c>
      <c r="Y45" s="48" t="s">
        <v>169</v>
      </c>
    </row>
    <row r="46" spans="1:25">
      <c r="A46" s="22" t="s">
        <v>38</v>
      </c>
      <c r="B46" s="45" t="s">
        <v>109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7"/>
      <c r="O46" s="18"/>
      <c r="P46" s="18"/>
      <c r="Q46" s="18"/>
      <c r="R46" s="17"/>
      <c r="S46" s="17"/>
      <c r="T46" s="17"/>
      <c r="U46" s="17"/>
      <c r="V46" s="17"/>
      <c r="W46" s="17"/>
      <c r="X46" s="16"/>
      <c r="Y46" s="15"/>
    </row>
    <row r="47" spans="1:25" ht="36" customHeight="1">
      <c r="A47" s="14">
        <v>1</v>
      </c>
      <c r="B47" s="13"/>
      <c r="C47" s="44" t="s">
        <v>73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3"/>
      <c r="O47" s="11"/>
      <c r="P47" s="11"/>
      <c r="Q47" s="11"/>
      <c r="R47" s="10"/>
      <c r="S47" s="10"/>
      <c r="T47" s="10"/>
      <c r="U47" s="10"/>
      <c r="V47" s="10"/>
      <c r="W47" s="10"/>
      <c r="X47" s="9"/>
      <c r="Y47" s="7"/>
    </row>
    <row r="48" spans="1:25" ht="36" customHeight="1">
      <c r="A48" s="14" t="s">
        <v>37</v>
      </c>
      <c r="B48" s="13"/>
      <c r="C48" s="12"/>
      <c r="D48" s="44" t="s">
        <v>110</v>
      </c>
      <c r="E48" s="42"/>
      <c r="F48" s="42"/>
      <c r="G48" s="42"/>
      <c r="H48" s="42"/>
      <c r="I48" s="42"/>
      <c r="J48" s="42"/>
      <c r="K48" s="42"/>
      <c r="L48" s="42"/>
      <c r="M48" s="42"/>
      <c r="N48" s="43"/>
      <c r="O48" s="11" t="s">
        <v>2</v>
      </c>
      <c r="P48" s="11"/>
      <c r="Q48" s="11"/>
      <c r="R48" s="10">
        <f>((V48*$AB$14)/$AB$10)*$AB$7</f>
        <v>0.22253521126760553</v>
      </c>
      <c r="S48" s="10">
        <f>((V48*$AB$14)/$AB$10)*$AC$8</f>
        <v>0.87323943661971837</v>
      </c>
      <c r="T48" s="10">
        <v>1</v>
      </c>
      <c r="U48" s="10"/>
      <c r="V48" s="10">
        <f>T48+U48</f>
        <v>1</v>
      </c>
      <c r="W48" s="10">
        <f>((V48*$AB$14)/$AB$10)*$AB$11</f>
        <v>0.43943661971830988</v>
      </c>
      <c r="X48" s="9">
        <f>R48+S48+V48+W48</f>
        <v>2.5352112676056335</v>
      </c>
      <c r="Y48" s="7"/>
    </row>
    <row r="49" spans="1:25" ht="36" customHeight="1">
      <c r="A49" s="14" t="s">
        <v>36</v>
      </c>
      <c r="B49" s="13"/>
      <c r="C49" s="12"/>
      <c r="D49" s="44" t="s">
        <v>111</v>
      </c>
      <c r="E49" s="42"/>
      <c r="F49" s="42"/>
      <c r="G49" s="42"/>
      <c r="H49" s="42"/>
      <c r="I49" s="42"/>
      <c r="J49" s="42"/>
      <c r="K49" s="42"/>
      <c r="L49" s="42"/>
      <c r="M49" s="42"/>
      <c r="N49" s="43"/>
      <c r="O49" s="11" t="s">
        <v>2</v>
      </c>
      <c r="P49" s="11"/>
      <c r="Q49" s="11"/>
      <c r="R49" s="10">
        <f>((V49*$AB$14)/$AB$10)*$AB$7</f>
        <v>0.22253521126760553</v>
      </c>
      <c r="S49" s="10">
        <f>((V49*$AB$14)/$AB$10)*$AC$8</f>
        <v>0.87323943661971837</v>
      </c>
      <c r="T49" s="10">
        <v>1</v>
      </c>
      <c r="U49" s="10"/>
      <c r="V49" s="10">
        <f>T49+U49</f>
        <v>1</v>
      </c>
      <c r="W49" s="10">
        <f>((V49*$AB$14)/$AB$10)*$AB$11</f>
        <v>0.43943661971830988</v>
      </c>
      <c r="X49" s="9">
        <f>R49+S49+V49+W49</f>
        <v>2.5352112676056335</v>
      </c>
      <c r="Y49" s="7"/>
    </row>
    <row r="50" spans="1:25" ht="36" customHeight="1">
      <c r="A50" s="14">
        <v>2</v>
      </c>
      <c r="B50" s="13"/>
      <c r="C50" s="44" t="s">
        <v>112</v>
      </c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3"/>
      <c r="O50" s="11"/>
      <c r="P50" s="11"/>
      <c r="Q50" s="11"/>
      <c r="R50" s="10"/>
      <c r="S50" s="10"/>
      <c r="T50" s="10"/>
      <c r="U50" s="10"/>
      <c r="V50" s="10"/>
      <c r="W50" s="10"/>
      <c r="X50" s="9"/>
      <c r="Y50" s="7"/>
    </row>
    <row r="51" spans="1:25" ht="36" customHeight="1">
      <c r="A51" s="14" t="s">
        <v>35</v>
      </c>
      <c r="B51" s="13"/>
      <c r="C51" s="12"/>
      <c r="D51" s="44" t="s">
        <v>113</v>
      </c>
      <c r="E51" s="42"/>
      <c r="F51" s="42"/>
      <c r="G51" s="42"/>
      <c r="H51" s="42"/>
      <c r="I51" s="42"/>
      <c r="J51" s="42"/>
      <c r="K51" s="42"/>
      <c r="L51" s="42"/>
      <c r="M51" s="42"/>
      <c r="N51" s="43"/>
      <c r="O51" s="11" t="s">
        <v>2</v>
      </c>
      <c r="P51" s="11"/>
      <c r="Q51" s="11"/>
      <c r="R51" s="10">
        <f t="shared" ref="R51:R60" si="20">((V51*$AB$14)/$AB$10)*$AB$7</f>
        <v>0.22253521126760553</v>
      </c>
      <c r="S51" s="10">
        <f t="shared" ref="S51:S60" si="21">((V51*$AB$14)/$AB$10)*$AC$8</f>
        <v>0.87323943661971837</v>
      </c>
      <c r="T51" s="10">
        <v>1</v>
      </c>
      <c r="U51" s="10"/>
      <c r="V51" s="10">
        <f t="shared" ref="V51:V60" si="22">T51+U51</f>
        <v>1</v>
      </c>
      <c r="W51" s="10">
        <f t="shared" ref="W51:W60" si="23">((V51*$AB$14)/$AB$10)*$AB$11</f>
        <v>0.43943661971830988</v>
      </c>
      <c r="X51" s="9">
        <f t="shared" ref="X51:X60" si="24">R51+S51+V51+W51</f>
        <v>2.5352112676056335</v>
      </c>
      <c r="Y51" s="7"/>
    </row>
    <row r="52" spans="1:25" ht="36" customHeight="1">
      <c r="A52" s="14" t="s">
        <v>34</v>
      </c>
      <c r="B52" s="13"/>
      <c r="C52" s="12"/>
      <c r="D52" s="44" t="s">
        <v>114</v>
      </c>
      <c r="E52" s="42"/>
      <c r="F52" s="42"/>
      <c r="G52" s="42"/>
      <c r="H52" s="42"/>
      <c r="I52" s="42"/>
      <c r="J52" s="42"/>
      <c r="K52" s="42"/>
      <c r="L52" s="42"/>
      <c r="M52" s="42"/>
      <c r="N52" s="43"/>
      <c r="O52" s="11" t="s">
        <v>2</v>
      </c>
      <c r="P52" s="11"/>
      <c r="Q52" s="11"/>
      <c r="R52" s="10">
        <f t="shared" si="20"/>
        <v>0.22253521126760553</v>
      </c>
      <c r="S52" s="10">
        <f t="shared" si="21"/>
        <v>0.87323943661971837</v>
      </c>
      <c r="T52" s="10">
        <v>1</v>
      </c>
      <c r="U52" s="10"/>
      <c r="V52" s="10">
        <f t="shared" si="22"/>
        <v>1</v>
      </c>
      <c r="W52" s="10">
        <f t="shared" si="23"/>
        <v>0.43943661971830988</v>
      </c>
      <c r="X52" s="9">
        <f t="shared" si="24"/>
        <v>2.5352112676056335</v>
      </c>
      <c r="Y52" s="7"/>
    </row>
    <row r="53" spans="1:25" ht="36" customHeight="1">
      <c r="A53" s="14" t="s">
        <v>33</v>
      </c>
      <c r="B53" s="13"/>
      <c r="C53" s="12"/>
      <c r="D53" s="44" t="s">
        <v>115</v>
      </c>
      <c r="E53" s="42"/>
      <c r="F53" s="42"/>
      <c r="G53" s="42"/>
      <c r="H53" s="42"/>
      <c r="I53" s="42"/>
      <c r="J53" s="42"/>
      <c r="K53" s="42"/>
      <c r="L53" s="42"/>
      <c r="M53" s="42"/>
      <c r="N53" s="43"/>
      <c r="O53" s="11" t="s">
        <v>2</v>
      </c>
      <c r="P53" s="11"/>
      <c r="Q53" s="11"/>
      <c r="R53" s="10">
        <f t="shared" si="20"/>
        <v>0.22253521126760553</v>
      </c>
      <c r="S53" s="10">
        <f t="shared" si="21"/>
        <v>0.87323943661971837</v>
      </c>
      <c r="T53" s="10">
        <v>1</v>
      </c>
      <c r="U53" s="10"/>
      <c r="V53" s="10">
        <f t="shared" si="22"/>
        <v>1</v>
      </c>
      <c r="W53" s="10">
        <f t="shared" si="23"/>
        <v>0.43943661971830988</v>
      </c>
      <c r="X53" s="9">
        <f t="shared" si="24"/>
        <v>2.5352112676056335</v>
      </c>
      <c r="Y53" s="7"/>
    </row>
    <row r="54" spans="1:25" ht="36" customHeight="1">
      <c r="A54" s="14" t="s">
        <v>32</v>
      </c>
      <c r="B54" s="13"/>
      <c r="C54" s="12"/>
      <c r="D54" s="44" t="s">
        <v>116</v>
      </c>
      <c r="E54" s="42"/>
      <c r="F54" s="42"/>
      <c r="G54" s="42"/>
      <c r="H54" s="42"/>
      <c r="I54" s="42"/>
      <c r="J54" s="42"/>
      <c r="K54" s="42"/>
      <c r="L54" s="42"/>
      <c r="M54" s="42"/>
      <c r="N54" s="43"/>
      <c r="O54" s="11" t="s">
        <v>2</v>
      </c>
      <c r="P54" s="11"/>
      <c r="Q54" s="11"/>
      <c r="R54" s="10">
        <f t="shared" si="20"/>
        <v>0.22253521126760553</v>
      </c>
      <c r="S54" s="10">
        <f t="shared" si="21"/>
        <v>0.87323943661971837</v>
      </c>
      <c r="T54" s="10">
        <v>1</v>
      </c>
      <c r="U54" s="10"/>
      <c r="V54" s="10">
        <f t="shared" si="22"/>
        <v>1</v>
      </c>
      <c r="W54" s="10">
        <f t="shared" si="23"/>
        <v>0.43943661971830988</v>
      </c>
      <c r="X54" s="9">
        <f t="shared" si="24"/>
        <v>2.5352112676056335</v>
      </c>
      <c r="Y54" s="7"/>
    </row>
    <row r="55" spans="1:25" ht="36" customHeight="1">
      <c r="A55" s="14" t="s">
        <v>31</v>
      </c>
      <c r="B55" s="13"/>
      <c r="C55" s="12"/>
      <c r="D55" s="42" t="s">
        <v>30</v>
      </c>
      <c r="E55" s="42"/>
      <c r="F55" s="42"/>
      <c r="G55" s="42"/>
      <c r="H55" s="42"/>
      <c r="I55" s="42"/>
      <c r="J55" s="42"/>
      <c r="K55" s="42"/>
      <c r="L55" s="42"/>
      <c r="M55" s="42"/>
      <c r="N55" s="43"/>
      <c r="O55" s="11" t="s">
        <v>2</v>
      </c>
      <c r="P55" s="11"/>
      <c r="Q55" s="11"/>
      <c r="R55" s="10">
        <f t="shared" si="20"/>
        <v>0.22253521126760553</v>
      </c>
      <c r="S55" s="10">
        <f t="shared" si="21"/>
        <v>0.87323943661971837</v>
      </c>
      <c r="T55" s="10">
        <v>1</v>
      </c>
      <c r="U55" s="10"/>
      <c r="V55" s="10">
        <f t="shared" si="22"/>
        <v>1</v>
      </c>
      <c r="W55" s="10">
        <f t="shared" si="23"/>
        <v>0.43943661971830988</v>
      </c>
      <c r="X55" s="9">
        <f t="shared" si="24"/>
        <v>2.5352112676056335</v>
      </c>
      <c r="Y55" s="7"/>
    </row>
    <row r="56" spans="1:25" ht="36" customHeight="1">
      <c r="A56" s="14" t="s">
        <v>29</v>
      </c>
      <c r="B56" s="13"/>
      <c r="C56" s="12"/>
      <c r="D56" s="44" t="s">
        <v>117</v>
      </c>
      <c r="E56" s="42"/>
      <c r="F56" s="42"/>
      <c r="G56" s="42"/>
      <c r="H56" s="42"/>
      <c r="I56" s="42"/>
      <c r="J56" s="42"/>
      <c r="K56" s="42"/>
      <c r="L56" s="42"/>
      <c r="M56" s="42"/>
      <c r="N56" s="43"/>
      <c r="O56" s="11" t="s">
        <v>2</v>
      </c>
      <c r="P56" s="11"/>
      <c r="Q56" s="11"/>
      <c r="R56" s="10">
        <f t="shared" si="20"/>
        <v>0.22253521126760553</v>
      </c>
      <c r="S56" s="10">
        <f t="shared" si="21"/>
        <v>0.87323943661971837</v>
      </c>
      <c r="T56" s="10">
        <v>1</v>
      </c>
      <c r="U56" s="10"/>
      <c r="V56" s="10">
        <f t="shared" si="22"/>
        <v>1</v>
      </c>
      <c r="W56" s="10">
        <f t="shared" si="23"/>
        <v>0.43943661971830988</v>
      </c>
      <c r="X56" s="9">
        <f t="shared" si="24"/>
        <v>2.5352112676056335</v>
      </c>
      <c r="Y56" s="7"/>
    </row>
    <row r="57" spans="1:25" ht="51" customHeight="1">
      <c r="A57" s="14" t="s">
        <v>28</v>
      </c>
      <c r="B57" s="13"/>
      <c r="C57" s="12"/>
      <c r="D57" s="44" t="s">
        <v>118</v>
      </c>
      <c r="E57" s="42"/>
      <c r="F57" s="42"/>
      <c r="G57" s="42"/>
      <c r="H57" s="42"/>
      <c r="I57" s="42"/>
      <c r="J57" s="42"/>
      <c r="K57" s="42"/>
      <c r="L57" s="42"/>
      <c r="M57" s="42"/>
      <c r="N57" s="43"/>
      <c r="O57" s="11" t="s">
        <v>2</v>
      </c>
      <c r="P57" s="11"/>
      <c r="Q57" s="11"/>
      <c r="R57" s="10">
        <f t="shared" si="20"/>
        <v>0.22253521126760553</v>
      </c>
      <c r="S57" s="10">
        <f t="shared" si="21"/>
        <v>0.87323943661971837</v>
      </c>
      <c r="T57" s="10">
        <v>1</v>
      </c>
      <c r="U57" s="10"/>
      <c r="V57" s="10">
        <f t="shared" si="22"/>
        <v>1</v>
      </c>
      <c r="W57" s="10">
        <f t="shared" si="23"/>
        <v>0.43943661971830988</v>
      </c>
      <c r="X57" s="9">
        <f t="shared" si="24"/>
        <v>2.5352112676056335</v>
      </c>
      <c r="Y57" s="7"/>
    </row>
    <row r="58" spans="1:25" ht="46.5" customHeight="1">
      <c r="A58" s="14" t="s">
        <v>27</v>
      </c>
      <c r="B58" s="13"/>
      <c r="C58" s="12"/>
      <c r="D58" s="44" t="s">
        <v>119</v>
      </c>
      <c r="E58" s="42"/>
      <c r="F58" s="42"/>
      <c r="G58" s="42"/>
      <c r="H58" s="42"/>
      <c r="I58" s="42"/>
      <c r="J58" s="42"/>
      <c r="K58" s="42"/>
      <c r="L58" s="42"/>
      <c r="M58" s="42"/>
      <c r="N58" s="43"/>
      <c r="O58" s="11" t="s">
        <v>2</v>
      </c>
      <c r="P58" s="11"/>
      <c r="Q58" s="11"/>
      <c r="R58" s="10">
        <f t="shared" si="20"/>
        <v>0.22253521126760553</v>
      </c>
      <c r="S58" s="10">
        <f t="shared" si="21"/>
        <v>0.87323943661971837</v>
      </c>
      <c r="T58" s="10">
        <v>1</v>
      </c>
      <c r="U58" s="10"/>
      <c r="V58" s="10">
        <f t="shared" si="22"/>
        <v>1</v>
      </c>
      <c r="W58" s="10">
        <f t="shared" si="23"/>
        <v>0.43943661971830988</v>
      </c>
      <c r="X58" s="9">
        <f t="shared" si="24"/>
        <v>2.5352112676056335</v>
      </c>
      <c r="Y58" s="7"/>
    </row>
    <row r="59" spans="1:25" ht="36" customHeight="1">
      <c r="A59" s="14" t="s">
        <v>26</v>
      </c>
      <c r="B59" s="13"/>
      <c r="C59" s="12"/>
      <c r="D59" s="44" t="s">
        <v>120</v>
      </c>
      <c r="E59" s="42"/>
      <c r="F59" s="42"/>
      <c r="G59" s="42"/>
      <c r="H59" s="42"/>
      <c r="I59" s="42"/>
      <c r="J59" s="42"/>
      <c r="K59" s="42"/>
      <c r="L59" s="42"/>
      <c r="M59" s="42"/>
      <c r="N59" s="43"/>
      <c r="O59" s="11" t="s">
        <v>2</v>
      </c>
      <c r="P59" s="11"/>
      <c r="Q59" s="11"/>
      <c r="R59" s="10">
        <f t="shared" si="20"/>
        <v>0.22253521126760553</v>
      </c>
      <c r="S59" s="10">
        <f t="shared" si="21"/>
        <v>0.87323943661971837</v>
      </c>
      <c r="T59" s="10">
        <v>1</v>
      </c>
      <c r="U59" s="10"/>
      <c r="V59" s="10">
        <f t="shared" si="22"/>
        <v>1</v>
      </c>
      <c r="W59" s="10">
        <f t="shared" si="23"/>
        <v>0.43943661971830988</v>
      </c>
      <c r="X59" s="9">
        <f t="shared" si="24"/>
        <v>2.5352112676056335</v>
      </c>
      <c r="Y59" s="7"/>
    </row>
    <row r="60" spans="1:25" ht="36" customHeight="1">
      <c r="A60" s="14" t="s">
        <v>25</v>
      </c>
      <c r="B60" s="13"/>
      <c r="C60" s="12"/>
      <c r="D60" s="44" t="s">
        <v>121</v>
      </c>
      <c r="E60" s="42"/>
      <c r="F60" s="42"/>
      <c r="G60" s="42"/>
      <c r="H60" s="42"/>
      <c r="I60" s="42"/>
      <c r="J60" s="42"/>
      <c r="K60" s="42"/>
      <c r="L60" s="42"/>
      <c r="M60" s="42"/>
      <c r="N60" s="43"/>
      <c r="O60" s="11" t="s">
        <v>2</v>
      </c>
      <c r="P60" s="11"/>
      <c r="Q60" s="11"/>
      <c r="R60" s="10">
        <f t="shared" si="20"/>
        <v>0.44507042253521106</v>
      </c>
      <c r="S60" s="10">
        <f t="shared" si="21"/>
        <v>1.7464788732394367</v>
      </c>
      <c r="T60" s="10">
        <v>2</v>
      </c>
      <c r="U60" s="10"/>
      <c r="V60" s="10">
        <f t="shared" si="22"/>
        <v>2</v>
      </c>
      <c r="W60" s="10">
        <f t="shared" si="23"/>
        <v>0.87887323943661977</v>
      </c>
      <c r="X60" s="9">
        <f t="shared" si="24"/>
        <v>5.0704225352112671</v>
      </c>
      <c r="Y60" s="7"/>
    </row>
    <row r="61" spans="1:25" ht="28.5" customHeight="1">
      <c r="A61" s="14">
        <v>3</v>
      </c>
      <c r="B61" s="13"/>
      <c r="C61" s="44" t="s">
        <v>122</v>
      </c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3"/>
      <c r="O61" s="11"/>
      <c r="P61" s="11"/>
      <c r="Q61" s="11"/>
      <c r="R61" s="10"/>
      <c r="S61" s="10"/>
      <c r="T61" s="10"/>
      <c r="U61" s="10"/>
      <c r="V61" s="10"/>
      <c r="W61" s="10"/>
      <c r="X61" s="9"/>
      <c r="Y61" s="7"/>
    </row>
    <row r="62" spans="1:25" ht="28.5" customHeight="1">
      <c r="A62" s="14" t="s">
        <v>24</v>
      </c>
      <c r="B62" s="13"/>
      <c r="C62" s="12"/>
      <c r="D62" s="44" t="s">
        <v>123</v>
      </c>
      <c r="E62" s="42"/>
      <c r="F62" s="42"/>
      <c r="G62" s="42"/>
      <c r="H62" s="42"/>
      <c r="I62" s="42"/>
      <c r="J62" s="42"/>
      <c r="K62" s="42"/>
      <c r="L62" s="42"/>
      <c r="M62" s="42"/>
      <c r="N62" s="43"/>
      <c r="O62" s="11" t="s">
        <v>2</v>
      </c>
      <c r="P62" s="11"/>
      <c r="Q62" s="11"/>
      <c r="R62" s="10">
        <f t="shared" ref="R62:R69" si="25">((V62*$AB$14)/$AB$10)*$AB$7</f>
        <v>0.22253521126760553</v>
      </c>
      <c r="S62" s="10">
        <f t="shared" ref="S62:S69" si="26">((V62*$AB$14)/$AB$10)*$AC$8</f>
        <v>0.87323943661971837</v>
      </c>
      <c r="T62" s="10">
        <v>1</v>
      </c>
      <c r="U62" s="10"/>
      <c r="V62" s="10">
        <f t="shared" ref="V62:V69" si="27">T62+U62</f>
        <v>1</v>
      </c>
      <c r="W62" s="10">
        <f t="shared" ref="W62:W69" si="28">((V62*$AB$14)/$AB$10)*$AB$11</f>
        <v>0.43943661971830988</v>
      </c>
      <c r="X62" s="9">
        <f t="shared" ref="X62:X69" si="29">R62+S62+V62+W62</f>
        <v>2.5352112676056335</v>
      </c>
      <c r="Y62" s="7"/>
    </row>
    <row r="63" spans="1:25" ht="45.75" customHeight="1">
      <c r="A63" s="14" t="s">
        <v>23</v>
      </c>
      <c r="B63" s="13"/>
      <c r="C63" s="12"/>
      <c r="D63" s="44" t="s">
        <v>124</v>
      </c>
      <c r="E63" s="42"/>
      <c r="F63" s="42"/>
      <c r="G63" s="42"/>
      <c r="H63" s="42"/>
      <c r="I63" s="42"/>
      <c r="J63" s="42"/>
      <c r="K63" s="42"/>
      <c r="L63" s="42"/>
      <c r="M63" s="42"/>
      <c r="N63" s="43"/>
      <c r="O63" s="11" t="s">
        <v>2</v>
      </c>
      <c r="P63" s="11"/>
      <c r="Q63" s="11"/>
      <c r="R63" s="10">
        <f t="shared" si="25"/>
        <v>0.22253521126760553</v>
      </c>
      <c r="S63" s="10">
        <f t="shared" si="26"/>
        <v>0.87323943661971837</v>
      </c>
      <c r="T63" s="10">
        <v>1</v>
      </c>
      <c r="U63" s="10"/>
      <c r="V63" s="10">
        <f t="shared" si="27"/>
        <v>1</v>
      </c>
      <c r="W63" s="10">
        <f t="shared" si="28"/>
        <v>0.43943661971830988</v>
      </c>
      <c r="X63" s="9">
        <f t="shared" si="29"/>
        <v>2.5352112676056335</v>
      </c>
      <c r="Y63" s="48" t="s">
        <v>170</v>
      </c>
    </row>
    <row r="64" spans="1:25" ht="28.5" customHeight="1">
      <c r="A64" s="14" t="s">
        <v>22</v>
      </c>
      <c r="B64" s="13"/>
      <c r="C64" s="12"/>
      <c r="D64" s="44" t="s">
        <v>128</v>
      </c>
      <c r="E64" s="42"/>
      <c r="F64" s="42"/>
      <c r="G64" s="42"/>
      <c r="H64" s="42"/>
      <c r="I64" s="42"/>
      <c r="J64" s="42"/>
      <c r="K64" s="42"/>
      <c r="L64" s="42"/>
      <c r="M64" s="42"/>
      <c r="N64" s="43"/>
      <c r="O64" s="11" t="s">
        <v>2</v>
      </c>
      <c r="P64" s="11"/>
      <c r="Q64" s="11"/>
      <c r="R64" s="10">
        <f t="shared" si="25"/>
        <v>0.66760563380281668</v>
      </c>
      <c r="S64" s="10">
        <f t="shared" si="26"/>
        <v>2.6197183098591554</v>
      </c>
      <c r="T64" s="10">
        <v>3</v>
      </c>
      <c r="U64" s="10"/>
      <c r="V64" s="10">
        <f t="shared" si="27"/>
        <v>3</v>
      </c>
      <c r="W64" s="10">
        <f t="shared" si="28"/>
        <v>1.3183098591549298</v>
      </c>
      <c r="X64" s="9">
        <f t="shared" si="29"/>
        <v>7.6056338028169019</v>
      </c>
      <c r="Y64" s="48" t="s">
        <v>171</v>
      </c>
    </row>
    <row r="65" spans="1:25" ht="28.5" customHeight="1">
      <c r="A65" s="14" t="s">
        <v>21</v>
      </c>
      <c r="B65" s="13"/>
      <c r="C65" s="12"/>
      <c r="D65" s="44" t="s">
        <v>125</v>
      </c>
      <c r="E65" s="42"/>
      <c r="F65" s="42"/>
      <c r="G65" s="42"/>
      <c r="H65" s="42"/>
      <c r="I65" s="42"/>
      <c r="J65" s="42"/>
      <c r="K65" s="42"/>
      <c r="L65" s="42"/>
      <c r="M65" s="42"/>
      <c r="N65" s="43"/>
      <c r="O65" s="11" t="s">
        <v>2</v>
      </c>
      <c r="P65" s="11"/>
      <c r="Q65" s="11"/>
      <c r="R65" s="10">
        <f t="shared" si="25"/>
        <v>0.22253521126760553</v>
      </c>
      <c r="S65" s="10">
        <f t="shared" si="26"/>
        <v>0.87323943661971837</v>
      </c>
      <c r="T65" s="10">
        <v>1</v>
      </c>
      <c r="U65" s="10"/>
      <c r="V65" s="10">
        <f t="shared" si="27"/>
        <v>1</v>
      </c>
      <c r="W65" s="10">
        <f t="shared" si="28"/>
        <v>0.43943661971830988</v>
      </c>
      <c r="X65" s="9">
        <f t="shared" si="29"/>
        <v>2.5352112676056335</v>
      </c>
      <c r="Y65" s="7"/>
    </row>
    <row r="66" spans="1:25" ht="28.5" customHeight="1">
      <c r="A66" s="14" t="s">
        <v>20</v>
      </c>
      <c r="B66" s="13"/>
      <c r="C66" s="12"/>
      <c r="D66" s="44" t="s">
        <v>126</v>
      </c>
      <c r="E66" s="42"/>
      <c r="F66" s="42"/>
      <c r="G66" s="42"/>
      <c r="H66" s="42"/>
      <c r="I66" s="42"/>
      <c r="J66" s="42"/>
      <c r="K66" s="42"/>
      <c r="L66" s="42"/>
      <c r="M66" s="42"/>
      <c r="N66" s="43"/>
      <c r="O66" s="11" t="s">
        <v>2</v>
      </c>
      <c r="P66" s="11"/>
      <c r="Q66" s="11"/>
      <c r="R66" s="10">
        <f t="shared" si="25"/>
        <v>0.66760563380281668</v>
      </c>
      <c r="S66" s="10">
        <f t="shared" si="26"/>
        <v>2.6197183098591554</v>
      </c>
      <c r="T66" s="10">
        <v>3</v>
      </c>
      <c r="U66" s="10"/>
      <c r="V66" s="10">
        <f t="shared" si="27"/>
        <v>3</v>
      </c>
      <c r="W66" s="10">
        <f t="shared" si="28"/>
        <v>1.3183098591549298</v>
      </c>
      <c r="X66" s="9">
        <f t="shared" si="29"/>
        <v>7.6056338028169019</v>
      </c>
      <c r="Y66" s="7"/>
    </row>
    <row r="67" spans="1:25" ht="28.5" customHeight="1">
      <c r="A67" s="14" t="s">
        <v>19</v>
      </c>
      <c r="B67" s="13"/>
      <c r="C67" s="12"/>
      <c r="D67" s="44" t="s">
        <v>127</v>
      </c>
      <c r="E67" s="42"/>
      <c r="F67" s="42"/>
      <c r="G67" s="42"/>
      <c r="H67" s="42"/>
      <c r="I67" s="42"/>
      <c r="J67" s="42"/>
      <c r="K67" s="42"/>
      <c r="L67" s="42"/>
      <c r="M67" s="42"/>
      <c r="N67" s="43"/>
      <c r="O67" s="11" t="s">
        <v>2</v>
      </c>
      <c r="P67" s="11"/>
      <c r="Q67" s="11"/>
      <c r="R67" s="10">
        <f t="shared" si="25"/>
        <v>0.22253521126760553</v>
      </c>
      <c r="S67" s="10">
        <f t="shared" si="26"/>
        <v>0.87323943661971837</v>
      </c>
      <c r="T67" s="10">
        <v>1</v>
      </c>
      <c r="U67" s="10"/>
      <c r="V67" s="10">
        <f t="shared" si="27"/>
        <v>1</v>
      </c>
      <c r="W67" s="10">
        <f t="shared" si="28"/>
        <v>0.43943661971830988</v>
      </c>
      <c r="X67" s="9">
        <f t="shared" si="29"/>
        <v>2.5352112676056335</v>
      </c>
      <c r="Y67" s="7"/>
    </row>
    <row r="68" spans="1:25" ht="28.5" customHeight="1">
      <c r="A68" s="14" t="s">
        <v>18</v>
      </c>
      <c r="B68" s="13"/>
      <c r="C68" s="12"/>
      <c r="D68" s="44" t="s">
        <v>129</v>
      </c>
      <c r="E68" s="42"/>
      <c r="F68" s="42"/>
      <c r="G68" s="42"/>
      <c r="H68" s="42"/>
      <c r="I68" s="42"/>
      <c r="J68" s="42"/>
      <c r="K68" s="42"/>
      <c r="L68" s="42"/>
      <c r="M68" s="42"/>
      <c r="N68" s="43"/>
      <c r="O68" s="11" t="s">
        <v>2</v>
      </c>
      <c r="P68" s="11"/>
      <c r="Q68" s="11"/>
      <c r="R68" s="10">
        <f t="shared" si="25"/>
        <v>0.66760563380281668</v>
      </c>
      <c r="S68" s="10">
        <f t="shared" si="26"/>
        <v>2.6197183098591554</v>
      </c>
      <c r="T68" s="10">
        <v>3</v>
      </c>
      <c r="U68" s="10"/>
      <c r="V68" s="10">
        <f t="shared" si="27"/>
        <v>3</v>
      </c>
      <c r="W68" s="10">
        <f t="shared" si="28"/>
        <v>1.3183098591549298</v>
      </c>
      <c r="X68" s="9">
        <f t="shared" si="29"/>
        <v>7.6056338028169019</v>
      </c>
      <c r="Y68" s="7"/>
    </row>
    <row r="69" spans="1:25" ht="28.5" customHeight="1">
      <c r="A69" s="14" t="s">
        <v>17</v>
      </c>
      <c r="B69" s="13"/>
      <c r="C69" s="12"/>
      <c r="D69" s="44" t="s">
        <v>130</v>
      </c>
      <c r="E69" s="42"/>
      <c r="F69" s="42"/>
      <c r="G69" s="42"/>
      <c r="H69" s="42"/>
      <c r="I69" s="42"/>
      <c r="J69" s="42"/>
      <c r="K69" s="42"/>
      <c r="L69" s="42"/>
      <c r="M69" s="42"/>
      <c r="N69" s="43"/>
      <c r="O69" s="11" t="s">
        <v>2</v>
      </c>
      <c r="P69" s="11"/>
      <c r="Q69" s="11"/>
      <c r="R69" s="10">
        <f t="shared" si="25"/>
        <v>0.66760563380281668</v>
      </c>
      <c r="S69" s="10">
        <f t="shared" si="26"/>
        <v>2.6197183098591554</v>
      </c>
      <c r="T69" s="10">
        <v>3</v>
      </c>
      <c r="U69" s="10"/>
      <c r="V69" s="10">
        <f t="shared" si="27"/>
        <v>3</v>
      </c>
      <c r="W69" s="10">
        <f t="shared" si="28"/>
        <v>1.3183098591549298</v>
      </c>
      <c r="X69" s="9">
        <f t="shared" si="29"/>
        <v>7.6056338028169019</v>
      </c>
      <c r="Y69" s="7"/>
    </row>
    <row r="70" spans="1:25" ht="35.25" customHeight="1">
      <c r="A70" s="14">
        <v>4</v>
      </c>
      <c r="B70" s="13"/>
      <c r="C70" s="44" t="s">
        <v>131</v>
      </c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3"/>
      <c r="O70" s="11"/>
      <c r="P70" s="11"/>
      <c r="Q70" s="11"/>
      <c r="R70" s="10"/>
      <c r="S70" s="10"/>
      <c r="T70" s="10"/>
      <c r="U70" s="10"/>
      <c r="V70" s="10"/>
      <c r="W70" s="10"/>
      <c r="X70" s="9"/>
      <c r="Y70" s="7"/>
    </row>
    <row r="71" spans="1:25" ht="45" customHeight="1">
      <c r="A71" s="14">
        <v>4.0999999999999996</v>
      </c>
      <c r="B71" s="13"/>
      <c r="C71" s="12"/>
      <c r="D71" s="44" t="s">
        <v>132</v>
      </c>
      <c r="E71" s="42"/>
      <c r="F71" s="42"/>
      <c r="G71" s="42"/>
      <c r="H71" s="42"/>
      <c r="I71" s="42"/>
      <c r="J71" s="42"/>
      <c r="K71" s="42"/>
      <c r="L71" s="42"/>
      <c r="M71" s="42"/>
      <c r="N71" s="43"/>
      <c r="O71" s="11" t="s">
        <v>2</v>
      </c>
      <c r="P71" s="11"/>
      <c r="Q71" s="11"/>
      <c r="R71" s="10">
        <f>((V71*$AB$14)/$AB$10)*$AB$7</f>
        <v>0.44507042253521106</v>
      </c>
      <c r="S71" s="10">
        <f>((V71*$AB$14)/$AB$10)*$AC$8</f>
        <v>1.7464788732394367</v>
      </c>
      <c r="T71" s="10">
        <v>2</v>
      </c>
      <c r="U71" s="10"/>
      <c r="V71" s="10">
        <f>T71+U71</f>
        <v>2</v>
      </c>
      <c r="W71" s="10">
        <f>((V71*$AB$14)/$AB$10)*$AB$11</f>
        <v>0.87887323943661977</v>
      </c>
      <c r="X71" s="9">
        <f>R71+S71+V71+W71</f>
        <v>5.0704225352112671</v>
      </c>
      <c r="Y71" s="48" t="s">
        <v>172</v>
      </c>
    </row>
    <row r="72" spans="1:25" ht="35.25" customHeight="1">
      <c r="A72" s="14">
        <v>4.2</v>
      </c>
      <c r="B72" s="13"/>
      <c r="C72" s="12"/>
      <c r="D72" s="44" t="s">
        <v>133</v>
      </c>
      <c r="E72" s="42"/>
      <c r="F72" s="42"/>
      <c r="G72" s="42"/>
      <c r="H72" s="42"/>
      <c r="I72" s="42"/>
      <c r="J72" s="42"/>
      <c r="K72" s="42"/>
      <c r="L72" s="42"/>
      <c r="M72" s="42"/>
      <c r="N72" s="43"/>
      <c r="O72" s="11" t="s">
        <v>2</v>
      </c>
      <c r="P72" s="11"/>
      <c r="Q72" s="11"/>
      <c r="R72" s="10">
        <f>((V72*$AB$14)/$AB$10)*$AB$7</f>
        <v>0.22253521126760553</v>
      </c>
      <c r="S72" s="10">
        <f>((V72*$AB$14)/$AB$10)*$AC$8</f>
        <v>0.87323943661971837</v>
      </c>
      <c r="T72" s="10">
        <v>1</v>
      </c>
      <c r="U72" s="10"/>
      <c r="V72" s="10">
        <f>T72+U72</f>
        <v>1</v>
      </c>
      <c r="W72" s="10">
        <f>((V72*$AB$14)/$AB$10)*$AB$11</f>
        <v>0.43943661971830988</v>
      </c>
      <c r="X72" s="9">
        <f>R72+S72+V72+W72</f>
        <v>2.5352112676056335</v>
      </c>
      <c r="Y72" s="48" t="s">
        <v>173</v>
      </c>
    </row>
    <row r="73" spans="1:25" ht="44.25" customHeight="1">
      <c r="A73" s="14">
        <v>4.3</v>
      </c>
      <c r="B73" s="13"/>
      <c r="C73" s="12"/>
      <c r="D73" s="44" t="s">
        <v>134</v>
      </c>
      <c r="E73" s="42"/>
      <c r="F73" s="42"/>
      <c r="G73" s="42"/>
      <c r="H73" s="42"/>
      <c r="I73" s="42"/>
      <c r="J73" s="42"/>
      <c r="K73" s="42"/>
      <c r="L73" s="42"/>
      <c r="M73" s="42"/>
      <c r="N73" s="43"/>
      <c r="O73" s="11" t="s">
        <v>2</v>
      </c>
      <c r="P73" s="11"/>
      <c r="Q73" s="11"/>
      <c r="R73" s="10">
        <f>((V73*$AB$14)/$AB$10)*$AB$7</f>
        <v>0.66760563380281668</v>
      </c>
      <c r="S73" s="10">
        <f>((V73*$AB$14)/$AB$10)*$AC$8</f>
        <v>2.6197183098591554</v>
      </c>
      <c r="T73" s="10">
        <v>3</v>
      </c>
      <c r="U73" s="10"/>
      <c r="V73" s="10">
        <f>T73+U73</f>
        <v>3</v>
      </c>
      <c r="W73" s="10">
        <f>((V73*$AB$14)/$AB$10)*$AB$11</f>
        <v>1.3183098591549298</v>
      </c>
      <c r="X73" s="9">
        <f>R73+S73+V73+W73</f>
        <v>7.6056338028169019</v>
      </c>
      <c r="Y73" s="7"/>
    </row>
    <row r="74" spans="1:25" ht="35.25" customHeight="1">
      <c r="A74" s="14">
        <v>4.4000000000000004</v>
      </c>
      <c r="B74" s="13"/>
      <c r="C74" s="12"/>
      <c r="D74" s="44" t="s">
        <v>135</v>
      </c>
      <c r="E74" s="42"/>
      <c r="F74" s="42"/>
      <c r="G74" s="42"/>
      <c r="H74" s="42"/>
      <c r="I74" s="42"/>
      <c r="J74" s="42"/>
      <c r="K74" s="42"/>
      <c r="L74" s="42"/>
      <c r="M74" s="42"/>
      <c r="N74" s="43"/>
      <c r="O74" s="11" t="s">
        <v>2</v>
      </c>
      <c r="P74" s="11"/>
      <c r="Q74" s="11"/>
      <c r="R74" s="10">
        <f>((V74*$AB$14)/$AB$10)*$AB$7</f>
        <v>0.22253521126760553</v>
      </c>
      <c r="S74" s="10">
        <f>((V74*$AB$14)/$AB$10)*$AC$8</f>
        <v>0.87323943661971837</v>
      </c>
      <c r="T74" s="10">
        <v>1</v>
      </c>
      <c r="U74" s="10"/>
      <c r="V74" s="10">
        <f>T74+U74</f>
        <v>1</v>
      </c>
      <c r="W74" s="10">
        <f>((V74*$AB$14)/$AB$10)*$AB$11</f>
        <v>0.43943661971830988</v>
      </c>
      <c r="X74" s="9">
        <f>R74+S74+V74+W74</f>
        <v>2.5352112676056335</v>
      </c>
      <c r="Y74" s="48" t="s">
        <v>174</v>
      </c>
    </row>
    <row r="75" spans="1:25" ht="35.25" customHeight="1">
      <c r="A75" s="14">
        <v>4.5</v>
      </c>
      <c r="B75" s="13"/>
      <c r="C75" s="12"/>
      <c r="D75" s="44" t="s">
        <v>136</v>
      </c>
      <c r="E75" s="42"/>
      <c r="F75" s="42"/>
      <c r="G75" s="42"/>
      <c r="H75" s="42"/>
      <c r="I75" s="42"/>
      <c r="J75" s="42"/>
      <c r="K75" s="42"/>
      <c r="L75" s="42"/>
      <c r="M75" s="42"/>
      <c r="N75" s="43"/>
      <c r="O75" s="11" t="s">
        <v>2</v>
      </c>
      <c r="P75" s="11"/>
      <c r="Q75" s="11"/>
      <c r="R75" s="10">
        <f>((V75*$AB$14)/$AB$10)*$AB$7</f>
        <v>0.66760563380281668</v>
      </c>
      <c r="S75" s="10">
        <f>((V75*$AB$14)/$AB$10)*$AC$8</f>
        <v>2.6197183098591554</v>
      </c>
      <c r="T75" s="10">
        <v>3</v>
      </c>
      <c r="U75" s="10"/>
      <c r="V75" s="10">
        <f>T75+U75</f>
        <v>3</v>
      </c>
      <c r="W75" s="10">
        <f>((V75*$AB$14)/$AB$10)*$AB$11</f>
        <v>1.3183098591549298</v>
      </c>
      <c r="X75" s="9">
        <f>R75+S75+V75+W75</f>
        <v>7.6056338028169019</v>
      </c>
      <c r="Y75" s="7"/>
    </row>
    <row r="76" spans="1:25" ht="35.25" customHeight="1">
      <c r="A76" s="14">
        <v>5</v>
      </c>
      <c r="B76" s="13"/>
      <c r="C76" s="44" t="s">
        <v>137</v>
      </c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3"/>
      <c r="O76" s="11"/>
      <c r="P76" s="11"/>
      <c r="Q76" s="11"/>
      <c r="R76" s="10"/>
      <c r="S76" s="10"/>
      <c r="T76" s="10"/>
      <c r="U76" s="10"/>
      <c r="V76" s="10"/>
      <c r="W76" s="10"/>
      <c r="X76" s="9"/>
      <c r="Y76" s="7"/>
    </row>
    <row r="77" spans="1:25" ht="35.25" customHeight="1">
      <c r="A77" s="14" t="s">
        <v>16</v>
      </c>
      <c r="B77" s="13"/>
      <c r="C77" s="12"/>
      <c r="D77" s="44" t="s">
        <v>138</v>
      </c>
      <c r="E77" s="42"/>
      <c r="F77" s="42"/>
      <c r="G77" s="42"/>
      <c r="H77" s="42"/>
      <c r="I77" s="42"/>
      <c r="J77" s="42"/>
      <c r="K77" s="42"/>
      <c r="L77" s="42"/>
      <c r="M77" s="42"/>
      <c r="N77" s="43"/>
      <c r="O77" s="11" t="s">
        <v>2</v>
      </c>
      <c r="P77" s="11"/>
      <c r="Q77" s="11"/>
      <c r="R77" s="10">
        <f>((V77*$AB$14)/$AB$10)*$AB$7</f>
        <v>0.22253521126760553</v>
      </c>
      <c r="S77" s="10">
        <f>((V77*$AB$14)/$AB$10)*$AC$8</f>
        <v>0.87323943661971837</v>
      </c>
      <c r="T77" s="10">
        <v>1</v>
      </c>
      <c r="U77" s="10"/>
      <c r="V77" s="10">
        <f>T77+U77</f>
        <v>1</v>
      </c>
      <c r="W77" s="10">
        <f>((V77*$AB$14)/$AB$10)*$AB$11</f>
        <v>0.43943661971830988</v>
      </c>
      <c r="X77" s="9">
        <f>R77+S77+V77+W77</f>
        <v>2.5352112676056335</v>
      </c>
      <c r="Y77" s="7"/>
    </row>
    <row r="78" spans="1:25" ht="35.25" customHeight="1">
      <c r="A78" s="14" t="s">
        <v>15</v>
      </c>
      <c r="B78" s="13"/>
      <c r="C78" s="12"/>
      <c r="D78" s="44" t="s">
        <v>139</v>
      </c>
      <c r="E78" s="42"/>
      <c r="F78" s="42"/>
      <c r="G78" s="42"/>
      <c r="H78" s="42"/>
      <c r="I78" s="42"/>
      <c r="J78" s="42"/>
      <c r="K78" s="42"/>
      <c r="L78" s="42"/>
      <c r="M78" s="42"/>
      <c r="N78" s="43"/>
      <c r="O78" s="11" t="s">
        <v>2</v>
      </c>
      <c r="P78" s="11"/>
      <c r="Q78" s="11"/>
      <c r="R78" s="10">
        <f>((V78*$AB$14)/$AB$10)*$AB$7</f>
        <v>0.44507042253521106</v>
      </c>
      <c r="S78" s="10">
        <f>((V78*$AB$14)/$AB$10)*$AC$8</f>
        <v>1.7464788732394367</v>
      </c>
      <c r="T78" s="10">
        <v>2</v>
      </c>
      <c r="U78" s="10"/>
      <c r="V78" s="10">
        <f>T78+U78</f>
        <v>2</v>
      </c>
      <c r="W78" s="10">
        <f>((V78*$AB$14)/$AB$10)*$AB$11</f>
        <v>0.87887323943661977</v>
      </c>
      <c r="X78" s="9">
        <f>R78+S78+V78+W78</f>
        <v>5.0704225352112671</v>
      </c>
      <c r="Y78" s="48" t="s">
        <v>175</v>
      </c>
    </row>
    <row r="79" spans="1:25" ht="35.25" customHeight="1">
      <c r="A79" s="14" t="s">
        <v>14</v>
      </c>
      <c r="B79" s="13"/>
      <c r="C79" s="12"/>
      <c r="D79" s="44" t="s">
        <v>140</v>
      </c>
      <c r="E79" s="42"/>
      <c r="F79" s="42"/>
      <c r="G79" s="42"/>
      <c r="H79" s="42"/>
      <c r="I79" s="42"/>
      <c r="J79" s="42"/>
      <c r="K79" s="42"/>
      <c r="L79" s="42"/>
      <c r="M79" s="42"/>
      <c r="N79" s="43"/>
      <c r="O79" s="11" t="s">
        <v>2</v>
      </c>
      <c r="P79" s="11"/>
      <c r="Q79" s="11"/>
      <c r="R79" s="10">
        <f>((V79*$AB$14)/$AB$10)*$AB$7</f>
        <v>0.22253521126760553</v>
      </c>
      <c r="S79" s="10">
        <f>((V79*$AB$14)/$AB$10)*$AC$8</f>
        <v>0.87323943661971837</v>
      </c>
      <c r="T79" s="10">
        <v>1</v>
      </c>
      <c r="U79" s="10"/>
      <c r="V79" s="10">
        <f>T79+U79</f>
        <v>1</v>
      </c>
      <c r="W79" s="10">
        <f>((V79*$AB$14)/$AB$10)*$AB$11</f>
        <v>0.43943661971830988</v>
      </c>
      <c r="X79" s="9">
        <f>R79+S79+V79+W79</f>
        <v>2.5352112676056335</v>
      </c>
      <c r="Y79" s="7"/>
    </row>
    <row r="80" spans="1:25" ht="35.25" customHeight="1">
      <c r="A80" s="14" t="s">
        <v>13</v>
      </c>
      <c r="B80" s="13"/>
      <c r="C80" s="12"/>
      <c r="D80" s="44" t="s">
        <v>141</v>
      </c>
      <c r="E80" s="42"/>
      <c r="F80" s="42"/>
      <c r="G80" s="42"/>
      <c r="H80" s="42"/>
      <c r="I80" s="42"/>
      <c r="J80" s="42"/>
      <c r="K80" s="42"/>
      <c r="L80" s="42"/>
      <c r="M80" s="42"/>
      <c r="N80" s="43"/>
      <c r="O80" s="11" t="s">
        <v>2</v>
      </c>
      <c r="P80" s="11"/>
      <c r="Q80" s="11"/>
      <c r="R80" s="10">
        <f>((V80*$AB$14)/$AB$10)*$AB$7</f>
        <v>0.22253521126760553</v>
      </c>
      <c r="S80" s="10">
        <f>((V80*$AB$14)/$AB$10)*$AC$8</f>
        <v>0.87323943661971837</v>
      </c>
      <c r="T80" s="10">
        <v>1</v>
      </c>
      <c r="U80" s="10"/>
      <c r="V80" s="10">
        <f>T80+U80</f>
        <v>1</v>
      </c>
      <c r="W80" s="10">
        <f>((V80*$AB$14)/$AB$10)*$AB$11</f>
        <v>0.43943661971830988</v>
      </c>
      <c r="X80" s="9">
        <f>R80+S80+V80+W80</f>
        <v>2.5352112676056335</v>
      </c>
      <c r="Y80" s="48" t="s">
        <v>176</v>
      </c>
    </row>
    <row r="81" spans="1:25" ht="35.25" customHeight="1">
      <c r="A81" s="14">
        <v>6</v>
      </c>
      <c r="B81" s="13"/>
      <c r="C81" s="44" t="s">
        <v>142</v>
      </c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3"/>
      <c r="O81" s="11"/>
      <c r="P81" s="11"/>
      <c r="Q81" s="11"/>
      <c r="R81" s="10"/>
      <c r="S81" s="10"/>
      <c r="T81" s="10"/>
      <c r="U81" s="10"/>
      <c r="V81" s="10"/>
      <c r="W81" s="10"/>
      <c r="X81" s="9"/>
      <c r="Y81" s="7"/>
    </row>
    <row r="82" spans="1:25" ht="35.25" customHeight="1">
      <c r="A82" s="14" t="s">
        <v>12</v>
      </c>
      <c r="B82" s="13"/>
      <c r="C82" s="12"/>
      <c r="D82" s="44" t="s">
        <v>143</v>
      </c>
      <c r="E82" s="42"/>
      <c r="F82" s="42"/>
      <c r="G82" s="42"/>
      <c r="H82" s="42"/>
      <c r="I82" s="42"/>
      <c r="J82" s="42"/>
      <c r="K82" s="42"/>
      <c r="L82" s="42"/>
      <c r="M82" s="42"/>
      <c r="N82" s="43"/>
      <c r="O82" s="11" t="s">
        <v>2</v>
      </c>
      <c r="P82" s="11"/>
      <c r="Q82" s="11"/>
      <c r="R82" s="10">
        <f>((V82*$AB$14)/$AB$10)*$AB$7</f>
        <v>0.22253521126760553</v>
      </c>
      <c r="S82" s="10">
        <f>((V82*$AB$14)/$AB$10)*$AC$8</f>
        <v>0.87323943661971837</v>
      </c>
      <c r="T82" s="10">
        <v>1</v>
      </c>
      <c r="U82" s="10"/>
      <c r="V82" s="10">
        <f>T82+U82</f>
        <v>1</v>
      </c>
      <c r="W82" s="10">
        <f>((V82*$AB$14)/$AB$10)*$AB$11</f>
        <v>0.43943661971830988</v>
      </c>
      <c r="X82" s="9">
        <f>R82+S82+V82+W82</f>
        <v>2.5352112676056335</v>
      </c>
      <c r="Y82" s="7"/>
    </row>
    <row r="83" spans="1:25" ht="35.25" customHeight="1">
      <c r="A83" s="14" t="s">
        <v>11</v>
      </c>
      <c r="B83" s="13"/>
      <c r="C83" s="12"/>
      <c r="D83" s="44" t="s">
        <v>144</v>
      </c>
      <c r="E83" s="42"/>
      <c r="F83" s="42"/>
      <c r="G83" s="42"/>
      <c r="H83" s="42"/>
      <c r="I83" s="42"/>
      <c r="J83" s="42"/>
      <c r="K83" s="42"/>
      <c r="L83" s="42"/>
      <c r="M83" s="42"/>
      <c r="N83" s="43"/>
      <c r="O83" s="11" t="s">
        <v>2</v>
      </c>
      <c r="P83" s="11"/>
      <c r="Q83" s="11"/>
      <c r="R83" s="10">
        <f>((V83*$AB$14)/$AB$10)*$AB$7</f>
        <v>0.22253521126760553</v>
      </c>
      <c r="S83" s="10">
        <f>((V83*$AB$14)/$AB$10)*$AC$8</f>
        <v>0.87323943661971837</v>
      </c>
      <c r="T83" s="10">
        <v>1</v>
      </c>
      <c r="U83" s="10"/>
      <c r="V83" s="10">
        <f>T83+U83</f>
        <v>1</v>
      </c>
      <c r="W83" s="10">
        <f>((V83*$AB$14)/$AB$10)*$AB$11</f>
        <v>0.43943661971830988</v>
      </c>
      <c r="X83" s="9">
        <f>R83+S83+V83+W83</f>
        <v>2.5352112676056335</v>
      </c>
      <c r="Y83" s="7"/>
    </row>
    <row r="84" spans="1:25" ht="35.25" customHeight="1">
      <c r="A84" s="14" t="s">
        <v>10</v>
      </c>
      <c r="B84" s="13"/>
      <c r="C84" s="12"/>
      <c r="D84" s="44" t="s">
        <v>145</v>
      </c>
      <c r="E84" s="42"/>
      <c r="F84" s="42"/>
      <c r="G84" s="42"/>
      <c r="H84" s="42"/>
      <c r="I84" s="42"/>
      <c r="J84" s="42"/>
      <c r="K84" s="42"/>
      <c r="L84" s="42"/>
      <c r="M84" s="42"/>
      <c r="N84" s="43"/>
      <c r="O84" s="11" t="s">
        <v>2</v>
      </c>
      <c r="P84" s="11"/>
      <c r="Q84" s="11"/>
      <c r="R84" s="10">
        <f>((V84*$AB$14)/$AB$10)*$AB$7</f>
        <v>0.22253521126760553</v>
      </c>
      <c r="S84" s="10">
        <f>((V84*$AB$14)/$AB$10)*$AC$8</f>
        <v>0.87323943661971837</v>
      </c>
      <c r="T84" s="10">
        <v>1</v>
      </c>
      <c r="U84" s="10"/>
      <c r="V84" s="10">
        <f>T84+U84</f>
        <v>1</v>
      </c>
      <c r="W84" s="10">
        <f>((V84*$AB$14)/$AB$10)*$AB$11</f>
        <v>0.43943661971830988</v>
      </c>
      <c r="X84" s="9">
        <f>R84+S84+V84+W84</f>
        <v>2.5352112676056335</v>
      </c>
      <c r="Y84" s="7"/>
    </row>
    <row r="85" spans="1:25" ht="35.25" customHeight="1">
      <c r="A85" s="14" t="s">
        <v>9</v>
      </c>
      <c r="B85" s="13"/>
      <c r="C85" s="12"/>
      <c r="D85" s="44" t="s">
        <v>146</v>
      </c>
      <c r="E85" s="42"/>
      <c r="F85" s="42"/>
      <c r="G85" s="42"/>
      <c r="H85" s="42"/>
      <c r="I85" s="42"/>
      <c r="J85" s="42"/>
      <c r="K85" s="42"/>
      <c r="L85" s="42"/>
      <c r="M85" s="42"/>
      <c r="N85" s="43"/>
      <c r="O85" s="11" t="s">
        <v>2</v>
      </c>
      <c r="P85" s="11"/>
      <c r="Q85" s="11"/>
      <c r="R85" s="10">
        <f>((V85*$AB$14)/$AB$10)*$AB$7</f>
        <v>0.44507042253521106</v>
      </c>
      <c r="S85" s="10">
        <f>((V85*$AB$14)/$AB$10)*$AC$8</f>
        <v>1.7464788732394367</v>
      </c>
      <c r="T85" s="10">
        <v>2</v>
      </c>
      <c r="U85" s="10"/>
      <c r="V85" s="10">
        <f>T85+U85</f>
        <v>2</v>
      </c>
      <c r="W85" s="10">
        <f>((V85*$AB$14)/$AB$10)*$AB$11</f>
        <v>0.87887323943661977</v>
      </c>
      <c r="X85" s="9">
        <f>R85+S85+V85+W85</f>
        <v>5.0704225352112671</v>
      </c>
      <c r="Y85" s="7"/>
    </row>
    <row r="86" spans="1:25" ht="35.25" customHeight="1">
      <c r="A86" s="14">
        <v>7</v>
      </c>
      <c r="B86" s="13"/>
      <c r="C86" s="44" t="s">
        <v>147</v>
      </c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3"/>
      <c r="O86" s="11"/>
      <c r="P86" s="11"/>
      <c r="Q86" s="11"/>
      <c r="R86" s="10"/>
      <c r="S86" s="10"/>
      <c r="T86" s="10"/>
      <c r="U86" s="10"/>
      <c r="V86" s="10"/>
      <c r="W86" s="10"/>
      <c r="X86" s="9"/>
      <c r="Y86" s="48" t="s">
        <v>177</v>
      </c>
    </row>
    <row r="87" spans="1:25" ht="35.25" customHeight="1">
      <c r="A87" s="14" t="s">
        <v>8</v>
      </c>
      <c r="B87" s="13"/>
      <c r="C87" s="12"/>
      <c r="D87" s="44" t="s">
        <v>148</v>
      </c>
      <c r="E87" s="42"/>
      <c r="F87" s="42"/>
      <c r="G87" s="42"/>
      <c r="H87" s="42"/>
      <c r="I87" s="42"/>
      <c r="J87" s="42"/>
      <c r="K87" s="42"/>
      <c r="L87" s="42"/>
      <c r="M87" s="42"/>
      <c r="N87" s="43"/>
      <c r="O87" s="11"/>
      <c r="P87" s="11"/>
      <c r="Q87" s="11"/>
      <c r="R87" s="10"/>
      <c r="S87" s="10"/>
      <c r="T87" s="10"/>
      <c r="U87" s="10"/>
      <c r="V87" s="10"/>
      <c r="W87" s="10"/>
      <c r="X87" s="9"/>
      <c r="Y87" s="7"/>
    </row>
    <row r="88" spans="1:25" ht="35.25" customHeight="1">
      <c r="A88" s="14" t="s">
        <v>7</v>
      </c>
      <c r="B88" s="13"/>
      <c r="C88" s="12"/>
      <c r="D88" s="12"/>
      <c r="E88" s="44" t="s">
        <v>149</v>
      </c>
      <c r="F88" s="42"/>
      <c r="G88" s="42"/>
      <c r="H88" s="42"/>
      <c r="I88" s="42"/>
      <c r="J88" s="42"/>
      <c r="K88" s="42"/>
      <c r="L88" s="42"/>
      <c r="M88" s="42"/>
      <c r="N88" s="43"/>
      <c r="O88" s="11" t="s">
        <v>2</v>
      </c>
      <c r="P88" s="11"/>
      <c r="Q88" s="11"/>
      <c r="R88" s="10">
        <f>((V88*$AB$14)/$AB$10)*$AB$7</f>
        <v>0.22253521126760553</v>
      </c>
      <c r="S88" s="10">
        <f>((V88*$AB$14)/$AB$10)*$AC$8</f>
        <v>0.87323943661971837</v>
      </c>
      <c r="T88" s="10">
        <v>1</v>
      </c>
      <c r="U88" s="10"/>
      <c r="V88" s="10">
        <f>T88+U88</f>
        <v>1</v>
      </c>
      <c r="W88" s="10">
        <f>((V88*$AB$14)/$AB$10)*$AB$11</f>
        <v>0.43943661971830988</v>
      </c>
      <c r="X88" s="9">
        <f>R88+S88+V88+W88</f>
        <v>2.5352112676056335</v>
      </c>
      <c r="Y88" s="7"/>
    </row>
    <row r="89" spans="1:25" ht="35.25" customHeight="1">
      <c r="A89" s="14" t="s">
        <v>6</v>
      </c>
      <c r="B89" s="13"/>
      <c r="C89" s="12"/>
      <c r="D89" s="12"/>
      <c r="E89" s="44" t="s">
        <v>150</v>
      </c>
      <c r="F89" s="42"/>
      <c r="G89" s="42"/>
      <c r="H89" s="42"/>
      <c r="I89" s="42"/>
      <c r="J89" s="42"/>
      <c r="K89" s="42"/>
      <c r="L89" s="42"/>
      <c r="M89" s="42"/>
      <c r="N89" s="43"/>
      <c r="O89" s="11" t="s">
        <v>2</v>
      </c>
      <c r="P89" s="11"/>
      <c r="Q89" s="11"/>
      <c r="R89" s="10">
        <f>((V89*$AB$14)/$AB$10)*$AB$7</f>
        <v>0.44507042253521106</v>
      </c>
      <c r="S89" s="10">
        <f>((V89*$AB$14)/$AB$10)*$AC$8</f>
        <v>1.7464788732394367</v>
      </c>
      <c r="T89" s="10">
        <v>2</v>
      </c>
      <c r="U89" s="10"/>
      <c r="V89" s="10">
        <f>T89+U89</f>
        <v>2</v>
      </c>
      <c r="W89" s="10">
        <f>((V89*$AB$14)/$AB$10)*$AB$11</f>
        <v>0.87887323943661977</v>
      </c>
      <c r="X89" s="9">
        <f>R89+S89+V89+W89</f>
        <v>5.0704225352112671</v>
      </c>
      <c r="Y89" s="48" t="s">
        <v>178</v>
      </c>
    </row>
    <row r="90" spans="1:25" ht="35.25" customHeight="1">
      <c r="A90" s="14" t="s">
        <v>5</v>
      </c>
      <c r="B90" s="13"/>
      <c r="C90" s="12"/>
      <c r="D90" s="44" t="s">
        <v>151</v>
      </c>
      <c r="E90" s="42"/>
      <c r="F90" s="42"/>
      <c r="G90" s="42"/>
      <c r="H90" s="42"/>
      <c r="I90" s="42"/>
      <c r="J90" s="42"/>
      <c r="K90" s="42"/>
      <c r="L90" s="42"/>
      <c r="M90" s="42"/>
      <c r="N90" s="43"/>
      <c r="O90" s="11"/>
      <c r="P90" s="11"/>
      <c r="Q90" s="11"/>
      <c r="R90" s="10"/>
      <c r="S90" s="10"/>
      <c r="T90" s="10"/>
      <c r="U90" s="10"/>
      <c r="V90" s="10"/>
      <c r="W90" s="10"/>
      <c r="X90" s="9"/>
      <c r="Y90" s="7"/>
    </row>
    <row r="91" spans="1:25" ht="35.25" customHeight="1">
      <c r="A91" s="14" t="s">
        <v>4</v>
      </c>
      <c r="B91" s="13"/>
      <c r="C91" s="12"/>
      <c r="D91" s="12"/>
      <c r="E91" s="44" t="s">
        <v>152</v>
      </c>
      <c r="F91" s="42"/>
      <c r="G91" s="42"/>
      <c r="H91" s="42"/>
      <c r="I91" s="42"/>
      <c r="J91" s="42"/>
      <c r="K91" s="42"/>
      <c r="L91" s="42"/>
      <c r="M91" s="42"/>
      <c r="N91" s="43"/>
      <c r="O91" s="11" t="s">
        <v>2</v>
      </c>
      <c r="P91" s="11"/>
      <c r="Q91" s="11"/>
      <c r="R91" s="10">
        <f>((V91*$AB$14)/$AB$10)*$AB$7</f>
        <v>0.22253521126760553</v>
      </c>
      <c r="S91" s="10">
        <f>((V91*$AB$14)/$AB$10)*$AC$8</f>
        <v>0.87323943661971837</v>
      </c>
      <c r="T91" s="10">
        <v>1</v>
      </c>
      <c r="U91" s="10"/>
      <c r="V91" s="10">
        <f>T91+U91</f>
        <v>1</v>
      </c>
      <c r="W91" s="10">
        <f>((V91*$AB$14)/$AB$10)*$AB$11</f>
        <v>0.43943661971830988</v>
      </c>
      <c r="X91" s="9">
        <f>R91+S91+V91+W91</f>
        <v>2.5352112676056335</v>
      </c>
      <c r="Y91" s="7"/>
    </row>
    <row r="92" spans="1:25" ht="35.25" customHeight="1">
      <c r="A92" s="14" t="s">
        <v>3</v>
      </c>
      <c r="B92" s="13"/>
      <c r="C92" s="12"/>
      <c r="D92" s="12"/>
      <c r="E92" s="44" t="s">
        <v>153</v>
      </c>
      <c r="F92" s="42"/>
      <c r="G92" s="42"/>
      <c r="H92" s="42"/>
      <c r="I92" s="42"/>
      <c r="J92" s="42"/>
      <c r="K92" s="42"/>
      <c r="L92" s="42"/>
      <c r="M92" s="42"/>
      <c r="N92" s="43"/>
      <c r="O92" s="11" t="s">
        <v>2</v>
      </c>
      <c r="P92" s="11"/>
      <c r="Q92" s="11"/>
      <c r="R92" s="10">
        <f>((V92*$AB$14)/$AB$10)*$AB$7</f>
        <v>0.44507042253521106</v>
      </c>
      <c r="S92" s="10">
        <f>((V92*$AB$14)/$AB$10)*$AC$8</f>
        <v>1.7464788732394367</v>
      </c>
      <c r="T92" s="10">
        <v>2</v>
      </c>
      <c r="U92" s="10"/>
      <c r="V92" s="10">
        <f>T92+U92</f>
        <v>2</v>
      </c>
      <c r="W92" s="10">
        <f>((V92*$AB$14)/$AB$10)*$AB$11</f>
        <v>0.87887323943661977</v>
      </c>
      <c r="X92" s="9">
        <f>R92+S92+V92+W92</f>
        <v>5.0704225352112671</v>
      </c>
      <c r="Y92" s="48" t="s">
        <v>178</v>
      </c>
    </row>
    <row r="93" spans="1:25" ht="35.25" customHeight="1">
      <c r="A93" s="14" t="s">
        <v>1</v>
      </c>
      <c r="B93" s="13"/>
      <c r="C93" s="12"/>
      <c r="D93" s="44" t="s">
        <v>154</v>
      </c>
      <c r="E93" s="42"/>
      <c r="F93" s="42"/>
      <c r="G93" s="42"/>
      <c r="H93" s="42"/>
      <c r="I93" s="42"/>
      <c r="J93" s="42"/>
      <c r="K93" s="42"/>
      <c r="L93" s="42"/>
      <c r="M93" s="42"/>
      <c r="N93" s="43"/>
      <c r="O93" s="11" t="s">
        <v>0</v>
      </c>
      <c r="P93" s="11"/>
      <c r="Q93" s="11"/>
      <c r="R93" s="10"/>
      <c r="S93" s="10"/>
      <c r="T93" s="10"/>
      <c r="U93" s="10"/>
      <c r="V93" s="10"/>
      <c r="W93" s="10"/>
      <c r="X93" s="9"/>
      <c r="Y93" s="48" t="s">
        <v>179</v>
      </c>
    </row>
    <row r="94" spans="1:25" ht="15">
      <c r="A94" s="29" t="s">
        <v>155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5">
        <f t="shared" ref="Q94:X94" si="30">SUM(Q7:Q93)</f>
        <v>38</v>
      </c>
      <c r="R94" s="8">
        <f t="shared" si="30"/>
        <v>29.152112676056309</v>
      </c>
      <c r="S94" s="8">
        <f t="shared" si="30"/>
        <v>114.394366197183</v>
      </c>
      <c r="T94" s="8">
        <f t="shared" si="30"/>
        <v>93</v>
      </c>
      <c r="U94" s="8">
        <f t="shared" si="30"/>
        <v>38</v>
      </c>
      <c r="V94" s="8">
        <f t="shared" si="30"/>
        <v>131</v>
      </c>
      <c r="W94" s="8">
        <f t="shared" si="30"/>
        <v>57.566197183098552</v>
      </c>
      <c r="X94" s="8">
        <f t="shared" si="30"/>
        <v>332.11267605633793</v>
      </c>
      <c r="Y94" s="7"/>
    </row>
    <row r="95" spans="1:25" ht="15">
      <c r="A95" s="29" t="s">
        <v>156</v>
      </c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6"/>
      <c r="R95" s="5">
        <f t="shared" ref="R95:X95" si="31">R94/20</f>
        <v>1.4576056338028154</v>
      </c>
      <c r="S95" s="5">
        <f t="shared" si="31"/>
        <v>5.7197183098591502</v>
      </c>
      <c r="T95" s="5">
        <f t="shared" si="31"/>
        <v>4.6500000000000004</v>
      </c>
      <c r="U95" s="5">
        <f t="shared" si="31"/>
        <v>1.9</v>
      </c>
      <c r="V95" s="5">
        <f t="shared" si="31"/>
        <v>6.55</v>
      </c>
      <c r="W95" s="5">
        <f t="shared" si="31"/>
        <v>2.8783098591549274</v>
      </c>
      <c r="X95" s="5">
        <f t="shared" si="31"/>
        <v>16.605633802816897</v>
      </c>
      <c r="Y95" s="4" t="s">
        <v>157</v>
      </c>
    </row>
  </sheetData>
  <mergeCells count="103">
    <mergeCell ref="D84:N84"/>
    <mergeCell ref="D85:N85"/>
    <mergeCell ref="D87:N87"/>
    <mergeCell ref="D93:N93"/>
    <mergeCell ref="E88:N88"/>
    <mergeCell ref="E89:N89"/>
    <mergeCell ref="E91:N91"/>
    <mergeCell ref="E92:N92"/>
    <mergeCell ref="D90:N90"/>
    <mergeCell ref="D78:N78"/>
    <mergeCell ref="D79:N79"/>
    <mergeCell ref="D80:N80"/>
    <mergeCell ref="D82:N82"/>
    <mergeCell ref="D83:N83"/>
    <mergeCell ref="C86:N86"/>
    <mergeCell ref="D48:N48"/>
    <mergeCell ref="D49:N49"/>
    <mergeCell ref="D51:N51"/>
    <mergeCell ref="D52:N52"/>
    <mergeCell ref="D53:N53"/>
    <mergeCell ref="D54:N54"/>
    <mergeCell ref="D55:N55"/>
    <mergeCell ref="D56:N56"/>
    <mergeCell ref="D57:N57"/>
    <mergeCell ref="D58:N58"/>
    <mergeCell ref="D59:N59"/>
    <mergeCell ref="D60:N60"/>
    <mergeCell ref="D62:N62"/>
    <mergeCell ref="D63:N63"/>
    <mergeCell ref="D64:N64"/>
    <mergeCell ref="C50:N50"/>
    <mergeCell ref="C61:N61"/>
    <mergeCell ref="C70:N70"/>
    <mergeCell ref="C76:N76"/>
    <mergeCell ref="C81:N81"/>
    <mergeCell ref="D65:N65"/>
    <mergeCell ref="D66:N66"/>
    <mergeCell ref="D67:N67"/>
    <mergeCell ref="D68:N68"/>
    <mergeCell ref="D69:N69"/>
    <mergeCell ref="D71:N71"/>
    <mergeCell ref="D72:N72"/>
    <mergeCell ref="D73:N73"/>
    <mergeCell ref="D74:N74"/>
    <mergeCell ref="D75:N75"/>
    <mergeCell ref="D77:N77"/>
    <mergeCell ref="C43:N43"/>
    <mergeCell ref="C44:N44"/>
    <mergeCell ref="C45:N45"/>
    <mergeCell ref="B46:N46"/>
    <mergeCell ref="C47:N47"/>
    <mergeCell ref="D38:N38"/>
    <mergeCell ref="D39:N39"/>
    <mergeCell ref="D40:N40"/>
    <mergeCell ref="C41:N41"/>
    <mergeCell ref="C42:N42"/>
    <mergeCell ref="E33:N33"/>
    <mergeCell ref="E34:N34"/>
    <mergeCell ref="C35:N35"/>
    <mergeCell ref="C36:N36"/>
    <mergeCell ref="C37:N37"/>
    <mergeCell ref="D28:N28"/>
    <mergeCell ref="D29:N29"/>
    <mergeCell ref="E30:N30"/>
    <mergeCell ref="E31:N31"/>
    <mergeCell ref="E32:N32"/>
    <mergeCell ref="D24:N24"/>
    <mergeCell ref="C17:N17"/>
    <mergeCell ref="C25:N25"/>
    <mergeCell ref="D26:N26"/>
    <mergeCell ref="D27:N27"/>
    <mergeCell ref="D19:N19"/>
    <mergeCell ref="D20:N20"/>
    <mergeCell ref="D21:N21"/>
    <mergeCell ref="D22:N22"/>
    <mergeCell ref="D23:N23"/>
    <mergeCell ref="D13:N13"/>
    <mergeCell ref="D14:N14"/>
    <mergeCell ref="D15:N15"/>
    <mergeCell ref="D16:N16"/>
    <mergeCell ref="D18:N18"/>
    <mergeCell ref="AC8:AC9"/>
    <mergeCell ref="T5:V5"/>
    <mergeCell ref="W5:W6"/>
    <mergeCell ref="R5:R6"/>
    <mergeCell ref="S5:S6"/>
    <mergeCell ref="X5:X6"/>
    <mergeCell ref="A95:P95"/>
    <mergeCell ref="A1:Y1"/>
    <mergeCell ref="A2:Y2"/>
    <mergeCell ref="A4:A6"/>
    <mergeCell ref="A94:P94"/>
    <mergeCell ref="Y4:Y6"/>
    <mergeCell ref="Q4:Q6"/>
    <mergeCell ref="O4:P6"/>
    <mergeCell ref="R4:X4"/>
    <mergeCell ref="B4:N6"/>
    <mergeCell ref="A3:Y3"/>
    <mergeCell ref="C8:N8"/>
    <mergeCell ref="C9:N9"/>
    <mergeCell ref="C10:N10"/>
    <mergeCell ref="D11:N11"/>
    <mergeCell ref="D12:N12"/>
  </mergeCells>
  <phoneticPr fontId="1"/>
  <pageMargins left="0.23622047244094491" right="0.23622047244094491" top="0.74803149606299213" bottom="0.74803149606299213" header="0.31496062992125984" footer="0.31496062992125984"/>
  <pageSetup paperSize="9" scale="51" fitToHeight="0" orientation="portrait" r:id="rId1"/>
  <headerFooter>
    <oddHeader>&amp;R&amp;P/&amp;N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内訳Bản phân tích chi tiết</vt:lpstr>
      <vt:lpstr>'内訳Bản phân tích chi tiết'!Print_Area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hyperion132</dc:creator>
  <cp:lastModifiedBy>MAYTINH</cp:lastModifiedBy>
  <dcterms:created xsi:type="dcterms:W3CDTF">2018-08-13T03:11:21Z</dcterms:created>
  <dcterms:modified xsi:type="dcterms:W3CDTF">2018-08-13T06:17:27Z</dcterms:modified>
</cp:coreProperties>
</file>