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thoey/Desktop/"/>
    </mc:Choice>
  </mc:AlternateContent>
  <bookViews>
    <workbookView xWindow="5660" yWindow="760" windowWidth="24720" windowHeight="15180" tabRatio="500" activeTab="4"/>
  </bookViews>
  <sheets>
    <sheet name="Pricing Grid" sheetId="1" r:id="rId1"/>
    <sheet name="Pricing Grid By Class" sheetId="2" r:id="rId2"/>
    <sheet name="Pricing Grid By Retriever Type" sheetId="5" r:id="rId3"/>
    <sheet name="Pricing Grid By Geo" sheetId="3" r:id="rId4"/>
    <sheet name="Calculator" sheetId="9" r:id="rId5"/>
  </sheets>
  <definedNames>
    <definedName name="Lifescience_Medical_Device">Calculator!$P$29:$P$35</definedName>
    <definedName name="Lifescience_Pharma_and_Biotech">Calculator!$P$29:$P$35</definedName>
    <definedName name="Payer_Provider_Payer">Calculator!$P$29:$P$35</definedName>
    <definedName name="Payer_Provider_Provider">Calculator!$P$29:$P$35</definedName>
    <definedName name="Research_For_Profit_Consulting">Calculator!$P$29:$P$35</definedName>
    <definedName name="Research_Non_Profit_Academic_and_Government">Calculator!$P$36</definedName>
    <definedName name="Services_Facilities_Management_Logistics">Calculator!$P$29:$P$35</definedName>
    <definedName name="Services_Technology">Calculator!$P$29:$P$35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" i="9" l="1"/>
  <c r="E20" i="9" a="1"/>
  <c r="E20" i="9"/>
  <c r="F7" i="9"/>
  <c r="F9" i="9"/>
  <c r="F11" i="9"/>
  <c r="F13" i="9"/>
  <c r="F15" i="9"/>
  <c r="E22" i="9"/>
  <c r="E23" i="9"/>
  <c r="S6" i="2"/>
  <c r="T6" i="2"/>
  <c r="U6" i="2"/>
  <c r="V6" i="2"/>
  <c r="W6" i="2"/>
  <c r="S7" i="2"/>
  <c r="T7" i="2"/>
  <c r="U7" i="2"/>
  <c r="V7" i="2"/>
  <c r="W7" i="2"/>
  <c r="S8" i="2"/>
  <c r="T8" i="2"/>
  <c r="U8" i="2"/>
  <c r="V8" i="2"/>
  <c r="W8" i="2"/>
  <c r="S9" i="2"/>
  <c r="T9" i="2"/>
  <c r="U9" i="2"/>
  <c r="V9" i="2"/>
  <c r="W9" i="2"/>
  <c r="S10" i="2"/>
  <c r="T10" i="2"/>
  <c r="U10" i="2"/>
  <c r="V10" i="2"/>
  <c r="W10" i="2"/>
  <c r="S11" i="2"/>
  <c r="T11" i="2"/>
  <c r="U11" i="2"/>
  <c r="V11" i="2"/>
  <c r="W11" i="2"/>
  <c r="S14" i="2"/>
  <c r="T14" i="2"/>
  <c r="U14" i="2"/>
  <c r="V14" i="2"/>
  <c r="W14" i="2"/>
  <c r="S15" i="2"/>
  <c r="T15" i="2"/>
  <c r="U15" i="2"/>
  <c r="V15" i="2"/>
  <c r="W15" i="2"/>
  <c r="S16" i="2"/>
  <c r="T16" i="2"/>
  <c r="U16" i="2"/>
  <c r="V16" i="2"/>
  <c r="W16" i="2"/>
  <c r="S17" i="2"/>
  <c r="T17" i="2"/>
  <c r="U17" i="2"/>
  <c r="V17" i="2"/>
  <c r="W17" i="2"/>
  <c r="S18" i="2"/>
  <c r="T18" i="2"/>
  <c r="U18" i="2"/>
  <c r="V18" i="2"/>
  <c r="W18" i="2"/>
  <c r="S19" i="2"/>
  <c r="T19" i="2"/>
  <c r="U19" i="2"/>
  <c r="V19" i="2"/>
  <c r="W19" i="2"/>
  <c r="S20" i="2"/>
  <c r="T20" i="2"/>
  <c r="U20" i="2"/>
  <c r="V20" i="2"/>
  <c r="W20" i="2"/>
  <c r="S23" i="2"/>
  <c r="T23" i="2"/>
  <c r="U23" i="2"/>
  <c r="V23" i="2"/>
  <c r="W23" i="2"/>
  <c r="S24" i="2"/>
  <c r="T24" i="2"/>
  <c r="U24" i="2"/>
  <c r="V24" i="2"/>
  <c r="W24" i="2"/>
  <c r="S25" i="2"/>
  <c r="T25" i="2"/>
  <c r="U25" i="2"/>
  <c r="V25" i="2"/>
  <c r="W25" i="2"/>
  <c r="S26" i="2"/>
  <c r="T26" i="2"/>
  <c r="U26" i="2"/>
  <c r="V26" i="2"/>
  <c r="W26" i="2"/>
  <c r="S27" i="2"/>
  <c r="T27" i="2"/>
  <c r="U27" i="2"/>
  <c r="V27" i="2"/>
  <c r="W27" i="2"/>
  <c r="S28" i="2"/>
  <c r="T28" i="2"/>
  <c r="U28" i="2"/>
  <c r="V28" i="2"/>
  <c r="W28" i="2"/>
  <c r="S29" i="2"/>
  <c r="T29" i="2"/>
  <c r="U29" i="2"/>
  <c r="V29" i="2"/>
  <c r="W29" i="2"/>
  <c r="S5" i="2"/>
  <c r="U5" i="2"/>
  <c r="V5" i="2"/>
  <c r="W5" i="2"/>
  <c r="T5" i="2"/>
  <c r="AA6" i="2"/>
  <c r="AB6" i="2"/>
  <c r="AC6" i="2"/>
  <c r="AD6" i="2"/>
  <c r="AE6" i="2"/>
  <c r="AA7" i="2"/>
  <c r="AB7" i="2"/>
  <c r="AC7" i="2"/>
  <c r="AD7" i="2"/>
  <c r="AE7" i="2"/>
  <c r="AA8" i="2"/>
  <c r="AB8" i="2"/>
  <c r="AC8" i="2"/>
  <c r="AD8" i="2"/>
  <c r="AE8" i="2"/>
  <c r="AA9" i="2"/>
  <c r="AB9" i="2"/>
  <c r="AC9" i="2"/>
  <c r="AD9" i="2"/>
  <c r="AE9" i="2"/>
  <c r="AA10" i="2"/>
  <c r="AB10" i="2"/>
  <c r="AC10" i="2"/>
  <c r="AD10" i="2"/>
  <c r="AE10" i="2"/>
  <c r="AA11" i="2"/>
  <c r="AB11" i="2"/>
  <c r="AC11" i="2"/>
  <c r="AD11" i="2"/>
  <c r="AE11" i="2"/>
  <c r="AA14" i="2"/>
  <c r="AB14" i="2"/>
  <c r="AC14" i="2"/>
  <c r="AD14" i="2"/>
  <c r="AE14" i="2"/>
  <c r="AA15" i="2"/>
  <c r="AB15" i="2"/>
  <c r="AC15" i="2"/>
  <c r="AD15" i="2"/>
  <c r="AE15" i="2"/>
  <c r="AA16" i="2"/>
  <c r="AB16" i="2"/>
  <c r="AC16" i="2"/>
  <c r="AD16" i="2"/>
  <c r="AE16" i="2"/>
  <c r="AA17" i="2"/>
  <c r="AB17" i="2"/>
  <c r="AC17" i="2"/>
  <c r="AD17" i="2"/>
  <c r="AE17" i="2"/>
  <c r="AA18" i="2"/>
  <c r="AB18" i="2"/>
  <c r="AC18" i="2"/>
  <c r="AD18" i="2"/>
  <c r="AE18" i="2"/>
  <c r="AA19" i="2"/>
  <c r="AB19" i="2"/>
  <c r="AC19" i="2"/>
  <c r="AD19" i="2"/>
  <c r="AE19" i="2"/>
  <c r="AA20" i="2"/>
  <c r="AB20" i="2"/>
  <c r="AC20" i="2"/>
  <c r="AD20" i="2"/>
  <c r="AE20" i="2"/>
  <c r="AA23" i="2"/>
  <c r="AB23" i="2"/>
  <c r="AC23" i="2"/>
  <c r="AD23" i="2"/>
  <c r="AE23" i="2"/>
  <c r="AA24" i="2"/>
  <c r="AB24" i="2"/>
  <c r="AC24" i="2"/>
  <c r="AD24" i="2"/>
  <c r="AE24" i="2"/>
  <c r="AA25" i="2"/>
  <c r="AB25" i="2"/>
  <c r="AC25" i="2"/>
  <c r="AD25" i="2"/>
  <c r="AE25" i="2"/>
  <c r="AA26" i="2"/>
  <c r="AB26" i="2"/>
  <c r="AC26" i="2"/>
  <c r="AD26" i="2"/>
  <c r="AE26" i="2"/>
  <c r="AA27" i="2"/>
  <c r="AB27" i="2"/>
  <c r="AC27" i="2"/>
  <c r="AD27" i="2"/>
  <c r="AE27" i="2"/>
  <c r="AA28" i="2"/>
  <c r="AB28" i="2"/>
  <c r="AC28" i="2"/>
  <c r="AD28" i="2"/>
  <c r="AE28" i="2"/>
  <c r="AA29" i="2"/>
  <c r="AB29" i="2"/>
  <c r="AC29" i="2"/>
  <c r="AD29" i="2"/>
  <c r="AE29" i="2"/>
  <c r="AA5" i="2"/>
  <c r="AC5" i="2"/>
  <c r="AD5" i="2"/>
  <c r="AE5" i="2"/>
  <c r="AB5" i="2"/>
  <c r="C6" i="2"/>
  <c r="D6" i="2"/>
  <c r="E6" i="2"/>
  <c r="F6" i="2"/>
  <c r="G6" i="2"/>
  <c r="C7" i="2"/>
  <c r="D7" i="2"/>
  <c r="E7" i="2"/>
  <c r="F7" i="2"/>
  <c r="G7" i="2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3" i="2"/>
  <c r="D23" i="2"/>
  <c r="E23" i="2"/>
  <c r="F23" i="2"/>
  <c r="G23" i="2"/>
  <c r="C24" i="2"/>
  <c r="D24" i="2"/>
  <c r="E24" i="2"/>
  <c r="F24" i="2"/>
  <c r="G24" i="2"/>
  <c r="C25" i="2"/>
  <c r="D25" i="2"/>
  <c r="E25" i="2"/>
  <c r="F25" i="2"/>
  <c r="G25" i="2"/>
  <c r="C26" i="2"/>
  <c r="D26" i="2"/>
  <c r="E26" i="2"/>
  <c r="F26" i="2"/>
  <c r="G2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5" i="2"/>
  <c r="E5" i="2"/>
  <c r="F5" i="2"/>
  <c r="G5" i="2"/>
  <c r="D5" i="2"/>
  <c r="O29" i="2"/>
  <c r="N29" i="2"/>
  <c r="M29" i="2"/>
  <c r="L29" i="2"/>
  <c r="O28" i="2"/>
  <c r="N28" i="2"/>
  <c r="M28" i="2"/>
  <c r="L28" i="2"/>
  <c r="O27" i="2"/>
  <c r="N27" i="2"/>
  <c r="M27" i="2"/>
  <c r="L27" i="2"/>
  <c r="O26" i="2"/>
  <c r="N26" i="2"/>
  <c r="M26" i="2"/>
  <c r="L26" i="2"/>
  <c r="O25" i="2"/>
  <c r="N25" i="2"/>
  <c r="M25" i="2"/>
  <c r="L25" i="2"/>
  <c r="O24" i="2"/>
  <c r="N24" i="2"/>
  <c r="M24" i="2"/>
  <c r="L24" i="2"/>
  <c r="O23" i="2"/>
  <c r="N23" i="2"/>
  <c r="M23" i="2"/>
  <c r="L23" i="2"/>
  <c r="M20" i="2"/>
  <c r="N20" i="2"/>
  <c r="O20" i="2"/>
  <c r="L20" i="2"/>
  <c r="M19" i="2"/>
  <c r="N19" i="2"/>
  <c r="O19" i="2"/>
  <c r="L19" i="2"/>
  <c r="M18" i="2"/>
  <c r="N18" i="2"/>
  <c r="O18" i="2"/>
  <c r="L18" i="2"/>
  <c r="M17" i="2"/>
  <c r="N17" i="2"/>
  <c r="O17" i="2"/>
  <c r="L17" i="2"/>
  <c r="M16" i="2"/>
  <c r="N16" i="2"/>
  <c r="O16" i="2"/>
  <c r="L16" i="2"/>
  <c r="M15" i="2"/>
  <c r="N15" i="2"/>
  <c r="O15" i="2"/>
  <c r="L15" i="2"/>
  <c r="M14" i="2"/>
  <c r="N14" i="2"/>
  <c r="O14" i="2"/>
  <c r="L14" i="2"/>
  <c r="M11" i="2"/>
  <c r="N11" i="2"/>
  <c r="O11" i="2"/>
  <c r="L11" i="2"/>
  <c r="M10" i="2"/>
  <c r="N10" i="2"/>
  <c r="O10" i="2"/>
  <c r="L10" i="2"/>
  <c r="M9" i="2"/>
  <c r="N9" i="2"/>
  <c r="O9" i="2"/>
  <c r="L9" i="2"/>
  <c r="M8" i="2"/>
  <c r="N8" i="2"/>
  <c r="O8" i="2"/>
  <c r="L8" i="2"/>
  <c r="M7" i="2"/>
  <c r="N7" i="2"/>
  <c r="O7" i="2"/>
  <c r="L7" i="2"/>
  <c r="M6" i="2"/>
  <c r="N6" i="2"/>
  <c r="O6" i="2"/>
  <c r="L6" i="2"/>
  <c r="M5" i="2"/>
  <c r="N5" i="2"/>
  <c r="O5" i="2"/>
  <c r="L5" i="2"/>
  <c r="S26" i="5"/>
  <c r="W26" i="5"/>
  <c r="V26" i="5"/>
  <c r="U26" i="5"/>
  <c r="T26" i="5"/>
  <c r="K26" i="5"/>
  <c r="O26" i="5"/>
  <c r="N26" i="5"/>
  <c r="M26" i="5"/>
  <c r="L26" i="5"/>
  <c r="G26" i="5"/>
  <c r="F26" i="5"/>
  <c r="E26" i="5"/>
  <c r="D26" i="5"/>
  <c r="S25" i="5"/>
  <c r="W25" i="5"/>
  <c r="V25" i="5"/>
  <c r="U25" i="5"/>
  <c r="T25" i="5"/>
  <c r="K25" i="5"/>
  <c r="O25" i="5"/>
  <c r="N25" i="5"/>
  <c r="M25" i="5"/>
  <c r="L25" i="5"/>
  <c r="G25" i="5"/>
  <c r="F25" i="5"/>
  <c r="E25" i="5"/>
  <c r="D25" i="5"/>
  <c r="S24" i="5"/>
  <c r="W24" i="5"/>
  <c r="V24" i="5"/>
  <c r="U24" i="5"/>
  <c r="T24" i="5"/>
  <c r="K24" i="5"/>
  <c r="O24" i="5"/>
  <c r="N24" i="5"/>
  <c r="M24" i="5"/>
  <c r="L24" i="5"/>
  <c r="G24" i="5"/>
  <c r="F24" i="5"/>
  <c r="E24" i="5"/>
  <c r="D24" i="5"/>
  <c r="S23" i="5"/>
  <c r="W23" i="5"/>
  <c r="V23" i="5"/>
  <c r="U23" i="5"/>
  <c r="T23" i="5"/>
  <c r="K23" i="5"/>
  <c r="O23" i="5"/>
  <c r="N23" i="5"/>
  <c r="M23" i="5"/>
  <c r="L23" i="5"/>
  <c r="G23" i="5"/>
  <c r="F23" i="5"/>
  <c r="E23" i="5"/>
  <c r="D23" i="5"/>
  <c r="S20" i="5"/>
  <c r="W20" i="5"/>
  <c r="V20" i="5"/>
  <c r="U20" i="5"/>
  <c r="T20" i="5"/>
  <c r="K20" i="5"/>
  <c r="O20" i="5"/>
  <c r="N20" i="5"/>
  <c r="M20" i="5"/>
  <c r="L20" i="5"/>
  <c r="G20" i="5"/>
  <c r="F20" i="5"/>
  <c r="E20" i="5"/>
  <c r="D20" i="5"/>
  <c r="S19" i="5"/>
  <c r="W19" i="5"/>
  <c r="V19" i="5"/>
  <c r="U19" i="5"/>
  <c r="T19" i="5"/>
  <c r="K19" i="5"/>
  <c r="O19" i="5"/>
  <c r="N19" i="5"/>
  <c r="M19" i="5"/>
  <c r="L19" i="5"/>
  <c r="G19" i="5"/>
  <c r="F19" i="5"/>
  <c r="E19" i="5"/>
  <c r="D19" i="5"/>
  <c r="S18" i="5"/>
  <c r="W18" i="5"/>
  <c r="V18" i="5"/>
  <c r="U18" i="5"/>
  <c r="T18" i="5"/>
  <c r="K18" i="5"/>
  <c r="O18" i="5"/>
  <c r="N18" i="5"/>
  <c r="M18" i="5"/>
  <c r="L18" i="5"/>
  <c r="G18" i="5"/>
  <c r="F18" i="5"/>
  <c r="E18" i="5"/>
  <c r="D18" i="5"/>
  <c r="S17" i="5"/>
  <c r="W17" i="5"/>
  <c r="V17" i="5"/>
  <c r="U17" i="5"/>
  <c r="T17" i="5"/>
  <c r="K17" i="5"/>
  <c r="O17" i="5"/>
  <c r="N17" i="5"/>
  <c r="M17" i="5"/>
  <c r="L17" i="5"/>
  <c r="G17" i="5"/>
  <c r="F17" i="5"/>
  <c r="E17" i="5"/>
  <c r="D17" i="5"/>
  <c r="S16" i="5"/>
  <c r="W16" i="5"/>
  <c r="V16" i="5"/>
  <c r="U16" i="5"/>
  <c r="T16" i="5"/>
  <c r="K16" i="5"/>
  <c r="O16" i="5"/>
  <c r="N16" i="5"/>
  <c r="M16" i="5"/>
  <c r="L16" i="5"/>
  <c r="G16" i="5"/>
  <c r="F16" i="5"/>
  <c r="E16" i="5"/>
  <c r="D16" i="5"/>
  <c r="S15" i="5"/>
  <c r="W15" i="5"/>
  <c r="V15" i="5"/>
  <c r="U15" i="5"/>
  <c r="T15" i="5"/>
  <c r="K15" i="5"/>
  <c r="O15" i="5"/>
  <c r="N15" i="5"/>
  <c r="M15" i="5"/>
  <c r="L15" i="5"/>
  <c r="G15" i="5"/>
  <c r="F15" i="5"/>
  <c r="E15" i="5"/>
  <c r="D15" i="5"/>
  <c r="S14" i="5"/>
  <c r="W14" i="5"/>
  <c r="V14" i="5"/>
  <c r="U14" i="5"/>
  <c r="T14" i="5"/>
  <c r="K14" i="5"/>
  <c r="O14" i="5"/>
  <c r="N14" i="5"/>
  <c r="M14" i="5"/>
  <c r="L14" i="5"/>
  <c r="G14" i="5"/>
  <c r="F14" i="5"/>
  <c r="E14" i="5"/>
  <c r="D14" i="5"/>
  <c r="S11" i="5"/>
  <c r="W11" i="5"/>
  <c r="V11" i="5"/>
  <c r="U11" i="5"/>
  <c r="T11" i="5"/>
  <c r="K11" i="5"/>
  <c r="O11" i="5"/>
  <c r="N11" i="5"/>
  <c r="M11" i="5"/>
  <c r="L11" i="5"/>
  <c r="G11" i="5"/>
  <c r="F11" i="5"/>
  <c r="E11" i="5"/>
  <c r="D11" i="5"/>
  <c r="S10" i="5"/>
  <c r="W10" i="5"/>
  <c r="V10" i="5"/>
  <c r="U10" i="5"/>
  <c r="T10" i="5"/>
  <c r="K10" i="5"/>
  <c r="O10" i="5"/>
  <c r="N10" i="5"/>
  <c r="M10" i="5"/>
  <c r="L10" i="5"/>
  <c r="G10" i="5"/>
  <c r="F10" i="5"/>
  <c r="E10" i="5"/>
  <c r="D10" i="5"/>
  <c r="S9" i="5"/>
  <c r="W9" i="5"/>
  <c r="V9" i="5"/>
  <c r="U9" i="5"/>
  <c r="T9" i="5"/>
  <c r="K9" i="5"/>
  <c r="O9" i="5"/>
  <c r="N9" i="5"/>
  <c r="M9" i="5"/>
  <c r="L9" i="5"/>
  <c r="G9" i="5"/>
  <c r="F9" i="5"/>
  <c r="E9" i="5"/>
  <c r="D9" i="5"/>
  <c r="S8" i="5"/>
  <c r="W8" i="5"/>
  <c r="V8" i="5"/>
  <c r="U8" i="5"/>
  <c r="T8" i="5"/>
  <c r="K8" i="5"/>
  <c r="O8" i="5"/>
  <c r="N8" i="5"/>
  <c r="M8" i="5"/>
  <c r="L8" i="5"/>
  <c r="G8" i="5"/>
  <c r="F8" i="5"/>
  <c r="E8" i="5"/>
  <c r="D8" i="5"/>
  <c r="S7" i="5"/>
  <c r="W7" i="5"/>
  <c r="V7" i="5"/>
  <c r="U7" i="5"/>
  <c r="T7" i="5"/>
  <c r="K7" i="5"/>
  <c r="O7" i="5"/>
  <c r="N7" i="5"/>
  <c r="M7" i="5"/>
  <c r="L7" i="5"/>
  <c r="G7" i="5"/>
  <c r="F7" i="5"/>
  <c r="E7" i="5"/>
  <c r="D7" i="5"/>
  <c r="S6" i="5"/>
  <c r="W6" i="5"/>
  <c r="V6" i="5"/>
  <c r="U6" i="5"/>
  <c r="T6" i="5"/>
  <c r="K6" i="5"/>
  <c r="O6" i="5"/>
  <c r="N6" i="5"/>
  <c r="M6" i="5"/>
  <c r="L6" i="5"/>
  <c r="G6" i="5"/>
  <c r="F6" i="5"/>
  <c r="E6" i="5"/>
  <c r="D6" i="5"/>
  <c r="S5" i="5"/>
  <c r="W5" i="5"/>
  <c r="V5" i="5"/>
  <c r="U5" i="5"/>
  <c r="T5" i="5"/>
  <c r="K5" i="5"/>
  <c r="O5" i="5"/>
  <c r="N5" i="5"/>
  <c r="M5" i="5"/>
  <c r="L5" i="5"/>
  <c r="G5" i="5"/>
  <c r="F5" i="5"/>
  <c r="E5" i="5"/>
  <c r="D5" i="5"/>
  <c r="S87" i="3"/>
  <c r="W87" i="3"/>
  <c r="S88" i="3"/>
  <c r="W88" i="3"/>
  <c r="S89" i="3"/>
  <c r="W89" i="3"/>
  <c r="S90" i="3"/>
  <c r="W90" i="3"/>
  <c r="S91" i="3"/>
  <c r="W91" i="3"/>
  <c r="S92" i="3"/>
  <c r="W92" i="3"/>
  <c r="S95" i="3"/>
  <c r="W95" i="3"/>
  <c r="S96" i="3"/>
  <c r="W96" i="3"/>
  <c r="S97" i="3"/>
  <c r="W97" i="3"/>
  <c r="S98" i="3"/>
  <c r="W98" i="3"/>
  <c r="S99" i="3"/>
  <c r="W99" i="3"/>
  <c r="S100" i="3"/>
  <c r="W100" i="3"/>
  <c r="S101" i="3"/>
  <c r="W101" i="3"/>
  <c r="S104" i="3"/>
  <c r="W104" i="3"/>
  <c r="S105" i="3"/>
  <c r="W105" i="3"/>
  <c r="S106" i="3"/>
  <c r="W106" i="3"/>
  <c r="S107" i="3"/>
  <c r="W107" i="3"/>
  <c r="S86" i="3"/>
  <c r="W86" i="3"/>
  <c r="V87" i="3"/>
  <c r="V88" i="3"/>
  <c r="V89" i="3"/>
  <c r="V90" i="3"/>
  <c r="V91" i="3"/>
  <c r="V92" i="3"/>
  <c r="V95" i="3"/>
  <c r="V96" i="3"/>
  <c r="V97" i="3"/>
  <c r="V98" i="3"/>
  <c r="V99" i="3"/>
  <c r="V100" i="3"/>
  <c r="V101" i="3"/>
  <c r="V104" i="3"/>
  <c r="V105" i="3"/>
  <c r="V106" i="3"/>
  <c r="V107" i="3"/>
  <c r="V86" i="3"/>
  <c r="U87" i="3"/>
  <c r="U88" i="3"/>
  <c r="U89" i="3"/>
  <c r="U90" i="3"/>
  <c r="U91" i="3"/>
  <c r="U92" i="3"/>
  <c r="U95" i="3"/>
  <c r="U96" i="3"/>
  <c r="U97" i="3"/>
  <c r="U98" i="3"/>
  <c r="U99" i="3"/>
  <c r="U100" i="3"/>
  <c r="U101" i="3"/>
  <c r="U104" i="3"/>
  <c r="U105" i="3"/>
  <c r="U106" i="3"/>
  <c r="U107" i="3"/>
  <c r="U86" i="3"/>
  <c r="T87" i="3"/>
  <c r="T88" i="3"/>
  <c r="T89" i="3"/>
  <c r="T90" i="3"/>
  <c r="T91" i="3"/>
  <c r="T92" i="3"/>
  <c r="T95" i="3"/>
  <c r="T96" i="3"/>
  <c r="T97" i="3"/>
  <c r="T98" i="3"/>
  <c r="T99" i="3"/>
  <c r="T100" i="3"/>
  <c r="T101" i="3"/>
  <c r="T104" i="3"/>
  <c r="T105" i="3"/>
  <c r="T106" i="3"/>
  <c r="T107" i="3"/>
  <c r="T86" i="3"/>
  <c r="K87" i="3"/>
  <c r="O87" i="3"/>
  <c r="K88" i="3"/>
  <c r="O88" i="3"/>
  <c r="K89" i="3"/>
  <c r="O89" i="3"/>
  <c r="K90" i="3"/>
  <c r="O90" i="3"/>
  <c r="K91" i="3"/>
  <c r="O91" i="3"/>
  <c r="K92" i="3"/>
  <c r="O92" i="3"/>
  <c r="K95" i="3"/>
  <c r="O95" i="3"/>
  <c r="K96" i="3"/>
  <c r="O96" i="3"/>
  <c r="K97" i="3"/>
  <c r="O97" i="3"/>
  <c r="K98" i="3"/>
  <c r="O98" i="3"/>
  <c r="K99" i="3"/>
  <c r="O99" i="3"/>
  <c r="K100" i="3"/>
  <c r="O100" i="3"/>
  <c r="K101" i="3"/>
  <c r="O101" i="3"/>
  <c r="K104" i="3"/>
  <c r="O104" i="3"/>
  <c r="K105" i="3"/>
  <c r="O105" i="3"/>
  <c r="K106" i="3"/>
  <c r="O106" i="3"/>
  <c r="K107" i="3"/>
  <c r="O107" i="3"/>
  <c r="K86" i="3"/>
  <c r="O86" i="3"/>
  <c r="N87" i="3"/>
  <c r="N88" i="3"/>
  <c r="N89" i="3"/>
  <c r="N90" i="3"/>
  <c r="N91" i="3"/>
  <c r="N92" i="3"/>
  <c r="N95" i="3"/>
  <c r="N96" i="3"/>
  <c r="N97" i="3"/>
  <c r="N98" i="3"/>
  <c r="N99" i="3"/>
  <c r="N100" i="3"/>
  <c r="N101" i="3"/>
  <c r="N104" i="3"/>
  <c r="N105" i="3"/>
  <c r="N106" i="3"/>
  <c r="N107" i="3"/>
  <c r="N86" i="3"/>
  <c r="M87" i="3"/>
  <c r="M88" i="3"/>
  <c r="M89" i="3"/>
  <c r="M90" i="3"/>
  <c r="M91" i="3"/>
  <c r="M92" i="3"/>
  <c r="M95" i="3"/>
  <c r="M96" i="3"/>
  <c r="M97" i="3"/>
  <c r="M98" i="3"/>
  <c r="M99" i="3"/>
  <c r="M100" i="3"/>
  <c r="M101" i="3"/>
  <c r="M104" i="3"/>
  <c r="M105" i="3"/>
  <c r="M106" i="3"/>
  <c r="M107" i="3"/>
  <c r="M86" i="3"/>
  <c r="L107" i="3"/>
  <c r="L87" i="3"/>
  <c r="L88" i="3"/>
  <c r="L89" i="3"/>
  <c r="L90" i="3"/>
  <c r="L91" i="3"/>
  <c r="L92" i="3"/>
  <c r="L95" i="3"/>
  <c r="L96" i="3"/>
  <c r="L97" i="3"/>
  <c r="L98" i="3"/>
  <c r="L99" i="3"/>
  <c r="L100" i="3"/>
  <c r="L101" i="3"/>
  <c r="L104" i="3"/>
  <c r="L105" i="3"/>
  <c r="L106" i="3"/>
  <c r="L86" i="3"/>
  <c r="S60" i="3"/>
  <c r="W60" i="3"/>
  <c r="S61" i="3"/>
  <c r="W61" i="3"/>
  <c r="S62" i="3"/>
  <c r="W62" i="3"/>
  <c r="S63" i="3"/>
  <c r="W63" i="3"/>
  <c r="S64" i="3"/>
  <c r="W64" i="3"/>
  <c r="S65" i="3"/>
  <c r="W65" i="3"/>
  <c r="S68" i="3"/>
  <c r="W68" i="3"/>
  <c r="S69" i="3"/>
  <c r="W69" i="3"/>
  <c r="S70" i="3"/>
  <c r="W70" i="3"/>
  <c r="S71" i="3"/>
  <c r="W71" i="3"/>
  <c r="S72" i="3"/>
  <c r="W72" i="3"/>
  <c r="S73" i="3"/>
  <c r="W73" i="3"/>
  <c r="S74" i="3"/>
  <c r="W74" i="3"/>
  <c r="S77" i="3"/>
  <c r="W77" i="3"/>
  <c r="S78" i="3"/>
  <c r="W78" i="3"/>
  <c r="S79" i="3"/>
  <c r="W79" i="3"/>
  <c r="S80" i="3"/>
  <c r="W80" i="3"/>
  <c r="S59" i="3"/>
  <c r="W59" i="3"/>
  <c r="V60" i="3"/>
  <c r="V61" i="3"/>
  <c r="V62" i="3"/>
  <c r="V63" i="3"/>
  <c r="V64" i="3"/>
  <c r="V65" i="3"/>
  <c r="V68" i="3"/>
  <c r="V69" i="3"/>
  <c r="V70" i="3"/>
  <c r="V71" i="3"/>
  <c r="V72" i="3"/>
  <c r="V73" i="3"/>
  <c r="V74" i="3"/>
  <c r="V77" i="3"/>
  <c r="V78" i="3"/>
  <c r="V79" i="3"/>
  <c r="V80" i="3"/>
  <c r="V59" i="3"/>
  <c r="U60" i="3"/>
  <c r="U61" i="3"/>
  <c r="U62" i="3"/>
  <c r="U63" i="3"/>
  <c r="U64" i="3"/>
  <c r="U65" i="3"/>
  <c r="U68" i="3"/>
  <c r="U69" i="3"/>
  <c r="U70" i="3"/>
  <c r="U71" i="3"/>
  <c r="U72" i="3"/>
  <c r="U73" i="3"/>
  <c r="U74" i="3"/>
  <c r="U77" i="3"/>
  <c r="U78" i="3"/>
  <c r="U79" i="3"/>
  <c r="U80" i="3"/>
  <c r="U59" i="3"/>
  <c r="T60" i="3"/>
  <c r="T61" i="3"/>
  <c r="T62" i="3"/>
  <c r="T63" i="3"/>
  <c r="T64" i="3"/>
  <c r="T65" i="3"/>
  <c r="T68" i="3"/>
  <c r="T69" i="3"/>
  <c r="T70" i="3"/>
  <c r="T71" i="3"/>
  <c r="T72" i="3"/>
  <c r="T73" i="3"/>
  <c r="T74" i="3"/>
  <c r="T77" i="3"/>
  <c r="T78" i="3"/>
  <c r="T79" i="3"/>
  <c r="T80" i="3"/>
  <c r="T59" i="3"/>
  <c r="K60" i="3"/>
  <c r="O60" i="3"/>
  <c r="K61" i="3"/>
  <c r="O61" i="3"/>
  <c r="K62" i="3"/>
  <c r="O62" i="3"/>
  <c r="K63" i="3"/>
  <c r="O63" i="3"/>
  <c r="K64" i="3"/>
  <c r="O64" i="3"/>
  <c r="K65" i="3"/>
  <c r="O65" i="3"/>
  <c r="K68" i="3"/>
  <c r="O68" i="3"/>
  <c r="K69" i="3"/>
  <c r="O69" i="3"/>
  <c r="K70" i="3"/>
  <c r="O70" i="3"/>
  <c r="K71" i="3"/>
  <c r="O71" i="3"/>
  <c r="K72" i="3"/>
  <c r="O72" i="3"/>
  <c r="K73" i="3"/>
  <c r="O73" i="3"/>
  <c r="K74" i="3"/>
  <c r="O74" i="3"/>
  <c r="K77" i="3"/>
  <c r="O77" i="3"/>
  <c r="K78" i="3"/>
  <c r="O78" i="3"/>
  <c r="K79" i="3"/>
  <c r="O79" i="3"/>
  <c r="K80" i="3"/>
  <c r="O80" i="3"/>
  <c r="K59" i="3"/>
  <c r="O59" i="3"/>
  <c r="N60" i="3"/>
  <c r="N61" i="3"/>
  <c r="N62" i="3"/>
  <c r="N63" i="3"/>
  <c r="N64" i="3"/>
  <c r="N65" i="3"/>
  <c r="N68" i="3"/>
  <c r="N69" i="3"/>
  <c r="N70" i="3"/>
  <c r="N71" i="3"/>
  <c r="N72" i="3"/>
  <c r="N73" i="3"/>
  <c r="N74" i="3"/>
  <c r="N77" i="3"/>
  <c r="N78" i="3"/>
  <c r="N79" i="3"/>
  <c r="N80" i="3"/>
  <c r="N59" i="3"/>
  <c r="M60" i="3"/>
  <c r="M61" i="3"/>
  <c r="M62" i="3"/>
  <c r="M63" i="3"/>
  <c r="M64" i="3"/>
  <c r="M65" i="3"/>
  <c r="M68" i="3"/>
  <c r="M69" i="3"/>
  <c r="M70" i="3"/>
  <c r="M71" i="3"/>
  <c r="M72" i="3"/>
  <c r="M73" i="3"/>
  <c r="M74" i="3"/>
  <c r="M77" i="3"/>
  <c r="M78" i="3"/>
  <c r="M79" i="3"/>
  <c r="M80" i="3"/>
  <c r="M59" i="3"/>
  <c r="L60" i="3"/>
  <c r="L61" i="3"/>
  <c r="L62" i="3"/>
  <c r="L63" i="3"/>
  <c r="L64" i="3"/>
  <c r="L65" i="3"/>
  <c r="L68" i="3"/>
  <c r="L69" i="3"/>
  <c r="L70" i="3"/>
  <c r="L71" i="3"/>
  <c r="L72" i="3"/>
  <c r="L73" i="3"/>
  <c r="L74" i="3"/>
  <c r="L77" i="3"/>
  <c r="L78" i="3"/>
  <c r="L79" i="3"/>
  <c r="L80" i="3"/>
  <c r="L59" i="3"/>
  <c r="G87" i="3"/>
  <c r="G88" i="3"/>
  <c r="G89" i="3"/>
  <c r="G90" i="3"/>
  <c r="G91" i="3"/>
  <c r="G92" i="3"/>
  <c r="G95" i="3"/>
  <c r="G96" i="3"/>
  <c r="G97" i="3"/>
  <c r="G98" i="3"/>
  <c r="G99" i="3"/>
  <c r="G100" i="3"/>
  <c r="G101" i="3"/>
  <c r="G104" i="3"/>
  <c r="G105" i="3"/>
  <c r="G106" i="3"/>
  <c r="G107" i="3"/>
  <c r="G86" i="3"/>
  <c r="F87" i="3"/>
  <c r="F88" i="3"/>
  <c r="F89" i="3"/>
  <c r="F90" i="3"/>
  <c r="F91" i="3"/>
  <c r="F92" i="3"/>
  <c r="F95" i="3"/>
  <c r="F96" i="3"/>
  <c r="F97" i="3"/>
  <c r="F98" i="3"/>
  <c r="F99" i="3"/>
  <c r="F100" i="3"/>
  <c r="F101" i="3"/>
  <c r="F104" i="3"/>
  <c r="F105" i="3"/>
  <c r="F106" i="3"/>
  <c r="F107" i="3"/>
  <c r="F86" i="3"/>
  <c r="E87" i="3"/>
  <c r="E88" i="3"/>
  <c r="E89" i="3"/>
  <c r="E90" i="3"/>
  <c r="E91" i="3"/>
  <c r="E92" i="3"/>
  <c r="E95" i="3"/>
  <c r="E96" i="3"/>
  <c r="E97" i="3"/>
  <c r="E98" i="3"/>
  <c r="E99" i="3"/>
  <c r="E100" i="3"/>
  <c r="E101" i="3"/>
  <c r="E104" i="3"/>
  <c r="E105" i="3"/>
  <c r="E106" i="3"/>
  <c r="E107" i="3"/>
  <c r="E86" i="3"/>
  <c r="D87" i="3"/>
  <c r="D88" i="3"/>
  <c r="D89" i="3"/>
  <c r="D90" i="3"/>
  <c r="D91" i="3"/>
  <c r="D92" i="3"/>
  <c r="D95" i="3"/>
  <c r="D96" i="3"/>
  <c r="D97" i="3"/>
  <c r="D98" i="3"/>
  <c r="D99" i="3"/>
  <c r="D100" i="3"/>
  <c r="D101" i="3"/>
  <c r="D104" i="3"/>
  <c r="D105" i="3"/>
  <c r="D106" i="3"/>
  <c r="D107" i="3"/>
  <c r="D86" i="3"/>
  <c r="G51" i="3"/>
  <c r="G52" i="3"/>
  <c r="G53" i="3"/>
  <c r="G50" i="3"/>
  <c r="G42" i="3"/>
  <c r="G43" i="3"/>
  <c r="G44" i="3"/>
  <c r="G45" i="3"/>
  <c r="G46" i="3"/>
  <c r="G47" i="3"/>
  <c r="G41" i="3"/>
  <c r="G33" i="3"/>
  <c r="G34" i="3"/>
  <c r="G35" i="3"/>
  <c r="G36" i="3"/>
  <c r="G37" i="3"/>
  <c r="G38" i="3"/>
  <c r="G32" i="3"/>
  <c r="F51" i="3"/>
  <c r="F52" i="3"/>
  <c r="F53" i="3"/>
  <c r="F50" i="3"/>
  <c r="F42" i="3"/>
  <c r="F43" i="3"/>
  <c r="F44" i="3"/>
  <c r="F45" i="3"/>
  <c r="F46" i="3"/>
  <c r="F47" i="3"/>
  <c r="F41" i="3"/>
  <c r="F33" i="3"/>
  <c r="F34" i="3"/>
  <c r="F35" i="3"/>
  <c r="F36" i="3"/>
  <c r="F37" i="3"/>
  <c r="F38" i="3"/>
  <c r="F32" i="3"/>
  <c r="E51" i="3"/>
  <c r="E52" i="3"/>
  <c r="E53" i="3"/>
  <c r="E50" i="3"/>
  <c r="E42" i="3"/>
  <c r="E43" i="3"/>
  <c r="E44" i="3"/>
  <c r="E45" i="3"/>
  <c r="E46" i="3"/>
  <c r="E47" i="3"/>
  <c r="E41" i="3"/>
  <c r="E33" i="3"/>
  <c r="E34" i="3"/>
  <c r="E35" i="3"/>
  <c r="E36" i="3"/>
  <c r="E37" i="3"/>
  <c r="E38" i="3"/>
  <c r="E32" i="3"/>
  <c r="D51" i="3"/>
  <c r="D52" i="3"/>
  <c r="D53" i="3"/>
  <c r="D50" i="3"/>
  <c r="D42" i="3"/>
  <c r="D43" i="3"/>
  <c r="D44" i="3"/>
  <c r="D45" i="3"/>
  <c r="D46" i="3"/>
  <c r="D47" i="3"/>
  <c r="D41" i="3"/>
  <c r="D33" i="3"/>
  <c r="D34" i="3"/>
  <c r="D35" i="3"/>
  <c r="D36" i="3"/>
  <c r="D37" i="3"/>
  <c r="D38" i="3"/>
  <c r="D32" i="3"/>
  <c r="G78" i="3"/>
  <c r="G79" i="3"/>
  <c r="G80" i="3"/>
  <c r="G77" i="3"/>
  <c r="G69" i="3"/>
  <c r="G70" i="3"/>
  <c r="G71" i="3"/>
  <c r="G72" i="3"/>
  <c r="G73" i="3"/>
  <c r="G74" i="3"/>
  <c r="G68" i="3"/>
  <c r="G60" i="3"/>
  <c r="G61" i="3"/>
  <c r="G62" i="3"/>
  <c r="G63" i="3"/>
  <c r="G64" i="3"/>
  <c r="G65" i="3"/>
  <c r="G59" i="3"/>
  <c r="F78" i="3"/>
  <c r="F79" i="3"/>
  <c r="F80" i="3"/>
  <c r="F77" i="3"/>
  <c r="F69" i="3"/>
  <c r="F70" i="3"/>
  <c r="F71" i="3"/>
  <c r="F72" i="3"/>
  <c r="F73" i="3"/>
  <c r="F74" i="3"/>
  <c r="F68" i="3"/>
  <c r="F60" i="3"/>
  <c r="F61" i="3"/>
  <c r="F62" i="3"/>
  <c r="F63" i="3"/>
  <c r="F64" i="3"/>
  <c r="F65" i="3"/>
  <c r="F59" i="3"/>
  <c r="E78" i="3"/>
  <c r="E79" i="3"/>
  <c r="E80" i="3"/>
  <c r="E77" i="3"/>
  <c r="E69" i="3"/>
  <c r="E70" i="3"/>
  <c r="E71" i="3"/>
  <c r="E72" i="3"/>
  <c r="E73" i="3"/>
  <c r="E74" i="3"/>
  <c r="E68" i="3"/>
  <c r="E60" i="3"/>
  <c r="E61" i="3"/>
  <c r="E62" i="3"/>
  <c r="E63" i="3"/>
  <c r="E64" i="3"/>
  <c r="E65" i="3"/>
  <c r="E59" i="3"/>
  <c r="D78" i="3"/>
  <c r="D79" i="3"/>
  <c r="D80" i="3"/>
  <c r="D77" i="3"/>
  <c r="D69" i="3"/>
  <c r="D70" i="3"/>
  <c r="D71" i="3"/>
  <c r="D72" i="3"/>
  <c r="D73" i="3"/>
  <c r="D74" i="3"/>
  <c r="D68" i="3"/>
  <c r="D60" i="3"/>
  <c r="D61" i="3"/>
  <c r="D62" i="3"/>
  <c r="D63" i="3"/>
  <c r="D64" i="3"/>
  <c r="D65" i="3"/>
  <c r="D59" i="3"/>
  <c r="K51" i="3"/>
  <c r="O51" i="3"/>
  <c r="K52" i="3"/>
  <c r="O52" i="3"/>
  <c r="K53" i="3"/>
  <c r="O53" i="3"/>
  <c r="K50" i="3"/>
  <c r="O50" i="3"/>
  <c r="K42" i="3"/>
  <c r="O42" i="3"/>
  <c r="K43" i="3"/>
  <c r="O43" i="3"/>
  <c r="K44" i="3"/>
  <c r="O44" i="3"/>
  <c r="K45" i="3"/>
  <c r="O45" i="3"/>
  <c r="K46" i="3"/>
  <c r="O46" i="3"/>
  <c r="K47" i="3"/>
  <c r="O47" i="3"/>
  <c r="K41" i="3"/>
  <c r="O41" i="3"/>
  <c r="K33" i="3"/>
  <c r="O33" i="3"/>
  <c r="K34" i="3"/>
  <c r="O34" i="3"/>
  <c r="K35" i="3"/>
  <c r="O35" i="3"/>
  <c r="K36" i="3"/>
  <c r="O36" i="3"/>
  <c r="K37" i="3"/>
  <c r="O37" i="3"/>
  <c r="K38" i="3"/>
  <c r="O38" i="3"/>
  <c r="K32" i="3"/>
  <c r="O32" i="3"/>
  <c r="N51" i="3"/>
  <c r="N52" i="3"/>
  <c r="N53" i="3"/>
  <c r="N50" i="3"/>
  <c r="N42" i="3"/>
  <c r="N43" i="3"/>
  <c r="N44" i="3"/>
  <c r="N45" i="3"/>
  <c r="N46" i="3"/>
  <c r="N47" i="3"/>
  <c r="N41" i="3"/>
  <c r="N33" i="3"/>
  <c r="N34" i="3"/>
  <c r="N35" i="3"/>
  <c r="N36" i="3"/>
  <c r="N37" i="3"/>
  <c r="N38" i="3"/>
  <c r="N32" i="3"/>
  <c r="M51" i="3"/>
  <c r="M52" i="3"/>
  <c r="M53" i="3"/>
  <c r="M50" i="3"/>
  <c r="M42" i="3"/>
  <c r="M43" i="3"/>
  <c r="M44" i="3"/>
  <c r="M45" i="3"/>
  <c r="M46" i="3"/>
  <c r="M47" i="3"/>
  <c r="M41" i="3"/>
  <c r="M33" i="3"/>
  <c r="M34" i="3"/>
  <c r="M35" i="3"/>
  <c r="M36" i="3"/>
  <c r="M37" i="3"/>
  <c r="M38" i="3"/>
  <c r="M32" i="3"/>
  <c r="L51" i="3"/>
  <c r="L52" i="3"/>
  <c r="L53" i="3"/>
  <c r="L50" i="3"/>
  <c r="L42" i="3"/>
  <c r="L43" i="3"/>
  <c r="L44" i="3"/>
  <c r="L45" i="3"/>
  <c r="L46" i="3"/>
  <c r="L47" i="3"/>
  <c r="L41" i="3"/>
  <c r="L33" i="3"/>
  <c r="L34" i="3"/>
  <c r="L35" i="3"/>
  <c r="L36" i="3"/>
  <c r="L37" i="3"/>
  <c r="L38" i="3"/>
  <c r="L32" i="3"/>
  <c r="S51" i="3"/>
  <c r="W51" i="3"/>
  <c r="S52" i="3"/>
  <c r="W52" i="3"/>
  <c r="S53" i="3"/>
  <c r="W53" i="3"/>
  <c r="S50" i="3"/>
  <c r="W50" i="3"/>
  <c r="S42" i="3"/>
  <c r="W42" i="3"/>
  <c r="S43" i="3"/>
  <c r="W43" i="3"/>
  <c r="S44" i="3"/>
  <c r="W44" i="3"/>
  <c r="S45" i="3"/>
  <c r="W45" i="3"/>
  <c r="S46" i="3"/>
  <c r="W46" i="3"/>
  <c r="S47" i="3"/>
  <c r="W47" i="3"/>
  <c r="S41" i="3"/>
  <c r="W41" i="3"/>
  <c r="S33" i="3"/>
  <c r="W33" i="3"/>
  <c r="S34" i="3"/>
  <c r="W34" i="3"/>
  <c r="S35" i="3"/>
  <c r="W35" i="3"/>
  <c r="S36" i="3"/>
  <c r="W36" i="3"/>
  <c r="S37" i="3"/>
  <c r="W37" i="3"/>
  <c r="S38" i="3"/>
  <c r="W38" i="3"/>
  <c r="S32" i="3"/>
  <c r="W32" i="3"/>
  <c r="V51" i="3"/>
  <c r="V52" i="3"/>
  <c r="V53" i="3"/>
  <c r="V50" i="3"/>
  <c r="V42" i="3"/>
  <c r="V43" i="3"/>
  <c r="V44" i="3"/>
  <c r="V45" i="3"/>
  <c r="V46" i="3"/>
  <c r="V47" i="3"/>
  <c r="V41" i="3"/>
  <c r="V33" i="3"/>
  <c r="V34" i="3"/>
  <c r="V35" i="3"/>
  <c r="V36" i="3"/>
  <c r="V37" i="3"/>
  <c r="V38" i="3"/>
  <c r="V32" i="3"/>
  <c r="U51" i="3"/>
  <c r="U52" i="3"/>
  <c r="U53" i="3"/>
  <c r="U50" i="3"/>
  <c r="U42" i="3"/>
  <c r="U43" i="3"/>
  <c r="U44" i="3"/>
  <c r="U45" i="3"/>
  <c r="U46" i="3"/>
  <c r="U47" i="3"/>
  <c r="U41" i="3"/>
  <c r="U33" i="3"/>
  <c r="U34" i="3"/>
  <c r="U35" i="3"/>
  <c r="U36" i="3"/>
  <c r="U37" i="3"/>
  <c r="U38" i="3"/>
  <c r="U32" i="3"/>
  <c r="T51" i="3"/>
  <c r="T52" i="3"/>
  <c r="T53" i="3"/>
  <c r="T50" i="3"/>
  <c r="T42" i="3"/>
  <c r="T43" i="3"/>
  <c r="T44" i="3"/>
  <c r="T45" i="3"/>
  <c r="T46" i="3"/>
  <c r="T47" i="3"/>
  <c r="T41" i="3"/>
  <c r="T33" i="3"/>
  <c r="T34" i="3"/>
  <c r="T35" i="3"/>
  <c r="T36" i="3"/>
  <c r="T37" i="3"/>
  <c r="T38" i="3"/>
  <c r="T32" i="3"/>
  <c r="S24" i="3"/>
  <c r="W24" i="3"/>
  <c r="S25" i="3"/>
  <c r="W25" i="3"/>
  <c r="S26" i="3"/>
  <c r="W26" i="3"/>
  <c r="S23" i="3"/>
  <c r="W23" i="3"/>
  <c r="S15" i="3"/>
  <c r="W15" i="3"/>
  <c r="S16" i="3"/>
  <c r="W16" i="3"/>
  <c r="S17" i="3"/>
  <c r="W17" i="3"/>
  <c r="S18" i="3"/>
  <c r="W18" i="3"/>
  <c r="S19" i="3"/>
  <c r="W19" i="3"/>
  <c r="S20" i="3"/>
  <c r="W20" i="3"/>
  <c r="S14" i="3"/>
  <c r="W14" i="3"/>
  <c r="S6" i="3"/>
  <c r="W6" i="3"/>
  <c r="S7" i="3"/>
  <c r="W7" i="3"/>
  <c r="S8" i="3"/>
  <c r="W8" i="3"/>
  <c r="S9" i="3"/>
  <c r="W9" i="3"/>
  <c r="S10" i="3"/>
  <c r="W10" i="3"/>
  <c r="S11" i="3"/>
  <c r="W11" i="3"/>
  <c r="S5" i="3"/>
  <c r="W5" i="3"/>
  <c r="V24" i="3"/>
  <c r="V25" i="3"/>
  <c r="V26" i="3"/>
  <c r="V23" i="3"/>
  <c r="V15" i="3"/>
  <c r="V16" i="3"/>
  <c r="V17" i="3"/>
  <c r="V18" i="3"/>
  <c r="V19" i="3"/>
  <c r="V20" i="3"/>
  <c r="V14" i="3"/>
  <c r="V6" i="3"/>
  <c r="V7" i="3"/>
  <c r="V8" i="3"/>
  <c r="V9" i="3"/>
  <c r="V10" i="3"/>
  <c r="V11" i="3"/>
  <c r="V5" i="3"/>
  <c r="U24" i="3"/>
  <c r="U25" i="3"/>
  <c r="U26" i="3"/>
  <c r="U23" i="3"/>
  <c r="U15" i="3"/>
  <c r="U16" i="3"/>
  <c r="U17" i="3"/>
  <c r="U18" i="3"/>
  <c r="U19" i="3"/>
  <c r="U20" i="3"/>
  <c r="U14" i="3"/>
  <c r="U6" i="3"/>
  <c r="U7" i="3"/>
  <c r="U8" i="3"/>
  <c r="U9" i="3"/>
  <c r="U10" i="3"/>
  <c r="U11" i="3"/>
  <c r="U5" i="3"/>
  <c r="T24" i="3"/>
  <c r="T25" i="3"/>
  <c r="T26" i="3"/>
  <c r="T23" i="3"/>
  <c r="T15" i="3"/>
  <c r="T16" i="3"/>
  <c r="T17" i="3"/>
  <c r="T18" i="3"/>
  <c r="T19" i="3"/>
  <c r="T20" i="3"/>
  <c r="T14" i="3"/>
  <c r="T6" i="3"/>
  <c r="T7" i="3"/>
  <c r="T8" i="3"/>
  <c r="T9" i="3"/>
  <c r="T10" i="3"/>
  <c r="T11" i="3"/>
  <c r="T5" i="3"/>
  <c r="K24" i="3"/>
  <c r="O24" i="3"/>
  <c r="K25" i="3"/>
  <c r="O25" i="3"/>
  <c r="K26" i="3"/>
  <c r="O26" i="3"/>
  <c r="K23" i="3"/>
  <c r="O23" i="3"/>
  <c r="K15" i="3"/>
  <c r="O15" i="3"/>
  <c r="K16" i="3"/>
  <c r="O16" i="3"/>
  <c r="K17" i="3"/>
  <c r="O17" i="3"/>
  <c r="K18" i="3"/>
  <c r="O18" i="3"/>
  <c r="K19" i="3"/>
  <c r="O19" i="3"/>
  <c r="K20" i="3"/>
  <c r="O20" i="3"/>
  <c r="K14" i="3"/>
  <c r="O14" i="3"/>
  <c r="K6" i="3"/>
  <c r="O6" i="3"/>
  <c r="K7" i="3"/>
  <c r="O7" i="3"/>
  <c r="K8" i="3"/>
  <c r="O8" i="3"/>
  <c r="K9" i="3"/>
  <c r="O9" i="3"/>
  <c r="K10" i="3"/>
  <c r="O10" i="3"/>
  <c r="K11" i="3"/>
  <c r="O11" i="3"/>
  <c r="K5" i="3"/>
  <c r="O5" i="3"/>
  <c r="N24" i="3"/>
  <c r="N25" i="3"/>
  <c r="N26" i="3"/>
  <c r="N23" i="3"/>
  <c r="N15" i="3"/>
  <c r="N16" i="3"/>
  <c r="N17" i="3"/>
  <c r="N18" i="3"/>
  <c r="N19" i="3"/>
  <c r="N20" i="3"/>
  <c r="N14" i="3"/>
  <c r="N6" i="3"/>
  <c r="N7" i="3"/>
  <c r="N8" i="3"/>
  <c r="N9" i="3"/>
  <c r="N10" i="3"/>
  <c r="N11" i="3"/>
  <c r="N5" i="3"/>
  <c r="M26" i="3"/>
  <c r="M24" i="3"/>
  <c r="M25" i="3"/>
  <c r="M23" i="3"/>
  <c r="M15" i="3"/>
  <c r="M16" i="3"/>
  <c r="M17" i="3"/>
  <c r="M18" i="3"/>
  <c r="M19" i="3"/>
  <c r="M20" i="3"/>
  <c r="M14" i="3"/>
  <c r="M6" i="3"/>
  <c r="M7" i="3"/>
  <c r="M8" i="3"/>
  <c r="M9" i="3"/>
  <c r="M10" i="3"/>
  <c r="M11" i="3"/>
  <c r="M5" i="3"/>
  <c r="L24" i="3"/>
  <c r="L25" i="3"/>
  <c r="L26" i="3"/>
  <c r="L23" i="3"/>
  <c r="L15" i="3"/>
  <c r="L16" i="3"/>
  <c r="L17" i="3"/>
  <c r="L18" i="3"/>
  <c r="L19" i="3"/>
  <c r="L20" i="3"/>
  <c r="L14" i="3"/>
  <c r="L6" i="3"/>
  <c r="L7" i="3"/>
  <c r="L8" i="3"/>
  <c r="L9" i="3"/>
  <c r="L10" i="3"/>
  <c r="L11" i="3"/>
  <c r="L5" i="3"/>
  <c r="G26" i="3"/>
  <c r="F26" i="3"/>
  <c r="E26" i="3"/>
  <c r="D26" i="3"/>
  <c r="G25" i="3"/>
  <c r="F25" i="3"/>
  <c r="E25" i="3"/>
  <c r="D25" i="3"/>
  <c r="G24" i="3"/>
  <c r="F24" i="3"/>
  <c r="E24" i="3"/>
  <c r="D24" i="3"/>
  <c r="G23" i="3"/>
  <c r="F23" i="3"/>
  <c r="E23" i="3"/>
  <c r="D23" i="3"/>
  <c r="G20" i="3"/>
  <c r="F20" i="3"/>
  <c r="E20" i="3"/>
  <c r="D20" i="3"/>
  <c r="G19" i="3"/>
  <c r="F19" i="3"/>
  <c r="E19" i="3"/>
  <c r="D19" i="3"/>
  <c r="G18" i="3"/>
  <c r="F18" i="3"/>
  <c r="E18" i="3"/>
  <c r="D18" i="3"/>
  <c r="G17" i="3"/>
  <c r="F17" i="3"/>
  <c r="E17" i="3"/>
  <c r="D17" i="3"/>
  <c r="G16" i="3"/>
  <c r="F16" i="3"/>
  <c r="E16" i="3"/>
  <c r="D16" i="3"/>
  <c r="G15" i="3"/>
  <c r="F15" i="3"/>
  <c r="E15" i="3"/>
  <c r="D15" i="3"/>
  <c r="G14" i="3"/>
  <c r="F14" i="3"/>
  <c r="E14" i="3"/>
  <c r="D14" i="3"/>
  <c r="G11" i="3"/>
  <c r="F11" i="3"/>
  <c r="E11" i="3"/>
  <c r="D11" i="3"/>
  <c r="G10" i="3"/>
  <c r="F10" i="3"/>
  <c r="E10" i="3"/>
  <c r="D10" i="3"/>
  <c r="G9" i="3"/>
  <c r="F9" i="3"/>
  <c r="E9" i="3"/>
  <c r="D9" i="3"/>
  <c r="G8" i="3"/>
  <c r="F8" i="3"/>
  <c r="E8" i="3"/>
  <c r="D8" i="3"/>
  <c r="G7" i="3"/>
  <c r="F7" i="3"/>
  <c r="E7" i="3"/>
  <c r="D7" i="3"/>
  <c r="G6" i="3"/>
  <c r="F6" i="3"/>
  <c r="E6" i="3"/>
  <c r="D6" i="3"/>
  <c r="G5" i="3"/>
  <c r="F5" i="3"/>
  <c r="E5" i="3"/>
  <c r="D5" i="3"/>
  <c r="G14" i="1"/>
  <c r="F14" i="1"/>
  <c r="E14" i="1"/>
  <c r="D14" i="1"/>
  <c r="G5" i="1"/>
  <c r="F5" i="1"/>
  <c r="E5" i="1"/>
  <c r="D5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7" i="1"/>
  <c r="G8" i="1"/>
  <c r="G9" i="1"/>
  <c r="G10" i="1"/>
  <c r="G11" i="1"/>
  <c r="G6" i="1"/>
  <c r="F7" i="1"/>
  <c r="F8" i="1"/>
  <c r="F9" i="1"/>
  <c r="F10" i="1"/>
  <c r="F11" i="1"/>
  <c r="F6" i="1"/>
  <c r="E7" i="1"/>
  <c r="E8" i="1"/>
  <c r="E9" i="1"/>
  <c r="E10" i="1"/>
  <c r="E11" i="1"/>
  <c r="E6" i="1"/>
  <c r="D7" i="1"/>
  <c r="D8" i="1"/>
  <c r="D9" i="1"/>
  <c r="D10" i="1"/>
  <c r="D11" i="1"/>
  <c r="D6" i="1"/>
</calcChain>
</file>

<file path=xl/comments1.xml><?xml version="1.0" encoding="utf-8"?>
<comments xmlns="http://schemas.openxmlformats.org/spreadsheetml/2006/main">
  <authors>
    <author>Sunil Vulli</author>
  </authors>
  <commentList>
    <comment ref="L32" authorId="0">
      <text>
        <r>
          <rPr>
            <sz val="12"/>
            <color theme="1"/>
            <rFont val="Calibri"/>
            <family val="2"/>
            <scheme val="minor"/>
          </rPr>
          <t>Sunil Vulli:</t>
        </r>
        <r>
          <rPr>
            <sz val="9"/>
            <color indexed="81"/>
            <rFont val="Calibri"/>
            <family val="2"/>
          </rPr>
          <t xml:space="preserve">
its calcualted based on 4 times the price of 1 code group along with a 10% discount
</t>
        </r>
      </text>
    </comment>
  </commentList>
</comments>
</file>

<file path=xl/sharedStrings.xml><?xml version="1.0" encoding="utf-8"?>
<sst xmlns="http://schemas.openxmlformats.org/spreadsheetml/2006/main" count="867" uniqueCount="132">
  <si>
    <t>3 year</t>
  </si>
  <si>
    <t>1 year</t>
  </si>
  <si>
    <t>5 year</t>
  </si>
  <si>
    <t>7 year</t>
  </si>
  <si>
    <t>2 year</t>
  </si>
  <si>
    <t>Pharma &amp; Biotech</t>
  </si>
  <si>
    <t>Medical Device</t>
  </si>
  <si>
    <t>Payer &amp; Provider</t>
  </si>
  <si>
    <t>Customer Class</t>
  </si>
  <si>
    <t>Customer Category</t>
  </si>
  <si>
    <t>&gt;=100 million to &lt;500 million</t>
  </si>
  <si>
    <t>&gt;=5 billion</t>
  </si>
  <si>
    <t>&lt;50 million</t>
  </si>
  <si>
    <t>&gt;=50 million to &lt;100 million</t>
  </si>
  <si>
    <t>&gt;=500 million to &lt;2 billion</t>
  </si>
  <si>
    <t>&gt;=2 billion to &lt;5 billion</t>
  </si>
  <si>
    <t>System Wide Pricing</t>
  </si>
  <si>
    <t>Therapeutic Category Pricing</t>
  </si>
  <si>
    <t>&gt;=25 million to &lt;50 million</t>
  </si>
  <si>
    <t>&lt;25 million</t>
  </si>
  <si>
    <t>1 Therapeutic Class</t>
  </si>
  <si>
    <t>2 Therapeutic Classes</t>
  </si>
  <si>
    <t>National Geographic Territory Pricing</t>
  </si>
  <si>
    <t>Region Geographic Territory Pricing</t>
  </si>
  <si>
    <t>Division Geographic Territory Pricing</t>
  </si>
  <si>
    <t>State Geographic Territory Pricing</t>
  </si>
  <si>
    <t>1 Region/1 Therapeutic Class</t>
  </si>
  <si>
    <t>2 Regions/2 Therapeutic Classes</t>
  </si>
  <si>
    <t>3 Therapeutic Classes</t>
  </si>
  <si>
    <t>3 Regions/3 Therapeutic Classes</t>
  </si>
  <si>
    <t>1 Division/1 Therapeutic Classes</t>
  </si>
  <si>
    <t>1 State/1 Therapeutic Classes</t>
  </si>
  <si>
    <t>2 Divisions/2 Therapeutic Classes</t>
  </si>
  <si>
    <t>2 States/2 Therapeutic Classes</t>
  </si>
  <si>
    <t>3 Divisions/3 Therapeutic Classes</t>
  </si>
  <si>
    <t>3 States/3 Therapeutic Classes</t>
  </si>
  <si>
    <t>Geo</t>
  </si>
  <si>
    <t>TP Class</t>
  </si>
  <si>
    <t>Biz Size</t>
  </si>
  <si>
    <t>Biz Type</t>
  </si>
  <si>
    <t>National</t>
  </si>
  <si>
    <t>Term</t>
  </si>
  <si>
    <t>Regional</t>
  </si>
  <si>
    <t>State</t>
  </si>
  <si>
    <t>All</t>
  </si>
  <si>
    <t>Full Term Pricing</t>
  </si>
  <si>
    <t>Base Annual Subscription</t>
  </si>
  <si>
    <t>Biz type</t>
  </si>
  <si>
    <t>Division</t>
  </si>
  <si>
    <t>Term Discount</t>
  </si>
  <si>
    <t>Base Annual</t>
  </si>
  <si>
    <t>Discounted Annual Subscription</t>
  </si>
  <si>
    <t>TPC Multiplier</t>
  </si>
  <si>
    <t>CBSA</t>
  </si>
  <si>
    <t>Census Entities</t>
  </si>
  <si>
    <t>CBSA Entities</t>
  </si>
  <si>
    <t>County</t>
  </si>
  <si>
    <t>Therapeutic Areas</t>
  </si>
  <si>
    <t>Code Group</t>
  </si>
  <si>
    <t>Report</t>
  </si>
  <si>
    <t>All tabs</t>
  </si>
  <si>
    <t>HCP</t>
  </si>
  <si>
    <t>HCO_Group</t>
  </si>
  <si>
    <t>HCO_Facility</t>
  </si>
  <si>
    <t>Report Retreiver</t>
  </si>
  <si>
    <t>Experience</t>
  </si>
  <si>
    <t>Outcomes</t>
  </si>
  <si>
    <t>Cost</t>
  </si>
  <si>
    <t>Appropriateness</t>
  </si>
  <si>
    <t>Years</t>
  </si>
  <si>
    <t>Business Size</t>
  </si>
  <si>
    <t xml:space="preserve">Business </t>
  </si>
  <si>
    <t>1 Code Group</t>
  </si>
  <si>
    <t>2 or more Code Groups/1 Therapeutic Class</t>
  </si>
  <si>
    <t>Census Entity: NATIONAL</t>
  </si>
  <si>
    <t>Census Entity: REGIONAL</t>
  </si>
  <si>
    <t>Census Entity: DIVISIONAL</t>
  </si>
  <si>
    <t>Census Entity: STATE</t>
  </si>
  <si>
    <t>Census Entity: COUNTY</t>
  </si>
  <si>
    <t>CBSA Entity: CBSA</t>
  </si>
  <si>
    <t>2 Code Groups</t>
  </si>
  <si>
    <t>Retreiver</t>
  </si>
  <si>
    <t>ALL</t>
  </si>
  <si>
    <t>Geo Discount</t>
  </si>
  <si>
    <t>Report Discount</t>
  </si>
  <si>
    <t>Retriever Discount</t>
  </si>
  <si>
    <t>ALL Tabs</t>
  </si>
  <si>
    <t>ALL Therapeutic Areas</t>
  </si>
  <si>
    <t>1 YEAR</t>
  </si>
  <si>
    <t>2 YEARS</t>
  </si>
  <si>
    <t>3 YEARS</t>
  </si>
  <si>
    <t>5 YEARS</t>
  </si>
  <si>
    <t>7 YEARS</t>
  </si>
  <si>
    <t>BUSINESS TYPE</t>
  </si>
  <si>
    <t>BUSINESS SIZE</t>
  </si>
  <si>
    <t>GEO</t>
  </si>
  <si>
    <t>THERAPEUTIC AREA</t>
  </si>
  <si>
    <t>REPORTS</t>
  </si>
  <si>
    <t>REPORT RETRIEVERS</t>
  </si>
  <si>
    <t>TERM</t>
  </si>
  <si>
    <t>Users</t>
  </si>
  <si>
    <t>N/A</t>
  </si>
  <si>
    <t>Public Health</t>
  </si>
  <si>
    <t>Academic</t>
  </si>
  <si>
    <t>User Multiplier</t>
  </si>
  <si>
    <t>USERS</t>
  </si>
  <si>
    <t>RETREIVER REPORT</t>
  </si>
  <si>
    <t>PROVIDER LEVEL</t>
  </si>
  <si>
    <t>THERAPEUTIC CLASS</t>
  </si>
  <si>
    <t>GEOGRAPHIC BLOCK</t>
  </si>
  <si>
    <t>BASE PRICING</t>
  </si>
  <si>
    <t># OF USERS</t>
  </si>
  <si>
    <t>Academic Multiplier</t>
  </si>
  <si>
    <t>Life Sciences</t>
  </si>
  <si>
    <t>Payer</t>
  </si>
  <si>
    <t>Provider</t>
  </si>
  <si>
    <t>Research</t>
  </si>
  <si>
    <t>Services</t>
  </si>
  <si>
    <t>Technology</t>
  </si>
  <si>
    <t>Medical Devices</t>
  </si>
  <si>
    <t>For Profit/ Consulting</t>
  </si>
  <si>
    <t>For Profit/ Data Licensor</t>
  </si>
  <si>
    <t>Facilities Management/Logistics</t>
  </si>
  <si>
    <t>Services:Facilities Management/Logistics</t>
  </si>
  <si>
    <t>Services:Technology</t>
  </si>
  <si>
    <t>Non-Profit/ Academic &amp; Governement</t>
  </si>
  <si>
    <t>Research:For-Profit/Consulting</t>
  </si>
  <si>
    <t>Research:Non-Profit/Academic and Government</t>
  </si>
  <si>
    <t>Lifescience:Pharma and Biotech</t>
  </si>
  <si>
    <t>Lifescience:Medical Device</t>
  </si>
  <si>
    <t>Payer/Provider:Payer</t>
  </si>
  <si>
    <t>Payer/Provider:Provider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</si>
</sst>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&quot;$&quot;#,##0;[Red]&quot;$&quot;#,##0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i/>
      <sz val="10"/>
      <color theme="1"/>
      <name val="Calibri"/>
      <scheme val="minor"/>
    </font>
    <font>
      <sz val="12"/>
      <color theme="0" tint="-0.14999847407452621"/>
      <name val="Calibri"/>
      <scheme val="minor"/>
    </font>
    <font>
      <sz val="12"/>
      <color theme="0" tint="-4.9989318521683403E-2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theme="0" tint="-4.9989318521683403E-2"/>
      <name val="Calibri"/>
      <scheme val="minor"/>
    </font>
    <font>
      <i/>
      <sz val="12"/>
      <color theme="0" tint="-4.9989318521683403E-2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9"/>
      <color indexed="81"/>
      <name val="Calibri"/>
      <family val="2"/>
    </font>
    <font>
      <i/>
      <sz val="12"/>
      <color theme="0" tint="-0.499984740745262"/>
      <name val="Calibri"/>
      <scheme val="minor"/>
    </font>
    <font>
      <b/>
      <i/>
      <sz val="16"/>
      <color rgb="FFFF0000"/>
      <name val="Calibri"/>
      <scheme val="minor"/>
    </font>
    <font>
      <sz val="14"/>
      <color theme="0" tint="-0.249977111117893"/>
      <name val="Calibri"/>
      <scheme val="minor"/>
    </font>
    <font>
      <i/>
      <sz val="10"/>
      <color theme="0" tint="-0.249977111117893"/>
      <name val="Calibri"/>
      <scheme val="minor"/>
    </font>
    <font>
      <b/>
      <sz val="14"/>
      <color theme="0"/>
      <name val="Calibri"/>
      <scheme val="minor"/>
    </font>
    <font>
      <b/>
      <sz val="16"/>
      <name val="Calibri"/>
      <scheme val="minor"/>
    </font>
    <font>
      <b/>
      <sz val="16"/>
      <color theme="0"/>
      <name val="Calibri"/>
      <scheme val="minor"/>
    </font>
    <font>
      <sz val="36"/>
      <color rgb="FFFF0000"/>
      <name val="Avenir Light"/>
    </font>
    <font>
      <sz val="12"/>
      <color theme="0" tint="-0.499984740745262"/>
      <name val="Calibri"/>
      <scheme val="minor"/>
    </font>
    <font>
      <sz val="16"/>
      <color theme="0" tint="-0.49998474074526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70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65" fontId="0" fillId="0" borderId="0" xfId="221" applyNumberFormat="1" applyFont="1"/>
    <xf numFmtId="165" fontId="0" fillId="0" borderId="0" xfId="0" applyNumberFormat="1"/>
    <xf numFmtId="165" fontId="6" fillId="0" borderId="0" xfId="0" applyNumberFormat="1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3" borderId="0" xfId="0" applyFill="1"/>
    <xf numFmtId="0" fontId="0" fillId="3" borderId="0" xfId="0" applyFont="1" applyFill="1"/>
    <xf numFmtId="0" fontId="6" fillId="3" borderId="0" xfId="0" applyFont="1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7" fillId="6" borderId="6" xfId="0" applyFont="1" applyFill="1" applyBorder="1"/>
    <xf numFmtId="0" fontId="0" fillId="6" borderId="7" xfId="0" applyFill="1" applyBorder="1"/>
    <xf numFmtId="0" fontId="20" fillId="6" borderId="7" xfId="0" applyFont="1" applyFill="1" applyBorder="1"/>
    <xf numFmtId="0" fontId="20" fillId="6" borderId="7" xfId="0" applyFont="1" applyFill="1" applyBorder="1" applyAlignment="1">
      <alignment horizontal="right"/>
    </xf>
    <xf numFmtId="0" fontId="8" fillId="6" borderId="10" xfId="0" applyFont="1" applyFill="1" applyBorder="1" applyAlignment="1">
      <alignment horizontal="right"/>
    </xf>
    <xf numFmtId="0" fontId="7" fillId="6" borderId="2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right"/>
    </xf>
    <xf numFmtId="0" fontId="19" fillId="6" borderId="0" xfId="0" applyFont="1" applyFill="1" applyBorder="1" applyAlignment="1">
      <alignment horizontal="left" vertical="center"/>
    </xf>
    <xf numFmtId="0" fontId="0" fillId="6" borderId="6" xfId="0" applyFill="1" applyBorder="1"/>
    <xf numFmtId="0" fontId="9" fillId="6" borderId="0" xfId="0" applyFont="1" applyFill="1" applyBorder="1" applyAlignment="1">
      <alignment horizontal="right"/>
    </xf>
    <xf numFmtId="0" fontId="17" fillId="6" borderId="7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21" fillId="6" borderId="11" xfId="0" applyFont="1" applyFill="1" applyBorder="1" applyAlignment="1">
      <alignment horizontal="right" vertical="center"/>
    </xf>
    <xf numFmtId="0" fontId="23" fillId="6" borderId="0" xfId="0" applyFont="1" applyFill="1" applyBorder="1" applyAlignment="1">
      <alignment horizontal="right" vertical="center" wrapText="1" shrinkToFit="1"/>
    </xf>
    <xf numFmtId="0" fontId="25" fillId="6" borderId="2" xfId="0" applyFont="1" applyFill="1" applyBorder="1" applyAlignment="1">
      <alignment horizontal="right"/>
    </xf>
    <xf numFmtId="166" fontId="26" fillId="6" borderId="2" xfId="0" applyNumberFormat="1" applyFont="1" applyFill="1" applyBorder="1" applyAlignment="1">
      <alignment horizontal="right"/>
    </xf>
    <xf numFmtId="0" fontId="25" fillId="6" borderId="0" xfId="0" applyFont="1" applyFill="1" applyBorder="1" applyAlignment="1">
      <alignment horizontal="right"/>
    </xf>
    <xf numFmtId="0" fontId="0" fillId="3" borderId="0" xfId="0" applyFill="1" applyAlignment="1">
      <alignment vertical="center"/>
    </xf>
    <xf numFmtId="0" fontId="0" fillId="4" borderId="15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14" fillId="4" borderId="18" xfId="0" applyFont="1" applyFill="1" applyBorder="1"/>
    <xf numFmtId="0" fontId="0" fillId="4" borderId="18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15" fillId="4" borderId="18" xfId="0" applyFont="1" applyFill="1" applyBorder="1" applyAlignment="1">
      <alignment wrapText="1"/>
    </xf>
    <xf numFmtId="0" fontId="6" fillId="4" borderId="19" xfId="0" applyFont="1" applyFill="1" applyBorder="1" applyAlignment="1">
      <alignment vertical="center" wrapText="1"/>
    </xf>
    <xf numFmtId="0" fontId="14" fillId="4" borderId="18" xfId="0" applyFont="1" applyFill="1" applyBorder="1" applyAlignment="1">
      <alignment wrapText="1"/>
    </xf>
    <xf numFmtId="0" fontId="0" fillId="4" borderId="19" xfId="0" applyFill="1" applyBorder="1" applyAlignment="1">
      <alignment vertical="center" wrapText="1"/>
    </xf>
    <xf numFmtId="0" fontId="13" fillId="5" borderId="20" xfId="0" applyFont="1" applyFill="1" applyBorder="1" applyAlignment="1">
      <alignment vertical="top" wrapText="1"/>
    </xf>
    <xf numFmtId="0" fontId="12" fillId="5" borderId="21" xfId="0" applyFont="1" applyFill="1" applyBorder="1" applyAlignment="1">
      <alignment vertical="top" wrapText="1"/>
    </xf>
    <xf numFmtId="0" fontId="12" fillId="5" borderId="22" xfId="0" applyFont="1" applyFill="1" applyBorder="1" applyAlignment="1">
      <alignment vertical="top" wrapText="1"/>
    </xf>
    <xf numFmtId="0" fontId="12" fillId="5" borderId="23" xfId="0" applyFont="1" applyFill="1" applyBorder="1" applyAlignment="1">
      <alignment vertical="top" wrapText="1"/>
    </xf>
    <xf numFmtId="9" fontId="18" fillId="6" borderId="7" xfId="1634" applyFont="1" applyFill="1" applyBorder="1" applyAlignment="1">
      <alignment horizontal="right"/>
    </xf>
    <xf numFmtId="166" fontId="24" fillId="2" borderId="13" xfId="1635" applyNumberFormat="1" applyFont="1" applyFill="1" applyBorder="1" applyAlignment="1">
      <alignment horizontal="right" vertical="center"/>
    </xf>
    <xf numFmtId="165" fontId="10" fillId="6" borderId="0" xfId="1635" applyNumberFormat="1" applyFont="1" applyFill="1" applyBorder="1"/>
    <xf numFmtId="166" fontId="25" fillId="6" borderId="0" xfId="1635" applyNumberFormat="1" applyFont="1" applyFill="1" applyBorder="1" applyAlignment="1">
      <alignment horizontal="right"/>
    </xf>
    <xf numFmtId="0" fontId="22" fillId="6" borderId="0" xfId="0" applyFont="1" applyFill="1" applyBorder="1" applyAlignment="1">
      <alignment horizontal="center" vertical="center"/>
    </xf>
    <xf numFmtId="0" fontId="0" fillId="4" borderId="27" xfId="0" applyFill="1" applyBorder="1"/>
    <xf numFmtId="0" fontId="0" fillId="4" borderId="28" xfId="0" applyFill="1" applyBorder="1"/>
    <xf numFmtId="0" fontId="12" fillId="7" borderId="26" xfId="0" applyFont="1" applyFill="1" applyBorder="1" applyAlignment="1">
      <alignment vertical="top" wrapText="1"/>
    </xf>
    <xf numFmtId="0" fontId="12" fillId="5" borderId="29" xfId="0" applyFont="1" applyFill="1" applyBorder="1" applyAlignment="1">
      <alignment vertical="top" wrapText="1"/>
    </xf>
    <xf numFmtId="0" fontId="0" fillId="4" borderId="27" xfId="0" applyFill="1" applyBorder="1" applyAlignment="1">
      <alignment wrapText="1" shrinkToFit="1"/>
    </xf>
    <xf numFmtId="0" fontId="0" fillId="4" borderId="28" xfId="0" applyFill="1" applyBorder="1" applyAlignment="1">
      <alignment wrapText="1" shrinkToFit="1"/>
    </xf>
    <xf numFmtId="0" fontId="0" fillId="8" borderId="0" xfId="0" applyFill="1"/>
    <xf numFmtId="0" fontId="3" fillId="8" borderId="0" xfId="0" applyFont="1" applyFill="1"/>
    <xf numFmtId="0" fontId="0" fillId="8" borderId="30" xfId="0" applyFill="1" applyBorder="1"/>
    <xf numFmtId="0" fontId="0" fillId="8" borderId="31" xfId="0" applyFill="1" applyBorder="1"/>
    <xf numFmtId="0" fontId="0" fillId="8" borderId="32" xfId="0" applyFill="1" applyBorder="1"/>
    <xf numFmtId="0" fontId="0" fillId="8" borderId="14" xfId="0" applyFill="1" applyBorder="1"/>
    <xf numFmtId="0" fontId="0" fillId="8" borderId="0" xfId="0" applyFill="1" applyBorder="1"/>
    <xf numFmtId="0" fontId="0" fillId="8" borderId="11" xfId="0" applyFill="1" applyBorder="1"/>
    <xf numFmtId="0" fontId="3" fillId="8" borderId="14" xfId="0" applyFont="1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5" xfId="0" applyFill="1" applyBorder="1"/>
    <xf numFmtId="0" fontId="14" fillId="4" borderId="19" xfId="0" applyFont="1" applyFill="1" applyBorder="1" applyAlignment="1">
      <alignment wrapText="1"/>
    </xf>
    <xf numFmtId="0" fontId="0" fillId="4" borderId="27" xfId="0" applyFont="1" applyFill="1" applyBorder="1" applyAlignment="1">
      <alignment wrapText="1"/>
    </xf>
    <xf numFmtId="0" fontId="0" fillId="4" borderId="28" xfId="0" applyFill="1" applyBorder="1" applyAlignment="1">
      <alignment wrapText="1"/>
    </xf>
    <xf numFmtId="0" fontId="14" fillId="4" borderId="12" xfId="0" applyFont="1" applyFill="1" applyBorder="1" applyAlignment="1">
      <alignment wrapText="1"/>
    </xf>
    <xf numFmtId="166" fontId="14" fillId="4" borderId="18" xfId="0" applyNumberFormat="1" applyFont="1" applyFill="1" applyBorder="1" applyAlignment="1">
      <alignment wrapText="1"/>
    </xf>
    <xf numFmtId="0" fontId="14" fillId="4" borderId="17" xfId="0" applyFont="1" applyFill="1" applyBorder="1" applyAlignment="1">
      <alignment wrapText="1"/>
    </xf>
    <xf numFmtId="0" fontId="14" fillId="4" borderId="16" xfId="0" applyFont="1" applyFill="1" applyBorder="1" applyAlignment="1">
      <alignment wrapText="1"/>
    </xf>
    <xf numFmtId="166" fontId="14" fillId="4" borderId="15" xfId="0" applyNumberFormat="1" applyFont="1" applyFill="1" applyBorder="1" applyAlignment="1">
      <alignment wrapText="1"/>
    </xf>
    <xf numFmtId="0" fontId="0" fillId="4" borderId="12" xfId="0" applyFont="1" applyFill="1" applyBorder="1" applyAlignment="1">
      <alignment wrapText="1"/>
    </xf>
    <xf numFmtId="0" fontId="14" fillId="4" borderId="27" xfId="0" applyFont="1" applyFill="1" applyBorder="1" applyAlignment="1">
      <alignment wrapText="1"/>
    </xf>
    <xf numFmtId="0" fontId="21" fillId="6" borderId="11" xfId="0" applyFont="1" applyFill="1" applyBorder="1" applyAlignment="1">
      <alignment horizontal="right" vertical="top"/>
    </xf>
    <xf numFmtId="0" fontId="21" fillId="6" borderId="0" xfId="0" applyFont="1" applyFill="1" applyBorder="1" applyAlignment="1">
      <alignment horizontal="right" vertical="top"/>
    </xf>
    <xf numFmtId="0" fontId="21" fillId="6" borderId="0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right"/>
    </xf>
    <xf numFmtId="0" fontId="22" fillId="6" borderId="0" xfId="0" applyFont="1" applyFill="1" applyBorder="1" applyAlignment="1">
      <alignment horizontal="left" vertical="top" wrapText="1" shrinkToFit="1"/>
    </xf>
    <xf numFmtId="0" fontId="22" fillId="6" borderId="0" xfId="0" applyFont="1" applyFill="1" applyBorder="1" applyAlignment="1">
      <alignment horizontal="center" vertical="center" shrinkToFit="1"/>
    </xf>
    <xf numFmtId="0" fontId="22" fillId="8" borderId="36" xfId="0" applyFont="1" applyFill="1" applyBorder="1" applyAlignment="1">
      <alignment horizontal="left" vertical="top" wrapText="1" shrinkToFit="1"/>
    </xf>
    <xf numFmtId="0" fontId="22" fillId="8" borderId="36" xfId="0" applyFont="1" applyFill="1" applyBorder="1" applyAlignment="1">
      <alignment horizontal="left" vertical="center" wrapText="1" shrinkToFi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7" borderId="25" xfId="0" applyFont="1" applyFill="1" applyBorder="1" applyAlignment="1">
      <alignment horizontal="center" vertical="top" wrapText="1"/>
    </xf>
    <xf numFmtId="0" fontId="12" fillId="7" borderId="1" xfId="0" applyFont="1" applyFill="1" applyBorder="1" applyAlignment="1">
      <alignment horizontal="center" vertical="top" wrapText="1"/>
    </xf>
    <xf numFmtId="0" fontId="12" fillId="7" borderId="24" xfId="0" applyFont="1" applyFill="1" applyBorder="1" applyAlignment="1">
      <alignment horizontal="center" vertical="top" wrapText="1"/>
    </xf>
  </cellXfs>
  <cellStyles count="1702">
    <cellStyle name="Currency" xfId="221" builtinId="4"/>
    <cellStyle name="Currency 2" xfId="1635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Normal" xfId="0" builtinId="0"/>
    <cellStyle name="Percent 2" xfId="16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3" topLeftCell="A4" activePane="bottomLeft" state="frozen"/>
      <selection pane="bottomLeft" sqref="A1:G1048576"/>
    </sheetView>
  </sheetViews>
  <sheetFormatPr baseColWidth="10" defaultRowHeight="16" x14ac:dyDescent="0.2"/>
  <cols>
    <col min="1" max="1" width="14.33203125" style="2" bestFit="1" customWidth="1"/>
    <col min="2" max="2" width="25" bestFit="1" customWidth="1"/>
    <col min="4" max="4" width="11" customWidth="1"/>
    <col min="6" max="6" width="12.5" bestFit="1" customWidth="1"/>
  </cols>
  <sheetData>
    <row r="1" spans="1:7" x14ac:dyDescent="0.2">
      <c r="A1" s="2" t="s">
        <v>16</v>
      </c>
    </row>
    <row r="2" spans="1:7" x14ac:dyDescent="0.2">
      <c r="C2" s="1" t="s">
        <v>1</v>
      </c>
      <c r="D2" s="1" t="s">
        <v>4</v>
      </c>
      <c r="E2" s="1" t="s">
        <v>0</v>
      </c>
      <c r="F2" s="1" t="s">
        <v>2</v>
      </c>
      <c r="G2" s="1" t="s">
        <v>3</v>
      </c>
    </row>
    <row r="3" spans="1:7" x14ac:dyDescent="0.2">
      <c r="A3" s="2" t="s">
        <v>8</v>
      </c>
      <c r="B3" s="2" t="s">
        <v>9</v>
      </c>
      <c r="D3">
        <v>0.9</v>
      </c>
      <c r="E3">
        <v>0.82499999999999996</v>
      </c>
      <c r="F3">
        <v>0.75</v>
      </c>
      <c r="G3">
        <v>0.7</v>
      </c>
    </row>
    <row r="4" spans="1:7" x14ac:dyDescent="0.2">
      <c r="A4" s="2" t="s">
        <v>5</v>
      </c>
    </row>
    <row r="5" spans="1:7" x14ac:dyDescent="0.2">
      <c r="B5" t="s">
        <v>19</v>
      </c>
      <c r="C5" s="3">
        <v>75000</v>
      </c>
      <c r="D5" s="3">
        <f t="shared" ref="D5:D11" si="0">SUM($D$3*$C5)</f>
        <v>67500</v>
      </c>
      <c r="E5" s="3">
        <f t="shared" ref="E5:E11" si="1">SUM($E$3*$C5)</f>
        <v>61875</v>
      </c>
      <c r="F5" s="3">
        <f t="shared" ref="F5:F11" si="2">SUM($F$3*$C5)</f>
        <v>56250</v>
      </c>
      <c r="G5" s="3">
        <f t="shared" ref="G5:G11" si="3">SUM($G$3*$C5)</f>
        <v>52500</v>
      </c>
    </row>
    <row r="6" spans="1:7" x14ac:dyDescent="0.2">
      <c r="B6" t="s">
        <v>18</v>
      </c>
      <c r="C6" s="3">
        <v>100000</v>
      </c>
      <c r="D6" s="3">
        <f t="shared" si="0"/>
        <v>90000</v>
      </c>
      <c r="E6" s="3">
        <f t="shared" si="1"/>
        <v>82500</v>
      </c>
      <c r="F6" s="3">
        <f t="shared" si="2"/>
        <v>75000</v>
      </c>
      <c r="G6" s="3">
        <f t="shared" si="3"/>
        <v>70000</v>
      </c>
    </row>
    <row r="7" spans="1:7" x14ac:dyDescent="0.2">
      <c r="B7" t="s">
        <v>13</v>
      </c>
      <c r="C7" s="3">
        <v>150000</v>
      </c>
      <c r="D7" s="3">
        <f t="shared" si="0"/>
        <v>135000</v>
      </c>
      <c r="E7" s="3">
        <f t="shared" si="1"/>
        <v>123750</v>
      </c>
      <c r="F7" s="3">
        <f t="shared" si="2"/>
        <v>112500</v>
      </c>
      <c r="G7" s="3">
        <f t="shared" si="3"/>
        <v>105000</v>
      </c>
    </row>
    <row r="8" spans="1:7" x14ac:dyDescent="0.2">
      <c r="B8" t="s">
        <v>10</v>
      </c>
      <c r="C8" s="3">
        <v>250000</v>
      </c>
      <c r="D8" s="3">
        <f t="shared" si="0"/>
        <v>225000</v>
      </c>
      <c r="E8" s="3">
        <f t="shared" si="1"/>
        <v>206250</v>
      </c>
      <c r="F8" s="3">
        <f t="shared" si="2"/>
        <v>187500</v>
      </c>
      <c r="G8" s="3">
        <f t="shared" si="3"/>
        <v>175000</v>
      </c>
    </row>
    <row r="9" spans="1:7" x14ac:dyDescent="0.2">
      <c r="B9" t="s">
        <v>14</v>
      </c>
      <c r="C9" s="3">
        <v>300000</v>
      </c>
      <c r="D9" s="3">
        <f t="shared" si="0"/>
        <v>270000</v>
      </c>
      <c r="E9" s="3">
        <f t="shared" si="1"/>
        <v>247500</v>
      </c>
      <c r="F9" s="3">
        <f t="shared" si="2"/>
        <v>225000</v>
      </c>
      <c r="G9" s="3">
        <f t="shared" si="3"/>
        <v>210000</v>
      </c>
    </row>
    <row r="10" spans="1:7" x14ac:dyDescent="0.2">
      <c r="B10" t="s">
        <v>15</v>
      </c>
      <c r="C10" s="3">
        <v>450000</v>
      </c>
      <c r="D10" s="3">
        <f t="shared" si="0"/>
        <v>405000</v>
      </c>
      <c r="E10" s="3">
        <f t="shared" si="1"/>
        <v>371250</v>
      </c>
      <c r="F10" s="3">
        <f t="shared" si="2"/>
        <v>337500</v>
      </c>
      <c r="G10" s="3">
        <f t="shared" si="3"/>
        <v>315000</v>
      </c>
    </row>
    <row r="11" spans="1:7" x14ac:dyDescent="0.2">
      <c r="B11" t="s">
        <v>11</v>
      </c>
      <c r="C11" s="3">
        <v>500000</v>
      </c>
      <c r="D11" s="3">
        <f t="shared" si="0"/>
        <v>450000</v>
      </c>
      <c r="E11" s="3">
        <f t="shared" si="1"/>
        <v>412500</v>
      </c>
      <c r="F11" s="3">
        <f t="shared" si="2"/>
        <v>375000</v>
      </c>
      <c r="G11" s="3">
        <f t="shared" si="3"/>
        <v>350000</v>
      </c>
    </row>
    <row r="13" spans="1:7" x14ac:dyDescent="0.2">
      <c r="A13" s="2" t="s">
        <v>6</v>
      </c>
    </row>
    <row r="14" spans="1:7" x14ac:dyDescent="0.2">
      <c r="B14" t="s">
        <v>19</v>
      </c>
      <c r="C14" s="3">
        <v>75000</v>
      </c>
      <c r="D14" s="3">
        <f t="shared" ref="D14:D20" si="4">SUM($D$3*$C14)</f>
        <v>67500</v>
      </c>
      <c r="E14" s="3">
        <f t="shared" ref="E14:E20" si="5">SUM($E$3*$C14)</f>
        <v>61875</v>
      </c>
      <c r="F14" s="3">
        <f t="shared" ref="F14:F20" si="6">SUM($F$3*$C14)</f>
        <v>56250</v>
      </c>
      <c r="G14" s="3">
        <f t="shared" ref="G14:G20" si="7">SUM($G$3*$C14)</f>
        <v>52500</v>
      </c>
    </row>
    <row r="15" spans="1:7" x14ac:dyDescent="0.2">
      <c r="B15" t="s">
        <v>18</v>
      </c>
      <c r="C15" s="3">
        <v>100000</v>
      </c>
      <c r="D15" s="3">
        <f t="shared" si="4"/>
        <v>90000</v>
      </c>
      <c r="E15" s="3">
        <f t="shared" si="5"/>
        <v>82500</v>
      </c>
      <c r="F15" s="3">
        <f t="shared" si="6"/>
        <v>75000</v>
      </c>
      <c r="G15" s="3">
        <f t="shared" si="7"/>
        <v>70000</v>
      </c>
    </row>
    <row r="16" spans="1:7" x14ac:dyDescent="0.2">
      <c r="B16" t="s">
        <v>13</v>
      </c>
      <c r="C16" s="3">
        <v>150000</v>
      </c>
      <c r="D16" s="3">
        <f t="shared" si="4"/>
        <v>135000</v>
      </c>
      <c r="E16" s="3">
        <f t="shared" si="5"/>
        <v>123750</v>
      </c>
      <c r="F16" s="3">
        <f t="shared" si="6"/>
        <v>112500</v>
      </c>
      <c r="G16" s="3">
        <f t="shared" si="7"/>
        <v>105000</v>
      </c>
    </row>
    <row r="17" spans="1:7" x14ac:dyDescent="0.2">
      <c r="B17" t="s">
        <v>10</v>
      </c>
      <c r="C17" s="3">
        <v>200000</v>
      </c>
      <c r="D17" s="3">
        <f t="shared" si="4"/>
        <v>180000</v>
      </c>
      <c r="E17" s="3">
        <f t="shared" si="5"/>
        <v>165000</v>
      </c>
      <c r="F17" s="3">
        <f t="shared" si="6"/>
        <v>150000</v>
      </c>
      <c r="G17" s="3">
        <f t="shared" si="7"/>
        <v>140000</v>
      </c>
    </row>
    <row r="18" spans="1:7" x14ac:dyDescent="0.2">
      <c r="B18" t="s">
        <v>14</v>
      </c>
      <c r="C18" s="3">
        <v>250000</v>
      </c>
      <c r="D18" s="3">
        <f t="shared" si="4"/>
        <v>225000</v>
      </c>
      <c r="E18" s="3">
        <f t="shared" si="5"/>
        <v>206250</v>
      </c>
      <c r="F18" s="3">
        <f t="shared" si="6"/>
        <v>187500</v>
      </c>
      <c r="G18" s="3">
        <f t="shared" si="7"/>
        <v>175000</v>
      </c>
    </row>
    <row r="19" spans="1:7" x14ac:dyDescent="0.2">
      <c r="B19" t="s">
        <v>15</v>
      </c>
      <c r="C19" s="3">
        <v>400000</v>
      </c>
      <c r="D19" s="3">
        <f t="shared" si="4"/>
        <v>360000</v>
      </c>
      <c r="E19" s="3">
        <f t="shared" si="5"/>
        <v>330000</v>
      </c>
      <c r="F19" s="3">
        <f t="shared" si="6"/>
        <v>300000</v>
      </c>
      <c r="G19" s="3">
        <f t="shared" si="7"/>
        <v>280000</v>
      </c>
    </row>
    <row r="20" spans="1:7" x14ac:dyDescent="0.2">
      <c r="B20" t="s">
        <v>11</v>
      </c>
      <c r="C20" s="3">
        <v>500000</v>
      </c>
      <c r="D20" s="3">
        <f t="shared" si="4"/>
        <v>450000</v>
      </c>
      <c r="E20" s="3">
        <f t="shared" si="5"/>
        <v>412500</v>
      </c>
      <c r="F20" s="3">
        <f t="shared" si="6"/>
        <v>375000</v>
      </c>
      <c r="G20" s="3">
        <f t="shared" si="7"/>
        <v>350000</v>
      </c>
    </row>
    <row r="22" spans="1:7" x14ac:dyDescent="0.2">
      <c r="A22" s="2" t="s">
        <v>7</v>
      </c>
    </row>
    <row r="23" spans="1:7" x14ac:dyDescent="0.2">
      <c r="B23" t="s">
        <v>12</v>
      </c>
      <c r="C23" s="3">
        <v>100000</v>
      </c>
      <c r="D23" s="3">
        <f>SUM($D$3*$C23)</f>
        <v>90000</v>
      </c>
      <c r="E23" s="3">
        <f>SUM($E$3*$C23)</f>
        <v>82500</v>
      </c>
      <c r="F23" s="3">
        <f>SUM($F$3*$C23)</f>
        <v>75000</v>
      </c>
      <c r="G23" s="3">
        <f>SUM($G$3*$C23)</f>
        <v>70000</v>
      </c>
    </row>
    <row r="24" spans="1:7" x14ac:dyDescent="0.2">
      <c r="B24" t="s">
        <v>13</v>
      </c>
      <c r="C24" s="3">
        <v>150000</v>
      </c>
      <c r="D24" s="3">
        <f>SUM($D$3*$C24)</f>
        <v>135000</v>
      </c>
      <c r="E24" s="3">
        <f>SUM($E$3*$C24)</f>
        <v>123750</v>
      </c>
      <c r="F24" s="3">
        <f>SUM($F$3*$C24)</f>
        <v>112500</v>
      </c>
      <c r="G24" s="3">
        <f>SUM($G$3*$C24)</f>
        <v>105000</v>
      </c>
    </row>
    <row r="25" spans="1:7" x14ac:dyDescent="0.2">
      <c r="B25" t="s">
        <v>10</v>
      </c>
      <c r="C25" s="3">
        <v>225000</v>
      </c>
      <c r="D25" s="3">
        <f>SUM($D$3*$C25)</f>
        <v>202500</v>
      </c>
      <c r="E25" s="3">
        <f>SUM($E$3*$C25)</f>
        <v>185625</v>
      </c>
      <c r="F25" s="3">
        <f>SUM($F$3*$C25)</f>
        <v>168750</v>
      </c>
      <c r="G25" s="3">
        <f>SUM($G$3*$C25)</f>
        <v>157500</v>
      </c>
    </row>
    <row r="26" spans="1:7" x14ac:dyDescent="0.2">
      <c r="B26" t="s">
        <v>14</v>
      </c>
      <c r="C26" s="3">
        <v>300000</v>
      </c>
      <c r="D26" s="3">
        <f>SUM($D$3*$C26)</f>
        <v>270000</v>
      </c>
      <c r="E26" s="3">
        <f>SUM($E$3*$C26)</f>
        <v>247500</v>
      </c>
      <c r="F26" s="3">
        <f>SUM($F$3*$C26)</f>
        <v>225000</v>
      </c>
      <c r="G26" s="3">
        <f>SUM($G$3*$C26)</f>
        <v>210000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"/>
  <sheetViews>
    <sheetView topLeftCell="J1" zoomScale="125" zoomScaleNormal="125" zoomScalePageLayoutView="125" workbookViewId="0">
      <selection activeCell="AA5" sqref="AA5"/>
    </sheetView>
  </sheetViews>
  <sheetFormatPr baseColWidth="10" defaultRowHeight="16" x14ac:dyDescent="0.2"/>
  <cols>
    <col min="1" max="1" width="14.33203125" style="2" bestFit="1" customWidth="1"/>
    <col min="2" max="2" width="25" bestFit="1" customWidth="1"/>
    <col min="4" max="4" width="11" customWidth="1"/>
    <col min="6" max="6" width="12.5" bestFit="1" customWidth="1"/>
    <col min="16" max="16" width="12.6640625" customWidth="1"/>
    <col min="17" max="17" width="14.83203125" customWidth="1"/>
    <col min="18" max="18" width="25.1640625" customWidth="1"/>
    <col min="36" max="36" width="11.5" bestFit="1" customWidth="1"/>
    <col min="37" max="38" width="10" bestFit="1" customWidth="1"/>
  </cols>
  <sheetData>
    <row r="1" spans="1:39" x14ac:dyDescent="0.2">
      <c r="A1" s="2" t="s">
        <v>16</v>
      </c>
      <c r="I1" s="9" t="s">
        <v>17</v>
      </c>
      <c r="J1" s="9"/>
      <c r="K1" s="94" t="s">
        <v>72</v>
      </c>
      <c r="L1" s="94"/>
      <c r="M1" s="94"/>
      <c r="N1" s="94"/>
      <c r="O1" s="94"/>
      <c r="P1" s="10"/>
      <c r="Q1" s="2" t="s">
        <v>17</v>
      </c>
      <c r="S1" s="93" t="s">
        <v>73</v>
      </c>
      <c r="T1" s="93"/>
      <c r="U1" s="93"/>
      <c r="V1" s="93"/>
      <c r="W1" s="93"/>
      <c r="Y1" s="2" t="s">
        <v>17</v>
      </c>
      <c r="AA1" s="93" t="s">
        <v>21</v>
      </c>
      <c r="AB1" s="93"/>
      <c r="AC1" s="93"/>
      <c r="AD1" s="93"/>
      <c r="AE1" s="93"/>
      <c r="AG1" s="2"/>
      <c r="AI1" s="93"/>
      <c r="AJ1" s="93"/>
      <c r="AK1" s="93"/>
      <c r="AL1" s="93"/>
      <c r="AM1" s="93"/>
    </row>
    <row r="2" spans="1:39" x14ac:dyDescent="0.2">
      <c r="C2" s="8" t="s">
        <v>1</v>
      </c>
      <c r="D2" s="8" t="s">
        <v>4</v>
      </c>
      <c r="E2" s="8" t="s">
        <v>0</v>
      </c>
      <c r="F2" s="8" t="s">
        <v>2</v>
      </c>
      <c r="G2" s="8" t="s">
        <v>3</v>
      </c>
      <c r="I2" s="9"/>
      <c r="J2" s="6"/>
      <c r="K2" s="10" t="s">
        <v>1</v>
      </c>
      <c r="L2" s="10" t="s">
        <v>4</v>
      </c>
      <c r="M2" s="10" t="s">
        <v>0</v>
      </c>
      <c r="N2" s="10" t="s">
        <v>2</v>
      </c>
      <c r="O2" s="10" t="s">
        <v>3</v>
      </c>
      <c r="P2" s="10"/>
      <c r="Q2" s="2"/>
      <c r="S2" s="1" t="s">
        <v>1</v>
      </c>
      <c r="T2" s="1" t="s">
        <v>4</v>
      </c>
      <c r="U2" s="1" t="s">
        <v>0</v>
      </c>
      <c r="V2" s="1" t="s">
        <v>2</v>
      </c>
      <c r="W2" s="1" t="s">
        <v>3</v>
      </c>
      <c r="Y2" s="2"/>
      <c r="AA2" s="1" t="s">
        <v>1</v>
      </c>
      <c r="AB2" s="1" t="s">
        <v>4</v>
      </c>
      <c r="AC2" s="1" t="s">
        <v>0</v>
      </c>
      <c r="AD2" s="1" t="s">
        <v>2</v>
      </c>
      <c r="AE2" s="1" t="s">
        <v>3</v>
      </c>
      <c r="AG2" s="2"/>
      <c r="AI2" s="1"/>
      <c r="AJ2" s="1"/>
      <c r="AK2" s="1"/>
      <c r="AL2" s="1"/>
      <c r="AM2" s="1"/>
    </row>
    <row r="3" spans="1:39" x14ac:dyDescent="0.2">
      <c r="A3" s="2" t="s">
        <v>8</v>
      </c>
      <c r="B3" s="2" t="s">
        <v>9</v>
      </c>
      <c r="D3">
        <v>0.9</v>
      </c>
      <c r="E3">
        <v>0.82499999999999996</v>
      </c>
      <c r="F3">
        <v>0.75</v>
      </c>
      <c r="G3">
        <v>0.7</v>
      </c>
      <c r="I3" s="9" t="s">
        <v>8</v>
      </c>
      <c r="J3" s="9" t="s">
        <v>9</v>
      </c>
      <c r="K3" s="6"/>
      <c r="L3" s="6">
        <v>0.9</v>
      </c>
      <c r="M3" s="6">
        <v>0.82499999999999996</v>
      </c>
      <c r="N3" s="6">
        <v>0.75</v>
      </c>
      <c r="O3" s="6">
        <v>0.7</v>
      </c>
      <c r="P3" s="6"/>
      <c r="Q3" s="2" t="s">
        <v>8</v>
      </c>
      <c r="R3" s="2" t="s">
        <v>9</v>
      </c>
      <c r="T3">
        <v>0.9</v>
      </c>
      <c r="U3">
        <v>0.82499999999999996</v>
      </c>
      <c r="V3">
        <v>0.75</v>
      </c>
      <c r="W3">
        <v>0.7</v>
      </c>
      <c r="Y3" s="2" t="s">
        <v>8</v>
      </c>
      <c r="Z3" s="2" t="s">
        <v>9</v>
      </c>
      <c r="AB3">
        <v>0.9</v>
      </c>
      <c r="AC3">
        <v>0.82499999999999996</v>
      </c>
      <c r="AD3">
        <v>0.75</v>
      </c>
      <c r="AE3">
        <v>0.7</v>
      </c>
      <c r="AG3" s="2"/>
      <c r="AH3" s="2"/>
    </row>
    <row r="4" spans="1:39" x14ac:dyDescent="0.2">
      <c r="A4" s="2" t="s">
        <v>5</v>
      </c>
      <c r="I4" s="9" t="s">
        <v>5</v>
      </c>
      <c r="J4" s="9"/>
      <c r="K4" s="6"/>
      <c r="L4" s="6"/>
      <c r="M4" s="6"/>
      <c r="N4" s="6"/>
      <c r="O4" s="6"/>
      <c r="P4" s="6"/>
      <c r="Q4" s="2" t="s">
        <v>5</v>
      </c>
      <c r="Y4" s="2" t="s">
        <v>5</v>
      </c>
      <c r="AG4" s="2"/>
    </row>
    <row r="5" spans="1:39" x14ac:dyDescent="0.2">
      <c r="B5" t="s">
        <v>19</v>
      </c>
      <c r="C5" s="3">
        <f>SUM($K5*5)</f>
        <v>75000</v>
      </c>
      <c r="D5" s="3">
        <f t="shared" ref="D5:D11" si="0">SUM($C5*D$3)</f>
        <v>67500</v>
      </c>
      <c r="E5" s="3">
        <f t="shared" ref="E5:G20" si="1">SUM($C5*E$3)</f>
        <v>61875</v>
      </c>
      <c r="F5" s="3">
        <f t="shared" si="1"/>
        <v>56250</v>
      </c>
      <c r="G5" s="3">
        <f t="shared" si="1"/>
        <v>52500</v>
      </c>
      <c r="I5" s="9"/>
      <c r="J5" s="6" t="s">
        <v>19</v>
      </c>
      <c r="K5" s="5">
        <v>15000</v>
      </c>
      <c r="L5" s="5">
        <f t="shared" ref="L5:L11" si="2">SUM($K5*L$3)</f>
        <v>13500</v>
      </c>
      <c r="M5" s="5">
        <f t="shared" ref="M5:O11" si="3">SUM($K5*M$3)</f>
        <v>12375</v>
      </c>
      <c r="N5" s="5">
        <f t="shared" si="3"/>
        <v>11250</v>
      </c>
      <c r="O5" s="5">
        <f t="shared" si="3"/>
        <v>10500</v>
      </c>
      <c r="P5" s="5"/>
      <c r="Q5" s="2"/>
      <c r="R5" t="s">
        <v>19</v>
      </c>
      <c r="S5" s="3">
        <f>SUM(K5*2)</f>
        <v>30000</v>
      </c>
      <c r="T5" s="3">
        <f t="shared" ref="T5:T11" si="4">SUM($S5*T$3)</f>
        <v>27000</v>
      </c>
      <c r="U5" s="3">
        <f t="shared" ref="U5:W20" si="5">SUM($S5*U$3)</f>
        <v>24750</v>
      </c>
      <c r="V5" s="3">
        <f t="shared" si="5"/>
        <v>22500</v>
      </c>
      <c r="W5" s="3">
        <f t="shared" si="5"/>
        <v>21000</v>
      </c>
      <c r="Y5" s="2"/>
      <c r="Z5" t="s">
        <v>19</v>
      </c>
      <c r="AA5" s="3">
        <f>SUM(S5*2)*0.9</f>
        <v>54000</v>
      </c>
      <c r="AB5" s="3">
        <f t="shared" ref="AB5:AB11" si="6">SUM($AA5*AB$3)</f>
        <v>48600</v>
      </c>
      <c r="AC5" s="3">
        <f t="shared" ref="AC5:AE20" si="7">SUM($AA5*AC$3)</f>
        <v>44550</v>
      </c>
      <c r="AD5" s="3">
        <f t="shared" si="7"/>
        <v>40500</v>
      </c>
      <c r="AE5" s="3">
        <f t="shared" si="7"/>
        <v>37800</v>
      </c>
      <c r="AG5" s="2"/>
      <c r="AI5" s="3"/>
      <c r="AJ5" s="3"/>
      <c r="AK5" s="3"/>
      <c r="AL5" s="3"/>
      <c r="AM5" s="3"/>
    </row>
    <row r="6" spans="1:39" x14ac:dyDescent="0.2">
      <c r="B6" t="s">
        <v>18</v>
      </c>
      <c r="C6" s="3">
        <f t="shared" ref="C6:C29" si="8">SUM($K6*5)</f>
        <v>100000</v>
      </c>
      <c r="D6" s="3">
        <f t="shared" si="0"/>
        <v>90000</v>
      </c>
      <c r="E6" s="3">
        <f t="shared" si="1"/>
        <v>82500</v>
      </c>
      <c r="F6" s="3">
        <f t="shared" si="1"/>
        <v>75000</v>
      </c>
      <c r="G6" s="3">
        <f t="shared" si="1"/>
        <v>70000</v>
      </c>
      <c r="I6" s="9"/>
      <c r="J6" s="6" t="s">
        <v>18</v>
      </c>
      <c r="K6" s="5">
        <v>20000</v>
      </c>
      <c r="L6" s="5">
        <f t="shared" si="2"/>
        <v>18000</v>
      </c>
      <c r="M6" s="5">
        <f t="shared" si="3"/>
        <v>16500</v>
      </c>
      <c r="N6" s="5">
        <f t="shared" si="3"/>
        <v>15000</v>
      </c>
      <c r="O6" s="5">
        <f t="shared" si="3"/>
        <v>14000</v>
      </c>
      <c r="P6" s="5"/>
      <c r="Q6" s="2"/>
      <c r="R6" t="s">
        <v>18</v>
      </c>
      <c r="S6" s="3">
        <f t="shared" ref="S6:S29" si="9">SUM(K6*2)</f>
        <v>40000</v>
      </c>
      <c r="T6" s="3">
        <f t="shared" si="4"/>
        <v>36000</v>
      </c>
      <c r="U6" s="3">
        <f t="shared" si="5"/>
        <v>33000</v>
      </c>
      <c r="V6" s="3">
        <f t="shared" si="5"/>
        <v>30000</v>
      </c>
      <c r="W6" s="3">
        <f t="shared" si="5"/>
        <v>28000</v>
      </c>
      <c r="Y6" s="2"/>
      <c r="Z6" t="s">
        <v>18</v>
      </c>
      <c r="AA6" s="3">
        <f t="shared" ref="AA6:AA29" si="10">SUM(S6*2)*0.9</f>
        <v>72000</v>
      </c>
      <c r="AB6" s="3">
        <f t="shared" si="6"/>
        <v>64800</v>
      </c>
      <c r="AC6" s="3">
        <f t="shared" si="7"/>
        <v>59400</v>
      </c>
      <c r="AD6" s="3">
        <f t="shared" si="7"/>
        <v>54000</v>
      </c>
      <c r="AE6" s="3">
        <f t="shared" si="7"/>
        <v>50400</v>
      </c>
      <c r="AG6" s="2"/>
      <c r="AI6" s="3"/>
      <c r="AJ6" s="3"/>
      <c r="AK6" s="3"/>
      <c r="AL6" s="3"/>
      <c r="AM6" s="3"/>
    </row>
    <row r="7" spans="1:39" x14ac:dyDescent="0.2">
      <c r="B7" t="s">
        <v>13</v>
      </c>
      <c r="C7" s="3">
        <f t="shared" si="8"/>
        <v>137500</v>
      </c>
      <c r="D7" s="3">
        <f t="shared" si="0"/>
        <v>123750</v>
      </c>
      <c r="E7" s="3">
        <f t="shared" si="1"/>
        <v>113437.5</v>
      </c>
      <c r="F7" s="3">
        <f t="shared" si="1"/>
        <v>103125</v>
      </c>
      <c r="G7" s="3">
        <f t="shared" si="1"/>
        <v>96250</v>
      </c>
      <c r="I7" s="9"/>
      <c r="J7" s="6" t="s">
        <v>13</v>
      </c>
      <c r="K7" s="5">
        <v>27500</v>
      </c>
      <c r="L7" s="5">
        <f t="shared" si="2"/>
        <v>24750</v>
      </c>
      <c r="M7" s="5">
        <f t="shared" si="3"/>
        <v>22687.5</v>
      </c>
      <c r="N7" s="5">
        <f t="shared" si="3"/>
        <v>20625</v>
      </c>
      <c r="O7" s="5">
        <f t="shared" si="3"/>
        <v>19250</v>
      </c>
      <c r="P7" s="5"/>
      <c r="Q7" s="2"/>
      <c r="R7" t="s">
        <v>13</v>
      </c>
      <c r="S7" s="3">
        <f t="shared" si="9"/>
        <v>55000</v>
      </c>
      <c r="T7" s="3">
        <f t="shared" si="4"/>
        <v>49500</v>
      </c>
      <c r="U7" s="3">
        <f t="shared" si="5"/>
        <v>45375</v>
      </c>
      <c r="V7" s="3">
        <f t="shared" si="5"/>
        <v>41250</v>
      </c>
      <c r="W7" s="3">
        <f t="shared" si="5"/>
        <v>38500</v>
      </c>
      <c r="Y7" s="2"/>
      <c r="Z7" t="s">
        <v>13</v>
      </c>
      <c r="AA7" s="3">
        <f t="shared" si="10"/>
        <v>99000</v>
      </c>
      <c r="AB7" s="3">
        <f t="shared" si="6"/>
        <v>89100</v>
      </c>
      <c r="AC7" s="3">
        <f t="shared" si="7"/>
        <v>81675</v>
      </c>
      <c r="AD7" s="3">
        <f t="shared" si="7"/>
        <v>74250</v>
      </c>
      <c r="AE7" s="3">
        <f t="shared" si="7"/>
        <v>69300</v>
      </c>
      <c r="AG7" s="2"/>
      <c r="AI7" s="3"/>
      <c r="AJ7" s="3"/>
      <c r="AK7" s="3"/>
      <c r="AL7" s="3"/>
      <c r="AM7" s="3"/>
    </row>
    <row r="8" spans="1:39" x14ac:dyDescent="0.2">
      <c r="B8" t="s">
        <v>10</v>
      </c>
      <c r="C8" s="3">
        <f t="shared" si="8"/>
        <v>175000</v>
      </c>
      <c r="D8" s="3">
        <f t="shared" si="0"/>
        <v>157500</v>
      </c>
      <c r="E8" s="3">
        <f t="shared" si="1"/>
        <v>144375</v>
      </c>
      <c r="F8" s="3">
        <f t="shared" si="1"/>
        <v>131250</v>
      </c>
      <c r="G8" s="3">
        <f t="shared" si="1"/>
        <v>122499.99999999999</v>
      </c>
      <c r="I8" s="9"/>
      <c r="J8" s="6" t="s">
        <v>10</v>
      </c>
      <c r="K8" s="5">
        <v>35000</v>
      </c>
      <c r="L8" s="5">
        <f t="shared" si="2"/>
        <v>31500</v>
      </c>
      <c r="M8" s="5">
        <f t="shared" si="3"/>
        <v>28875</v>
      </c>
      <c r="N8" s="5">
        <f t="shared" si="3"/>
        <v>26250</v>
      </c>
      <c r="O8" s="5">
        <f t="shared" si="3"/>
        <v>24500</v>
      </c>
      <c r="P8" s="5"/>
      <c r="Q8" s="2"/>
      <c r="R8" t="s">
        <v>10</v>
      </c>
      <c r="S8" s="3">
        <f t="shared" si="9"/>
        <v>70000</v>
      </c>
      <c r="T8" s="3">
        <f t="shared" si="4"/>
        <v>63000</v>
      </c>
      <c r="U8" s="3">
        <f t="shared" si="5"/>
        <v>57750</v>
      </c>
      <c r="V8" s="3">
        <f t="shared" si="5"/>
        <v>52500</v>
      </c>
      <c r="W8" s="3">
        <f t="shared" si="5"/>
        <v>49000</v>
      </c>
      <c r="Y8" s="2"/>
      <c r="Z8" t="s">
        <v>10</v>
      </c>
      <c r="AA8" s="3">
        <f t="shared" si="10"/>
        <v>126000</v>
      </c>
      <c r="AB8" s="3">
        <f t="shared" si="6"/>
        <v>113400</v>
      </c>
      <c r="AC8" s="3">
        <f t="shared" si="7"/>
        <v>103950</v>
      </c>
      <c r="AD8" s="3">
        <f t="shared" si="7"/>
        <v>94500</v>
      </c>
      <c r="AE8" s="3">
        <f t="shared" si="7"/>
        <v>88200</v>
      </c>
      <c r="AG8" s="2"/>
      <c r="AI8" s="3"/>
      <c r="AJ8" s="3"/>
      <c r="AK8" s="3"/>
      <c r="AL8" s="3"/>
      <c r="AM8" s="3"/>
    </row>
    <row r="9" spans="1:39" x14ac:dyDescent="0.2">
      <c r="B9" t="s">
        <v>14</v>
      </c>
      <c r="C9" s="3">
        <f t="shared" si="8"/>
        <v>250000</v>
      </c>
      <c r="D9" s="3">
        <f t="shared" si="0"/>
        <v>225000</v>
      </c>
      <c r="E9" s="3">
        <f t="shared" si="1"/>
        <v>206250</v>
      </c>
      <c r="F9" s="3">
        <f t="shared" si="1"/>
        <v>187500</v>
      </c>
      <c r="G9" s="3">
        <f t="shared" si="1"/>
        <v>175000</v>
      </c>
      <c r="I9" s="9"/>
      <c r="J9" s="6" t="s">
        <v>14</v>
      </c>
      <c r="K9" s="5">
        <v>50000</v>
      </c>
      <c r="L9" s="5">
        <f t="shared" si="2"/>
        <v>45000</v>
      </c>
      <c r="M9" s="5">
        <f t="shared" si="3"/>
        <v>41250</v>
      </c>
      <c r="N9" s="5">
        <f t="shared" si="3"/>
        <v>37500</v>
      </c>
      <c r="O9" s="5">
        <f t="shared" si="3"/>
        <v>35000</v>
      </c>
      <c r="P9" s="5"/>
      <c r="Q9" s="2"/>
      <c r="R9" t="s">
        <v>14</v>
      </c>
      <c r="S9" s="3">
        <f t="shared" si="9"/>
        <v>100000</v>
      </c>
      <c r="T9" s="3">
        <f t="shared" si="4"/>
        <v>90000</v>
      </c>
      <c r="U9" s="3">
        <f t="shared" si="5"/>
        <v>82500</v>
      </c>
      <c r="V9" s="3">
        <f t="shared" si="5"/>
        <v>75000</v>
      </c>
      <c r="W9" s="3">
        <f t="shared" si="5"/>
        <v>70000</v>
      </c>
      <c r="Y9" s="2"/>
      <c r="Z9" t="s">
        <v>14</v>
      </c>
      <c r="AA9" s="3">
        <f t="shared" si="10"/>
        <v>180000</v>
      </c>
      <c r="AB9" s="3">
        <f t="shared" si="6"/>
        <v>162000</v>
      </c>
      <c r="AC9" s="3">
        <f t="shared" si="7"/>
        <v>148500</v>
      </c>
      <c r="AD9" s="3">
        <f t="shared" si="7"/>
        <v>135000</v>
      </c>
      <c r="AE9" s="3">
        <f t="shared" si="7"/>
        <v>125999.99999999999</v>
      </c>
      <c r="AG9" s="2"/>
      <c r="AI9" s="3"/>
      <c r="AJ9" s="3"/>
      <c r="AK9" s="3"/>
      <c r="AL9" s="3"/>
      <c r="AM9" s="3"/>
    </row>
    <row r="10" spans="1:39" x14ac:dyDescent="0.2">
      <c r="B10" t="s">
        <v>15</v>
      </c>
      <c r="C10" s="3">
        <f t="shared" si="8"/>
        <v>375000</v>
      </c>
      <c r="D10" s="3">
        <f t="shared" si="0"/>
        <v>337500</v>
      </c>
      <c r="E10" s="3">
        <f t="shared" si="1"/>
        <v>309375</v>
      </c>
      <c r="F10" s="3">
        <f t="shared" si="1"/>
        <v>281250</v>
      </c>
      <c r="G10" s="3">
        <f t="shared" si="1"/>
        <v>262500</v>
      </c>
      <c r="I10" s="9"/>
      <c r="J10" s="6" t="s">
        <v>15</v>
      </c>
      <c r="K10" s="5">
        <v>75000</v>
      </c>
      <c r="L10" s="5">
        <f t="shared" si="2"/>
        <v>67500</v>
      </c>
      <c r="M10" s="5">
        <f t="shared" si="3"/>
        <v>61875</v>
      </c>
      <c r="N10" s="5">
        <f t="shared" si="3"/>
        <v>56250</v>
      </c>
      <c r="O10" s="5">
        <f t="shared" si="3"/>
        <v>52500</v>
      </c>
      <c r="P10" s="5"/>
      <c r="Q10" s="2"/>
      <c r="R10" t="s">
        <v>15</v>
      </c>
      <c r="S10" s="3">
        <f t="shared" si="9"/>
        <v>150000</v>
      </c>
      <c r="T10" s="3">
        <f t="shared" si="4"/>
        <v>135000</v>
      </c>
      <c r="U10" s="3">
        <f t="shared" si="5"/>
        <v>123750</v>
      </c>
      <c r="V10" s="3">
        <f t="shared" si="5"/>
        <v>112500</v>
      </c>
      <c r="W10" s="3">
        <f t="shared" si="5"/>
        <v>105000</v>
      </c>
      <c r="Y10" s="2"/>
      <c r="Z10" t="s">
        <v>15</v>
      </c>
      <c r="AA10" s="3">
        <f t="shared" si="10"/>
        <v>270000</v>
      </c>
      <c r="AB10" s="3">
        <f t="shared" si="6"/>
        <v>243000</v>
      </c>
      <c r="AC10" s="3">
        <f t="shared" si="7"/>
        <v>222750</v>
      </c>
      <c r="AD10" s="3">
        <f t="shared" si="7"/>
        <v>202500</v>
      </c>
      <c r="AE10" s="3">
        <f t="shared" si="7"/>
        <v>189000</v>
      </c>
      <c r="AG10" s="2"/>
      <c r="AI10" s="3"/>
      <c r="AJ10" s="3"/>
      <c r="AK10" s="3"/>
      <c r="AL10" s="3"/>
      <c r="AM10" s="3"/>
    </row>
    <row r="11" spans="1:39" x14ac:dyDescent="0.2">
      <c r="B11" t="s">
        <v>11</v>
      </c>
      <c r="C11" s="3">
        <f t="shared" si="8"/>
        <v>500000</v>
      </c>
      <c r="D11" s="3">
        <f t="shared" si="0"/>
        <v>450000</v>
      </c>
      <c r="E11" s="3">
        <f t="shared" si="1"/>
        <v>412500</v>
      </c>
      <c r="F11" s="3">
        <f t="shared" si="1"/>
        <v>375000</v>
      </c>
      <c r="G11" s="3">
        <f t="shared" si="1"/>
        <v>350000</v>
      </c>
      <c r="I11" s="9"/>
      <c r="J11" s="6" t="s">
        <v>11</v>
      </c>
      <c r="K11" s="5">
        <v>100000</v>
      </c>
      <c r="L11" s="5">
        <f t="shared" si="2"/>
        <v>90000</v>
      </c>
      <c r="M11" s="5">
        <f t="shared" si="3"/>
        <v>82500</v>
      </c>
      <c r="N11" s="5">
        <f t="shared" si="3"/>
        <v>75000</v>
      </c>
      <c r="O11" s="5">
        <f t="shared" si="3"/>
        <v>70000</v>
      </c>
      <c r="P11" s="5"/>
      <c r="Q11" s="2"/>
      <c r="R11" t="s">
        <v>11</v>
      </c>
      <c r="S11" s="3">
        <f t="shared" si="9"/>
        <v>200000</v>
      </c>
      <c r="T11" s="3">
        <f t="shared" si="4"/>
        <v>180000</v>
      </c>
      <c r="U11" s="3">
        <f t="shared" si="5"/>
        <v>165000</v>
      </c>
      <c r="V11" s="3">
        <f t="shared" si="5"/>
        <v>150000</v>
      </c>
      <c r="W11" s="3">
        <f t="shared" si="5"/>
        <v>140000</v>
      </c>
      <c r="Y11" s="2"/>
      <c r="Z11" t="s">
        <v>11</v>
      </c>
      <c r="AA11" s="3">
        <f t="shared" si="10"/>
        <v>360000</v>
      </c>
      <c r="AB11" s="3">
        <f t="shared" si="6"/>
        <v>324000</v>
      </c>
      <c r="AC11" s="3">
        <f t="shared" si="7"/>
        <v>297000</v>
      </c>
      <c r="AD11" s="3">
        <f t="shared" si="7"/>
        <v>270000</v>
      </c>
      <c r="AE11" s="3">
        <f t="shared" si="7"/>
        <v>251999.99999999997</v>
      </c>
      <c r="AG11" s="2"/>
      <c r="AI11" s="3"/>
      <c r="AJ11" s="3"/>
      <c r="AK11" s="3"/>
      <c r="AL11" s="3"/>
      <c r="AM11" s="3"/>
    </row>
    <row r="12" spans="1:39" x14ac:dyDescent="0.2">
      <c r="C12" s="3"/>
      <c r="D12" s="3"/>
      <c r="E12" s="3"/>
      <c r="F12" s="3"/>
      <c r="G12" s="3"/>
      <c r="I12" s="9"/>
      <c r="J12" s="6"/>
      <c r="K12" s="6"/>
      <c r="L12" s="5"/>
      <c r="M12" s="5"/>
      <c r="N12" s="5"/>
      <c r="O12" s="5"/>
      <c r="P12" s="5"/>
      <c r="Q12" s="2"/>
      <c r="S12" s="3"/>
      <c r="T12" s="3"/>
      <c r="U12" s="3"/>
      <c r="V12" s="3"/>
      <c r="W12" s="3"/>
      <c r="Y12" s="2"/>
      <c r="AA12" s="3"/>
      <c r="AB12" s="3"/>
      <c r="AC12" s="3"/>
      <c r="AD12" s="3"/>
      <c r="AE12" s="3"/>
      <c r="AG12" s="2"/>
      <c r="AI12" s="3"/>
      <c r="AJ12" s="3"/>
      <c r="AK12" s="3"/>
      <c r="AL12" s="3"/>
      <c r="AM12" s="3"/>
    </row>
    <row r="13" spans="1:39" x14ac:dyDescent="0.2">
      <c r="A13" s="2" t="s">
        <v>6</v>
      </c>
      <c r="C13" s="3"/>
      <c r="D13" s="3"/>
      <c r="E13" s="3"/>
      <c r="F13" s="3"/>
      <c r="G13" s="3"/>
      <c r="I13" s="9" t="s">
        <v>6</v>
      </c>
      <c r="J13" s="6"/>
      <c r="K13" s="6"/>
      <c r="L13" s="5"/>
      <c r="M13" s="5"/>
      <c r="N13" s="5"/>
      <c r="O13" s="5"/>
      <c r="P13" s="5"/>
      <c r="Q13" s="2" t="s">
        <v>6</v>
      </c>
      <c r="S13" s="3"/>
      <c r="T13" s="3"/>
      <c r="U13" s="3"/>
      <c r="V13" s="3"/>
      <c r="W13" s="3"/>
      <c r="Y13" s="2" t="s">
        <v>6</v>
      </c>
      <c r="AA13" s="3"/>
      <c r="AB13" s="3"/>
      <c r="AC13" s="3"/>
      <c r="AD13" s="3"/>
      <c r="AE13" s="3"/>
      <c r="AG13" s="2"/>
      <c r="AI13" s="3"/>
      <c r="AJ13" s="3"/>
      <c r="AK13" s="3"/>
      <c r="AL13" s="3"/>
      <c r="AM13" s="3"/>
    </row>
    <row r="14" spans="1:39" x14ac:dyDescent="0.2">
      <c r="B14" t="s">
        <v>19</v>
      </c>
      <c r="C14" s="3">
        <f t="shared" si="8"/>
        <v>75000</v>
      </c>
      <c r="D14" s="3">
        <f t="shared" ref="D14:D20" si="11">SUM($C14*D$3)</f>
        <v>67500</v>
      </c>
      <c r="E14" s="3">
        <f t="shared" si="1"/>
        <v>61875</v>
      </c>
      <c r="F14" s="3">
        <f t="shared" si="1"/>
        <v>56250</v>
      </c>
      <c r="G14" s="3">
        <f t="shared" si="1"/>
        <v>52500</v>
      </c>
      <c r="I14" s="9"/>
      <c r="J14" s="6" t="s">
        <v>19</v>
      </c>
      <c r="K14" s="5">
        <v>15000</v>
      </c>
      <c r="L14" s="5">
        <f t="shared" ref="L14:L20" si="12">SUM($K14*L$3)</f>
        <v>13500</v>
      </c>
      <c r="M14" s="5">
        <f t="shared" ref="M14:O20" si="13">SUM($K14*M$3)</f>
        <v>12375</v>
      </c>
      <c r="N14" s="5">
        <f t="shared" si="13"/>
        <v>11250</v>
      </c>
      <c r="O14" s="5">
        <f t="shared" si="13"/>
        <v>10500</v>
      </c>
      <c r="P14" s="5"/>
      <c r="Q14" s="2"/>
      <c r="R14" t="s">
        <v>19</v>
      </c>
      <c r="S14" s="3">
        <f t="shared" si="9"/>
        <v>30000</v>
      </c>
      <c r="T14" s="3">
        <f t="shared" ref="T14:T20" si="14">SUM($S14*T$3)</f>
        <v>27000</v>
      </c>
      <c r="U14" s="3">
        <f t="shared" si="5"/>
        <v>24750</v>
      </c>
      <c r="V14" s="3">
        <f t="shared" si="5"/>
        <v>22500</v>
      </c>
      <c r="W14" s="3">
        <f t="shared" si="5"/>
        <v>21000</v>
      </c>
      <c r="Y14" s="2"/>
      <c r="Z14" t="s">
        <v>19</v>
      </c>
      <c r="AA14" s="3">
        <f t="shared" si="10"/>
        <v>54000</v>
      </c>
      <c r="AB14" s="3">
        <f t="shared" ref="AB14:AB20" si="15">SUM($AA14*AB$3)</f>
        <v>48600</v>
      </c>
      <c r="AC14" s="3">
        <f t="shared" si="7"/>
        <v>44550</v>
      </c>
      <c r="AD14" s="3">
        <f t="shared" si="7"/>
        <v>40500</v>
      </c>
      <c r="AE14" s="3">
        <f t="shared" si="7"/>
        <v>37800</v>
      </c>
      <c r="AG14" s="2"/>
      <c r="AI14" s="3"/>
      <c r="AJ14" s="3"/>
      <c r="AK14" s="3"/>
      <c r="AL14" s="3"/>
      <c r="AM14" s="3"/>
    </row>
    <row r="15" spans="1:39" x14ac:dyDescent="0.2">
      <c r="B15" t="s">
        <v>18</v>
      </c>
      <c r="C15" s="3">
        <f t="shared" si="8"/>
        <v>100000</v>
      </c>
      <c r="D15" s="3">
        <f t="shared" si="11"/>
        <v>90000</v>
      </c>
      <c r="E15" s="3">
        <f t="shared" si="1"/>
        <v>82500</v>
      </c>
      <c r="F15" s="3">
        <f t="shared" si="1"/>
        <v>75000</v>
      </c>
      <c r="G15" s="3">
        <f t="shared" si="1"/>
        <v>70000</v>
      </c>
      <c r="I15" s="9"/>
      <c r="J15" s="6" t="s">
        <v>18</v>
      </c>
      <c r="K15" s="5">
        <v>20000</v>
      </c>
      <c r="L15" s="5">
        <f t="shared" si="12"/>
        <v>18000</v>
      </c>
      <c r="M15" s="5">
        <f t="shared" si="13"/>
        <v>16500</v>
      </c>
      <c r="N15" s="5">
        <f t="shared" si="13"/>
        <v>15000</v>
      </c>
      <c r="O15" s="5">
        <f t="shared" si="13"/>
        <v>14000</v>
      </c>
      <c r="P15" s="5"/>
      <c r="Q15" s="2"/>
      <c r="R15" t="s">
        <v>18</v>
      </c>
      <c r="S15" s="3">
        <f t="shared" si="9"/>
        <v>40000</v>
      </c>
      <c r="T15" s="3">
        <f t="shared" si="14"/>
        <v>36000</v>
      </c>
      <c r="U15" s="3">
        <f t="shared" si="5"/>
        <v>33000</v>
      </c>
      <c r="V15" s="3">
        <f t="shared" si="5"/>
        <v>30000</v>
      </c>
      <c r="W15" s="3">
        <f t="shared" si="5"/>
        <v>28000</v>
      </c>
      <c r="Y15" s="2"/>
      <c r="Z15" t="s">
        <v>18</v>
      </c>
      <c r="AA15" s="3">
        <f t="shared" si="10"/>
        <v>72000</v>
      </c>
      <c r="AB15" s="3">
        <f t="shared" si="15"/>
        <v>64800</v>
      </c>
      <c r="AC15" s="3">
        <f t="shared" si="7"/>
        <v>59400</v>
      </c>
      <c r="AD15" s="3">
        <f t="shared" si="7"/>
        <v>54000</v>
      </c>
      <c r="AE15" s="3">
        <f t="shared" si="7"/>
        <v>50400</v>
      </c>
      <c r="AG15" s="2"/>
      <c r="AI15" s="3"/>
      <c r="AJ15" s="3"/>
      <c r="AK15" s="3"/>
      <c r="AL15" s="3"/>
      <c r="AM15" s="3"/>
    </row>
    <row r="16" spans="1:39" x14ac:dyDescent="0.2">
      <c r="B16" t="s">
        <v>13</v>
      </c>
      <c r="C16" s="3">
        <f t="shared" si="8"/>
        <v>137500</v>
      </c>
      <c r="D16" s="3">
        <f t="shared" si="11"/>
        <v>123750</v>
      </c>
      <c r="E16" s="3">
        <f t="shared" si="1"/>
        <v>113437.5</v>
      </c>
      <c r="F16" s="3">
        <f t="shared" si="1"/>
        <v>103125</v>
      </c>
      <c r="G16" s="3">
        <f t="shared" si="1"/>
        <v>96250</v>
      </c>
      <c r="I16" s="9"/>
      <c r="J16" s="6" t="s">
        <v>13</v>
      </c>
      <c r="K16" s="5">
        <v>27500</v>
      </c>
      <c r="L16" s="5">
        <f t="shared" si="12"/>
        <v>24750</v>
      </c>
      <c r="M16" s="5">
        <f t="shared" si="13"/>
        <v>22687.5</v>
      </c>
      <c r="N16" s="5">
        <f t="shared" si="13"/>
        <v>20625</v>
      </c>
      <c r="O16" s="5">
        <f t="shared" si="13"/>
        <v>19250</v>
      </c>
      <c r="P16" s="5"/>
      <c r="Q16" s="2"/>
      <c r="R16" t="s">
        <v>13</v>
      </c>
      <c r="S16" s="3">
        <f t="shared" si="9"/>
        <v>55000</v>
      </c>
      <c r="T16" s="3">
        <f t="shared" si="14"/>
        <v>49500</v>
      </c>
      <c r="U16" s="3">
        <f t="shared" si="5"/>
        <v>45375</v>
      </c>
      <c r="V16" s="3">
        <f t="shared" si="5"/>
        <v>41250</v>
      </c>
      <c r="W16" s="3">
        <f t="shared" si="5"/>
        <v>38500</v>
      </c>
      <c r="Y16" s="2"/>
      <c r="Z16" t="s">
        <v>13</v>
      </c>
      <c r="AA16" s="3">
        <f t="shared" si="10"/>
        <v>99000</v>
      </c>
      <c r="AB16" s="3">
        <f t="shared" si="15"/>
        <v>89100</v>
      </c>
      <c r="AC16" s="3">
        <f t="shared" si="7"/>
        <v>81675</v>
      </c>
      <c r="AD16" s="3">
        <f t="shared" si="7"/>
        <v>74250</v>
      </c>
      <c r="AE16" s="3">
        <f t="shared" si="7"/>
        <v>69300</v>
      </c>
      <c r="AG16" s="2"/>
      <c r="AI16" s="3"/>
      <c r="AJ16" s="3"/>
      <c r="AK16" s="3"/>
      <c r="AL16" s="3"/>
      <c r="AM16" s="3"/>
    </row>
    <row r="17" spans="1:39" x14ac:dyDescent="0.2">
      <c r="B17" t="s">
        <v>10</v>
      </c>
      <c r="C17" s="3">
        <f t="shared" si="8"/>
        <v>175000</v>
      </c>
      <c r="D17" s="3">
        <f t="shared" si="11"/>
        <v>157500</v>
      </c>
      <c r="E17" s="3">
        <f t="shared" si="1"/>
        <v>144375</v>
      </c>
      <c r="F17" s="3">
        <f t="shared" si="1"/>
        <v>131250</v>
      </c>
      <c r="G17" s="3">
        <f t="shared" si="1"/>
        <v>122499.99999999999</v>
      </c>
      <c r="I17" s="9"/>
      <c r="J17" s="6" t="s">
        <v>10</v>
      </c>
      <c r="K17" s="5">
        <v>35000</v>
      </c>
      <c r="L17" s="5">
        <f t="shared" si="12"/>
        <v>31500</v>
      </c>
      <c r="M17" s="5">
        <f t="shared" si="13"/>
        <v>28875</v>
      </c>
      <c r="N17" s="5">
        <f t="shared" si="13"/>
        <v>26250</v>
      </c>
      <c r="O17" s="5">
        <f t="shared" si="13"/>
        <v>24500</v>
      </c>
      <c r="P17" s="5"/>
      <c r="Q17" s="2"/>
      <c r="R17" t="s">
        <v>10</v>
      </c>
      <c r="S17" s="3">
        <f t="shared" si="9"/>
        <v>70000</v>
      </c>
      <c r="T17" s="3">
        <f t="shared" si="14"/>
        <v>63000</v>
      </c>
      <c r="U17" s="3">
        <f t="shared" si="5"/>
        <v>57750</v>
      </c>
      <c r="V17" s="3">
        <f t="shared" si="5"/>
        <v>52500</v>
      </c>
      <c r="W17" s="3">
        <f t="shared" si="5"/>
        <v>49000</v>
      </c>
      <c r="Y17" s="2"/>
      <c r="Z17" t="s">
        <v>10</v>
      </c>
      <c r="AA17" s="3">
        <f t="shared" si="10"/>
        <v>126000</v>
      </c>
      <c r="AB17" s="3">
        <f t="shared" si="15"/>
        <v>113400</v>
      </c>
      <c r="AC17" s="3">
        <f t="shared" si="7"/>
        <v>103950</v>
      </c>
      <c r="AD17" s="3">
        <f t="shared" si="7"/>
        <v>94500</v>
      </c>
      <c r="AE17" s="3">
        <f t="shared" si="7"/>
        <v>88200</v>
      </c>
      <c r="AG17" s="2"/>
      <c r="AI17" s="3"/>
      <c r="AJ17" s="3"/>
      <c r="AK17" s="3"/>
      <c r="AL17" s="3"/>
      <c r="AM17" s="3"/>
    </row>
    <row r="18" spans="1:39" x14ac:dyDescent="0.2">
      <c r="B18" t="s">
        <v>14</v>
      </c>
      <c r="C18" s="3">
        <f t="shared" si="8"/>
        <v>250000</v>
      </c>
      <c r="D18" s="3">
        <f t="shared" si="11"/>
        <v>225000</v>
      </c>
      <c r="E18" s="3">
        <f t="shared" si="1"/>
        <v>206250</v>
      </c>
      <c r="F18" s="3">
        <f t="shared" si="1"/>
        <v>187500</v>
      </c>
      <c r="G18" s="3">
        <f t="shared" si="1"/>
        <v>175000</v>
      </c>
      <c r="I18" s="9"/>
      <c r="J18" s="6" t="s">
        <v>14</v>
      </c>
      <c r="K18" s="5">
        <v>50000</v>
      </c>
      <c r="L18" s="5">
        <f t="shared" si="12"/>
        <v>45000</v>
      </c>
      <c r="M18" s="5">
        <f t="shared" si="13"/>
        <v>41250</v>
      </c>
      <c r="N18" s="5">
        <f t="shared" si="13"/>
        <v>37500</v>
      </c>
      <c r="O18" s="5">
        <f t="shared" si="13"/>
        <v>35000</v>
      </c>
      <c r="P18" s="5"/>
      <c r="Q18" s="2"/>
      <c r="R18" t="s">
        <v>14</v>
      </c>
      <c r="S18" s="3">
        <f t="shared" si="9"/>
        <v>100000</v>
      </c>
      <c r="T18" s="3">
        <f t="shared" si="14"/>
        <v>90000</v>
      </c>
      <c r="U18" s="3">
        <f t="shared" si="5"/>
        <v>82500</v>
      </c>
      <c r="V18" s="3">
        <f t="shared" si="5"/>
        <v>75000</v>
      </c>
      <c r="W18" s="3">
        <f t="shared" si="5"/>
        <v>70000</v>
      </c>
      <c r="Y18" s="2"/>
      <c r="Z18" t="s">
        <v>14</v>
      </c>
      <c r="AA18" s="3">
        <f t="shared" si="10"/>
        <v>180000</v>
      </c>
      <c r="AB18" s="3">
        <f t="shared" si="15"/>
        <v>162000</v>
      </c>
      <c r="AC18" s="3">
        <f t="shared" si="7"/>
        <v>148500</v>
      </c>
      <c r="AD18" s="3">
        <f t="shared" si="7"/>
        <v>135000</v>
      </c>
      <c r="AE18" s="3">
        <f t="shared" si="7"/>
        <v>125999.99999999999</v>
      </c>
      <c r="AG18" s="2"/>
      <c r="AI18" s="3"/>
      <c r="AJ18" s="3"/>
      <c r="AK18" s="3"/>
      <c r="AL18" s="3"/>
      <c r="AM18" s="3"/>
    </row>
    <row r="19" spans="1:39" x14ac:dyDescent="0.2">
      <c r="B19" t="s">
        <v>15</v>
      </c>
      <c r="C19" s="3">
        <f t="shared" si="8"/>
        <v>325000</v>
      </c>
      <c r="D19" s="3">
        <f t="shared" si="11"/>
        <v>292500</v>
      </c>
      <c r="E19" s="3">
        <f t="shared" si="1"/>
        <v>268125</v>
      </c>
      <c r="F19" s="3">
        <f t="shared" si="1"/>
        <v>243750</v>
      </c>
      <c r="G19" s="3">
        <f t="shared" si="1"/>
        <v>227500</v>
      </c>
      <c r="I19" s="9"/>
      <c r="J19" s="6" t="s">
        <v>15</v>
      </c>
      <c r="K19" s="5">
        <v>65000</v>
      </c>
      <c r="L19" s="5">
        <f t="shared" si="12"/>
        <v>58500</v>
      </c>
      <c r="M19" s="5">
        <f t="shared" si="13"/>
        <v>53625</v>
      </c>
      <c r="N19" s="5">
        <f t="shared" si="13"/>
        <v>48750</v>
      </c>
      <c r="O19" s="5">
        <f t="shared" si="13"/>
        <v>45500</v>
      </c>
      <c r="P19" s="5"/>
      <c r="Q19" s="2"/>
      <c r="R19" t="s">
        <v>15</v>
      </c>
      <c r="S19" s="3">
        <f t="shared" si="9"/>
        <v>130000</v>
      </c>
      <c r="T19" s="3">
        <f t="shared" si="14"/>
        <v>117000</v>
      </c>
      <c r="U19" s="3">
        <f t="shared" si="5"/>
        <v>107250</v>
      </c>
      <c r="V19" s="3">
        <f t="shared" si="5"/>
        <v>97500</v>
      </c>
      <c r="W19" s="3">
        <f t="shared" si="5"/>
        <v>91000</v>
      </c>
      <c r="Y19" s="2"/>
      <c r="Z19" t="s">
        <v>15</v>
      </c>
      <c r="AA19" s="3">
        <f t="shared" si="10"/>
        <v>234000</v>
      </c>
      <c r="AB19" s="3">
        <f t="shared" si="15"/>
        <v>210600</v>
      </c>
      <c r="AC19" s="3">
        <f t="shared" si="7"/>
        <v>193050</v>
      </c>
      <c r="AD19" s="3">
        <f t="shared" si="7"/>
        <v>175500</v>
      </c>
      <c r="AE19" s="3">
        <f t="shared" si="7"/>
        <v>163800</v>
      </c>
      <c r="AG19" s="2"/>
      <c r="AI19" s="3"/>
      <c r="AJ19" s="3"/>
      <c r="AK19" s="3"/>
      <c r="AL19" s="3"/>
      <c r="AM19" s="3"/>
    </row>
    <row r="20" spans="1:39" x14ac:dyDescent="0.2">
      <c r="B20" t="s">
        <v>11</v>
      </c>
      <c r="C20" s="3">
        <f t="shared" si="8"/>
        <v>400000</v>
      </c>
      <c r="D20" s="3">
        <f t="shared" si="11"/>
        <v>360000</v>
      </c>
      <c r="E20" s="3">
        <f t="shared" si="1"/>
        <v>330000</v>
      </c>
      <c r="F20" s="3">
        <f t="shared" si="1"/>
        <v>300000</v>
      </c>
      <c r="G20" s="3">
        <f t="shared" si="1"/>
        <v>280000</v>
      </c>
      <c r="I20" s="9"/>
      <c r="J20" s="6" t="s">
        <v>11</v>
      </c>
      <c r="K20" s="5">
        <v>80000</v>
      </c>
      <c r="L20" s="5">
        <f t="shared" si="12"/>
        <v>72000</v>
      </c>
      <c r="M20" s="5">
        <f t="shared" si="13"/>
        <v>66000</v>
      </c>
      <c r="N20" s="5">
        <f t="shared" si="13"/>
        <v>60000</v>
      </c>
      <c r="O20" s="5">
        <f t="shared" si="13"/>
        <v>56000</v>
      </c>
      <c r="P20" s="5"/>
      <c r="Q20" s="2"/>
      <c r="R20" t="s">
        <v>11</v>
      </c>
      <c r="S20" s="3">
        <f t="shared" si="9"/>
        <v>160000</v>
      </c>
      <c r="T20" s="3">
        <f t="shared" si="14"/>
        <v>144000</v>
      </c>
      <c r="U20" s="3">
        <f t="shared" si="5"/>
        <v>132000</v>
      </c>
      <c r="V20" s="3">
        <f t="shared" si="5"/>
        <v>120000</v>
      </c>
      <c r="W20" s="3">
        <f t="shared" si="5"/>
        <v>112000</v>
      </c>
      <c r="Y20" s="2"/>
      <c r="Z20" t="s">
        <v>11</v>
      </c>
      <c r="AA20" s="3">
        <f t="shared" si="10"/>
        <v>288000</v>
      </c>
      <c r="AB20" s="3">
        <f t="shared" si="15"/>
        <v>259200</v>
      </c>
      <c r="AC20" s="3">
        <f t="shared" si="7"/>
        <v>237600</v>
      </c>
      <c r="AD20" s="3">
        <f t="shared" si="7"/>
        <v>216000</v>
      </c>
      <c r="AE20" s="3">
        <f t="shared" si="7"/>
        <v>201600</v>
      </c>
      <c r="AG20" s="2"/>
      <c r="AI20" s="3"/>
      <c r="AJ20" s="3"/>
      <c r="AK20" s="3"/>
      <c r="AL20" s="3"/>
      <c r="AM20" s="3"/>
    </row>
    <row r="21" spans="1:39" x14ac:dyDescent="0.2">
      <c r="C21" s="3"/>
      <c r="D21" s="3"/>
      <c r="E21" s="3"/>
      <c r="F21" s="3"/>
      <c r="G21" s="3"/>
      <c r="I21" s="9"/>
      <c r="J21" s="6"/>
      <c r="K21" s="6"/>
      <c r="L21" s="5"/>
      <c r="M21" s="5"/>
      <c r="N21" s="5"/>
      <c r="O21" s="5"/>
      <c r="P21" s="5"/>
      <c r="Q21" s="2"/>
      <c r="S21" s="3"/>
      <c r="T21" s="3"/>
      <c r="U21" s="3"/>
      <c r="V21" s="3"/>
      <c r="W21" s="3"/>
      <c r="Y21" s="2"/>
      <c r="AA21" s="3"/>
      <c r="AB21" s="3"/>
      <c r="AC21" s="3"/>
      <c r="AD21" s="3"/>
      <c r="AE21" s="3"/>
      <c r="AG21" s="2"/>
      <c r="AI21" s="3"/>
      <c r="AJ21" s="3"/>
      <c r="AK21" s="3"/>
      <c r="AL21" s="3"/>
      <c r="AM21" s="3"/>
    </row>
    <row r="22" spans="1:39" x14ac:dyDescent="0.2">
      <c r="A22" s="2" t="s">
        <v>7</v>
      </c>
      <c r="C22" s="3"/>
      <c r="D22" s="3"/>
      <c r="E22" s="3"/>
      <c r="F22" s="3"/>
      <c r="G22" s="3"/>
      <c r="I22" s="9" t="s">
        <v>7</v>
      </c>
      <c r="J22" s="6"/>
      <c r="K22" s="6"/>
      <c r="L22" s="5"/>
      <c r="M22" s="5"/>
      <c r="N22" s="5"/>
      <c r="O22" s="5"/>
      <c r="P22" s="5"/>
      <c r="Q22" s="2" t="s">
        <v>7</v>
      </c>
      <c r="S22" s="3"/>
      <c r="T22" s="3"/>
      <c r="U22" s="3"/>
      <c r="V22" s="3"/>
      <c r="W22" s="3"/>
      <c r="Y22" s="2" t="s">
        <v>7</v>
      </c>
      <c r="AA22" s="3"/>
      <c r="AB22" s="3"/>
      <c r="AC22" s="3"/>
      <c r="AD22" s="3"/>
      <c r="AE22" s="3"/>
      <c r="AG22" s="2"/>
      <c r="AI22" s="3"/>
      <c r="AJ22" s="3"/>
      <c r="AK22" s="3"/>
      <c r="AL22" s="3"/>
      <c r="AM22" s="3"/>
    </row>
    <row r="23" spans="1:39" x14ac:dyDescent="0.2">
      <c r="B23" t="s">
        <v>12</v>
      </c>
      <c r="C23" s="3">
        <f t="shared" si="8"/>
        <v>75000</v>
      </c>
      <c r="D23" s="3">
        <f t="shared" ref="D23:G29" si="16">SUM($C23*D$3)</f>
        <v>67500</v>
      </c>
      <c r="E23" s="3">
        <f t="shared" si="16"/>
        <v>61875</v>
      </c>
      <c r="F23" s="3">
        <f t="shared" si="16"/>
        <v>56250</v>
      </c>
      <c r="G23" s="3">
        <f t="shared" si="16"/>
        <v>52500</v>
      </c>
      <c r="I23" s="9"/>
      <c r="J23" s="6" t="s">
        <v>19</v>
      </c>
      <c r="K23" s="5">
        <v>15000</v>
      </c>
      <c r="L23" s="5">
        <f t="shared" ref="L23:L29" si="17">SUM($K23*L$3)</f>
        <v>13500</v>
      </c>
      <c r="M23" s="5">
        <f t="shared" ref="M23:O29" si="18">SUM($K23*M$3)</f>
        <v>12375</v>
      </c>
      <c r="N23" s="5">
        <f t="shared" si="18"/>
        <v>11250</v>
      </c>
      <c r="O23" s="5">
        <f t="shared" si="18"/>
        <v>10500</v>
      </c>
      <c r="P23" s="5"/>
      <c r="Q23" s="2"/>
      <c r="R23" s="6" t="s">
        <v>19</v>
      </c>
      <c r="S23" s="3">
        <f t="shared" si="9"/>
        <v>30000</v>
      </c>
      <c r="T23" s="3">
        <f t="shared" ref="T23:W29" si="19">SUM($S23*T$3)</f>
        <v>27000</v>
      </c>
      <c r="U23" s="3">
        <f t="shared" si="19"/>
        <v>24750</v>
      </c>
      <c r="V23" s="3">
        <f t="shared" si="19"/>
        <v>22500</v>
      </c>
      <c r="W23" s="3">
        <f t="shared" si="19"/>
        <v>21000</v>
      </c>
      <c r="Y23" s="2"/>
      <c r="Z23" s="6" t="s">
        <v>19</v>
      </c>
      <c r="AA23" s="3">
        <f t="shared" si="10"/>
        <v>54000</v>
      </c>
      <c r="AB23" s="3">
        <f t="shared" ref="AB23:AE29" si="20">SUM($AA23*AB$3)</f>
        <v>48600</v>
      </c>
      <c r="AC23" s="3">
        <f t="shared" si="20"/>
        <v>44550</v>
      </c>
      <c r="AD23" s="3">
        <f t="shared" si="20"/>
        <v>40500</v>
      </c>
      <c r="AE23" s="3">
        <f t="shared" si="20"/>
        <v>37800</v>
      </c>
      <c r="AG23" s="2"/>
      <c r="AH23" s="6"/>
      <c r="AI23" s="3"/>
      <c r="AJ23" s="3"/>
      <c r="AK23" s="3"/>
      <c r="AL23" s="3"/>
      <c r="AM23" s="3"/>
    </row>
    <row r="24" spans="1:39" x14ac:dyDescent="0.2">
      <c r="B24" t="s">
        <v>13</v>
      </c>
      <c r="C24" s="3">
        <f t="shared" si="8"/>
        <v>100000</v>
      </c>
      <c r="D24" s="3">
        <f t="shared" si="16"/>
        <v>90000</v>
      </c>
      <c r="E24" s="3">
        <f t="shared" si="16"/>
        <v>82500</v>
      </c>
      <c r="F24" s="3">
        <f t="shared" si="16"/>
        <v>75000</v>
      </c>
      <c r="G24" s="3">
        <f t="shared" si="16"/>
        <v>70000</v>
      </c>
      <c r="I24" s="9"/>
      <c r="J24" s="6" t="s">
        <v>18</v>
      </c>
      <c r="K24" s="5">
        <v>20000</v>
      </c>
      <c r="L24" s="5">
        <f t="shared" si="17"/>
        <v>18000</v>
      </c>
      <c r="M24" s="5">
        <f t="shared" si="18"/>
        <v>16500</v>
      </c>
      <c r="N24" s="5">
        <f t="shared" si="18"/>
        <v>15000</v>
      </c>
      <c r="O24" s="5">
        <f t="shared" si="18"/>
        <v>14000</v>
      </c>
      <c r="P24" s="5"/>
      <c r="Q24" s="2"/>
      <c r="R24" s="6" t="s">
        <v>18</v>
      </c>
      <c r="S24" s="3">
        <f t="shared" si="9"/>
        <v>40000</v>
      </c>
      <c r="T24" s="3">
        <f t="shared" si="19"/>
        <v>36000</v>
      </c>
      <c r="U24" s="3">
        <f t="shared" si="19"/>
        <v>33000</v>
      </c>
      <c r="V24" s="3">
        <f t="shared" si="19"/>
        <v>30000</v>
      </c>
      <c r="W24" s="3">
        <f t="shared" si="19"/>
        <v>28000</v>
      </c>
      <c r="Y24" s="2"/>
      <c r="Z24" s="6" t="s">
        <v>18</v>
      </c>
      <c r="AA24" s="3">
        <f t="shared" si="10"/>
        <v>72000</v>
      </c>
      <c r="AB24" s="3">
        <f t="shared" si="20"/>
        <v>64800</v>
      </c>
      <c r="AC24" s="3">
        <f t="shared" si="20"/>
        <v>59400</v>
      </c>
      <c r="AD24" s="3">
        <f t="shared" si="20"/>
        <v>54000</v>
      </c>
      <c r="AE24" s="3">
        <f t="shared" si="20"/>
        <v>50400</v>
      </c>
      <c r="AG24" s="2"/>
      <c r="AH24" s="6"/>
      <c r="AI24" s="3"/>
      <c r="AJ24" s="3"/>
      <c r="AK24" s="3"/>
      <c r="AL24" s="3"/>
      <c r="AM24" s="3"/>
    </row>
    <row r="25" spans="1:39" x14ac:dyDescent="0.2">
      <c r="B25" t="s">
        <v>10</v>
      </c>
      <c r="C25" s="3">
        <f t="shared" si="8"/>
        <v>137500</v>
      </c>
      <c r="D25" s="3">
        <f t="shared" si="16"/>
        <v>123750</v>
      </c>
      <c r="E25" s="3">
        <f t="shared" si="16"/>
        <v>113437.5</v>
      </c>
      <c r="F25" s="3">
        <f t="shared" si="16"/>
        <v>103125</v>
      </c>
      <c r="G25" s="3">
        <f t="shared" si="16"/>
        <v>96250</v>
      </c>
      <c r="I25" s="9"/>
      <c r="J25" s="6" t="s">
        <v>13</v>
      </c>
      <c r="K25" s="5">
        <v>27500</v>
      </c>
      <c r="L25" s="5">
        <f t="shared" si="17"/>
        <v>24750</v>
      </c>
      <c r="M25" s="5">
        <f t="shared" si="18"/>
        <v>22687.5</v>
      </c>
      <c r="N25" s="5">
        <f t="shared" si="18"/>
        <v>20625</v>
      </c>
      <c r="O25" s="5">
        <f t="shared" si="18"/>
        <v>19250</v>
      </c>
      <c r="P25" s="5"/>
      <c r="Q25" s="2"/>
      <c r="R25" s="6" t="s">
        <v>13</v>
      </c>
      <c r="S25" s="3">
        <f t="shared" si="9"/>
        <v>55000</v>
      </c>
      <c r="T25" s="3">
        <f t="shared" si="19"/>
        <v>49500</v>
      </c>
      <c r="U25" s="3">
        <f t="shared" si="19"/>
        <v>45375</v>
      </c>
      <c r="V25" s="3">
        <f t="shared" si="19"/>
        <v>41250</v>
      </c>
      <c r="W25" s="3">
        <f t="shared" si="19"/>
        <v>38500</v>
      </c>
      <c r="Y25" s="2"/>
      <c r="Z25" s="6" t="s">
        <v>13</v>
      </c>
      <c r="AA25" s="3">
        <f t="shared" si="10"/>
        <v>99000</v>
      </c>
      <c r="AB25" s="3">
        <f t="shared" si="20"/>
        <v>89100</v>
      </c>
      <c r="AC25" s="3">
        <f t="shared" si="20"/>
        <v>81675</v>
      </c>
      <c r="AD25" s="3">
        <f t="shared" si="20"/>
        <v>74250</v>
      </c>
      <c r="AE25" s="3">
        <f t="shared" si="20"/>
        <v>69300</v>
      </c>
      <c r="AG25" s="2"/>
      <c r="AH25" s="6"/>
      <c r="AI25" s="3"/>
      <c r="AJ25" s="3"/>
      <c r="AK25" s="3"/>
      <c r="AL25" s="3"/>
      <c r="AM25" s="3"/>
    </row>
    <row r="26" spans="1:39" x14ac:dyDescent="0.2">
      <c r="B26" t="s">
        <v>14</v>
      </c>
      <c r="C26" s="3">
        <f t="shared" si="8"/>
        <v>175000</v>
      </c>
      <c r="D26" s="3">
        <f t="shared" si="16"/>
        <v>157500</v>
      </c>
      <c r="E26" s="3">
        <f t="shared" si="16"/>
        <v>144375</v>
      </c>
      <c r="F26" s="3">
        <f t="shared" si="16"/>
        <v>131250</v>
      </c>
      <c r="G26" s="3">
        <f t="shared" si="16"/>
        <v>122499.99999999999</v>
      </c>
      <c r="I26" s="9"/>
      <c r="J26" s="6" t="s">
        <v>10</v>
      </c>
      <c r="K26" s="5">
        <v>35000</v>
      </c>
      <c r="L26" s="5">
        <f t="shared" si="17"/>
        <v>31500</v>
      </c>
      <c r="M26" s="5">
        <f t="shared" si="18"/>
        <v>28875</v>
      </c>
      <c r="N26" s="5">
        <f t="shared" si="18"/>
        <v>26250</v>
      </c>
      <c r="O26" s="5">
        <f t="shared" si="18"/>
        <v>24500</v>
      </c>
      <c r="P26" s="5"/>
      <c r="Q26" s="2"/>
      <c r="R26" s="6" t="s">
        <v>10</v>
      </c>
      <c r="S26" s="3">
        <f t="shared" si="9"/>
        <v>70000</v>
      </c>
      <c r="T26" s="3">
        <f t="shared" si="19"/>
        <v>63000</v>
      </c>
      <c r="U26" s="3">
        <f t="shared" si="19"/>
        <v>57750</v>
      </c>
      <c r="V26" s="3">
        <f t="shared" si="19"/>
        <v>52500</v>
      </c>
      <c r="W26" s="3">
        <f t="shared" si="19"/>
        <v>49000</v>
      </c>
      <c r="Y26" s="2"/>
      <c r="Z26" s="6" t="s">
        <v>10</v>
      </c>
      <c r="AA26" s="3">
        <f t="shared" si="10"/>
        <v>126000</v>
      </c>
      <c r="AB26" s="3">
        <f t="shared" si="20"/>
        <v>113400</v>
      </c>
      <c r="AC26" s="3">
        <f t="shared" si="20"/>
        <v>103950</v>
      </c>
      <c r="AD26" s="3">
        <f t="shared" si="20"/>
        <v>94500</v>
      </c>
      <c r="AE26" s="3">
        <f t="shared" si="20"/>
        <v>88200</v>
      </c>
      <c r="AG26" s="2"/>
      <c r="AH26" s="6"/>
      <c r="AI26" s="3"/>
      <c r="AJ26" s="3"/>
      <c r="AK26" s="3"/>
      <c r="AL26" s="3"/>
      <c r="AM26" s="3"/>
    </row>
    <row r="27" spans="1:39" x14ac:dyDescent="0.2">
      <c r="B27" t="s">
        <v>12</v>
      </c>
      <c r="C27" s="3">
        <f t="shared" si="8"/>
        <v>250000</v>
      </c>
      <c r="D27" s="3">
        <f t="shared" si="16"/>
        <v>225000</v>
      </c>
      <c r="E27" s="3">
        <f t="shared" si="16"/>
        <v>206250</v>
      </c>
      <c r="F27" s="3">
        <f t="shared" si="16"/>
        <v>187500</v>
      </c>
      <c r="G27" s="3">
        <f t="shared" si="16"/>
        <v>175000</v>
      </c>
      <c r="I27" s="6"/>
      <c r="J27" s="6" t="s">
        <v>14</v>
      </c>
      <c r="K27" s="5">
        <v>50000</v>
      </c>
      <c r="L27" s="5">
        <f t="shared" si="17"/>
        <v>45000</v>
      </c>
      <c r="M27" s="5">
        <f t="shared" si="18"/>
        <v>41250</v>
      </c>
      <c r="N27" s="5">
        <f t="shared" si="18"/>
        <v>37500</v>
      </c>
      <c r="O27" s="5">
        <f t="shared" si="18"/>
        <v>35000</v>
      </c>
      <c r="P27" s="6"/>
      <c r="R27" s="6" t="s">
        <v>14</v>
      </c>
      <c r="S27" s="3">
        <f t="shared" si="9"/>
        <v>100000</v>
      </c>
      <c r="T27" s="3">
        <f t="shared" si="19"/>
        <v>90000</v>
      </c>
      <c r="U27" s="3">
        <f t="shared" si="19"/>
        <v>82500</v>
      </c>
      <c r="V27" s="3">
        <f t="shared" si="19"/>
        <v>75000</v>
      </c>
      <c r="W27" s="3">
        <f t="shared" si="19"/>
        <v>70000</v>
      </c>
      <c r="Z27" s="6" t="s">
        <v>14</v>
      </c>
      <c r="AA27" s="3">
        <f t="shared" si="10"/>
        <v>180000</v>
      </c>
      <c r="AB27" s="3">
        <f t="shared" si="20"/>
        <v>162000</v>
      </c>
      <c r="AC27" s="3">
        <f t="shared" si="20"/>
        <v>148500</v>
      </c>
      <c r="AD27" s="3">
        <f t="shared" si="20"/>
        <v>135000</v>
      </c>
      <c r="AE27" s="3">
        <f t="shared" si="20"/>
        <v>125999.99999999999</v>
      </c>
      <c r="AH27" s="6"/>
      <c r="AJ27" s="3"/>
      <c r="AK27" s="3"/>
      <c r="AL27" s="3"/>
      <c r="AM27" s="3"/>
    </row>
    <row r="28" spans="1:39" x14ac:dyDescent="0.2">
      <c r="B28" t="s">
        <v>13</v>
      </c>
      <c r="C28" s="3">
        <f t="shared" si="8"/>
        <v>325000</v>
      </c>
      <c r="D28" s="3">
        <f t="shared" si="16"/>
        <v>292500</v>
      </c>
      <c r="E28" s="3">
        <f t="shared" si="16"/>
        <v>268125</v>
      </c>
      <c r="F28" s="3">
        <f t="shared" si="16"/>
        <v>243750</v>
      </c>
      <c r="G28" s="3">
        <f t="shared" si="16"/>
        <v>227500</v>
      </c>
      <c r="I28" s="6"/>
      <c r="J28" s="6" t="s">
        <v>15</v>
      </c>
      <c r="K28" s="5">
        <v>65000</v>
      </c>
      <c r="L28" s="5">
        <f t="shared" si="17"/>
        <v>58500</v>
      </c>
      <c r="M28" s="5">
        <f t="shared" si="18"/>
        <v>53625</v>
      </c>
      <c r="N28" s="5">
        <f t="shared" si="18"/>
        <v>48750</v>
      </c>
      <c r="O28" s="5">
        <f t="shared" si="18"/>
        <v>45500</v>
      </c>
      <c r="P28" s="6"/>
      <c r="R28" s="6" t="s">
        <v>15</v>
      </c>
      <c r="S28" s="3">
        <f t="shared" si="9"/>
        <v>130000</v>
      </c>
      <c r="T28" s="3">
        <f t="shared" si="19"/>
        <v>117000</v>
      </c>
      <c r="U28" s="3">
        <f t="shared" si="19"/>
        <v>107250</v>
      </c>
      <c r="V28" s="3">
        <f t="shared" si="19"/>
        <v>97500</v>
      </c>
      <c r="W28" s="3">
        <f t="shared" si="19"/>
        <v>91000</v>
      </c>
      <c r="Z28" s="6" t="s">
        <v>15</v>
      </c>
      <c r="AA28" s="3">
        <f t="shared" si="10"/>
        <v>234000</v>
      </c>
      <c r="AB28" s="3">
        <f t="shared" si="20"/>
        <v>210600</v>
      </c>
      <c r="AC28" s="3">
        <f t="shared" si="20"/>
        <v>193050</v>
      </c>
      <c r="AD28" s="3">
        <f t="shared" si="20"/>
        <v>175500</v>
      </c>
      <c r="AE28" s="3">
        <f t="shared" si="20"/>
        <v>163800</v>
      </c>
      <c r="AH28" s="6"/>
      <c r="AJ28" s="3"/>
      <c r="AK28" s="3"/>
      <c r="AL28" s="3"/>
      <c r="AM28" s="3"/>
    </row>
    <row r="29" spans="1:39" x14ac:dyDescent="0.2">
      <c r="B29" t="s">
        <v>10</v>
      </c>
      <c r="C29" s="3">
        <f t="shared" si="8"/>
        <v>400000</v>
      </c>
      <c r="D29" s="3">
        <f t="shared" si="16"/>
        <v>360000</v>
      </c>
      <c r="E29" s="3">
        <f t="shared" si="16"/>
        <v>330000</v>
      </c>
      <c r="F29" s="3">
        <f t="shared" si="16"/>
        <v>300000</v>
      </c>
      <c r="G29" s="3">
        <f t="shared" si="16"/>
        <v>280000</v>
      </c>
      <c r="I29" s="6"/>
      <c r="J29" s="6" t="s">
        <v>11</v>
      </c>
      <c r="K29" s="5">
        <v>80000</v>
      </c>
      <c r="L29" s="5">
        <f t="shared" si="17"/>
        <v>72000</v>
      </c>
      <c r="M29" s="5">
        <f t="shared" si="18"/>
        <v>66000</v>
      </c>
      <c r="N29" s="5">
        <f t="shared" si="18"/>
        <v>60000</v>
      </c>
      <c r="O29" s="5">
        <f t="shared" si="18"/>
        <v>56000</v>
      </c>
      <c r="P29" s="6"/>
      <c r="R29" s="6" t="s">
        <v>11</v>
      </c>
      <c r="S29" s="3">
        <f t="shared" si="9"/>
        <v>160000</v>
      </c>
      <c r="T29" s="3">
        <f t="shared" si="19"/>
        <v>144000</v>
      </c>
      <c r="U29" s="3">
        <f t="shared" si="19"/>
        <v>132000</v>
      </c>
      <c r="V29" s="3">
        <f t="shared" si="19"/>
        <v>120000</v>
      </c>
      <c r="W29" s="3">
        <f t="shared" si="19"/>
        <v>112000</v>
      </c>
      <c r="Z29" s="6" t="s">
        <v>11</v>
      </c>
      <c r="AA29" s="3">
        <f t="shared" si="10"/>
        <v>288000</v>
      </c>
      <c r="AB29" s="3">
        <f t="shared" si="20"/>
        <v>259200</v>
      </c>
      <c r="AC29" s="3">
        <f t="shared" si="20"/>
        <v>237600</v>
      </c>
      <c r="AD29" s="3">
        <f t="shared" si="20"/>
        <v>216000</v>
      </c>
      <c r="AE29" s="3">
        <f t="shared" si="20"/>
        <v>201600</v>
      </c>
      <c r="AH29" s="6"/>
      <c r="AJ29" s="3"/>
      <c r="AK29" s="3"/>
      <c r="AL29" s="3"/>
      <c r="AM29" s="3"/>
    </row>
  </sheetData>
  <mergeCells count="4">
    <mergeCell ref="S1:W1"/>
    <mergeCell ref="AA1:AE1"/>
    <mergeCell ref="AI1:AM1"/>
    <mergeCell ref="K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sqref="A1:XFD26"/>
    </sheetView>
  </sheetViews>
  <sheetFormatPr baseColWidth="10" defaultRowHeight="16" x14ac:dyDescent="0.2"/>
  <sheetData>
    <row r="1" spans="1:23" x14ac:dyDescent="0.2">
      <c r="A1" s="2" t="s">
        <v>17</v>
      </c>
      <c r="C1" s="93" t="s">
        <v>20</v>
      </c>
      <c r="D1" s="93"/>
      <c r="E1" s="93"/>
      <c r="F1" s="93"/>
      <c r="G1" s="93"/>
      <c r="I1" s="2" t="s">
        <v>17</v>
      </c>
      <c r="K1" s="93" t="s">
        <v>21</v>
      </c>
      <c r="L1" s="93"/>
      <c r="M1" s="93"/>
      <c r="N1" s="93"/>
      <c r="O1" s="93"/>
      <c r="Q1" s="2" t="s">
        <v>17</v>
      </c>
      <c r="S1" s="93" t="s">
        <v>28</v>
      </c>
      <c r="T1" s="93"/>
      <c r="U1" s="93"/>
      <c r="V1" s="93"/>
      <c r="W1" s="93"/>
    </row>
    <row r="2" spans="1:23" x14ac:dyDescent="0.2">
      <c r="A2" s="2"/>
      <c r="C2" s="7" t="s">
        <v>1</v>
      </c>
      <c r="D2" s="7" t="s">
        <v>4</v>
      </c>
      <c r="E2" s="7" t="s">
        <v>0</v>
      </c>
      <c r="F2" s="7" t="s">
        <v>2</v>
      </c>
      <c r="G2" s="7" t="s">
        <v>3</v>
      </c>
      <c r="I2" s="2"/>
      <c r="K2" s="7" t="s">
        <v>1</v>
      </c>
      <c r="L2" s="7" t="s">
        <v>4</v>
      </c>
      <c r="M2" s="7" t="s">
        <v>0</v>
      </c>
      <c r="N2" s="7" t="s">
        <v>2</v>
      </c>
      <c r="O2" s="7" t="s">
        <v>3</v>
      </c>
      <c r="Q2" s="2"/>
      <c r="S2" s="7" t="s">
        <v>1</v>
      </c>
      <c r="T2" s="7" t="s">
        <v>4</v>
      </c>
      <c r="U2" s="7" t="s">
        <v>0</v>
      </c>
      <c r="V2" s="7" t="s">
        <v>2</v>
      </c>
      <c r="W2" s="7" t="s">
        <v>3</v>
      </c>
    </row>
    <row r="3" spans="1:23" x14ac:dyDescent="0.2">
      <c r="A3" s="2" t="s">
        <v>8</v>
      </c>
      <c r="B3" s="2" t="s">
        <v>9</v>
      </c>
      <c r="D3">
        <v>0.9</v>
      </c>
      <c r="E3">
        <v>0.82499999999999996</v>
      </c>
      <c r="F3">
        <v>0.75</v>
      </c>
      <c r="G3">
        <v>0.7</v>
      </c>
      <c r="I3" s="2" t="s">
        <v>8</v>
      </c>
      <c r="J3" s="2" t="s">
        <v>9</v>
      </c>
      <c r="L3">
        <v>0.9</v>
      </c>
      <c r="M3">
        <v>0.82499999999999996</v>
      </c>
      <c r="N3">
        <v>0.75</v>
      </c>
      <c r="O3">
        <v>0.7</v>
      </c>
      <c r="Q3" s="2" t="s">
        <v>8</v>
      </c>
      <c r="R3" s="2" t="s">
        <v>9</v>
      </c>
      <c r="T3">
        <v>0.9</v>
      </c>
      <c r="U3">
        <v>0.82499999999999996</v>
      </c>
      <c r="V3">
        <v>0.75</v>
      </c>
      <c r="W3">
        <v>0.7</v>
      </c>
    </row>
    <row r="4" spans="1:23" x14ac:dyDescent="0.2">
      <c r="A4" s="2" t="s">
        <v>5</v>
      </c>
      <c r="I4" s="2" t="s">
        <v>5</v>
      </c>
      <c r="Q4" s="2" t="s">
        <v>5</v>
      </c>
    </row>
    <row r="5" spans="1:23" x14ac:dyDescent="0.2">
      <c r="A5" s="2"/>
      <c r="B5" t="s">
        <v>19</v>
      </c>
      <c r="C5" s="3">
        <v>15000</v>
      </c>
      <c r="D5" s="3">
        <f t="shared" ref="D5:D11" si="0">SUM($D$3*$C5)</f>
        <v>13500</v>
      </c>
      <c r="E5" s="3">
        <f t="shared" ref="E5:E11" si="1">SUM($E$3*$C5)</f>
        <v>12375</v>
      </c>
      <c r="F5" s="3">
        <f t="shared" ref="F5:F11" si="2">SUM($F$3*$C5)</f>
        <v>11250</v>
      </c>
      <c r="G5" s="3">
        <f t="shared" ref="G5:G11" si="3">SUM($G$3*$C5)</f>
        <v>10500</v>
      </c>
      <c r="I5" s="2"/>
      <c r="J5" t="s">
        <v>19</v>
      </c>
      <c r="K5" s="3">
        <f>SUM(C5*2)*0.9</f>
        <v>27000</v>
      </c>
      <c r="L5" s="3">
        <f t="shared" ref="L5:L11" si="4">SUM($L$3*$K5)</f>
        <v>24300</v>
      </c>
      <c r="M5" s="3">
        <f t="shared" ref="M5:M11" si="5">SUM($M$3*$K5)</f>
        <v>22275</v>
      </c>
      <c r="N5" s="3">
        <f t="shared" ref="N5:N11" si="6">SUM($N$3*$K5)</f>
        <v>20250</v>
      </c>
      <c r="O5" s="3">
        <f t="shared" ref="O5:O11" si="7">SUM($O$3*$K5)</f>
        <v>18900</v>
      </c>
      <c r="Q5" s="2"/>
      <c r="R5" t="s">
        <v>19</v>
      </c>
      <c r="S5" s="3">
        <f>SUM(C5*3)*0.75</f>
        <v>33750</v>
      </c>
      <c r="T5" s="3">
        <f t="shared" ref="T5:T11" si="8">SUM($T$3*$S5)</f>
        <v>30375</v>
      </c>
      <c r="U5" s="3">
        <f t="shared" ref="U5:U11" si="9">SUM($U$3*$S5)</f>
        <v>27843.75</v>
      </c>
      <c r="V5" s="3">
        <f t="shared" ref="V5:V11" si="10">SUM($V$3*$S5)</f>
        <v>25312.5</v>
      </c>
      <c r="W5" s="3">
        <f t="shared" ref="W5:W11" si="11">SUM($W$3*$S5)</f>
        <v>23625</v>
      </c>
    </row>
    <row r="6" spans="1:23" x14ac:dyDescent="0.2">
      <c r="A6" s="2"/>
      <c r="B6" t="s">
        <v>18</v>
      </c>
      <c r="C6" s="3">
        <v>25000</v>
      </c>
      <c r="D6" s="3">
        <f t="shared" si="0"/>
        <v>22500</v>
      </c>
      <c r="E6" s="3">
        <f t="shared" si="1"/>
        <v>20625</v>
      </c>
      <c r="F6" s="3">
        <f t="shared" si="2"/>
        <v>18750</v>
      </c>
      <c r="G6" s="3">
        <f t="shared" si="3"/>
        <v>17500</v>
      </c>
      <c r="I6" s="2"/>
      <c r="J6" t="s">
        <v>18</v>
      </c>
      <c r="K6" s="3">
        <f t="shared" ref="K6:K26" si="12">SUM(C6*2)*0.9</f>
        <v>45000</v>
      </c>
      <c r="L6" s="3">
        <f t="shared" si="4"/>
        <v>40500</v>
      </c>
      <c r="M6" s="3">
        <f t="shared" si="5"/>
        <v>37125</v>
      </c>
      <c r="N6" s="3">
        <f t="shared" si="6"/>
        <v>33750</v>
      </c>
      <c r="O6" s="3">
        <f t="shared" si="7"/>
        <v>31499.999999999996</v>
      </c>
      <c r="Q6" s="2"/>
      <c r="R6" t="s">
        <v>18</v>
      </c>
      <c r="S6" s="3">
        <f t="shared" ref="S6:S26" si="13">SUM(C6*3)*0.75</f>
        <v>56250</v>
      </c>
      <c r="T6" s="3">
        <f t="shared" si="8"/>
        <v>50625</v>
      </c>
      <c r="U6" s="3">
        <f t="shared" si="9"/>
        <v>46406.25</v>
      </c>
      <c r="V6" s="3">
        <f t="shared" si="10"/>
        <v>42187.5</v>
      </c>
      <c r="W6" s="3">
        <f t="shared" si="11"/>
        <v>39375</v>
      </c>
    </row>
    <row r="7" spans="1:23" x14ac:dyDescent="0.2">
      <c r="A7" s="2"/>
      <c r="B7" t="s">
        <v>13</v>
      </c>
      <c r="C7" s="3">
        <v>35000</v>
      </c>
      <c r="D7" s="3">
        <f t="shared" si="0"/>
        <v>31500</v>
      </c>
      <c r="E7" s="3">
        <f t="shared" si="1"/>
        <v>28875</v>
      </c>
      <c r="F7" s="3">
        <f t="shared" si="2"/>
        <v>26250</v>
      </c>
      <c r="G7" s="3">
        <f t="shared" si="3"/>
        <v>24500</v>
      </c>
      <c r="I7" s="2"/>
      <c r="J7" t="s">
        <v>13</v>
      </c>
      <c r="K7" s="3">
        <f t="shared" si="12"/>
        <v>63000</v>
      </c>
      <c r="L7" s="3">
        <f t="shared" si="4"/>
        <v>56700</v>
      </c>
      <c r="M7" s="3">
        <f t="shared" si="5"/>
        <v>51975</v>
      </c>
      <c r="N7" s="3">
        <f t="shared" si="6"/>
        <v>47250</v>
      </c>
      <c r="O7" s="3">
        <f t="shared" si="7"/>
        <v>44100</v>
      </c>
      <c r="Q7" s="2"/>
      <c r="R7" t="s">
        <v>13</v>
      </c>
      <c r="S7" s="3">
        <f t="shared" si="13"/>
        <v>78750</v>
      </c>
      <c r="T7" s="3">
        <f t="shared" si="8"/>
        <v>70875</v>
      </c>
      <c r="U7" s="3">
        <f t="shared" si="9"/>
        <v>64968.75</v>
      </c>
      <c r="V7" s="3">
        <f t="shared" si="10"/>
        <v>59062.5</v>
      </c>
      <c r="W7" s="3">
        <f t="shared" si="11"/>
        <v>55125</v>
      </c>
    </row>
    <row r="8" spans="1:23" x14ac:dyDescent="0.2">
      <c r="A8" s="2"/>
      <c r="B8" t="s">
        <v>10</v>
      </c>
      <c r="C8" s="3">
        <v>70000</v>
      </c>
      <c r="D8" s="3">
        <f t="shared" si="0"/>
        <v>63000</v>
      </c>
      <c r="E8" s="3">
        <f t="shared" si="1"/>
        <v>57750</v>
      </c>
      <c r="F8" s="3">
        <f t="shared" si="2"/>
        <v>52500</v>
      </c>
      <c r="G8" s="3">
        <f t="shared" si="3"/>
        <v>49000</v>
      </c>
      <c r="I8" s="2"/>
      <c r="J8" t="s">
        <v>10</v>
      </c>
      <c r="K8" s="3">
        <f t="shared" si="12"/>
        <v>126000</v>
      </c>
      <c r="L8" s="3">
        <f t="shared" si="4"/>
        <v>113400</v>
      </c>
      <c r="M8" s="3">
        <f t="shared" si="5"/>
        <v>103950</v>
      </c>
      <c r="N8" s="3">
        <f t="shared" si="6"/>
        <v>94500</v>
      </c>
      <c r="O8" s="3">
        <f t="shared" si="7"/>
        <v>88200</v>
      </c>
      <c r="Q8" s="2"/>
      <c r="R8" t="s">
        <v>10</v>
      </c>
      <c r="S8" s="3">
        <f t="shared" si="13"/>
        <v>157500</v>
      </c>
      <c r="T8" s="3">
        <f t="shared" si="8"/>
        <v>141750</v>
      </c>
      <c r="U8" s="3">
        <f t="shared" si="9"/>
        <v>129937.5</v>
      </c>
      <c r="V8" s="3">
        <f t="shared" si="10"/>
        <v>118125</v>
      </c>
      <c r="W8" s="3">
        <f t="shared" si="11"/>
        <v>110250</v>
      </c>
    </row>
    <row r="9" spans="1:23" x14ac:dyDescent="0.2">
      <c r="A9" s="2"/>
      <c r="B9" t="s">
        <v>14</v>
      </c>
      <c r="C9" s="3">
        <v>100000</v>
      </c>
      <c r="D9" s="3">
        <f t="shared" si="0"/>
        <v>90000</v>
      </c>
      <c r="E9" s="3">
        <f t="shared" si="1"/>
        <v>82500</v>
      </c>
      <c r="F9" s="3">
        <f t="shared" si="2"/>
        <v>75000</v>
      </c>
      <c r="G9" s="3">
        <f t="shared" si="3"/>
        <v>70000</v>
      </c>
      <c r="I9" s="2"/>
      <c r="J9" t="s">
        <v>14</v>
      </c>
      <c r="K9" s="3">
        <f t="shared" si="12"/>
        <v>180000</v>
      </c>
      <c r="L9" s="3">
        <f t="shared" si="4"/>
        <v>162000</v>
      </c>
      <c r="M9" s="3">
        <f t="shared" si="5"/>
        <v>148500</v>
      </c>
      <c r="N9" s="3">
        <f t="shared" si="6"/>
        <v>135000</v>
      </c>
      <c r="O9" s="3">
        <f t="shared" si="7"/>
        <v>125999.99999999999</v>
      </c>
      <c r="Q9" s="2"/>
      <c r="R9" t="s">
        <v>14</v>
      </c>
      <c r="S9" s="3">
        <f t="shared" si="13"/>
        <v>225000</v>
      </c>
      <c r="T9" s="3">
        <f t="shared" si="8"/>
        <v>202500</v>
      </c>
      <c r="U9" s="3">
        <f t="shared" si="9"/>
        <v>185625</v>
      </c>
      <c r="V9" s="3">
        <f t="shared" si="10"/>
        <v>168750</v>
      </c>
      <c r="W9" s="3">
        <f t="shared" si="11"/>
        <v>157500</v>
      </c>
    </row>
    <row r="10" spans="1:23" x14ac:dyDescent="0.2">
      <c r="A10" s="2"/>
      <c r="B10" t="s">
        <v>15</v>
      </c>
      <c r="C10" s="3">
        <v>150000</v>
      </c>
      <c r="D10" s="3">
        <f t="shared" si="0"/>
        <v>135000</v>
      </c>
      <c r="E10" s="3">
        <f t="shared" si="1"/>
        <v>123750</v>
      </c>
      <c r="F10" s="3">
        <f t="shared" si="2"/>
        <v>112500</v>
      </c>
      <c r="G10" s="3">
        <f t="shared" si="3"/>
        <v>105000</v>
      </c>
      <c r="I10" s="2"/>
      <c r="J10" t="s">
        <v>15</v>
      </c>
      <c r="K10" s="3">
        <f t="shared" si="12"/>
        <v>270000</v>
      </c>
      <c r="L10" s="3">
        <f t="shared" si="4"/>
        <v>243000</v>
      </c>
      <c r="M10" s="3">
        <f t="shared" si="5"/>
        <v>222750</v>
      </c>
      <c r="N10" s="3">
        <f t="shared" si="6"/>
        <v>202500</v>
      </c>
      <c r="O10" s="3">
        <f t="shared" si="7"/>
        <v>189000</v>
      </c>
      <c r="Q10" s="2"/>
      <c r="R10" t="s">
        <v>15</v>
      </c>
      <c r="S10" s="3">
        <f t="shared" si="13"/>
        <v>337500</v>
      </c>
      <c r="T10" s="3">
        <f t="shared" si="8"/>
        <v>303750</v>
      </c>
      <c r="U10" s="3">
        <f t="shared" si="9"/>
        <v>278437.5</v>
      </c>
      <c r="V10" s="3">
        <f t="shared" si="10"/>
        <v>253125</v>
      </c>
      <c r="W10" s="3">
        <f t="shared" si="11"/>
        <v>236249.99999999997</v>
      </c>
    </row>
    <row r="11" spans="1:23" x14ac:dyDescent="0.2">
      <c r="A11" s="2"/>
      <c r="B11" t="s">
        <v>11</v>
      </c>
      <c r="C11" s="3">
        <v>200000</v>
      </c>
      <c r="D11" s="3">
        <f t="shared" si="0"/>
        <v>180000</v>
      </c>
      <c r="E11" s="3">
        <f t="shared" si="1"/>
        <v>165000</v>
      </c>
      <c r="F11" s="3">
        <f t="shared" si="2"/>
        <v>150000</v>
      </c>
      <c r="G11" s="3">
        <f t="shared" si="3"/>
        <v>140000</v>
      </c>
      <c r="I11" s="2"/>
      <c r="J11" t="s">
        <v>11</v>
      </c>
      <c r="K11" s="3">
        <f t="shared" si="12"/>
        <v>360000</v>
      </c>
      <c r="L11" s="3">
        <f t="shared" si="4"/>
        <v>324000</v>
      </c>
      <c r="M11" s="3">
        <f t="shared" si="5"/>
        <v>297000</v>
      </c>
      <c r="N11" s="3">
        <f t="shared" si="6"/>
        <v>270000</v>
      </c>
      <c r="O11" s="3">
        <f t="shared" si="7"/>
        <v>251999.99999999997</v>
      </c>
      <c r="Q11" s="2"/>
      <c r="R11" t="s">
        <v>11</v>
      </c>
      <c r="S11" s="3">
        <f t="shared" si="13"/>
        <v>450000</v>
      </c>
      <c r="T11" s="3">
        <f t="shared" si="8"/>
        <v>405000</v>
      </c>
      <c r="U11" s="3">
        <f t="shared" si="9"/>
        <v>371250</v>
      </c>
      <c r="V11" s="3">
        <f t="shared" si="10"/>
        <v>337500</v>
      </c>
      <c r="W11" s="3">
        <f t="shared" si="11"/>
        <v>315000</v>
      </c>
    </row>
    <row r="12" spans="1:23" x14ac:dyDescent="0.2">
      <c r="A12" s="2"/>
      <c r="D12" s="3"/>
      <c r="E12" s="3"/>
      <c r="F12" s="3"/>
      <c r="G12" s="3"/>
      <c r="I12" s="2"/>
      <c r="K12" s="3"/>
      <c r="L12" s="3"/>
      <c r="M12" s="3"/>
      <c r="N12" s="3"/>
      <c r="O12" s="3"/>
      <c r="Q12" s="2"/>
      <c r="S12" s="3"/>
      <c r="T12" s="3"/>
      <c r="U12" s="3"/>
      <c r="V12" s="3"/>
      <c r="W12" s="3"/>
    </row>
    <row r="13" spans="1:23" x14ac:dyDescent="0.2">
      <c r="A13" s="2" t="s">
        <v>6</v>
      </c>
      <c r="D13" s="3"/>
      <c r="E13" s="3"/>
      <c r="F13" s="3"/>
      <c r="G13" s="3"/>
      <c r="I13" s="2" t="s">
        <v>6</v>
      </c>
      <c r="K13" s="3"/>
      <c r="L13" s="3"/>
      <c r="M13" s="3"/>
      <c r="N13" s="3"/>
      <c r="O13" s="3"/>
      <c r="Q13" s="2" t="s">
        <v>6</v>
      </c>
      <c r="S13" s="3"/>
      <c r="T13" s="3"/>
      <c r="U13" s="3"/>
      <c r="V13" s="3"/>
      <c r="W13" s="3"/>
    </row>
    <row r="14" spans="1:23" x14ac:dyDescent="0.2">
      <c r="A14" s="2"/>
      <c r="B14" t="s">
        <v>19</v>
      </c>
      <c r="C14" s="3">
        <v>15000</v>
      </c>
      <c r="D14" s="3">
        <f t="shared" ref="D14:D20" si="14">SUM($D$3*$C14)</f>
        <v>13500</v>
      </c>
      <c r="E14" s="3">
        <f t="shared" ref="E14:E20" si="15">SUM($E$3*$C14)</f>
        <v>12375</v>
      </c>
      <c r="F14" s="3">
        <f t="shared" ref="F14:F20" si="16">SUM($F$3*$C14)</f>
        <v>11250</v>
      </c>
      <c r="G14" s="3">
        <f t="shared" ref="G14:G20" si="17">SUM($G$3*$C14)</f>
        <v>10500</v>
      </c>
      <c r="I14" s="2"/>
      <c r="J14" t="s">
        <v>19</v>
      </c>
      <c r="K14" s="3">
        <f t="shared" si="12"/>
        <v>27000</v>
      </c>
      <c r="L14" s="3">
        <f t="shared" ref="L14:L20" si="18">SUM($L$3*$K14)</f>
        <v>24300</v>
      </c>
      <c r="M14" s="3">
        <f t="shared" ref="M14:M20" si="19">SUM($M$3*$K14)</f>
        <v>22275</v>
      </c>
      <c r="N14" s="3">
        <f t="shared" ref="N14:N20" si="20">SUM($N$3*$K14)</f>
        <v>20250</v>
      </c>
      <c r="O14" s="3">
        <f t="shared" ref="O14:O20" si="21">SUM($O$3*$K14)</f>
        <v>18900</v>
      </c>
      <c r="Q14" s="2"/>
      <c r="R14" t="s">
        <v>19</v>
      </c>
      <c r="S14" s="3">
        <f t="shared" si="13"/>
        <v>33750</v>
      </c>
      <c r="T14" s="3">
        <f t="shared" ref="T14:T20" si="22">SUM($T$3*$S14)</f>
        <v>30375</v>
      </c>
      <c r="U14" s="3">
        <f t="shared" ref="U14:U20" si="23">SUM($U$3*$S14)</f>
        <v>27843.75</v>
      </c>
      <c r="V14" s="3">
        <f t="shared" ref="V14:V20" si="24">SUM($V$3*$S14)</f>
        <v>25312.5</v>
      </c>
      <c r="W14" s="3">
        <f t="shared" ref="W14:W20" si="25">SUM($W$3*$S14)</f>
        <v>23625</v>
      </c>
    </row>
    <row r="15" spans="1:23" x14ac:dyDescent="0.2">
      <c r="A15" s="2"/>
      <c r="B15" t="s">
        <v>18</v>
      </c>
      <c r="C15" s="3">
        <v>25000</v>
      </c>
      <c r="D15" s="3">
        <f t="shared" si="14"/>
        <v>22500</v>
      </c>
      <c r="E15" s="3">
        <f t="shared" si="15"/>
        <v>20625</v>
      </c>
      <c r="F15" s="3">
        <f t="shared" si="16"/>
        <v>18750</v>
      </c>
      <c r="G15" s="3">
        <f t="shared" si="17"/>
        <v>17500</v>
      </c>
      <c r="I15" s="2"/>
      <c r="J15" t="s">
        <v>18</v>
      </c>
      <c r="K15" s="3">
        <f t="shared" si="12"/>
        <v>45000</v>
      </c>
      <c r="L15" s="3">
        <f t="shared" si="18"/>
        <v>40500</v>
      </c>
      <c r="M15" s="3">
        <f t="shared" si="19"/>
        <v>37125</v>
      </c>
      <c r="N15" s="3">
        <f t="shared" si="20"/>
        <v>33750</v>
      </c>
      <c r="O15" s="3">
        <f t="shared" si="21"/>
        <v>31499.999999999996</v>
      </c>
      <c r="Q15" s="2"/>
      <c r="R15" t="s">
        <v>18</v>
      </c>
      <c r="S15" s="3">
        <f t="shared" si="13"/>
        <v>56250</v>
      </c>
      <c r="T15" s="3">
        <f t="shared" si="22"/>
        <v>50625</v>
      </c>
      <c r="U15" s="3">
        <f t="shared" si="23"/>
        <v>46406.25</v>
      </c>
      <c r="V15" s="3">
        <f t="shared" si="24"/>
        <v>42187.5</v>
      </c>
      <c r="W15" s="3">
        <f t="shared" si="25"/>
        <v>39375</v>
      </c>
    </row>
    <row r="16" spans="1:23" x14ac:dyDescent="0.2">
      <c r="A16" s="2"/>
      <c r="B16" t="s">
        <v>13</v>
      </c>
      <c r="C16" s="3">
        <v>35000</v>
      </c>
      <c r="D16" s="3">
        <f t="shared" si="14"/>
        <v>31500</v>
      </c>
      <c r="E16" s="3">
        <f t="shared" si="15"/>
        <v>28875</v>
      </c>
      <c r="F16" s="3">
        <f t="shared" si="16"/>
        <v>26250</v>
      </c>
      <c r="G16" s="3">
        <f t="shared" si="17"/>
        <v>24500</v>
      </c>
      <c r="I16" s="2"/>
      <c r="J16" t="s">
        <v>13</v>
      </c>
      <c r="K16" s="3">
        <f t="shared" si="12"/>
        <v>63000</v>
      </c>
      <c r="L16" s="3">
        <f t="shared" si="18"/>
        <v>56700</v>
      </c>
      <c r="M16" s="3">
        <f t="shared" si="19"/>
        <v>51975</v>
      </c>
      <c r="N16" s="3">
        <f t="shared" si="20"/>
        <v>47250</v>
      </c>
      <c r="O16" s="3">
        <f t="shared" si="21"/>
        <v>44100</v>
      </c>
      <c r="Q16" s="2"/>
      <c r="R16" t="s">
        <v>13</v>
      </c>
      <c r="S16" s="3">
        <f t="shared" si="13"/>
        <v>78750</v>
      </c>
      <c r="T16" s="3">
        <f t="shared" si="22"/>
        <v>70875</v>
      </c>
      <c r="U16" s="3">
        <f t="shared" si="23"/>
        <v>64968.75</v>
      </c>
      <c r="V16" s="3">
        <f t="shared" si="24"/>
        <v>59062.5</v>
      </c>
      <c r="W16" s="3">
        <f t="shared" si="25"/>
        <v>55125</v>
      </c>
    </row>
    <row r="17" spans="1:23" x14ac:dyDescent="0.2">
      <c r="A17" s="2"/>
      <c r="B17" t="s">
        <v>10</v>
      </c>
      <c r="C17" s="3">
        <v>50000</v>
      </c>
      <c r="D17" s="3">
        <f t="shared" si="14"/>
        <v>45000</v>
      </c>
      <c r="E17" s="3">
        <f t="shared" si="15"/>
        <v>41250</v>
      </c>
      <c r="F17" s="3">
        <f t="shared" si="16"/>
        <v>37500</v>
      </c>
      <c r="G17" s="3">
        <f t="shared" si="17"/>
        <v>35000</v>
      </c>
      <c r="I17" s="2"/>
      <c r="J17" t="s">
        <v>10</v>
      </c>
      <c r="K17" s="3">
        <f t="shared" si="12"/>
        <v>90000</v>
      </c>
      <c r="L17" s="3">
        <f t="shared" si="18"/>
        <v>81000</v>
      </c>
      <c r="M17" s="3">
        <f t="shared" si="19"/>
        <v>74250</v>
      </c>
      <c r="N17" s="3">
        <f t="shared" si="20"/>
        <v>67500</v>
      </c>
      <c r="O17" s="3">
        <f t="shared" si="21"/>
        <v>62999.999999999993</v>
      </c>
      <c r="Q17" s="2"/>
      <c r="R17" t="s">
        <v>10</v>
      </c>
      <c r="S17" s="3">
        <f t="shared" si="13"/>
        <v>112500</v>
      </c>
      <c r="T17" s="3">
        <f t="shared" si="22"/>
        <v>101250</v>
      </c>
      <c r="U17" s="3">
        <f t="shared" si="23"/>
        <v>92812.5</v>
      </c>
      <c r="V17" s="3">
        <f t="shared" si="24"/>
        <v>84375</v>
      </c>
      <c r="W17" s="3">
        <f t="shared" si="25"/>
        <v>78750</v>
      </c>
    </row>
    <row r="18" spans="1:23" x14ac:dyDescent="0.2">
      <c r="A18" s="2"/>
      <c r="B18" t="s">
        <v>14</v>
      </c>
      <c r="C18" s="3">
        <v>75000</v>
      </c>
      <c r="D18" s="3">
        <f t="shared" si="14"/>
        <v>67500</v>
      </c>
      <c r="E18" s="3">
        <f t="shared" si="15"/>
        <v>61875</v>
      </c>
      <c r="F18" s="3">
        <f t="shared" si="16"/>
        <v>56250</v>
      </c>
      <c r="G18" s="3">
        <f t="shared" si="17"/>
        <v>52500</v>
      </c>
      <c r="I18" s="2"/>
      <c r="J18" t="s">
        <v>14</v>
      </c>
      <c r="K18" s="3">
        <f t="shared" si="12"/>
        <v>135000</v>
      </c>
      <c r="L18" s="3">
        <f t="shared" si="18"/>
        <v>121500</v>
      </c>
      <c r="M18" s="3">
        <f t="shared" si="19"/>
        <v>111375</v>
      </c>
      <c r="N18" s="3">
        <f t="shared" si="20"/>
        <v>101250</v>
      </c>
      <c r="O18" s="3">
        <f t="shared" si="21"/>
        <v>94500</v>
      </c>
      <c r="Q18" s="2"/>
      <c r="R18" t="s">
        <v>14</v>
      </c>
      <c r="S18" s="3">
        <f t="shared" si="13"/>
        <v>168750</v>
      </c>
      <c r="T18" s="3">
        <f t="shared" si="22"/>
        <v>151875</v>
      </c>
      <c r="U18" s="3">
        <f t="shared" si="23"/>
        <v>139218.75</v>
      </c>
      <c r="V18" s="3">
        <f t="shared" si="24"/>
        <v>126562.5</v>
      </c>
      <c r="W18" s="3">
        <f t="shared" si="25"/>
        <v>118124.99999999999</v>
      </c>
    </row>
    <row r="19" spans="1:23" x14ac:dyDescent="0.2">
      <c r="A19" s="2"/>
      <c r="B19" t="s">
        <v>15</v>
      </c>
      <c r="C19" s="3">
        <v>100000</v>
      </c>
      <c r="D19" s="3">
        <f t="shared" si="14"/>
        <v>90000</v>
      </c>
      <c r="E19" s="3">
        <f t="shared" si="15"/>
        <v>82500</v>
      </c>
      <c r="F19" s="3">
        <f t="shared" si="16"/>
        <v>75000</v>
      </c>
      <c r="G19" s="3">
        <f t="shared" si="17"/>
        <v>70000</v>
      </c>
      <c r="I19" s="2"/>
      <c r="J19" t="s">
        <v>15</v>
      </c>
      <c r="K19" s="3">
        <f t="shared" si="12"/>
        <v>180000</v>
      </c>
      <c r="L19" s="3">
        <f t="shared" si="18"/>
        <v>162000</v>
      </c>
      <c r="M19" s="3">
        <f t="shared" si="19"/>
        <v>148500</v>
      </c>
      <c r="N19" s="3">
        <f t="shared" si="20"/>
        <v>135000</v>
      </c>
      <c r="O19" s="3">
        <f t="shared" si="21"/>
        <v>125999.99999999999</v>
      </c>
      <c r="Q19" s="2"/>
      <c r="R19" t="s">
        <v>15</v>
      </c>
      <c r="S19" s="3">
        <f t="shared" si="13"/>
        <v>225000</v>
      </c>
      <c r="T19" s="3">
        <f t="shared" si="22"/>
        <v>202500</v>
      </c>
      <c r="U19" s="3">
        <f t="shared" si="23"/>
        <v>185625</v>
      </c>
      <c r="V19" s="3">
        <f t="shared" si="24"/>
        <v>168750</v>
      </c>
      <c r="W19" s="3">
        <f t="shared" si="25"/>
        <v>157500</v>
      </c>
    </row>
    <row r="20" spans="1:23" x14ac:dyDescent="0.2">
      <c r="A20" s="2"/>
      <c r="B20" t="s">
        <v>11</v>
      </c>
      <c r="C20" s="3">
        <v>125000</v>
      </c>
      <c r="D20" s="3">
        <f t="shared" si="14"/>
        <v>112500</v>
      </c>
      <c r="E20" s="3">
        <f t="shared" si="15"/>
        <v>103125</v>
      </c>
      <c r="F20" s="3">
        <f t="shared" si="16"/>
        <v>93750</v>
      </c>
      <c r="G20" s="3">
        <f t="shared" si="17"/>
        <v>87500</v>
      </c>
      <c r="I20" s="2"/>
      <c r="J20" t="s">
        <v>11</v>
      </c>
      <c r="K20" s="3">
        <f t="shared" si="12"/>
        <v>225000</v>
      </c>
      <c r="L20" s="3">
        <f t="shared" si="18"/>
        <v>202500</v>
      </c>
      <c r="M20" s="3">
        <f t="shared" si="19"/>
        <v>185625</v>
      </c>
      <c r="N20" s="3">
        <f t="shared" si="20"/>
        <v>168750</v>
      </c>
      <c r="O20" s="3">
        <f t="shared" si="21"/>
        <v>157500</v>
      </c>
      <c r="Q20" s="2"/>
      <c r="R20" t="s">
        <v>11</v>
      </c>
      <c r="S20" s="3">
        <f t="shared" si="13"/>
        <v>281250</v>
      </c>
      <c r="T20" s="3">
        <f t="shared" si="22"/>
        <v>253125</v>
      </c>
      <c r="U20" s="3">
        <f t="shared" si="23"/>
        <v>232031.25</v>
      </c>
      <c r="V20" s="3">
        <f t="shared" si="24"/>
        <v>210937.5</v>
      </c>
      <c r="W20" s="3">
        <f t="shared" si="25"/>
        <v>196875</v>
      </c>
    </row>
    <row r="21" spans="1:23" x14ac:dyDescent="0.2">
      <c r="A21" s="2"/>
      <c r="D21" s="3"/>
      <c r="E21" s="3"/>
      <c r="F21" s="3"/>
      <c r="G21" s="3"/>
      <c r="I21" s="2"/>
      <c r="K21" s="3"/>
      <c r="L21" s="3"/>
      <c r="M21" s="3"/>
      <c r="N21" s="3"/>
      <c r="O21" s="3"/>
      <c r="Q21" s="2"/>
      <c r="S21" s="3"/>
      <c r="T21" s="3"/>
      <c r="U21" s="3"/>
      <c r="V21" s="3"/>
      <c r="W21" s="3"/>
    </row>
    <row r="22" spans="1:23" x14ac:dyDescent="0.2">
      <c r="A22" s="2" t="s">
        <v>7</v>
      </c>
      <c r="D22" s="3"/>
      <c r="E22" s="3"/>
      <c r="F22" s="3"/>
      <c r="G22" s="3"/>
      <c r="I22" s="2" t="s">
        <v>7</v>
      </c>
      <c r="K22" s="3"/>
      <c r="L22" s="3"/>
      <c r="M22" s="3"/>
      <c r="N22" s="3"/>
      <c r="O22" s="3"/>
      <c r="Q22" s="2" t="s">
        <v>7</v>
      </c>
      <c r="S22" s="3"/>
      <c r="T22" s="3"/>
      <c r="U22" s="3"/>
      <c r="V22" s="3"/>
      <c r="W22" s="3"/>
    </row>
    <row r="23" spans="1:23" x14ac:dyDescent="0.2">
      <c r="A23" s="2"/>
      <c r="B23" t="s">
        <v>12</v>
      </c>
      <c r="C23" s="3">
        <v>35000</v>
      </c>
      <c r="D23" s="3">
        <f>SUM($D$3*$C23)</f>
        <v>31500</v>
      </c>
      <c r="E23" s="3">
        <f>SUM($E$3*$C23)</f>
        <v>28875</v>
      </c>
      <c r="F23" s="3">
        <f>SUM($F$3*$C23)</f>
        <v>26250</v>
      </c>
      <c r="G23" s="3">
        <f>SUM($G$3*$C23)</f>
        <v>24500</v>
      </c>
      <c r="I23" s="2"/>
      <c r="J23" t="s">
        <v>12</v>
      </c>
      <c r="K23" s="3">
        <f t="shared" si="12"/>
        <v>63000</v>
      </c>
      <c r="L23" s="3">
        <f>SUM($L$3*$K23)</f>
        <v>56700</v>
      </c>
      <c r="M23" s="3">
        <f>SUM($M$3*$K23)</f>
        <v>51975</v>
      </c>
      <c r="N23" s="3">
        <f>SUM($N$3*$K23)</f>
        <v>47250</v>
      </c>
      <c r="O23" s="3">
        <f>SUM($O$3*$K23)</f>
        <v>44100</v>
      </c>
      <c r="Q23" s="2"/>
      <c r="R23" t="s">
        <v>12</v>
      </c>
      <c r="S23" s="3">
        <f t="shared" si="13"/>
        <v>78750</v>
      </c>
      <c r="T23" s="3">
        <f>SUM($T$3*$S23)</f>
        <v>70875</v>
      </c>
      <c r="U23" s="3">
        <f>SUM($U$3*$S23)</f>
        <v>64968.75</v>
      </c>
      <c r="V23" s="3">
        <f>SUM($V$3*$S23)</f>
        <v>59062.5</v>
      </c>
      <c r="W23" s="3">
        <f>SUM($W$3*$S23)</f>
        <v>55125</v>
      </c>
    </row>
    <row r="24" spans="1:23" x14ac:dyDescent="0.2">
      <c r="A24" s="2"/>
      <c r="B24" t="s">
        <v>13</v>
      </c>
      <c r="C24" s="3">
        <v>70000</v>
      </c>
      <c r="D24" s="3">
        <f>SUM($D$3*$C24)</f>
        <v>63000</v>
      </c>
      <c r="E24" s="3">
        <f>SUM($E$3*$C24)</f>
        <v>57750</v>
      </c>
      <c r="F24" s="3">
        <f>SUM($F$3*$C24)</f>
        <v>52500</v>
      </c>
      <c r="G24" s="3">
        <f>SUM($G$3*$C24)</f>
        <v>49000</v>
      </c>
      <c r="I24" s="2"/>
      <c r="J24" t="s">
        <v>13</v>
      </c>
      <c r="K24" s="3">
        <f t="shared" si="12"/>
        <v>126000</v>
      </c>
      <c r="L24" s="3">
        <f>SUM($L$3*$K24)</f>
        <v>113400</v>
      </c>
      <c r="M24" s="3">
        <f>SUM($M$3*$K24)</f>
        <v>103950</v>
      </c>
      <c r="N24" s="3">
        <f>SUM($N$3*$K24)</f>
        <v>94500</v>
      </c>
      <c r="O24" s="3">
        <f>SUM($O$3*$K24)</f>
        <v>88200</v>
      </c>
      <c r="Q24" s="2"/>
      <c r="R24" t="s">
        <v>13</v>
      </c>
      <c r="S24" s="3">
        <f t="shared" si="13"/>
        <v>157500</v>
      </c>
      <c r="T24" s="3">
        <f>SUM($T$3*$S24)</f>
        <v>141750</v>
      </c>
      <c r="U24" s="3">
        <f>SUM($U$3*$S24)</f>
        <v>129937.5</v>
      </c>
      <c r="V24" s="3">
        <f>SUM($V$3*$S24)</f>
        <v>118125</v>
      </c>
      <c r="W24" s="3">
        <f>SUM($W$3*$S24)</f>
        <v>110250</v>
      </c>
    </row>
    <row r="25" spans="1:23" x14ac:dyDescent="0.2">
      <c r="A25" s="2"/>
      <c r="B25" t="s">
        <v>10</v>
      </c>
      <c r="C25" s="3">
        <v>100000</v>
      </c>
      <c r="D25" s="3">
        <f>SUM($D$3*$C25)</f>
        <v>90000</v>
      </c>
      <c r="E25" s="3">
        <f>SUM($E$3*$C25)</f>
        <v>82500</v>
      </c>
      <c r="F25" s="3">
        <f>SUM($F$3*$C25)</f>
        <v>75000</v>
      </c>
      <c r="G25" s="3">
        <f>SUM($G$3*$C25)</f>
        <v>70000</v>
      </c>
      <c r="I25" s="2"/>
      <c r="J25" t="s">
        <v>10</v>
      </c>
      <c r="K25" s="3">
        <f t="shared" si="12"/>
        <v>180000</v>
      </c>
      <c r="L25" s="3">
        <f>SUM($L$3*$K25)</f>
        <v>162000</v>
      </c>
      <c r="M25" s="3">
        <f>SUM($M$3*$K25)</f>
        <v>148500</v>
      </c>
      <c r="N25" s="3">
        <f>SUM($N$3*$K25)</f>
        <v>135000</v>
      </c>
      <c r="O25" s="3">
        <f>SUM($O$3*$K25)</f>
        <v>125999.99999999999</v>
      </c>
      <c r="Q25" s="2"/>
      <c r="R25" t="s">
        <v>10</v>
      </c>
      <c r="S25" s="3">
        <f t="shared" si="13"/>
        <v>225000</v>
      </c>
      <c r="T25" s="3">
        <f>SUM($T$3*$S25)</f>
        <v>202500</v>
      </c>
      <c r="U25" s="3">
        <f>SUM($U$3*$S25)</f>
        <v>185625</v>
      </c>
      <c r="V25" s="3">
        <f>SUM($V$3*$S25)</f>
        <v>168750</v>
      </c>
      <c r="W25" s="3">
        <f>SUM($W$3*$S25)</f>
        <v>157500</v>
      </c>
    </row>
    <row r="26" spans="1:23" x14ac:dyDescent="0.2">
      <c r="A26" s="2"/>
      <c r="B26" t="s">
        <v>14</v>
      </c>
      <c r="C26" s="3">
        <v>150000</v>
      </c>
      <c r="D26" s="3">
        <f>SUM($D$3*$C26)</f>
        <v>135000</v>
      </c>
      <c r="E26" s="3">
        <f>SUM($E$3*$C26)</f>
        <v>123750</v>
      </c>
      <c r="F26" s="3">
        <f>SUM($F$3*$C26)</f>
        <v>112500</v>
      </c>
      <c r="G26" s="3">
        <f>SUM($G$3*$C26)</f>
        <v>105000</v>
      </c>
      <c r="I26" s="2"/>
      <c r="J26" t="s">
        <v>14</v>
      </c>
      <c r="K26" s="3">
        <f t="shared" si="12"/>
        <v>270000</v>
      </c>
      <c r="L26" s="3">
        <f>SUM($L$3*$K26)</f>
        <v>243000</v>
      </c>
      <c r="M26" s="3">
        <f>SUM($M$3*$K26)</f>
        <v>222750</v>
      </c>
      <c r="N26" s="3">
        <f>SUM($N$3*$K26)</f>
        <v>202500</v>
      </c>
      <c r="O26" s="3">
        <f>SUM($O$3*$K26)</f>
        <v>189000</v>
      </c>
      <c r="Q26" s="2"/>
      <c r="R26" t="s">
        <v>14</v>
      </c>
      <c r="S26" s="3">
        <f t="shared" si="13"/>
        <v>337500</v>
      </c>
      <c r="T26" s="3">
        <f>SUM($T$3*$S26)</f>
        <v>303750</v>
      </c>
      <c r="U26" s="3">
        <f>SUM($U$3*$S26)</f>
        <v>278437.5</v>
      </c>
      <c r="V26" s="3">
        <f>SUM($V$3*$S26)</f>
        <v>253125</v>
      </c>
      <c r="W26" s="3">
        <f>SUM($W$3*$S26)</f>
        <v>236249.99999999997</v>
      </c>
    </row>
  </sheetData>
  <mergeCells count="3">
    <mergeCell ref="C1:G1"/>
    <mergeCell ref="K1:O1"/>
    <mergeCell ref="S1: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workbookViewId="0">
      <selection activeCell="A2" sqref="A2:XFD15"/>
    </sheetView>
  </sheetViews>
  <sheetFormatPr baseColWidth="10" defaultRowHeight="16" x14ac:dyDescent="0.2"/>
  <cols>
    <col min="1" max="1" width="14.83203125" customWidth="1"/>
    <col min="2" max="2" width="25.1640625" customWidth="1"/>
    <col min="12" max="12" width="10" bestFit="1" customWidth="1"/>
    <col min="20" max="22" width="11.5" bestFit="1" customWidth="1"/>
  </cols>
  <sheetData>
    <row r="1" spans="1:23" x14ac:dyDescent="0.2">
      <c r="A1" s="2" t="s">
        <v>22</v>
      </c>
      <c r="C1" s="93" t="s">
        <v>20</v>
      </c>
      <c r="D1" s="93"/>
      <c r="E1" s="93"/>
      <c r="F1" s="93"/>
      <c r="G1" s="93"/>
      <c r="I1" s="2" t="s">
        <v>17</v>
      </c>
      <c r="K1" s="93" t="s">
        <v>21</v>
      </c>
      <c r="L1" s="93"/>
      <c r="M1" s="93"/>
      <c r="N1" s="93"/>
      <c r="O1" s="93"/>
      <c r="Q1" s="2" t="s">
        <v>17</v>
      </c>
      <c r="S1" s="93" t="s">
        <v>28</v>
      </c>
      <c r="T1" s="93"/>
      <c r="U1" s="93"/>
      <c r="V1" s="93"/>
      <c r="W1" s="93"/>
    </row>
    <row r="2" spans="1:23" x14ac:dyDescent="0.2">
      <c r="A2" s="2"/>
      <c r="C2" s="1" t="s">
        <v>1</v>
      </c>
      <c r="D2" s="1" t="s">
        <v>4</v>
      </c>
      <c r="E2" s="1" t="s">
        <v>0</v>
      </c>
      <c r="F2" s="1" t="s">
        <v>2</v>
      </c>
      <c r="G2" s="1" t="s">
        <v>3</v>
      </c>
      <c r="I2" s="2"/>
      <c r="K2" s="1" t="s">
        <v>1</v>
      </c>
      <c r="L2" s="1" t="s">
        <v>4</v>
      </c>
      <c r="M2" s="1" t="s">
        <v>0</v>
      </c>
      <c r="N2" s="1" t="s">
        <v>2</v>
      </c>
      <c r="O2" s="1" t="s">
        <v>3</v>
      </c>
      <c r="Q2" s="2"/>
      <c r="S2" s="1" t="s">
        <v>1</v>
      </c>
      <c r="T2" s="1" t="s">
        <v>4</v>
      </c>
      <c r="U2" s="1" t="s">
        <v>0</v>
      </c>
      <c r="V2" s="1" t="s">
        <v>2</v>
      </c>
      <c r="W2" s="1" t="s">
        <v>3</v>
      </c>
    </row>
    <row r="3" spans="1:23" x14ac:dyDescent="0.2">
      <c r="A3" s="2" t="s">
        <v>8</v>
      </c>
      <c r="B3" s="2" t="s">
        <v>9</v>
      </c>
      <c r="D3">
        <v>0.9</v>
      </c>
      <c r="E3">
        <v>0.82499999999999996</v>
      </c>
      <c r="F3">
        <v>0.75</v>
      </c>
      <c r="G3">
        <v>0.7</v>
      </c>
      <c r="I3" s="2" t="s">
        <v>8</v>
      </c>
      <c r="J3" s="2" t="s">
        <v>9</v>
      </c>
      <c r="L3">
        <v>0.9</v>
      </c>
      <c r="M3">
        <v>0.82499999999999996</v>
      </c>
      <c r="N3">
        <v>0.75</v>
      </c>
      <c r="O3">
        <v>0.7</v>
      </c>
      <c r="Q3" s="2" t="s">
        <v>8</v>
      </c>
      <c r="R3" s="2" t="s">
        <v>9</v>
      </c>
      <c r="T3">
        <v>0.9</v>
      </c>
      <c r="U3">
        <v>0.82499999999999996</v>
      </c>
      <c r="V3">
        <v>0.75</v>
      </c>
      <c r="W3">
        <v>0.7</v>
      </c>
    </row>
    <row r="4" spans="1:23" x14ac:dyDescent="0.2">
      <c r="A4" s="2" t="s">
        <v>5</v>
      </c>
      <c r="I4" s="2" t="s">
        <v>5</v>
      </c>
      <c r="Q4" s="2" t="s">
        <v>5</v>
      </c>
      <c r="U4" s="3"/>
    </row>
    <row r="5" spans="1:23" x14ac:dyDescent="0.2">
      <c r="A5" s="2"/>
      <c r="B5" t="s">
        <v>19</v>
      </c>
      <c r="C5" s="3">
        <v>15000</v>
      </c>
      <c r="D5" s="3">
        <f t="shared" ref="D5:D11" si="0">SUM($D$3*$C5)</f>
        <v>13500</v>
      </c>
      <c r="E5" s="3">
        <f t="shared" ref="E5:E11" si="1">SUM($E$3*$C5)</f>
        <v>12375</v>
      </c>
      <c r="F5" s="3">
        <f t="shared" ref="F5:F11" si="2">SUM($F$3*$C5)</f>
        <v>11250</v>
      </c>
      <c r="G5" s="3">
        <f t="shared" ref="G5:G11" si="3">SUM($G$3*$C5)</f>
        <v>10500</v>
      </c>
      <c r="I5" s="2"/>
      <c r="J5" t="s">
        <v>19</v>
      </c>
      <c r="K5" s="3">
        <f>SUM(C5*2)*0.8</f>
        <v>24000</v>
      </c>
      <c r="L5" s="3">
        <f>SUM($L$3*$K5)</f>
        <v>21600</v>
      </c>
      <c r="M5" s="3">
        <f>SUM($M$3*$K5)</f>
        <v>19800</v>
      </c>
      <c r="N5" s="3">
        <f>SUM($N$3*$K5)</f>
        <v>18000</v>
      </c>
      <c r="O5" s="3">
        <f>SUM($O$3*$K5)</f>
        <v>16800</v>
      </c>
      <c r="Q5" s="2"/>
      <c r="R5" t="s">
        <v>19</v>
      </c>
      <c r="S5" s="3">
        <f>SUM(C5*3)*0.7</f>
        <v>31499.999999999996</v>
      </c>
      <c r="T5" s="3">
        <f>SUM($T$3*$S5)</f>
        <v>28349.999999999996</v>
      </c>
      <c r="U5" s="3">
        <f>SUM($U$3*$S5)</f>
        <v>25987.499999999996</v>
      </c>
      <c r="V5" s="3">
        <f>SUM($V$3*$S5)</f>
        <v>23624.999999999996</v>
      </c>
      <c r="W5" s="3">
        <f>SUM($W$3*$S5)</f>
        <v>22049.999999999996</v>
      </c>
    </row>
    <row r="6" spans="1:23" x14ac:dyDescent="0.2">
      <c r="A6" s="2"/>
      <c r="B6" t="s">
        <v>18</v>
      </c>
      <c r="C6" s="3">
        <v>25000</v>
      </c>
      <c r="D6" s="3">
        <f t="shared" si="0"/>
        <v>22500</v>
      </c>
      <c r="E6" s="3">
        <f t="shared" si="1"/>
        <v>20625</v>
      </c>
      <c r="F6" s="3">
        <f t="shared" si="2"/>
        <v>18750</v>
      </c>
      <c r="G6" s="3">
        <f t="shared" si="3"/>
        <v>17500</v>
      </c>
      <c r="I6" s="2"/>
      <c r="J6" t="s">
        <v>18</v>
      </c>
      <c r="K6" s="3">
        <f t="shared" ref="K6:K26" si="4">SUM(C6*2)*0.8</f>
        <v>40000</v>
      </c>
      <c r="L6" s="3">
        <f t="shared" ref="L6:L11" si="5">SUM($L$3*$K6)</f>
        <v>36000</v>
      </c>
      <c r="M6" s="3">
        <f t="shared" ref="M6:M11" si="6">SUM($M$3*$K6)</f>
        <v>33000</v>
      </c>
      <c r="N6" s="3">
        <f t="shared" ref="N6:N11" si="7">SUM($N$3*$K6)</f>
        <v>30000</v>
      </c>
      <c r="O6" s="3">
        <f t="shared" ref="O6:O11" si="8">SUM($O$3*$K6)</f>
        <v>28000</v>
      </c>
      <c r="Q6" s="2"/>
      <c r="R6" t="s">
        <v>18</v>
      </c>
      <c r="S6" s="3">
        <f t="shared" ref="S6:S26" si="9">SUM(C6*3)*0.7</f>
        <v>52500</v>
      </c>
      <c r="T6" s="3">
        <f t="shared" ref="T6:T11" si="10">SUM($T$3*$S6)</f>
        <v>47250</v>
      </c>
      <c r="U6" s="3">
        <f t="shared" ref="U6:U11" si="11">SUM($U$3*$S6)</f>
        <v>43312.5</v>
      </c>
      <c r="V6" s="3">
        <f t="shared" ref="V6:V11" si="12">SUM($V$3*$S6)</f>
        <v>39375</v>
      </c>
      <c r="W6" s="3">
        <f t="shared" ref="W6:W11" si="13">SUM($W$3*$S6)</f>
        <v>36750</v>
      </c>
    </row>
    <row r="7" spans="1:23" x14ac:dyDescent="0.2">
      <c r="A7" s="2"/>
      <c r="B7" t="s">
        <v>13</v>
      </c>
      <c r="C7" s="3">
        <v>35000</v>
      </c>
      <c r="D7" s="3">
        <f t="shared" si="0"/>
        <v>31500</v>
      </c>
      <c r="E7" s="3">
        <f t="shared" si="1"/>
        <v>28875</v>
      </c>
      <c r="F7" s="3">
        <f t="shared" si="2"/>
        <v>26250</v>
      </c>
      <c r="G7" s="3">
        <f t="shared" si="3"/>
        <v>24500</v>
      </c>
      <c r="I7" s="2"/>
      <c r="J7" t="s">
        <v>13</v>
      </c>
      <c r="K7" s="3">
        <f t="shared" si="4"/>
        <v>56000</v>
      </c>
      <c r="L7" s="3">
        <f t="shared" si="5"/>
        <v>50400</v>
      </c>
      <c r="M7" s="3">
        <f t="shared" si="6"/>
        <v>46200</v>
      </c>
      <c r="N7" s="3">
        <f t="shared" si="7"/>
        <v>42000</v>
      </c>
      <c r="O7" s="3">
        <f t="shared" si="8"/>
        <v>39200</v>
      </c>
      <c r="Q7" s="2"/>
      <c r="R7" t="s">
        <v>13</v>
      </c>
      <c r="S7" s="3">
        <f t="shared" si="9"/>
        <v>73500</v>
      </c>
      <c r="T7" s="3">
        <f t="shared" si="10"/>
        <v>66150</v>
      </c>
      <c r="U7" s="3">
        <f t="shared" si="11"/>
        <v>60637.5</v>
      </c>
      <c r="V7" s="3">
        <f t="shared" si="12"/>
        <v>55125</v>
      </c>
      <c r="W7" s="3">
        <f t="shared" si="13"/>
        <v>51450</v>
      </c>
    </row>
    <row r="8" spans="1:23" x14ac:dyDescent="0.2">
      <c r="A8" s="2"/>
      <c r="B8" t="s">
        <v>10</v>
      </c>
      <c r="C8" s="3">
        <v>70000</v>
      </c>
      <c r="D8" s="3">
        <f t="shared" si="0"/>
        <v>63000</v>
      </c>
      <c r="E8" s="3">
        <f t="shared" si="1"/>
        <v>57750</v>
      </c>
      <c r="F8" s="3">
        <f t="shared" si="2"/>
        <v>52500</v>
      </c>
      <c r="G8" s="3">
        <f t="shared" si="3"/>
        <v>49000</v>
      </c>
      <c r="I8" s="2"/>
      <c r="J8" t="s">
        <v>10</v>
      </c>
      <c r="K8" s="3">
        <f t="shared" si="4"/>
        <v>112000</v>
      </c>
      <c r="L8" s="3">
        <f t="shared" si="5"/>
        <v>100800</v>
      </c>
      <c r="M8" s="3">
        <f t="shared" si="6"/>
        <v>92400</v>
      </c>
      <c r="N8" s="3">
        <f t="shared" si="7"/>
        <v>84000</v>
      </c>
      <c r="O8" s="3">
        <f t="shared" si="8"/>
        <v>78400</v>
      </c>
      <c r="Q8" s="2"/>
      <c r="R8" t="s">
        <v>10</v>
      </c>
      <c r="S8" s="3">
        <f t="shared" si="9"/>
        <v>147000</v>
      </c>
      <c r="T8" s="3">
        <f t="shared" si="10"/>
        <v>132300</v>
      </c>
      <c r="U8" s="3">
        <f t="shared" si="11"/>
        <v>121275</v>
      </c>
      <c r="V8" s="3">
        <f t="shared" si="12"/>
        <v>110250</v>
      </c>
      <c r="W8" s="3">
        <f t="shared" si="13"/>
        <v>102900</v>
      </c>
    </row>
    <row r="9" spans="1:23" x14ac:dyDescent="0.2">
      <c r="A9" s="2"/>
      <c r="B9" t="s">
        <v>14</v>
      </c>
      <c r="C9" s="3">
        <v>100000</v>
      </c>
      <c r="D9" s="3">
        <f t="shared" si="0"/>
        <v>90000</v>
      </c>
      <c r="E9" s="3">
        <f t="shared" si="1"/>
        <v>82500</v>
      </c>
      <c r="F9" s="3">
        <f t="shared" si="2"/>
        <v>75000</v>
      </c>
      <c r="G9" s="3">
        <f t="shared" si="3"/>
        <v>70000</v>
      </c>
      <c r="I9" s="2"/>
      <c r="J9" t="s">
        <v>14</v>
      </c>
      <c r="K9" s="3">
        <f t="shared" si="4"/>
        <v>160000</v>
      </c>
      <c r="L9" s="3">
        <f t="shared" si="5"/>
        <v>144000</v>
      </c>
      <c r="M9" s="3">
        <f t="shared" si="6"/>
        <v>132000</v>
      </c>
      <c r="N9" s="3">
        <f t="shared" si="7"/>
        <v>120000</v>
      </c>
      <c r="O9" s="3">
        <f t="shared" si="8"/>
        <v>112000</v>
      </c>
      <c r="Q9" s="2"/>
      <c r="R9" t="s">
        <v>14</v>
      </c>
      <c r="S9" s="3">
        <f t="shared" si="9"/>
        <v>210000</v>
      </c>
      <c r="T9" s="3">
        <f t="shared" si="10"/>
        <v>189000</v>
      </c>
      <c r="U9" s="3">
        <f t="shared" si="11"/>
        <v>173250</v>
      </c>
      <c r="V9" s="3">
        <f t="shared" si="12"/>
        <v>157500</v>
      </c>
      <c r="W9" s="3">
        <f t="shared" si="13"/>
        <v>147000</v>
      </c>
    </row>
    <row r="10" spans="1:23" x14ac:dyDescent="0.2">
      <c r="A10" s="2"/>
      <c r="B10" t="s">
        <v>15</v>
      </c>
      <c r="C10" s="3">
        <v>150000</v>
      </c>
      <c r="D10" s="3">
        <f t="shared" si="0"/>
        <v>135000</v>
      </c>
      <c r="E10" s="3">
        <f t="shared" si="1"/>
        <v>123750</v>
      </c>
      <c r="F10" s="3">
        <f t="shared" si="2"/>
        <v>112500</v>
      </c>
      <c r="G10" s="3">
        <f t="shared" si="3"/>
        <v>105000</v>
      </c>
      <c r="I10" s="2"/>
      <c r="J10" t="s">
        <v>15</v>
      </c>
      <c r="K10" s="3">
        <f t="shared" si="4"/>
        <v>240000</v>
      </c>
      <c r="L10" s="3">
        <f t="shared" si="5"/>
        <v>216000</v>
      </c>
      <c r="M10" s="3">
        <f t="shared" si="6"/>
        <v>198000</v>
      </c>
      <c r="N10" s="3">
        <f t="shared" si="7"/>
        <v>180000</v>
      </c>
      <c r="O10" s="3">
        <f t="shared" si="8"/>
        <v>168000</v>
      </c>
      <c r="Q10" s="2"/>
      <c r="R10" t="s">
        <v>15</v>
      </c>
      <c r="S10" s="3">
        <f t="shared" si="9"/>
        <v>315000</v>
      </c>
      <c r="T10" s="3">
        <f t="shared" si="10"/>
        <v>283500</v>
      </c>
      <c r="U10" s="3">
        <f t="shared" si="11"/>
        <v>259875</v>
      </c>
      <c r="V10" s="3">
        <f t="shared" si="12"/>
        <v>236250</v>
      </c>
      <c r="W10" s="3">
        <f t="shared" si="13"/>
        <v>220500</v>
      </c>
    </row>
    <row r="11" spans="1:23" x14ac:dyDescent="0.2">
      <c r="A11" s="2"/>
      <c r="B11" t="s">
        <v>11</v>
      </c>
      <c r="C11" s="3">
        <v>200000</v>
      </c>
      <c r="D11" s="3">
        <f t="shared" si="0"/>
        <v>180000</v>
      </c>
      <c r="E11" s="3">
        <f t="shared" si="1"/>
        <v>165000</v>
      </c>
      <c r="F11" s="3">
        <f t="shared" si="2"/>
        <v>150000</v>
      </c>
      <c r="G11" s="3">
        <f t="shared" si="3"/>
        <v>140000</v>
      </c>
      <c r="I11" s="2"/>
      <c r="J11" t="s">
        <v>11</v>
      </c>
      <c r="K11" s="3">
        <f t="shared" si="4"/>
        <v>320000</v>
      </c>
      <c r="L11" s="3">
        <f t="shared" si="5"/>
        <v>288000</v>
      </c>
      <c r="M11" s="3">
        <f t="shared" si="6"/>
        <v>264000</v>
      </c>
      <c r="N11" s="3">
        <f t="shared" si="7"/>
        <v>240000</v>
      </c>
      <c r="O11" s="3">
        <f t="shared" si="8"/>
        <v>224000</v>
      </c>
      <c r="Q11" s="2"/>
      <c r="R11" t="s">
        <v>11</v>
      </c>
      <c r="S11" s="3">
        <f t="shared" si="9"/>
        <v>420000</v>
      </c>
      <c r="T11" s="3">
        <f t="shared" si="10"/>
        <v>378000</v>
      </c>
      <c r="U11" s="3">
        <f t="shared" si="11"/>
        <v>346500</v>
      </c>
      <c r="V11" s="3">
        <f t="shared" si="12"/>
        <v>315000</v>
      </c>
      <c r="W11" s="3">
        <f t="shared" si="13"/>
        <v>294000</v>
      </c>
    </row>
    <row r="12" spans="1:23" x14ac:dyDescent="0.2">
      <c r="A12" s="2"/>
      <c r="D12" s="3"/>
      <c r="E12" s="3"/>
      <c r="F12" s="3"/>
      <c r="G12" s="3"/>
      <c r="I12" s="2"/>
      <c r="K12" s="3"/>
      <c r="L12" s="3"/>
      <c r="M12" s="3"/>
      <c r="N12" s="3"/>
      <c r="O12" s="3"/>
      <c r="Q12" s="2"/>
      <c r="S12" s="3"/>
      <c r="T12" s="3"/>
      <c r="U12" s="3"/>
      <c r="V12" s="3"/>
      <c r="W12" s="3"/>
    </row>
    <row r="13" spans="1:23" x14ac:dyDescent="0.2">
      <c r="A13" s="2" t="s">
        <v>6</v>
      </c>
      <c r="D13" s="3"/>
      <c r="E13" s="3"/>
      <c r="F13" s="3"/>
      <c r="G13" s="3"/>
      <c r="I13" s="2" t="s">
        <v>6</v>
      </c>
      <c r="K13" s="3"/>
      <c r="L13" s="3"/>
      <c r="M13" s="3"/>
      <c r="N13" s="3"/>
      <c r="O13" s="3"/>
      <c r="Q13" s="2" t="s">
        <v>6</v>
      </c>
      <c r="S13" s="3"/>
      <c r="T13" s="3"/>
      <c r="U13" s="3"/>
      <c r="V13" s="3"/>
      <c r="W13" s="3"/>
    </row>
    <row r="14" spans="1:23" x14ac:dyDescent="0.2">
      <c r="A14" s="2"/>
      <c r="B14" t="s">
        <v>19</v>
      </c>
      <c r="C14" s="3">
        <v>15000</v>
      </c>
      <c r="D14" s="3">
        <f t="shared" ref="D14:D20" si="14">SUM($D$3*$C14)</f>
        <v>13500</v>
      </c>
      <c r="E14" s="3">
        <f t="shared" ref="E14:E20" si="15">SUM($E$3*$C14)</f>
        <v>12375</v>
      </c>
      <c r="F14" s="3">
        <f t="shared" ref="F14:F20" si="16">SUM($F$3*$C14)</f>
        <v>11250</v>
      </c>
      <c r="G14" s="3">
        <f t="shared" ref="G14:G20" si="17">SUM($G$3*$C14)</f>
        <v>10500</v>
      </c>
      <c r="I14" s="2"/>
      <c r="J14" t="s">
        <v>19</v>
      </c>
      <c r="K14" s="3">
        <f t="shared" si="4"/>
        <v>24000</v>
      </c>
      <c r="L14" s="3">
        <f>SUM($L$3*$K14)</f>
        <v>21600</v>
      </c>
      <c r="M14" s="3">
        <f>SUM($M$3*$K14)</f>
        <v>19800</v>
      </c>
      <c r="N14" s="3">
        <f t="shared" ref="N14:N20" si="18">SUM($N$3*$K14)</f>
        <v>18000</v>
      </c>
      <c r="O14" s="3">
        <f>SUM($O$3*$K14)</f>
        <v>16800</v>
      </c>
      <c r="Q14" s="2"/>
      <c r="R14" t="s">
        <v>19</v>
      </c>
      <c r="S14" s="3">
        <f t="shared" si="9"/>
        <v>31499.999999999996</v>
      </c>
      <c r="T14" s="3">
        <f>SUM($T$3*$S14)</f>
        <v>28349.999999999996</v>
      </c>
      <c r="U14" s="3">
        <f>SUM($U$3*$S14)</f>
        <v>25987.499999999996</v>
      </c>
      <c r="V14" s="3">
        <f>SUM($V$3*$S14)</f>
        <v>23624.999999999996</v>
      </c>
      <c r="W14" s="3">
        <f>SUM($W$3*$S14)</f>
        <v>22049.999999999996</v>
      </c>
    </row>
    <row r="15" spans="1:23" x14ac:dyDescent="0.2">
      <c r="A15" s="2"/>
      <c r="B15" t="s">
        <v>18</v>
      </c>
      <c r="C15" s="3">
        <v>25000</v>
      </c>
      <c r="D15" s="3">
        <f t="shared" si="14"/>
        <v>22500</v>
      </c>
      <c r="E15" s="3">
        <f t="shared" si="15"/>
        <v>20625</v>
      </c>
      <c r="F15" s="3">
        <f t="shared" si="16"/>
        <v>18750</v>
      </c>
      <c r="G15" s="3">
        <f t="shared" si="17"/>
        <v>17500</v>
      </c>
      <c r="I15" s="2"/>
      <c r="J15" t="s">
        <v>18</v>
      </c>
      <c r="K15" s="3">
        <f t="shared" si="4"/>
        <v>40000</v>
      </c>
      <c r="L15" s="3">
        <f t="shared" ref="L15:L20" si="19">SUM($L$3*$K15)</f>
        <v>36000</v>
      </c>
      <c r="M15" s="3">
        <f t="shared" ref="M15:M20" si="20">SUM($M$3*$K15)</f>
        <v>33000</v>
      </c>
      <c r="N15" s="3">
        <f t="shared" si="18"/>
        <v>30000</v>
      </c>
      <c r="O15" s="3">
        <f t="shared" ref="O15:O20" si="21">SUM($O$3*$K15)</f>
        <v>28000</v>
      </c>
      <c r="Q15" s="2"/>
      <c r="R15" t="s">
        <v>18</v>
      </c>
      <c r="S15" s="3">
        <f t="shared" si="9"/>
        <v>52500</v>
      </c>
      <c r="T15" s="3">
        <f t="shared" ref="T15:T20" si="22">SUM($T$3*$S15)</f>
        <v>47250</v>
      </c>
      <c r="U15" s="3">
        <f t="shared" ref="U15:U20" si="23">SUM($U$3*$S15)</f>
        <v>43312.5</v>
      </c>
      <c r="V15" s="3">
        <f t="shared" ref="V15:V20" si="24">SUM($V$3*$S15)</f>
        <v>39375</v>
      </c>
      <c r="W15" s="3">
        <f t="shared" ref="W15:W20" si="25">SUM($W$3*$S15)</f>
        <v>36750</v>
      </c>
    </row>
    <row r="16" spans="1:23" x14ac:dyDescent="0.2">
      <c r="A16" s="2"/>
      <c r="B16" t="s">
        <v>13</v>
      </c>
      <c r="C16" s="3">
        <v>35000</v>
      </c>
      <c r="D16" s="3">
        <f t="shared" si="14"/>
        <v>31500</v>
      </c>
      <c r="E16" s="3">
        <f t="shared" si="15"/>
        <v>28875</v>
      </c>
      <c r="F16" s="3">
        <f t="shared" si="16"/>
        <v>26250</v>
      </c>
      <c r="G16" s="3">
        <f t="shared" si="17"/>
        <v>24500</v>
      </c>
      <c r="I16" s="2"/>
      <c r="J16" t="s">
        <v>13</v>
      </c>
      <c r="K16" s="3">
        <f t="shared" si="4"/>
        <v>56000</v>
      </c>
      <c r="L16" s="3">
        <f t="shared" si="19"/>
        <v>50400</v>
      </c>
      <c r="M16" s="3">
        <f t="shared" si="20"/>
        <v>46200</v>
      </c>
      <c r="N16" s="3">
        <f t="shared" si="18"/>
        <v>42000</v>
      </c>
      <c r="O16" s="3">
        <f t="shared" si="21"/>
        <v>39200</v>
      </c>
      <c r="Q16" s="2"/>
      <c r="R16" t="s">
        <v>13</v>
      </c>
      <c r="S16" s="3">
        <f t="shared" si="9"/>
        <v>73500</v>
      </c>
      <c r="T16" s="3">
        <f t="shared" si="22"/>
        <v>66150</v>
      </c>
      <c r="U16" s="3">
        <f t="shared" si="23"/>
        <v>60637.5</v>
      </c>
      <c r="V16" s="3">
        <f t="shared" si="24"/>
        <v>55125</v>
      </c>
      <c r="W16" s="3">
        <f t="shared" si="25"/>
        <v>51450</v>
      </c>
    </row>
    <row r="17" spans="1:23" x14ac:dyDescent="0.2">
      <c r="A17" s="2"/>
      <c r="B17" t="s">
        <v>10</v>
      </c>
      <c r="C17" s="3">
        <v>50000</v>
      </c>
      <c r="D17" s="3">
        <f t="shared" si="14"/>
        <v>45000</v>
      </c>
      <c r="E17" s="3">
        <f t="shared" si="15"/>
        <v>41250</v>
      </c>
      <c r="F17" s="3">
        <f t="shared" si="16"/>
        <v>37500</v>
      </c>
      <c r="G17" s="3">
        <f t="shared" si="17"/>
        <v>35000</v>
      </c>
      <c r="I17" s="2"/>
      <c r="J17" t="s">
        <v>10</v>
      </c>
      <c r="K17" s="3">
        <f t="shared" si="4"/>
        <v>80000</v>
      </c>
      <c r="L17" s="3">
        <f t="shared" si="19"/>
        <v>72000</v>
      </c>
      <c r="M17" s="3">
        <f t="shared" si="20"/>
        <v>66000</v>
      </c>
      <c r="N17" s="3">
        <f t="shared" si="18"/>
        <v>60000</v>
      </c>
      <c r="O17" s="3">
        <f t="shared" si="21"/>
        <v>56000</v>
      </c>
      <c r="Q17" s="2"/>
      <c r="R17" t="s">
        <v>10</v>
      </c>
      <c r="S17" s="3">
        <f t="shared" si="9"/>
        <v>105000</v>
      </c>
      <c r="T17" s="3">
        <f t="shared" si="22"/>
        <v>94500</v>
      </c>
      <c r="U17" s="3">
        <f t="shared" si="23"/>
        <v>86625</v>
      </c>
      <c r="V17" s="3">
        <f t="shared" si="24"/>
        <v>78750</v>
      </c>
      <c r="W17" s="3">
        <f t="shared" si="25"/>
        <v>73500</v>
      </c>
    </row>
    <row r="18" spans="1:23" x14ac:dyDescent="0.2">
      <c r="A18" s="2"/>
      <c r="B18" t="s">
        <v>14</v>
      </c>
      <c r="C18" s="3">
        <v>75000</v>
      </c>
      <c r="D18" s="3">
        <f t="shared" si="14"/>
        <v>67500</v>
      </c>
      <c r="E18" s="3">
        <f t="shared" si="15"/>
        <v>61875</v>
      </c>
      <c r="F18" s="3">
        <f t="shared" si="16"/>
        <v>56250</v>
      </c>
      <c r="G18" s="3">
        <f t="shared" si="17"/>
        <v>52500</v>
      </c>
      <c r="I18" s="2"/>
      <c r="J18" t="s">
        <v>14</v>
      </c>
      <c r="K18" s="3">
        <f t="shared" si="4"/>
        <v>120000</v>
      </c>
      <c r="L18" s="3">
        <f t="shared" si="19"/>
        <v>108000</v>
      </c>
      <c r="M18" s="3">
        <f t="shared" si="20"/>
        <v>99000</v>
      </c>
      <c r="N18" s="3">
        <f t="shared" si="18"/>
        <v>90000</v>
      </c>
      <c r="O18" s="3">
        <f t="shared" si="21"/>
        <v>84000</v>
      </c>
      <c r="Q18" s="2"/>
      <c r="R18" t="s">
        <v>14</v>
      </c>
      <c r="S18" s="3">
        <f t="shared" si="9"/>
        <v>157500</v>
      </c>
      <c r="T18" s="3">
        <f t="shared" si="22"/>
        <v>141750</v>
      </c>
      <c r="U18" s="3">
        <f t="shared" si="23"/>
        <v>129937.5</v>
      </c>
      <c r="V18" s="3">
        <f t="shared" si="24"/>
        <v>118125</v>
      </c>
      <c r="W18" s="3">
        <f t="shared" si="25"/>
        <v>110250</v>
      </c>
    </row>
    <row r="19" spans="1:23" x14ac:dyDescent="0.2">
      <c r="A19" s="2"/>
      <c r="B19" t="s">
        <v>15</v>
      </c>
      <c r="C19" s="3">
        <v>100000</v>
      </c>
      <c r="D19" s="3">
        <f t="shared" si="14"/>
        <v>90000</v>
      </c>
      <c r="E19" s="3">
        <f t="shared" si="15"/>
        <v>82500</v>
      </c>
      <c r="F19" s="3">
        <f t="shared" si="16"/>
        <v>75000</v>
      </c>
      <c r="G19" s="3">
        <f t="shared" si="17"/>
        <v>70000</v>
      </c>
      <c r="I19" s="2"/>
      <c r="J19" t="s">
        <v>15</v>
      </c>
      <c r="K19" s="3">
        <f t="shared" si="4"/>
        <v>160000</v>
      </c>
      <c r="L19" s="3">
        <f t="shared" si="19"/>
        <v>144000</v>
      </c>
      <c r="M19" s="3">
        <f t="shared" si="20"/>
        <v>132000</v>
      </c>
      <c r="N19" s="3">
        <f t="shared" si="18"/>
        <v>120000</v>
      </c>
      <c r="O19" s="3">
        <f t="shared" si="21"/>
        <v>112000</v>
      </c>
      <c r="Q19" s="2"/>
      <c r="R19" t="s">
        <v>15</v>
      </c>
      <c r="S19" s="3">
        <f t="shared" si="9"/>
        <v>210000</v>
      </c>
      <c r="T19" s="3">
        <f t="shared" si="22"/>
        <v>189000</v>
      </c>
      <c r="U19" s="3">
        <f t="shared" si="23"/>
        <v>173250</v>
      </c>
      <c r="V19" s="3">
        <f t="shared" si="24"/>
        <v>157500</v>
      </c>
      <c r="W19" s="3">
        <f t="shared" si="25"/>
        <v>147000</v>
      </c>
    </row>
    <row r="20" spans="1:23" x14ac:dyDescent="0.2">
      <c r="A20" s="2"/>
      <c r="B20" t="s">
        <v>11</v>
      </c>
      <c r="C20" s="3">
        <v>125000</v>
      </c>
      <c r="D20" s="3">
        <f t="shared" si="14"/>
        <v>112500</v>
      </c>
      <c r="E20" s="3">
        <f t="shared" si="15"/>
        <v>103125</v>
      </c>
      <c r="F20" s="3">
        <f t="shared" si="16"/>
        <v>93750</v>
      </c>
      <c r="G20" s="3">
        <f t="shared" si="17"/>
        <v>87500</v>
      </c>
      <c r="I20" s="2"/>
      <c r="J20" t="s">
        <v>11</v>
      </c>
      <c r="K20" s="3">
        <f t="shared" si="4"/>
        <v>200000</v>
      </c>
      <c r="L20" s="3">
        <f t="shared" si="19"/>
        <v>180000</v>
      </c>
      <c r="M20" s="3">
        <f t="shared" si="20"/>
        <v>165000</v>
      </c>
      <c r="N20" s="3">
        <f t="shared" si="18"/>
        <v>150000</v>
      </c>
      <c r="O20" s="3">
        <f t="shared" si="21"/>
        <v>140000</v>
      </c>
      <c r="Q20" s="2"/>
      <c r="R20" t="s">
        <v>11</v>
      </c>
      <c r="S20" s="3">
        <f t="shared" si="9"/>
        <v>262500</v>
      </c>
      <c r="T20" s="3">
        <f t="shared" si="22"/>
        <v>236250</v>
      </c>
      <c r="U20" s="3">
        <f t="shared" si="23"/>
        <v>216562.5</v>
      </c>
      <c r="V20" s="3">
        <f t="shared" si="24"/>
        <v>196875</v>
      </c>
      <c r="W20" s="3">
        <f t="shared" si="25"/>
        <v>183750</v>
      </c>
    </row>
    <row r="21" spans="1:23" x14ac:dyDescent="0.2">
      <c r="A21" s="2"/>
      <c r="D21" s="3"/>
      <c r="E21" s="3"/>
      <c r="F21" s="3"/>
      <c r="G21" s="3"/>
      <c r="I21" s="2"/>
      <c r="K21" s="3"/>
      <c r="L21" s="3"/>
      <c r="M21" s="3"/>
      <c r="N21" s="3"/>
      <c r="O21" s="3"/>
      <c r="Q21" s="2"/>
      <c r="S21" s="3"/>
      <c r="T21" s="3"/>
      <c r="U21" s="3"/>
      <c r="V21" s="3"/>
      <c r="W21" s="3"/>
    </row>
    <row r="22" spans="1:23" x14ac:dyDescent="0.2">
      <c r="A22" s="2" t="s">
        <v>7</v>
      </c>
      <c r="D22" s="3"/>
      <c r="E22" s="3"/>
      <c r="F22" s="3"/>
      <c r="G22" s="3"/>
      <c r="I22" s="2" t="s">
        <v>7</v>
      </c>
      <c r="K22" s="3"/>
      <c r="L22" s="3"/>
      <c r="M22" s="3"/>
      <c r="N22" s="3"/>
      <c r="O22" s="3"/>
      <c r="Q22" s="2" t="s">
        <v>7</v>
      </c>
      <c r="S22" s="3"/>
      <c r="T22" s="3"/>
      <c r="U22" s="3"/>
      <c r="V22" s="3"/>
      <c r="W22" s="3"/>
    </row>
    <row r="23" spans="1:23" x14ac:dyDescent="0.2">
      <c r="A23" s="2"/>
      <c r="B23" t="s">
        <v>12</v>
      </c>
      <c r="C23" s="3">
        <v>35000</v>
      </c>
      <c r="D23" s="3">
        <f>SUM($D$3*$C23)</f>
        <v>31500</v>
      </c>
      <c r="E23" s="3">
        <f>SUM($E$3*$C23)</f>
        <v>28875</v>
      </c>
      <c r="F23" s="3">
        <f>SUM($F$3*$C23)</f>
        <v>26250</v>
      </c>
      <c r="G23" s="3">
        <f>SUM($G$3*$C23)</f>
        <v>24500</v>
      </c>
      <c r="I23" s="2"/>
      <c r="J23" t="s">
        <v>12</v>
      </c>
      <c r="K23" s="3">
        <f t="shared" si="4"/>
        <v>56000</v>
      </c>
      <c r="L23" s="3">
        <f>SUM($L$3*$K23)</f>
        <v>50400</v>
      </c>
      <c r="M23" s="3">
        <f>SUM($M$3*$K23)</f>
        <v>46200</v>
      </c>
      <c r="N23" s="3">
        <f>SUM($N$3*$K23)</f>
        <v>42000</v>
      </c>
      <c r="O23" s="3">
        <f>SUM($O$3*$K23)</f>
        <v>39200</v>
      </c>
      <c r="Q23" s="2"/>
      <c r="R23" t="s">
        <v>12</v>
      </c>
      <c r="S23" s="3">
        <f t="shared" si="9"/>
        <v>73500</v>
      </c>
      <c r="T23" s="3">
        <f>SUM($T$3*$S23)</f>
        <v>66150</v>
      </c>
      <c r="U23" s="3">
        <f>SUM($U$3*$S23)</f>
        <v>60637.5</v>
      </c>
      <c r="V23" s="3">
        <f>SUM($V$3*$S23)</f>
        <v>55125</v>
      </c>
      <c r="W23" s="3">
        <f>SUM($W$3*$S23)</f>
        <v>51450</v>
      </c>
    </row>
    <row r="24" spans="1:23" x14ac:dyDescent="0.2">
      <c r="A24" s="2"/>
      <c r="B24" t="s">
        <v>13</v>
      </c>
      <c r="C24" s="3">
        <v>70000</v>
      </c>
      <c r="D24" s="3">
        <f>SUM($D$3*$C24)</f>
        <v>63000</v>
      </c>
      <c r="E24" s="3">
        <f>SUM($E$3*$C24)</f>
        <v>57750</v>
      </c>
      <c r="F24" s="3">
        <f>SUM($F$3*$C24)</f>
        <v>52500</v>
      </c>
      <c r="G24" s="3">
        <f>SUM($G$3*$C24)</f>
        <v>49000</v>
      </c>
      <c r="I24" s="2"/>
      <c r="J24" t="s">
        <v>13</v>
      </c>
      <c r="K24" s="3">
        <f t="shared" si="4"/>
        <v>112000</v>
      </c>
      <c r="L24" s="3">
        <f>SUM($L$3*$K24)</f>
        <v>100800</v>
      </c>
      <c r="M24" s="3">
        <f>SUM($M$3*$K24)</f>
        <v>92400</v>
      </c>
      <c r="N24" s="3">
        <f>SUM($N$3*$K24)</f>
        <v>84000</v>
      </c>
      <c r="O24" s="3">
        <f>SUM($O$3*$K24)</f>
        <v>78400</v>
      </c>
      <c r="Q24" s="2"/>
      <c r="R24" t="s">
        <v>13</v>
      </c>
      <c r="S24" s="3">
        <f t="shared" si="9"/>
        <v>147000</v>
      </c>
      <c r="T24" s="3">
        <f>SUM($T$3*$S24)</f>
        <v>132300</v>
      </c>
      <c r="U24" s="3">
        <f>SUM($U$3*$S24)</f>
        <v>121275</v>
      </c>
      <c r="V24" s="3">
        <f>SUM($V$3*$S24)</f>
        <v>110250</v>
      </c>
      <c r="W24" s="3">
        <f>SUM($W$3*$S24)</f>
        <v>102900</v>
      </c>
    </row>
    <row r="25" spans="1:23" x14ac:dyDescent="0.2">
      <c r="A25" s="2"/>
      <c r="B25" t="s">
        <v>10</v>
      </c>
      <c r="C25" s="3">
        <v>100000</v>
      </c>
      <c r="D25" s="3">
        <f>SUM($D$3*$C25)</f>
        <v>90000</v>
      </c>
      <c r="E25" s="3">
        <f>SUM($E$3*$C25)</f>
        <v>82500</v>
      </c>
      <c r="F25" s="3">
        <f>SUM($F$3*$C25)</f>
        <v>75000</v>
      </c>
      <c r="G25" s="3">
        <f>SUM($G$3*$C25)</f>
        <v>70000</v>
      </c>
      <c r="I25" s="2"/>
      <c r="J25" t="s">
        <v>10</v>
      </c>
      <c r="K25" s="3">
        <f t="shared" si="4"/>
        <v>160000</v>
      </c>
      <c r="L25" s="3">
        <f>SUM($L$3*$K25)</f>
        <v>144000</v>
      </c>
      <c r="M25" s="3">
        <f>SUM($M$3*$K25)</f>
        <v>132000</v>
      </c>
      <c r="N25" s="3">
        <f>SUM($N$3*$K25)</f>
        <v>120000</v>
      </c>
      <c r="O25" s="3">
        <f>SUM($O$3*$K25)</f>
        <v>112000</v>
      </c>
      <c r="Q25" s="2"/>
      <c r="R25" t="s">
        <v>10</v>
      </c>
      <c r="S25" s="3">
        <f t="shared" si="9"/>
        <v>210000</v>
      </c>
      <c r="T25" s="3">
        <f>SUM($T$3*$S25)</f>
        <v>189000</v>
      </c>
      <c r="U25" s="3">
        <f>SUM($U$3*$S25)</f>
        <v>173250</v>
      </c>
      <c r="V25" s="3">
        <f>SUM($V$3*$S25)</f>
        <v>157500</v>
      </c>
      <c r="W25" s="3">
        <f>SUM($W$3*$S25)</f>
        <v>147000</v>
      </c>
    </row>
    <row r="26" spans="1:23" x14ac:dyDescent="0.2">
      <c r="A26" s="2"/>
      <c r="B26" t="s">
        <v>14</v>
      </c>
      <c r="C26" s="3">
        <v>150000</v>
      </c>
      <c r="D26" s="3">
        <f>SUM($D$3*$C26)</f>
        <v>135000</v>
      </c>
      <c r="E26" s="3">
        <f>SUM($E$3*$C26)</f>
        <v>123750</v>
      </c>
      <c r="F26" s="3">
        <f>SUM($F$3*$C26)</f>
        <v>112500</v>
      </c>
      <c r="G26" s="3">
        <f>SUM($G$3*$C26)</f>
        <v>105000</v>
      </c>
      <c r="I26" s="2"/>
      <c r="J26" t="s">
        <v>14</v>
      </c>
      <c r="K26" s="3">
        <f t="shared" si="4"/>
        <v>240000</v>
      </c>
      <c r="L26" s="3">
        <f>SUM($L$3*$K26)</f>
        <v>216000</v>
      </c>
      <c r="M26" s="3">
        <f>SUM($M$3*$K26)</f>
        <v>198000</v>
      </c>
      <c r="N26" s="3">
        <f>SUM($N$3*$K26)</f>
        <v>180000</v>
      </c>
      <c r="O26" s="3">
        <f>SUM($O$3*$K26)</f>
        <v>168000</v>
      </c>
      <c r="Q26" s="2"/>
      <c r="R26" t="s">
        <v>14</v>
      </c>
      <c r="S26" s="3">
        <f t="shared" si="9"/>
        <v>315000</v>
      </c>
      <c r="T26" s="3">
        <f>SUM($T$3*$S26)</f>
        <v>283500</v>
      </c>
      <c r="U26" s="3">
        <f>SUM($U$3*$S26)</f>
        <v>259875</v>
      </c>
      <c r="V26" s="3">
        <f>SUM($V$3*$S26)</f>
        <v>236250</v>
      </c>
      <c r="W26" s="3">
        <f>SUM($W$3*$S26)</f>
        <v>220500</v>
      </c>
    </row>
    <row r="28" spans="1:23" x14ac:dyDescent="0.2">
      <c r="A28" s="2" t="s">
        <v>23</v>
      </c>
      <c r="C28" s="93" t="s">
        <v>26</v>
      </c>
      <c r="D28" s="93"/>
      <c r="E28" s="93"/>
      <c r="F28" s="93"/>
      <c r="G28" s="93"/>
      <c r="I28" s="2" t="s">
        <v>17</v>
      </c>
      <c r="K28" s="93" t="s">
        <v>27</v>
      </c>
      <c r="L28" s="93"/>
      <c r="M28" s="93"/>
      <c r="N28" s="93"/>
      <c r="O28" s="93"/>
      <c r="Q28" s="2" t="s">
        <v>17</v>
      </c>
      <c r="S28" s="93" t="s">
        <v>29</v>
      </c>
      <c r="T28" s="93"/>
      <c r="U28" s="93"/>
      <c r="V28" s="93"/>
      <c r="W28" s="93"/>
    </row>
    <row r="29" spans="1:23" x14ac:dyDescent="0.2">
      <c r="A29" s="2"/>
      <c r="C29" s="1" t="s">
        <v>1</v>
      </c>
      <c r="D29" s="1" t="s">
        <v>4</v>
      </c>
      <c r="E29" s="1" t="s">
        <v>0</v>
      </c>
      <c r="F29" s="1" t="s">
        <v>2</v>
      </c>
      <c r="G29" s="1" t="s">
        <v>3</v>
      </c>
      <c r="I29" s="2"/>
      <c r="K29" s="1" t="s">
        <v>1</v>
      </c>
      <c r="L29" s="1" t="s">
        <v>4</v>
      </c>
      <c r="M29" s="1" t="s">
        <v>0</v>
      </c>
      <c r="N29" s="1" t="s">
        <v>2</v>
      </c>
      <c r="O29" s="1" t="s">
        <v>3</v>
      </c>
      <c r="Q29" s="2"/>
      <c r="S29" s="1" t="s">
        <v>1</v>
      </c>
      <c r="T29" s="1" t="s">
        <v>4</v>
      </c>
      <c r="U29" s="1" t="s">
        <v>0</v>
      </c>
      <c r="V29" s="1" t="s">
        <v>2</v>
      </c>
      <c r="W29" s="1" t="s">
        <v>3</v>
      </c>
    </row>
    <row r="30" spans="1:23" x14ac:dyDescent="0.2">
      <c r="A30" s="2" t="s">
        <v>8</v>
      </c>
      <c r="B30" s="2" t="s">
        <v>9</v>
      </c>
      <c r="D30">
        <v>0.9</v>
      </c>
      <c r="E30">
        <v>0.82499999999999996</v>
      </c>
      <c r="F30">
        <v>0.75</v>
      </c>
      <c r="G30">
        <v>0.7</v>
      </c>
      <c r="I30" s="2" t="s">
        <v>8</v>
      </c>
      <c r="J30" s="2" t="s">
        <v>9</v>
      </c>
      <c r="L30">
        <v>0.9</v>
      </c>
      <c r="M30">
        <v>0.82499999999999996</v>
      </c>
      <c r="N30">
        <v>0.75</v>
      </c>
      <c r="O30">
        <v>0.7</v>
      </c>
      <c r="Q30" s="2" t="s">
        <v>8</v>
      </c>
      <c r="R30" s="2" t="s">
        <v>9</v>
      </c>
      <c r="T30">
        <v>0.9</v>
      </c>
      <c r="U30">
        <v>0.82499999999999996</v>
      </c>
      <c r="V30">
        <v>0.75</v>
      </c>
      <c r="W30">
        <v>0.7</v>
      </c>
    </row>
    <row r="31" spans="1:23" x14ac:dyDescent="0.2">
      <c r="A31" s="2" t="s">
        <v>5</v>
      </c>
      <c r="I31" s="2" t="s">
        <v>5</v>
      </c>
      <c r="Q31" s="2" t="s">
        <v>5</v>
      </c>
    </row>
    <row r="32" spans="1:23" x14ac:dyDescent="0.2">
      <c r="A32" s="2"/>
      <c r="B32" t="s">
        <v>19</v>
      </c>
      <c r="C32" s="3">
        <v>12000</v>
      </c>
      <c r="D32" s="3">
        <f>SUM($D$30*$C32)</f>
        <v>10800</v>
      </c>
      <c r="E32" s="3">
        <f>SUM($E$30*$C32)</f>
        <v>9900</v>
      </c>
      <c r="F32" s="3">
        <f>SUM($F$30*$C32)</f>
        <v>9000</v>
      </c>
      <c r="G32" s="3">
        <f>SUM($G$30*$C32)</f>
        <v>8400</v>
      </c>
      <c r="I32" s="2"/>
      <c r="J32" t="s">
        <v>19</v>
      </c>
      <c r="K32" s="3">
        <f>SUM(C32*2)*0.8</f>
        <v>19200</v>
      </c>
      <c r="L32" s="3">
        <f>SUM($L$30*$K32)</f>
        <v>17280</v>
      </c>
      <c r="M32" s="3">
        <f>SUM($M$30*$K32)</f>
        <v>15840</v>
      </c>
      <c r="N32" s="3">
        <f>SUM($N$30*$K32)</f>
        <v>14400</v>
      </c>
      <c r="O32" s="3">
        <f>SUM($O$30*$K32)</f>
        <v>13440</v>
      </c>
      <c r="P32" s="5"/>
      <c r="Q32" s="2"/>
      <c r="R32" t="s">
        <v>19</v>
      </c>
      <c r="S32" s="3">
        <f t="shared" ref="S32:S53" si="26">SUM(C32*3)*0.7</f>
        <v>25200</v>
      </c>
      <c r="T32" s="3">
        <f>SUM($T$30*$S32)</f>
        <v>22680</v>
      </c>
      <c r="U32" s="3">
        <f>SUM($U$30*$S32)</f>
        <v>20790</v>
      </c>
      <c r="V32" s="3">
        <f>SUM($V$30*$S32)</f>
        <v>18900</v>
      </c>
      <c r="W32" s="3">
        <f>SUM($W$30*$S32)</f>
        <v>17640</v>
      </c>
    </row>
    <row r="33" spans="1:23" x14ac:dyDescent="0.2">
      <c r="A33" s="2"/>
      <c r="B33" t="s">
        <v>18</v>
      </c>
      <c r="C33" s="3">
        <v>20000</v>
      </c>
      <c r="D33" s="3">
        <f t="shared" ref="D33:D38" si="27">SUM($D$30*$C33)</f>
        <v>18000</v>
      </c>
      <c r="E33" s="3">
        <f t="shared" ref="E33:E38" si="28">SUM($E$30*$C33)</f>
        <v>16500</v>
      </c>
      <c r="F33" s="3">
        <f t="shared" ref="F33:F38" si="29">SUM($F$30*$C33)</f>
        <v>15000</v>
      </c>
      <c r="G33" s="3">
        <f t="shared" ref="G33:G38" si="30">SUM($G$30*$C33)</f>
        <v>14000</v>
      </c>
      <c r="I33" s="2"/>
      <c r="J33" t="s">
        <v>18</v>
      </c>
      <c r="K33" s="3">
        <f t="shared" ref="K33:K53" si="31">SUM(C33*2)*0.8</f>
        <v>32000</v>
      </c>
      <c r="L33" s="3">
        <f t="shared" ref="L33:L38" si="32">SUM($L$30*$K33)</f>
        <v>28800</v>
      </c>
      <c r="M33" s="3">
        <f t="shared" ref="M33:M38" si="33">SUM($M$30*$K33)</f>
        <v>26400</v>
      </c>
      <c r="N33" s="3">
        <f t="shared" ref="N33:N38" si="34">SUM($N$30*$K33)</f>
        <v>24000</v>
      </c>
      <c r="O33" s="3">
        <f t="shared" ref="O33:O38" si="35">SUM($O$30*$K33)</f>
        <v>22400</v>
      </c>
      <c r="P33" s="5"/>
      <c r="Q33" s="2"/>
      <c r="R33" t="s">
        <v>18</v>
      </c>
      <c r="S33" s="3">
        <f t="shared" si="26"/>
        <v>42000</v>
      </c>
      <c r="T33" s="3">
        <f t="shared" ref="T33:T38" si="36">SUM($T$30*$S33)</f>
        <v>37800</v>
      </c>
      <c r="U33" s="3">
        <f t="shared" ref="U33:U38" si="37">SUM($U$30*$S33)</f>
        <v>34650</v>
      </c>
      <c r="V33" s="3">
        <f t="shared" ref="V33:V38" si="38">SUM($V$30*$S33)</f>
        <v>31500</v>
      </c>
      <c r="W33" s="3">
        <f t="shared" ref="W33:W38" si="39">SUM($W$30*$S33)</f>
        <v>29399.999999999996</v>
      </c>
    </row>
    <row r="34" spans="1:23" x14ac:dyDescent="0.2">
      <c r="A34" s="2"/>
      <c r="B34" t="s">
        <v>13</v>
      </c>
      <c r="C34" s="3">
        <v>28000</v>
      </c>
      <c r="D34" s="3">
        <f t="shared" si="27"/>
        <v>25200</v>
      </c>
      <c r="E34" s="3">
        <f t="shared" si="28"/>
        <v>23100</v>
      </c>
      <c r="F34" s="3">
        <f t="shared" si="29"/>
        <v>21000</v>
      </c>
      <c r="G34" s="3">
        <f t="shared" si="30"/>
        <v>19600</v>
      </c>
      <c r="I34" s="2"/>
      <c r="J34" t="s">
        <v>13</v>
      </c>
      <c r="K34" s="3">
        <f t="shared" si="31"/>
        <v>44800</v>
      </c>
      <c r="L34" s="3">
        <f t="shared" si="32"/>
        <v>40320</v>
      </c>
      <c r="M34" s="3">
        <f t="shared" si="33"/>
        <v>36960</v>
      </c>
      <c r="N34" s="3">
        <f t="shared" si="34"/>
        <v>33600</v>
      </c>
      <c r="O34" s="3">
        <f t="shared" si="35"/>
        <v>31359.999999999996</v>
      </c>
      <c r="P34" s="5"/>
      <c r="Q34" s="2"/>
      <c r="R34" t="s">
        <v>13</v>
      </c>
      <c r="S34" s="3">
        <f t="shared" si="26"/>
        <v>58799.999999999993</v>
      </c>
      <c r="T34" s="3">
        <f t="shared" si="36"/>
        <v>52919.999999999993</v>
      </c>
      <c r="U34" s="3">
        <f t="shared" si="37"/>
        <v>48509.999999999993</v>
      </c>
      <c r="V34" s="3">
        <f t="shared" si="38"/>
        <v>44099.999999999993</v>
      </c>
      <c r="W34" s="3">
        <f t="shared" si="39"/>
        <v>41159.999999999993</v>
      </c>
    </row>
    <row r="35" spans="1:23" x14ac:dyDescent="0.2">
      <c r="A35" s="2"/>
      <c r="B35" t="s">
        <v>10</v>
      </c>
      <c r="C35" s="3">
        <v>64000</v>
      </c>
      <c r="D35" s="3">
        <f t="shared" si="27"/>
        <v>57600</v>
      </c>
      <c r="E35" s="3">
        <f t="shared" si="28"/>
        <v>52800</v>
      </c>
      <c r="F35" s="3">
        <f t="shared" si="29"/>
        <v>48000</v>
      </c>
      <c r="G35" s="3">
        <f t="shared" si="30"/>
        <v>44800</v>
      </c>
      <c r="I35" s="2"/>
      <c r="J35" t="s">
        <v>10</v>
      </c>
      <c r="K35" s="3">
        <f t="shared" si="31"/>
        <v>102400</v>
      </c>
      <c r="L35" s="3">
        <f t="shared" si="32"/>
        <v>92160</v>
      </c>
      <c r="M35" s="3">
        <f t="shared" si="33"/>
        <v>84480</v>
      </c>
      <c r="N35" s="3">
        <f t="shared" si="34"/>
        <v>76800</v>
      </c>
      <c r="O35" s="3">
        <f t="shared" si="35"/>
        <v>71680</v>
      </c>
      <c r="P35" s="5"/>
      <c r="Q35" s="2"/>
      <c r="R35" t="s">
        <v>10</v>
      </c>
      <c r="S35" s="3">
        <f t="shared" si="26"/>
        <v>134400</v>
      </c>
      <c r="T35" s="3">
        <f t="shared" si="36"/>
        <v>120960</v>
      </c>
      <c r="U35" s="3">
        <f t="shared" si="37"/>
        <v>110880</v>
      </c>
      <c r="V35" s="3">
        <f t="shared" si="38"/>
        <v>100800</v>
      </c>
      <c r="W35" s="3">
        <f t="shared" si="39"/>
        <v>94080</v>
      </c>
    </row>
    <row r="36" spans="1:23" x14ac:dyDescent="0.2">
      <c r="A36" s="2"/>
      <c r="B36" t="s">
        <v>14</v>
      </c>
      <c r="C36" s="3">
        <v>80000</v>
      </c>
      <c r="D36" s="3">
        <f t="shared" si="27"/>
        <v>72000</v>
      </c>
      <c r="E36" s="3">
        <f t="shared" si="28"/>
        <v>66000</v>
      </c>
      <c r="F36" s="3">
        <f t="shared" si="29"/>
        <v>60000</v>
      </c>
      <c r="G36" s="3">
        <f t="shared" si="30"/>
        <v>56000</v>
      </c>
      <c r="I36" s="2"/>
      <c r="J36" t="s">
        <v>14</v>
      </c>
      <c r="K36" s="3">
        <f t="shared" si="31"/>
        <v>128000</v>
      </c>
      <c r="L36" s="3">
        <f t="shared" si="32"/>
        <v>115200</v>
      </c>
      <c r="M36" s="3">
        <f t="shared" si="33"/>
        <v>105600</v>
      </c>
      <c r="N36" s="3">
        <f t="shared" si="34"/>
        <v>96000</v>
      </c>
      <c r="O36" s="3">
        <f t="shared" si="35"/>
        <v>89600</v>
      </c>
      <c r="P36" s="5"/>
      <c r="Q36" s="2"/>
      <c r="R36" t="s">
        <v>14</v>
      </c>
      <c r="S36" s="3">
        <f t="shared" si="26"/>
        <v>168000</v>
      </c>
      <c r="T36" s="3">
        <f t="shared" si="36"/>
        <v>151200</v>
      </c>
      <c r="U36" s="3">
        <f t="shared" si="37"/>
        <v>138600</v>
      </c>
      <c r="V36" s="3">
        <f t="shared" si="38"/>
        <v>126000</v>
      </c>
      <c r="W36" s="3">
        <f t="shared" si="39"/>
        <v>117599.99999999999</v>
      </c>
    </row>
    <row r="37" spans="1:23" x14ac:dyDescent="0.2">
      <c r="A37" s="2"/>
      <c r="B37" t="s">
        <v>15</v>
      </c>
      <c r="C37" s="3">
        <v>120000</v>
      </c>
      <c r="D37" s="3">
        <f t="shared" si="27"/>
        <v>108000</v>
      </c>
      <c r="E37" s="3">
        <f t="shared" si="28"/>
        <v>99000</v>
      </c>
      <c r="F37" s="3">
        <f t="shared" si="29"/>
        <v>90000</v>
      </c>
      <c r="G37" s="3">
        <f t="shared" si="30"/>
        <v>84000</v>
      </c>
      <c r="I37" s="2"/>
      <c r="J37" t="s">
        <v>15</v>
      </c>
      <c r="K37" s="3">
        <f t="shared" si="31"/>
        <v>192000</v>
      </c>
      <c r="L37" s="3">
        <f t="shared" si="32"/>
        <v>172800</v>
      </c>
      <c r="M37" s="3">
        <f t="shared" si="33"/>
        <v>158400</v>
      </c>
      <c r="N37" s="3">
        <f t="shared" si="34"/>
        <v>144000</v>
      </c>
      <c r="O37" s="3">
        <f t="shared" si="35"/>
        <v>134400</v>
      </c>
      <c r="P37" s="5"/>
      <c r="Q37" s="2"/>
      <c r="R37" t="s">
        <v>15</v>
      </c>
      <c r="S37" s="3">
        <f t="shared" si="26"/>
        <v>251999.99999999997</v>
      </c>
      <c r="T37" s="3">
        <f t="shared" si="36"/>
        <v>226799.99999999997</v>
      </c>
      <c r="U37" s="3">
        <f t="shared" si="37"/>
        <v>207899.99999999997</v>
      </c>
      <c r="V37" s="3">
        <f t="shared" si="38"/>
        <v>188999.99999999997</v>
      </c>
      <c r="W37" s="3">
        <f t="shared" si="39"/>
        <v>176399.99999999997</v>
      </c>
    </row>
    <row r="38" spans="1:23" x14ac:dyDescent="0.2">
      <c r="A38" s="2"/>
      <c r="B38" t="s">
        <v>11</v>
      </c>
      <c r="C38" s="3">
        <v>160000</v>
      </c>
      <c r="D38" s="3">
        <f t="shared" si="27"/>
        <v>144000</v>
      </c>
      <c r="E38" s="3">
        <f t="shared" si="28"/>
        <v>132000</v>
      </c>
      <c r="F38" s="3">
        <f t="shared" si="29"/>
        <v>120000</v>
      </c>
      <c r="G38" s="3">
        <f t="shared" si="30"/>
        <v>112000</v>
      </c>
      <c r="I38" s="2"/>
      <c r="J38" t="s">
        <v>11</v>
      </c>
      <c r="K38" s="3">
        <f t="shared" si="31"/>
        <v>256000</v>
      </c>
      <c r="L38" s="3">
        <f t="shared" si="32"/>
        <v>230400</v>
      </c>
      <c r="M38" s="3">
        <f t="shared" si="33"/>
        <v>211200</v>
      </c>
      <c r="N38" s="3">
        <f t="shared" si="34"/>
        <v>192000</v>
      </c>
      <c r="O38" s="3">
        <f t="shared" si="35"/>
        <v>179200</v>
      </c>
      <c r="P38" s="5"/>
      <c r="Q38" s="2"/>
      <c r="R38" t="s">
        <v>11</v>
      </c>
      <c r="S38" s="3">
        <f t="shared" si="26"/>
        <v>336000</v>
      </c>
      <c r="T38" s="3">
        <f t="shared" si="36"/>
        <v>302400</v>
      </c>
      <c r="U38" s="3">
        <f t="shared" si="37"/>
        <v>277200</v>
      </c>
      <c r="V38" s="3">
        <f t="shared" si="38"/>
        <v>252000</v>
      </c>
      <c r="W38" s="3">
        <f t="shared" si="39"/>
        <v>235199.99999999997</v>
      </c>
    </row>
    <row r="39" spans="1:23" x14ac:dyDescent="0.2">
      <c r="A39" s="2"/>
      <c r="D39" s="3"/>
      <c r="E39" s="3"/>
      <c r="F39" s="3"/>
      <c r="G39" s="3"/>
      <c r="I39" s="2"/>
      <c r="K39" s="3"/>
      <c r="L39" s="3"/>
      <c r="M39" s="3"/>
      <c r="N39" s="3"/>
      <c r="O39" s="3"/>
      <c r="P39" s="5"/>
      <c r="Q39" s="2"/>
      <c r="S39" s="3"/>
      <c r="T39" s="3"/>
      <c r="U39" s="3"/>
      <c r="V39" s="3"/>
      <c r="W39" s="3"/>
    </row>
    <row r="40" spans="1:23" x14ac:dyDescent="0.2">
      <c r="A40" s="2" t="s">
        <v>6</v>
      </c>
      <c r="D40" s="3"/>
      <c r="E40" s="3"/>
      <c r="F40" s="3"/>
      <c r="G40" s="3"/>
      <c r="I40" s="2" t="s">
        <v>6</v>
      </c>
      <c r="K40" s="3"/>
      <c r="L40" s="3"/>
      <c r="M40" s="3"/>
      <c r="N40" s="3"/>
      <c r="O40" s="3"/>
      <c r="P40" s="5"/>
      <c r="Q40" s="2" t="s">
        <v>6</v>
      </c>
      <c r="S40" s="3"/>
      <c r="T40" s="3"/>
      <c r="U40" s="3"/>
      <c r="V40" s="3"/>
      <c r="W40" s="3"/>
    </row>
    <row r="41" spans="1:23" x14ac:dyDescent="0.2">
      <c r="A41" s="2"/>
      <c r="B41" t="s">
        <v>19</v>
      </c>
      <c r="C41" s="3">
        <v>12000</v>
      </c>
      <c r="D41" s="3">
        <f t="shared" ref="D41:D47" si="40">SUM($D$30*$C41)</f>
        <v>10800</v>
      </c>
      <c r="E41" s="3">
        <f t="shared" ref="E41:E47" si="41">SUM($E$30*$C41)</f>
        <v>9900</v>
      </c>
      <c r="F41" s="3">
        <f>SUM($F$30*$C41)</f>
        <v>9000</v>
      </c>
      <c r="G41" s="3">
        <f t="shared" ref="G41:G47" si="42">SUM($G$30*$C41)</f>
        <v>8400</v>
      </c>
      <c r="I41" s="2"/>
      <c r="J41" t="s">
        <v>19</v>
      </c>
      <c r="K41" s="3">
        <f t="shared" si="31"/>
        <v>19200</v>
      </c>
      <c r="L41" s="3">
        <f t="shared" ref="L41:L47" si="43">SUM($L$30*$K41)</f>
        <v>17280</v>
      </c>
      <c r="M41" s="3">
        <f>SUM($M$30*$K41)</f>
        <v>15840</v>
      </c>
      <c r="N41" s="3">
        <f>SUM($N$30*$K41)</f>
        <v>14400</v>
      </c>
      <c r="O41" s="3">
        <f t="shared" ref="O41:O47" si="44">SUM($O$30*$K41)</f>
        <v>13440</v>
      </c>
      <c r="P41" s="5"/>
      <c r="Q41" s="2"/>
      <c r="R41" t="s">
        <v>19</v>
      </c>
      <c r="S41" s="3">
        <f t="shared" si="26"/>
        <v>25200</v>
      </c>
      <c r="T41" s="3">
        <f>SUM($T$30*$S41)</f>
        <v>22680</v>
      </c>
      <c r="U41" s="3">
        <f t="shared" ref="U41:U47" si="45">SUM($U$30*$S41)</f>
        <v>20790</v>
      </c>
      <c r="V41" s="3">
        <f t="shared" ref="V41:V47" si="46">SUM($V$30*$S41)</f>
        <v>18900</v>
      </c>
      <c r="W41" s="3">
        <f>SUM($W$30*$S41)</f>
        <v>17640</v>
      </c>
    </row>
    <row r="42" spans="1:23" x14ac:dyDescent="0.2">
      <c r="A42" s="2"/>
      <c r="B42" t="s">
        <v>18</v>
      </c>
      <c r="C42" s="3">
        <v>20000</v>
      </c>
      <c r="D42" s="3">
        <f t="shared" si="40"/>
        <v>18000</v>
      </c>
      <c r="E42" s="3">
        <f t="shared" si="41"/>
        <v>16500</v>
      </c>
      <c r="F42" s="3">
        <f t="shared" ref="F42:F47" si="47">SUM($F$30*$C42)</f>
        <v>15000</v>
      </c>
      <c r="G42" s="3">
        <f t="shared" si="42"/>
        <v>14000</v>
      </c>
      <c r="I42" s="2"/>
      <c r="J42" t="s">
        <v>18</v>
      </c>
      <c r="K42" s="3">
        <f t="shared" si="31"/>
        <v>32000</v>
      </c>
      <c r="L42" s="3">
        <f t="shared" si="43"/>
        <v>28800</v>
      </c>
      <c r="M42" s="3">
        <f t="shared" ref="M42:M47" si="48">SUM($M$30*$K42)</f>
        <v>26400</v>
      </c>
      <c r="N42" s="3">
        <f t="shared" ref="N42:N47" si="49">SUM($N$30*$K42)</f>
        <v>24000</v>
      </c>
      <c r="O42" s="3">
        <f t="shared" si="44"/>
        <v>22400</v>
      </c>
      <c r="P42" s="5"/>
      <c r="Q42" s="2"/>
      <c r="R42" t="s">
        <v>18</v>
      </c>
      <c r="S42" s="3">
        <f t="shared" si="26"/>
        <v>42000</v>
      </c>
      <c r="T42" s="3">
        <f t="shared" ref="T42:T47" si="50">SUM($T$30*$S42)</f>
        <v>37800</v>
      </c>
      <c r="U42" s="3">
        <f t="shared" si="45"/>
        <v>34650</v>
      </c>
      <c r="V42" s="3">
        <f t="shared" si="46"/>
        <v>31500</v>
      </c>
      <c r="W42" s="3">
        <f t="shared" ref="W42:W47" si="51">SUM($W$30*$S42)</f>
        <v>29399.999999999996</v>
      </c>
    </row>
    <row r="43" spans="1:23" x14ac:dyDescent="0.2">
      <c r="A43" s="2"/>
      <c r="B43" t="s">
        <v>13</v>
      </c>
      <c r="C43" s="3">
        <v>28000</v>
      </c>
      <c r="D43" s="3">
        <f t="shared" si="40"/>
        <v>25200</v>
      </c>
      <c r="E43" s="3">
        <f t="shared" si="41"/>
        <v>23100</v>
      </c>
      <c r="F43" s="3">
        <f t="shared" si="47"/>
        <v>21000</v>
      </c>
      <c r="G43" s="3">
        <f t="shared" si="42"/>
        <v>19600</v>
      </c>
      <c r="I43" s="2"/>
      <c r="J43" t="s">
        <v>13</v>
      </c>
      <c r="K43" s="3">
        <f t="shared" si="31"/>
        <v>44800</v>
      </c>
      <c r="L43" s="3">
        <f t="shared" si="43"/>
        <v>40320</v>
      </c>
      <c r="M43" s="3">
        <f t="shared" si="48"/>
        <v>36960</v>
      </c>
      <c r="N43" s="3">
        <f t="shared" si="49"/>
        <v>33600</v>
      </c>
      <c r="O43" s="3">
        <f t="shared" si="44"/>
        <v>31359.999999999996</v>
      </c>
      <c r="P43" s="5"/>
      <c r="Q43" s="2"/>
      <c r="R43" t="s">
        <v>13</v>
      </c>
      <c r="S43" s="3">
        <f t="shared" si="26"/>
        <v>58799.999999999993</v>
      </c>
      <c r="T43" s="3">
        <f t="shared" si="50"/>
        <v>52919.999999999993</v>
      </c>
      <c r="U43" s="3">
        <f t="shared" si="45"/>
        <v>48509.999999999993</v>
      </c>
      <c r="V43" s="3">
        <f t="shared" si="46"/>
        <v>44099.999999999993</v>
      </c>
      <c r="W43" s="3">
        <f t="shared" si="51"/>
        <v>41159.999999999993</v>
      </c>
    </row>
    <row r="44" spans="1:23" x14ac:dyDescent="0.2">
      <c r="A44" s="2"/>
      <c r="B44" t="s">
        <v>10</v>
      </c>
      <c r="C44" s="3">
        <v>40000</v>
      </c>
      <c r="D44" s="3">
        <f t="shared" si="40"/>
        <v>36000</v>
      </c>
      <c r="E44" s="3">
        <f t="shared" si="41"/>
        <v>33000</v>
      </c>
      <c r="F44" s="3">
        <f t="shared" si="47"/>
        <v>30000</v>
      </c>
      <c r="G44" s="3">
        <f t="shared" si="42"/>
        <v>28000</v>
      </c>
      <c r="I44" s="2"/>
      <c r="J44" t="s">
        <v>10</v>
      </c>
      <c r="K44" s="3">
        <f t="shared" si="31"/>
        <v>64000</v>
      </c>
      <c r="L44" s="3">
        <f t="shared" si="43"/>
        <v>57600</v>
      </c>
      <c r="M44" s="3">
        <f t="shared" si="48"/>
        <v>52800</v>
      </c>
      <c r="N44" s="3">
        <f t="shared" si="49"/>
        <v>48000</v>
      </c>
      <c r="O44" s="3">
        <f t="shared" si="44"/>
        <v>44800</v>
      </c>
      <c r="P44" s="5"/>
      <c r="Q44" s="2"/>
      <c r="R44" t="s">
        <v>10</v>
      </c>
      <c r="S44" s="3">
        <f t="shared" si="26"/>
        <v>84000</v>
      </c>
      <c r="T44" s="3">
        <f t="shared" si="50"/>
        <v>75600</v>
      </c>
      <c r="U44" s="3">
        <f t="shared" si="45"/>
        <v>69300</v>
      </c>
      <c r="V44" s="3">
        <f t="shared" si="46"/>
        <v>63000</v>
      </c>
      <c r="W44" s="3">
        <f t="shared" si="51"/>
        <v>58799.999999999993</v>
      </c>
    </row>
    <row r="45" spans="1:23" x14ac:dyDescent="0.2">
      <c r="A45" s="2"/>
      <c r="B45" t="s">
        <v>14</v>
      </c>
      <c r="C45" s="3">
        <v>60000</v>
      </c>
      <c r="D45" s="3">
        <f t="shared" si="40"/>
        <v>54000</v>
      </c>
      <c r="E45" s="3">
        <f t="shared" si="41"/>
        <v>49500</v>
      </c>
      <c r="F45" s="3">
        <f t="shared" si="47"/>
        <v>45000</v>
      </c>
      <c r="G45" s="3">
        <f t="shared" si="42"/>
        <v>42000</v>
      </c>
      <c r="I45" s="2"/>
      <c r="J45" t="s">
        <v>14</v>
      </c>
      <c r="K45" s="3">
        <f t="shared" si="31"/>
        <v>96000</v>
      </c>
      <c r="L45" s="3">
        <f t="shared" si="43"/>
        <v>86400</v>
      </c>
      <c r="M45" s="3">
        <f t="shared" si="48"/>
        <v>79200</v>
      </c>
      <c r="N45" s="3">
        <f t="shared" si="49"/>
        <v>72000</v>
      </c>
      <c r="O45" s="3">
        <f t="shared" si="44"/>
        <v>67200</v>
      </c>
      <c r="P45" s="5"/>
      <c r="Q45" s="2"/>
      <c r="R45" t="s">
        <v>14</v>
      </c>
      <c r="S45" s="3">
        <f t="shared" si="26"/>
        <v>125999.99999999999</v>
      </c>
      <c r="T45" s="3">
        <f t="shared" si="50"/>
        <v>113399.99999999999</v>
      </c>
      <c r="U45" s="3">
        <f t="shared" si="45"/>
        <v>103949.99999999999</v>
      </c>
      <c r="V45" s="3">
        <f t="shared" si="46"/>
        <v>94499.999999999985</v>
      </c>
      <c r="W45" s="3">
        <f t="shared" si="51"/>
        <v>88199.999999999985</v>
      </c>
    </row>
    <row r="46" spans="1:23" x14ac:dyDescent="0.2">
      <c r="A46" s="2"/>
      <c r="B46" t="s">
        <v>15</v>
      </c>
      <c r="C46" s="3">
        <v>80000</v>
      </c>
      <c r="D46" s="3">
        <f t="shared" si="40"/>
        <v>72000</v>
      </c>
      <c r="E46" s="3">
        <f t="shared" si="41"/>
        <v>66000</v>
      </c>
      <c r="F46" s="3">
        <f t="shared" si="47"/>
        <v>60000</v>
      </c>
      <c r="G46" s="3">
        <f t="shared" si="42"/>
        <v>56000</v>
      </c>
      <c r="I46" s="2"/>
      <c r="J46" t="s">
        <v>15</v>
      </c>
      <c r="K46" s="3">
        <f t="shared" si="31"/>
        <v>128000</v>
      </c>
      <c r="L46" s="3">
        <f t="shared" si="43"/>
        <v>115200</v>
      </c>
      <c r="M46" s="3">
        <f t="shared" si="48"/>
        <v>105600</v>
      </c>
      <c r="N46" s="3">
        <f t="shared" si="49"/>
        <v>96000</v>
      </c>
      <c r="O46" s="3">
        <f t="shared" si="44"/>
        <v>89600</v>
      </c>
      <c r="P46" s="5"/>
      <c r="Q46" s="2"/>
      <c r="R46" t="s">
        <v>15</v>
      </c>
      <c r="S46" s="3">
        <f t="shared" si="26"/>
        <v>168000</v>
      </c>
      <c r="T46" s="3">
        <f t="shared" si="50"/>
        <v>151200</v>
      </c>
      <c r="U46" s="3">
        <f t="shared" si="45"/>
        <v>138600</v>
      </c>
      <c r="V46" s="3">
        <f t="shared" si="46"/>
        <v>126000</v>
      </c>
      <c r="W46" s="3">
        <f t="shared" si="51"/>
        <v>117599.99999999999</v>
      </c>
    </row>
    <row r="47" spans="1:23" x14ac:dyDescent="0.2">
      <c r="A47" s="2"/>
      <c r="B47" t="s">
        <v>11</v>
      </c>
      <c r="C47" s="3">
        <v>100000</v>
      </c>
      <c r="D47" s="3">
        <f t="shared" si="40"/>
        <v>90000</v>
      </c>
      <c r="E47" s="3">
        <f t="shared" si="41"/>
        <v>82500</v>
      </c>
      <c r="F47" s="3">
        <f t="shared" si="47"/>
        <v>75000</v>
      </c>
      <c r="G47" s="3">
        <f t="shared" si="42"/>
        <v>70000</v>
      </c>
      <c r="I47" s="2"/>
      <c r="J47" t="s">
        <v>11</v>
      </c>
      <c r="K47" s="3">
        <f t="shared" si="31"/>
        <v>160000</v>
      </c>
      <c r="L47" s="3">
        <f t="shared" si="43"/>
        <v>144000</v>
      </c>
      <c r="M47" s="3">
        <f t="shared" si="48"/>
        <v>132000</v>
      </c>
      <c r="N47" s="3">
        <f t="shared" si="49"/>
        <v>120000</v>
      </c>
      <c r="O47" s="3">
        <f t="shared" si="44"/>
        <v>112000</v>
      </c>
      <c r="P47" s="5"/>
      <c r="Q47" s="2"/>
      <c r="R47" t="s">
        <v>11</v>
      </c>
      <c r="S47" s="3">
        <f t="shared" si="26"/>
        <v>210000</v>
      </c>
      <c r="T47" s="3">
        <f t="shared" si="50"/>
        <v>189000</v>
      </c>
      <c r="U47" s="3">
        <f t="shared" si="45"/>
        <v>173250</v>
      </c>
      <c r="V47" s="3">
        <f t="shared" si="46"/>
        <v>157500</v>
      </c>
      <c r="W47" s="3">
        <f t="shared" si="51"/>
        <v>147000</v>
      </c>
    </row>
    <row r="48" spans="1:23" x14ac:dyDescent="0.2">
      <c r="A48" s="2"/>
      <c r="D48" s="3"/>
      <c r="E48" s="3"/>
      <c r="F48" s="3"/>
      <c r="G48" s="3"/>
      <c r="I48" s="2"/>
      <c r="K48" s="3"/>
      <c r="L48" s="3"/>
      <c r="M48" s="3"/>
      <c r="N48" s="3"/>
      <c r="O48" s="3"/>
      <c r="P48" s="5"/>
      <c r="Q48" s="2"/>
      <c r="S48" s="3"/>
      <c r="T48" s="3"/>
      <c r="U48" s="3"/>
      <c r="V48" s="3"/>
      <c r="W48" s="3"/>
    </row>
    <row r="49" spans="1:23" x14ac:dyDescent="0.2">
      <c r="A49" s="2" t="s">
        <v>7</v>
      </c>
      <c r="D49" s="3"/>
      <c r="E49" s="3"/>
      <c r="F49" s="3"/>
      <c r="G49" s="3"/>
      <c r="I49" s="2" t="s">
        <v>7</v>
      </c>
      <c r="K49" s="3"/>
      <c r="L49" s="3"/>
      <c r="M49" s="3"/>
      <c r="N49" s="3"/>
      <c r="O49" s="3"/>
      <c r="P49" s="5"/>
      <c r="Q49" s="2" t="s">
        <v>7</v>
      </c>
      <c r="S49" s="3"/>
      <c r="T49" s="3"/>
      <c r="U49" s="3"/>
      <c r="V49" s="3"/>
      <c r="W49" s="3"/>
    </row>
    <row r="50" spans="1:23" x14ac:dyDescent="0.2">
      <c r="A50" s="2"/>
      <c r="B50" t="s">
        <v>12</v>
      </c>
      <c r="C50" s="3">
        <v>28000</v>
      </c>
      <c r="D50" s="3">
        <f>SUM($D$30*$C50)</f>
        <v>25200</v>
      </c>
      <c r="E50" s="3">
        <f>SUM($E$30*$C50)</f>
        <v>23100</v>
      </c>
      <c r="F50" s="3">
        <f>SUM($F$30*$C50)</f>
        <v>21000</v>
      </c>
      <c r="G50" s="3">
        <f>SUM($G$30*$C50)</f>
        <v>19600</v>
      </c>
      <c r="I50" s="2"/>
      <c r="J50" t="s">
        <v>12</v>
      </c>
      <c r="K50" s="3">
        <f t="shared" si="31"/>
        <v>44800</v>
      </c>
      <c r="L50" s="3">
        <f>SUM($L$30*$K50)</f>
        <v>40320</v>
      </c>
      <c r="M50" s="3">
        <f>SUM($M$30*$K50)</f>
        <v>36960</v>
      </c>
      <c r="N50" s="3">
        <f>SUM($N$30*$K50)</f>
        <v>33600</v>
      </c>
      <c r="O50" s="3">
        <f>SUM($O$30*$K50)</f>
        <v>31359.999999999996</v>
      </c>
      <c r="P50" s="5"/>
      <c r="Q50" s="2"/>
      <c r="R50" t="s">
        <v>12</v>
      </c>
      <c r="S50" s="3">
        <f t="shared" si="26"/>
        <v>58799.999999999993</v>
      </c>
      <c r="T50" s="3">
        <f>SUM($T$30*$S50)</f>
        <v>52919.999999999993</v>
      </c>
      <c r="U50" s="3">
        <f>SUM($U$30*$S50)</f>
        <v>48509.999999999993</v>
      </c>
      <c r="V50" s="3">
        <f>SUM($V$30*$S50)</f>
        <v>44099.999999999993</v>
      </c>
      <c r="W50" s="3">
        <f>SUM($W$30*$S50)</f>
        <v>41159.999999999993</v>
      </c>
    </row>
    <row r="51" spans="1:23" x14ac:dyDescent="0.2">
      <c r="A51" s="2"/>
      <c r="B51" t="s">
        <v>13</v>
      </c>
      <c r="C51" s="3">
        <v>64000</v>
      </c>
      <c r="D51" s="3">
        <f>SUM($D$30*$C51)</f>
        <v>57600</v>
      </c>
      <c r="E51" s="3">
        <f>SUM($E$30*$C51)</f>
        <v>52800</v>
      </c>
      <c r="F51" s="3">
        <f>SUM($F$30*$C51)</f>
        <v>48000</v>
      </c>
      <c r="G51" s="3">
        <f>SUM($G$30*$C51)</f>
        <v>44800</v>
      </c>
      <c r="I51" s="2"/>
      <c r="J51" t="s">
        <v>13</v>
      </c>
      <c r="K51" s="3">
        <f t="shared" si="31"/>
        <v>102400</v>
      </c>
      <c r="L51" s="3">
        <f>SUM($L$30*$K51)</f>
        <v>92160</v>
      </c>
      <c r="M51" s="3">
        <f>SUM($M$30*$K51)</f>
        <v>84480</v>
      </c>
      <c r="N51" s="3">
        <f>SUM($N$30*$K51)</f>
        <v>76800</v>
      </c>
      <c r="O51" s="3">
        <f>SUM($O$30*$K51)</f>
        <v>71680</v>
      </c>
      <c r="P51" s="5"/>
      <c r="Q51" s="2"/>
      <c r="R51" t="s">
        <v>13</v>
      </c>
      <c r="S51" s="3">
        <f t="shared" si="26"/>
        <v>134400</v>
      </c>
      <c r="T51" s="3">
        <f>SUM($T$30*$S51)</f>
        <v>120960</v>
      </c>
      <c r="U51" s="3">
        <f>SUM($U$30*$S51)</f>
        <v>110880</v>
      </c>
      <c r="V51" s="3">
        <f>SUM($V$30*$S51)</f>
        <v>100800</v>
      </c>
      <c r="W51" s="3">
        <f>SUM($W$30*$S51)</f>
        <v>94080</v>
      </c>
    </row>
    <row r="52" spans="1:23" x14ac:dyDescent="0.2">
      <c r="A52" s="2"/>
      <c r="B52" t="s">
        <v>10</v>
      </c>
      <c r="C52" s="3">
        <v>80000</v>
      </c>
      <c r="D52" s="3">
        <f>SUM($D$30*$C52)</f>
        <v>72000</v>
      </c>
      <c r="E52" s="3">
        <f>SUM($E$30*$C52)</f>
        <v>66000</v>
      </c>
      <c r="F52" s="3">
        <f>SUM($F$30*$C52)</f>
        <v>60000</v>
      </c>
      <c r="G52" s="3">
        <f>SUM($G$30*$C52)</f>
        <v>56000</v>
      </c>
      <c r="I52" s="2"/>
      <c r="J52" t="s">
        <v>10</v>
      </c>
      <c r="K52" s="3">
        <f t="shared" si="31"/>
        <v>128000</v>
      </c>
      <c r="L52" s="3">
        <f>SUM($L$30*$K52)</f>
        <v>115200</v>
      </c>
      <c r="M52" s="3">
        <f>SUM($M$30*$K52)</f>
        <v>105600</v>
      </c>
      <c r="N52" s="3">
        <f>SUM($N$30*$K52)</f>
        <v>96000</v>
      </c>
      <c r="O52" s="3">
        <f>SUM($O$30*$K52)</f>
        <v>89600</v>
      </c>
      <c r="P52" s="5"/>
      <c r="Q52" s="2"/>
      <c r="R52" t="s">
        <v>10</v>
      </c>
      <c r="S52" s="3">
        <f t="shared" si="26"/>
        <v>168000</v>
      </c>
      <c r="T52" s="3">
        <f>SUM($T$30*$S52)</f>
        <v>151200</v>
      </c>
      <c r="U52" s="3">
        <f>SUM($U$30*$S52)</f>
        <v>138600</v>
      </c>
      <c r="V52" s="3">
        <f>SUM($V$30*$S52)</f>
        <v>126000</v>
      </c>
      <c r="W52" s="3">
        <f>SUM($W$30*$S52)</f>
        <v>117599.99999999999</v>
      </c>
    </row>
    <row r="53" spans="1:23" x14ac:dyDescent="0.2">
      <c r="A53" s="2"/>
      <c r="B53" t="s">
        <v>14</v>
      </c>
      <c r="C53" s="3">
        <v>120000</v>
      </c>
      <c r="D53" s="3">
        <f>SUM($D$30*$C53)</f>
        <v>108000</v>
      </c>
      <c r="E53" s="3">
        <f>SUM($E$30*$C53)</f>
        <v>99000</v>
      </c>
      <c r="F53" s="3">
        <f>SUM($F$30*$C53)</f>
        <v>90000</v>
      </c>
      <c r="G53" s="3">
        <f>SUM($G$30*$C53)</f>
        <v>84000</v>
      </c>
      <c r="I53" s="2"/>
      <c r="J53" t="s">
        <v>14</v>
      </c>
      <c r="K53" s="3">
        <f t="shared" si="31"/>
        <v>192000</v>
      </c>
      <c r="L53" s="3">
        <f>SUM($L$30*$K53)</f>
        <v>172800</v>
      </c>
      <c r="M53" s="3">
        <f>SUM($M$30*$K53)</f>
        <v>158400</v>
      </c>
      <c r="N53" s="3">
        <f>SUM($N$30*$K53)</f>
        <v>144000</v>
      </c>
      <c r="O53" s="3">
        <f>SUM($O$30*$K53)</f>
        <v>134400</v>
      </c>
      <c r="P53" s="5"/>
      <c r="Q53" s="2"/>
      <c r="R53" t="s">
        <v>14</v>
      </c>
      <c r="S53" s="3">
        <f t="shared" si="26"/>
        <v>251999.99999999997</v>
      </c>
      <c r="T53" s="3">
        <f>SUM($T$30*$S53)</f>
        <v>226799.99999999997</v>
      </c>
      <c r="U53" s="3">
        <f>SUM($U$30*$S53)</f>
        <v>207899.99999999997</v>
      </c>
      <c r="V53" s="3">
        <f>SUM($V$30*$S53)</f>
        <v>188999.99999999997</v>
      </c>
      <c r="W53" s="3">
        <f>SUM($W$30*$S53)</f>
        <v>176399.99999999997</v>
      </c>
    </row>
    <row r="55" spans="1:23" x14ac:dyDescent="0.2">
      <c r="A55" s="2" t="s">
        <v>24</v>
      </c>
      <c r="C55" s="93" t="s">
        <v>30</v>
      </c>
      <c r="D55" s="93"/>
      <c r="E55" s="93"/>
      <c r="F55" s="93"/>
      <c r="G55" s="93"/>
      <c r="I55" s="2" t="s">
        <v>17</v>
      </c>
      <c r="K55" s="93" t="s">
        <v>32</v>
      </c>
      <c r="L55" s="93"/>
      <c r="M55" s="93"/>
      <c r="N55" s="93"/>
      <c r="O55" s="93"/>
      <c r="Q55" s="2" t="s">
        <v>17</v>
      </c>
      <c r="S55" s="93" t="s">
        <v>34</v>
      </c>
      <c r="T55" s="93"/>
      <c r="U55" s="93"/>
      <c r="V55" s="93"/>
      <c r="W55" s="93"/>
    </row>
    <row r="56" spans="1:23" x14ac:dyDescent="0.2">
      <c r="A56" s="2"/>
      <c r="C56" s="1" t="s">
        <v>1</v>
      </c>
      <c r="D56" s="1" t="s">
        <v>4</v>
      </c>
      <c r="E56" s="1" t="s">
        <v>0</v>
      </c>
      <c r="F56" s="1" t="s">
        <v>2</v>
      </c>
      <c r="G56" s="1" t="s">
        <v>3</v>
      </c>
      <c r="I56" s="2"/>
      <c r="K56" s="1" t="s">
        <v>1</v>
      </c>
      <c r="L56" s="1" t="s">
        <v>4</v>
      </c>
      <c r="M56" s="1" t="s">
        <v>0</v>
      </c>
      <c r="N56" s="1" t="s">
        <v>2</v>
      </c>
      <c r="O56" s="1" t="s">
        <v>3</v>
      </c>
      <c r="Q56" s="2"/>
      <c r="S56" s="1" t="s">
        <v>1</v>
      </c>
      <c r="T56" s="1" t="s">
        <v>4</v>
      </c>
      <c r="U56" s="1" t="s">
        <v>0</v>
      </c>
      <c r="V56" s="1" t="s">
        <v>2</v>
      </c>
      <c r="W56" s="1" t="s">
        <v>3</v>
      </c>
    </row>
    <row r="57" spans="1:23" x14ac:dyDescent="0.2">
      <c r="A57" s="2" t="s">
        <v>8</v>
      </c>
      <c r="B57" s="2" t="s">
        <v>9</v>
      </c>
      <c r="D57">
        <v>0.9</v>
      </c>
      <c r="E57">
        <v>0.82499999999999996</v>
      </c>
      <c r="F57">
        <v>0.75</v>
      </c>
      <c r="G57">
        <v>0.7</v>
      </c>
      <c r="I57" s="2" t="s">
        <v>8</v>
      </c>
      <c r="J57" s="2" t="s">
        <v>9</v>
      </c>
      <c r="L57">
        <v>0.9</v>
      </c>
      <c r="M57">
        <v>0.82499999999999996</v>
      </c>
      <c r="N57">
        <v>0.75</v>
      </c>
      <c r="O57">
        <v>0.7</v>
      </c>
      <c r="Q57" s="2" t="s">
        <v>8</v>
      </c>
      <c r="R57" s="2" t="s">
        <v>9</v>
      </c>
      <c r="T57">
        <v>0.9</v>
      </c>
      <c r="U57">
        <v>0.82499999999999996</v>
      </c>
      <c r="V57">
        <v>0.75</v>
      </c>
      <c r="W57">
        <v>0.7</v>
      </c>
    </row>
    <row r="58" spans="1:23" x14ac:dyDescent="0.2">
      <c r="A58" s="2" t="s">
        <v>5</v>
      </c>
      <c r="I58" s="2" t="s">
        <v>5</v>
      </c>
      <c r="Q58" s="2" t="s">
        <v>5</v>
      </c>
    </row>
    <row r="59" spans="1:23" x14ac:dyDescent="0.2">
      <c r="A59" s="2"/>
      <c r="B59" t="s">
        <v>19</v>
      </c>
      <c r="C59" s="3">
        <v>10000</v>
      </c>
      <c r="D59" s="3">
        <f>SUM($D$57*$C59)</f>
        <v>9000</v>
      </c>
      <c r="E59" s="3">
        <f>SUM($E$57*$C59)</f>
        <v>8250</v>
      </c>
      <c r="F59" s="3">
        <f>SUM($F$57*$C59)</f>
        <v>7500</v>
      </c>
      <c r="G59" s="3">
        <f>SUM($G$57*$C59)</f>
        <v>7000</v>
      </c>
      <c r="H59" s="3"/>
      <c r="I59" s="2"/>
      <c r="J59" t="s">
        <v>19</v>
      </c>
      <c r="K59" s="3">
        <f>SUM(C59*2)*0.8</f>
        <v>16000</v>
      </c>
      <c r="L59" s="3">
        <f>SUM($L$57*$K59)</f>
        <v>14400</v>
      </c>
      <c r="M59" s="3">
        <f>SUM($M$57*$K59)</f>
        <v>13200</v>
      </c>
      <c r="N59" s="3">
        <f>SUM($N$57*$K59)</f>
        <v>12000</v>
      </c>
      <c r="O59" s="3">
        <f>SUM($O$57*$K59)</f>
        <v>11200</v>
      </c>
      <c r="P59" s="5"/>
      <c r="Q59" s="2"/>
      <c r="R59" t="s">
        <v>19</v>
      </c>
      <c r="S59" s="3">
        <f t="shared" ref="S59:S80" si="52">SUM(C59*3)*0.7</f>
        <v>21000</v>
      </c>
      <c r="T59" s="3">
        <f>SUM($T$57*$S59)</f>
        <v>18900</v>
      </c>
      <c r="U59" s="3">
        <f>SUM($U$57*$S59)</f>
        <v>17325</v>
      </c>
      <c r="V59" s="3">
        <f>SUM($V$57*$S59)</f>
        <v>15750</v>
      </c>
      <c r="W59" s="3">
        <f>SUM($W$57*$S59)</f>
        <v>14699.999999999998</v>
      </c>
    </row>
    <row r="60" spans="1:23" x14ac:dyDescent="0.2">
      <c r="A60" s="2"/>
      <c r="B60" t="s">
        <v>18</v>
      </c>
      <c r="C60" s="3">
        <v>17500</v>
      </c>
      <c r="D60" s="3">
        <f t="shared" ref="D60:D65" si="53">SUM($D$57*$C60)</f>
        <v>15750</v>
      </c>
      <c r="E60" s="3">
        <f t="shared" ref="E60:E65" si="54">SUM($E$57*$C60)</f>
        <v>14437.5</v>
      </c>
      <c r="F60" s="3">
        <f t="shared" ref="F60:F65" si="55">SUM($F$57*$C60)</f>
        <v>13125</v>
      </c>
      <c r="G60" s="3">
        <f t="shared" ref="G60:G65" si="56">SUM($G$57*$C60)</f>
        <v>12250</v>
      </c>
      <c r="H60" s="4"/>
      <c r="I60" s="2"/>
      <c r="J60" t="s">
        <v>18</v>
      </c>
      <c r="K60" s="3">
        <f t="shared" ref="K60:K80" si="57">SUM(C60*2)*0.8</f>
        <v>28000</v>
      </c>
      <c r="L60" s="3">
        <f t="shared" ref="L60:L80" si="58">SUM($L$57*$K60)</f>
        <v>25200</v>
      </c>
      <c r="M60" s="3">
        <f t="shared" ref="M60:M80" si="59">SUM($M$57*$K60)</f>
        <v>23100</v>
      </c>
      <c r="N60" s="3">
        <f t="shared" ref="N60:N80" si="60">SUM($N$57*$K60)</f>
        <v>21000</v>
      </c>
      <c r="O60" s="3">
        <f t="shared" ref="O60:O80" si="61">SUM($O$57*$K60)</f>
        <v>19600</v>
      </c>
      <c r="P60" s="5"/>
      <c r="Q60" s="2"/>
      <c r="R60" t="s">
        <v>18</v>
      </c>
      <c r="S60" s="3">
        <f t="shared" si="52"/>
        <v>36750</v>
      </c>
      <c r="T60" s="3">
        <f t="shared" ref="T60:T80" si="62">SUM($T$57*$S60)</f>
        <v>33075</v>
      </c>
      <c r="U60" s="3">
        <f t="shared" ref="U60:U80" si="63">SUM($U$57*$S60)</f>
        <v>30318.75</v>
      </c>
      <c r="V60" s="3">
        <f t="shared" ref="V60:V80" si="64">SUM($V$57*$S60)</f>
        <v>27562.5</v>
      </c>
      <c r="W60" s="3">
        <f t="shared" ref="W60:W80" si="65">SUM($W$57*$S60)</f>
        <v>25725</v>
      </c>
    </row>
    <row r="61" spans="1:23" x14ac:dyDescent="0.2">
      <c r="A61" s="2"/>
      <c r="B61" t="s">
        <v>13</v>
      </c>
      <c r="C61" s="3">
        <v>24500</v>
      </c>
      <c r="D61" s="3">
        <f t="shared" si="53"/>
        <v>22050</v>
      </c>
      <c r="E61" s="3">
        <f t="shared" si="54"/>
        <v>20212.5</v>
      </c>
      <c r="F61" s="3">
        <f t="shared" si="55"/>
        <v>18375</v>
      </c>
      <c r="G61" s="3">
        <f t="shared" si="56"/>
        <v>17150</v>
      </c>
      <c r="H61" s="4"/>
      <c r="I61" s="2"/>
      <c r="J61" t="s">
        <v>13</v>
      </c>
      <c r="K61" s="3">
        <f t="shared" si="57"/>
        <v>39200</v>
      </c>
      <c r="L61" s="3">
        <f t="shared" si="58"/>
        <v>35280</v>
      </c>
      <c r="M61" s="3">
        <f t="shared" si="59"/>
        <v>32340</v>
      </c>
      <c r="N61" s="3">
        <f t="shared" si="60"/>
        <v>29400</v>
      </c>
      <c r="O61" s="3">
        <f t="shared" si="61"/>
        <v>27440</v>
      </c>
      <c r="P61" s="5"/>
      <c r="Q61" s="2"/>
      <c r="R61" t="s">
        <v>13</v>
      </c>
      <c r="S61" s="3">
        <f t="shared" si="52"/>
        <v>51450</v>
      </c>
      <c r="T61" s="3">
        <f t="shared" si="62"/>
        <v>46305</v>
      </c>
      <c r="U61" s="3">
        <f t="shared" si="63"/>
        <v>42446.25</v>
      </c>
      <c r="V61" s="3">
        <f t="shared" si="64"/>
        <v>38587.5</v>
      </c>
      <c r="W61" s="3">
        <f t="shared" si="65"/>
        <v>36015</v>
      </c>
    </row>
    <row r="62" spans="1:23" x14ac:dyDescent="0.2">
      <c r="A62" s="2"/>
      <c r="B62" t="s">
        <v>10</v>
      </c>
      <c r="C62" s="3">
        <v>49000</v>
      </c>
      <c r="D62" s="3">
        <f t="shared" si="53"/>
        <v>44100</v>
      </c>
      <c r="E62" s="3">
        <f t="shared" si="54"/>
        <v>40425</v>
      </c>
      <c r="F62" s="3">
        <f t="shared" si="55"/>
        <v>36750</v>
      </c>
      <c r="G62" s="3">
        <f t="shared" si="56"/>
        <v>34300</v>
      </c>
      <c r="H62" s="4"/>
      <c r="I62" s="2"/>
      <c r="J62" t="s">
        <v>10</v>
      </c>
      <c r="K62" s="3">
        <f t="shared" si="57"/>
        <v>78400</v>
      </c>
      <c r="L62" s="3">
        <f t="shared" si="58"/>
        <v>70560</v>
      </c>
      <c r="M62" s="3">
        <f t="shared" si="59"/>
        <v>64680</v>
      </c>
      <c r="N62" s="3">
        <f t="shared" si="60"/>
        <v>58800</v>
      </c>
      <c r="O62" s="3">
        <f t="shared" si="61"/>
        <v>54880</v>
      </c>
      <c r="P62" s="5"/>
      <c r="Q62" s="2"/>
      <c r="R62" t="s">
        <v>10</v>
      </c>
      <c r="S62" s="3">
        <f t="shared" si="52"/>
        <v>102900</v>
      </c>
      <c r="T62" s="3">
        <f t="shared" si="62"/>
        <v>92610</v>
      </c>
      <c r="U62" s="3">
        <f t="shared" si="63"/>
        <v>84892.5</v>
      </c>
      <c r="V62" s="3">
        <f t="shared" si="64"/>
        <v>77175</v>
      </c>
      <c r="W62" s="3">
        <f t="shared" si="65"/>
        <v>72030</v>
      </c>
    </row>
    <row r="63" spans="1:23" x14ac:dyDescent="0.2">
      <c r="A63" s="2"/>
      <c r="B63" t="s">
        <v>14</v>
      </c>
      <c r="C63" s="3">
        <v>66000</v>
      </c>
      <c r="D63" s="3">
        <f t="shared" si="53"/>
        <v>59400</v>
      </c>
      <c r="E63" s="3">
        <f t="shared" si="54"/>
        <v>54450</v>
      </c>
      <c r="F63" s="3">
        <f t="shared" si="55"/>
        <v>49500</v>
      </c>
      <c r="G63" s="3">
        <f t="shared" si="56"/>
        <v>46200</v>
      </c>
      <c r="H63" s="4"/>
      <c r="I63" s="2"/>
      <c r="J63" t="s">
        <v>14</v>
      </c>
      <c r="K63" s="3">
        <f t="shared" si="57"/>
        <v>105600</v>
      </c>
      <c r="L63" s="3">
        <f t="shared" si="58"/>
        <v>95040</v>
      </c>
      <c r="M63" s="3">
        <f t="shared" si="59"/>
        <v>87120</v>
      </c>
      <c r="N63" s="3">
        <f t="shared" si="60"/>
        <v>79200</v>
      </c>
      <c r="O63" s="3">
        <f t="shared" si="61"/>
        <v>73920</v>
      </c>
      <c r="P63" s="5"/>
      <c r="Q63" s="2"/>
      <c r="R63" t="s">
        <v>14</v>
      </c>
      <c r="S63" s="3">
        <f t="shared" si="52"/>
        <v>138600</v>
      </c>
      <c r="T63" s="3">
        <f t="shared" si="62"/>
        <v>124740</v>
      </c>
      <c r="U63" s="3">
        <f t="shared" si="63"/>
        <v>114345</v>
      </c>
      <c r="V63" s="3">
        <f t="shared" si="64"/>
        <v>103950</v>
      </c>
      <c r="W63" s="3">
        <f t="shared" si="65"/>
        <v>97020</v>
      </c>
    </row>
    <row r="64" spans="1:23" x14ac:dyDescent="0.2">
      <c r="A64" s="2"/>
      <c r="B64" t="s">
        <v>15</v>
      </c>
      <c r="C64" s="3">
        <v>100000</v>
      </c>
      <c r="D64" s="3">
        <f t="shared" si="53"/>
        <v>90000</v>
      </c>
      <c r="E64" s="3">
        <f t="shared" si="54"/>
        <v>82500</v>
      </c>
      <c r="F64" s="3">
        <f t="shared" si="55"/>
        <v>75000</v>
      </c>
      <c r="G64" s="3">
        <f t="shared" si="56"/>
        <v>70000</v>
      </c>
      <c r="H64" s="4"/>
      <c r="I64" s="2"/>
      <c r="J64" t="s">
        <v>15</v>
      </c>
      <c r="K64" s="3">
        <f t="shared" si="57"/>
        <v>160000</v>
      </c>
      <c r="L64" s="3">
        <f t="shared" si="58"/>
        <v>144000</v>
      </c>
      <c r="M64" s="3">
        <f t="shared" si="59"/>
        <v>132000</v>
      </c>
      <c r="N64" s="3">
        <f t="shared" si="60"/>
        <v>120000</v>
      </c>
      <c r="O64" s="3">
        <f t="shared" si="61"/>
        <v>112000</v>
      </c>
      <c r="P64" s="5"/>
      <c r="Q64" s="2"/>
      <c r="R64" t="s">
        <v>15</v>
      </c>
      <c r="S64" s="3">
        <f t="shared" si="52"/>
        <v>210000</v>
      </c>
      <c r="T64" s="3">
        <f t="shared" si="62"/>
        <v>189000</v>
      </c>
      <c r="U64" s="3">
        <f t="shared" si="63"/>
        <v>173250</v>
      </c>
      <c r="V64" s="3">
        <f t="shared" si="64"/>
        <v>157500</v>
      </c>
      <c r="W64" s="3">
        <f t="shared" si="65"/>
        <v>147000</v>
      </c>
    </row>
    <row r="65" spans="1:23" x14ac:dyDescent="0.2">
      <c r="A65" s="2"/>
      <c r="B65" t="s">
        <v>11</v>
      </c>
      <c r="C65" s="3">
        <v>140000</v>
      </c>
      <c r="D65" s="3">
        <f t="shared" si="53"/>
        <v>126000</v>
      </c>
      <c r="E65" s="3">
        <f t="shared" si="54"/>
        <v>115500</v>
      </c>
      <c r="F65" s="3">
        <f t="shared" si="55"/>
        <v>105000</v>
      </c>
      <c r="G65" s="3">
        <f t="shared" si="56"/>
        <v>98000</v>
      </c>
      <c r="H65" s="4"/>
      <c r="I65" s="2"/>
      <c r="J65" t="s">
        <v>11</v>
      </c>
      <c r="K65" s="3">
        <f t="shared" si="57"/>
        <v>224000</v>
      </c>
      <c r="L65" s="3">
        <f t="shared" si="58"/>
        <v>201600</v>
      </c>
      <c r="M65" s="3">
        <f t="shared" si="59"/>
        <v>184800</v>
      </c>
      <c r="N65" s="3">
        <f t="shared" si="60"/>
        <v>168000</v>
      </c>
      <c r="O65" s="3">
        <f t="shared" si="61"/>
        <v>156800</v>
      </c>
      <c r="P65" s="5"/>
      <c r="Q65" s="2"/>
      <c r="R65" t="s">
        <v>11</v>
      </c>
      <c r="S65" s="3">
        <f t="shared" si="52"/>
        <v>294000</v>
      </c>
      <c r="T65" s="3">
        <f t="shared" si="62"/>
        <v>264600</v>
      </c>
      <c r="U65" s="3">
        <f t="shared" si="63"/>
        <v>242550</v>
      </c>
      <c r="V65" s="3">
        <f t="shared" si="64"/>
        <v>220500</v>
      </c>
      <c r="W65" s="3">
        <f t="shared" si="65"/>
        <v>205800</v>
      </c>
    </row>
    <row r="66" spans="1:23" x14ac:dyDescent="0.2">
      <c r="A66" s="2"/>
      <c r="D66" s="3"/>
      <c r="E66" s="3"/>
      <c r="F66" s="3"/>
      <c r="G66" s="3"/>
      <c r="I66" s="2"/>
      <c r="K66" s="3"/>
      <c r="L66" s="3"/>
      <c r="M66" s="3"/>
      <c r="N66" s="3"/>
      <c r="O66" s="3"/>
      <c r="P66" s="5"/>
      <c r="Q66" s="2"/>
      <c r="S66" s="3"/>
      <c r="T66" s="3"/>
      <c r="U66" s="3"/>
      <c r="V66" s="3"/>
      <c r="W66" s="3"/>
    </row>
    <row r="67" spans="1:23" x14ac:dyDescent="0.2">
      <c r="A67" s="2" t="s">
        <v>6</v>
      </c>
      <c r="D67" s="3"/>
      <c r="E67" s="3"/>
      <c r="F67" s="3"/>
      <c r="G67" s="3"/>
      <c r="I67" s="2" t="s">
        <v>6</v>
      </c>
      <c r="K67" s="3"/>
      <c r="L67" s="3"/>
      <c r="M67" s="3"/>
      <c r="N67" s="3"/>
      <c r="O67" s="3"/>
      <c r="P67" s="5"/>
      <c r="Q67" s="2" t="s">
        <v>6</v>
      </c>
      <c r="S67" s="3"/>
      <c r="T67" s="3"/>
      <c r="U67" s="3"/>
      <c r="V67" s="3"/>
      <c r="W67" s="3"/>
    </row>
    <row r="68" spans="1:23" x14ac:dyDescent="0.2">
      <c r="A68" s="2"/>
      <c r="B68" t="s">
        <v>19</v>
      </c>
      <c r="C68" s="3">
        <v>10000</v>
      </c>
      <c r="D68" s="3">
        <f>SUM($D$57*$C68)</f>
        <v>9000</v>
      </c>
      <c r="E68" s="3">
        <f>SUM($E$57*$C68)</f>
        <v>8250</v>
      </c>
      <c r="F68" s="3">
        <f>SUM($F$57*$C68)</f>
        <v>7500</v>
      </c>
      <c r="G68" s="3">
        <f t="shared" ref="G68:G74" si="66">SUM($G$57*$C68)</f>
        <v>7000</v>
      </c>
      <c r="I68" s="2"/>
      <c r="J68" t="s">
        <v>19</v>
      </c>
      <c r="K68" s="3">
        <f t="shared" si="57"/>
        <v>16000</v>
      </c>
      <c r="L68" s="3">
        <f t="shared" si="58"/>
        <v>14400</v>
      </c>
      <c r="M68" s="3">
        <f t="shared" si="59"/>
        <v>13200</v>
      </c>
      <c r="N68" s="3">
        <f t="shared" si="60"/>
        <v>12000</v>
      </c>
      <c r="O68" s="3">
        <f t="shared" si="61"/>
        <v>11200</v>
      </c>
      <c r="P68" s="5"/>
      <c r="Q68" s="2"/>
      <c r="R68" t="s">
        <v>19</v>
      </c>
      <c r="S68" s="3">
        <f t="shared" si="52"/>
        <v>21000</v>
      </c>
      <c r="T68" s="3">
        <f t="shared" si="62"/>
        <v>18900</v>
      </c>
      <c r="U68" s="3">
        <f t="shared" si="63"/>
        <v>17325</v>
      </c>
      <c r="V68" s="3">
        <f t="shared" si="64"/>
        <v>15750</v>
      </c>
      <c r="W68" s="3">
        <f t="shared" si="65"/>
        <v>14699.999999999998</v>
      </c>
    </row>
    <row r="69" spans="1:23" x14ac:dyDescent="0.2">
      <c r="A69" s="2"/>
      <c r="B69" t="s">
        <v>18</v>
      </c>
      <c r="C69" s="3">
        <v>17500</v>
      </c>
      <c r="D69" s="3">
        <f t="shared" ref="D69:D74" si="67">SUM($D$57*$C69)</f>
        <v>15750</v>
      </c>
      <c r="E69" s="3">
        <f t="shared" ref="E69:E74" si="68">SUM($E$57*$C69)</f>
        <v>14437.5</v>
      </c>
      <c r="F69" s="3">
        <f t="shared" ref="F69:F74" si="69">SUM($F$57*$C69)</f>
        <v>13125</v>
      </c>
      <c r="G69" s="3">
        <f t="shared" si="66"/>
        <v>12250</v>
      </c>
      <c r="I69" s="2"/>
      <c r="J69" t="s">
        <v>18</v>
      </c>
      <c r="K69" s="3">
        <f t="shared" si="57"/>
        <v>28000</v>
      </c>
      <c r="L69" s="3">
        <f t="shared" si="58"/>
        <v>25200</v>
      </c>
      <c r="M69" s="3">
        <f t="shared" si="59"/>
        <v>23100</v>
      </c>
      <c r="N69" s="3">
        <f t="shared" si="60"/>
        <v>21000</v>
      </c>
      <c r="O69" s="3">
        <f t="shared" si="61"/>
        <v>19600</v>
      </c>
      <c r="P69" s="5"/>
      <c r="Q69" s="2"/>
      <c r="R69" t="s">
        <v>18</v>
      </c>
      <c r="S69" s="3">
        <f t="shared" si="52"/>
        <v>36750</v>
      </c>
      <c r="T69" s="3">
        <f t="shared" si="62"/>
        <v>33075</v>
      </c>
      <c r="U69" s="3">
        <f t="shared" si="63"/>
        <v>30318.75</v>
      </c>
      <c r="V69" s="3">
        <f t="shared" si="64"/>
        <v>27562.5</v>
      </c>
      <c r="W69" s="3">
        <f t="shared" si="65"/>
        <v>25725</v>
      </c>
    </row>
    <row r="70" spans="1:23" x14ac:dyDescent="0.2">
      <c r="A70" s="2"/>
      <c r="B70" t="s">
        <v>13</v>
      </c>
      <c r="C70" s="3">
        <v>24500</v>
      </c>
      <c r="D70" s="3">
        <f t="shared" si="67"/>
        <v>22050</v>
      </c>
      <c r="E70" s="3">
        <f t="shared" si="68"/>
        <v>20212.5</v>
      </c>
      <c r="F70" s="3">
        <f t="shared" si="69"/>
        <v>18375</v>
      </c>
      <c r="G70" s="3">
        <f t="shared" si="66"/>
        <v>17150</v>
      </c>
      <c r="I70" s="2"/>
      <c r="J70" t="s">
        <v>13</v>
      </c>
      <c r="K70" s="3">
        <f t="shared" si="57"/>
        <v>39200</v>
      </c>
      <c r="L70" s="3">
        <f t="shared" si="58"/>
        <v>35280</v>
      </c>
      <c r="M70" s="3">
        <f t="shared" si="59"/>
        <v>32340</v>
      </c>
      <c r="N70" s="3">
        <f t="shared" si="60"/>
        <v>29400</v>
      </c>
      <c r="O70" s="3">
        <f t="shared" si="61"/>
        <v>27440</v>
      </c>
      <c r="P70" s="5"/>
      <c r="Q70" s="2"/>
      <c r="R70" t="s">
        <v>13</v>
      </c>
      <c r="S70" s="3">
        <f t="shared" si="52"/>
        <v>51450</v>
      </c>
      <c r="T70" s="3">
        <f t="shared" si="62"/>
        <v>46305</v>
      </c>
      <c r="U70" s="3">
        <f t="shared" si="63"/>
        <v>42446.25</v>
      </c>
      <c r="V70" s="3">
        <f t="shared" si="64"/>
        <v>38587.5</v>
      </c>
      <c r="W70" s="3">
        <f t="shared" si="65"/>
        <v>36015</v>
      </c>
    </row>
    <row r="71" spans="1:23" x14ac:dyDescent="0.2">
      <c r="A71" s="2"/>
      <c r="B71" t="s">
        <v>10</v>
      </c>
      <c r="C71" s="3">
        <v>35000</v>
      </c>
      <c r="D71" s="3">
        <f t="shared" si="67"/>
        <v>31500</v>
      </c>
      <c r="E71" s="3">
        <f t="shared" si="68"/>
        <v>28875</v>
      </c>
      <c r="F71" s="3">
        <f t="shared" si="69"/>
        <v>26250</v>
      </c>
      <c r="G71" s="3">
        <f t="shared" si="66"/>
        <v>24500</v>
      </c>
      <c r="I71" s="2"/>
      <c r="J71" t="s">
        <v>10</v>
      </c>
      <c r="K71" s="3">
        <f t="shared" si="57"/>
        <v>56000</v>
      </c>
      <c r="L71" s="3">
        <f t="shared" si="58"/>
        <v>50400</v>
      </c>
      <c r="M71" s="3">
        <f t="shared" si="59"/>
        <v>46200</v>
      </c>
      <c r="N71" s="3">
        <f t="shared" si="60"/>
        <v>42000</v>
      </c>
      <c r="O71" s="3">
        <f t="shared" si="61"/>
        <v>39200</v>
      </c>
      <c r="P71" s="5"/>
      <c r="Q71" s="2"/>
      <c r="R71" t="s">
        <v>10</v>
      </c>
      <c r="S71" s="3">
        <f t="shared" si="52"/>
        <v>73500</v>
      </c>
      <c r="T71" s="3">
        <f t="shared" si="62"/>
        <v>66150</v>
      </c>
      <c r="U71" s="3">
        <f t="shared" si="63"/>
        <v>60637.5</v>
      </c>
      <c r="V71" s="3">
        <f t="shared" si="64"/>
        <v>55125</v>
      </c>
      <c r="W71" s="3">
        <f t="shared" si="65"/>
        <v>51450</v>
      </c>
    </row>
    <row r="72" spans="1:23" x14ac:dyDescent="0.2">
      <c r="A72" s="2"/>
      <c r="B72" t="s">
        <v>14</v>
      </c>
      <c r="C72" s="3">
        <v>50000</v>
      </c>
      <c r="D72" s="3">
        <f t="shared" si="67"/>
        <v>45000</v>
      </c>
      <c r="E72" s="3">
        <f t="shared" si="68"/>
        <v>41250</v>
      </c>
      <c r="F72" s="3">
        <f t="shared" si="69"/>
        <v>37500</v>
      </c>
      <c r="G72" s="3">
        <f t="shared" si="66"/>
        <v>35000</v>
      </c>
      <c r="I72" s="2"/>
      <c r="J72" t="s">
        <v>14</v>
      </c>
      <c r="K72" s="3">
        <f t="shared" si="57"/>
        <v>80000</v>
      </c>
      <c r="L72" s="3">
        <f t="shared" si="58"/>
        <v>72000</v>
      </c>
      <c r="M72" s="3">
        <f t="shared" si="59"/>
        <v>66000</v>
      </c>
      <c r="N72" s="3">
        <f t="shared" si="60"/>
        <v>60000</v>
      </c>
      <c r="O72" s="3">
        <f t="shared" si="61"/>
        <v>56000</v>
      </c>
      <c r="P72" s="5"/>
      <c r="Q72" s="2"/>
      <c r="R72" t="s">
        <v>14</v>
      </c>
      <c r="S72" s="3">
        <f t="shared" si="52"/>
        <v>105000</v>
      </c>
      <c r="T72" s="3">
        <f t="shared" si="62"/>
        <v>94500</v>
      </c>
      <c r="U72" s="3">
        <f t="shared" si="63"/>
        <v>86625</v>
      </c>
      <c r="V72" s="3">
        <f t="shared" si="64"/>
        <v>78750</v>
      </c>
      <c r="W72" s="3">
        <f t="shared" si="65"/>
        <v>73500</v>
      </c>
    </row>
    <row r="73" spans="1:23" x14ac:dyDescent="0.2">
      <c r="A73" s="2"/>
      <c r="B73" t="s">
        <v>15</v>
      </c>
      <c r="C73" s="3">
        <v>66000</v>
      </c>
      <c r="D73" s="3">
        <f t="shared" si="67"/>
        <v>59400</v>
      </c>
      <c r="E73" s="3">
        <f t="shared" si="68"/>
        <v>54450</v>
      </c>
      <c r="F73" s="3">
        <f t="shared" si="69"/>
        <v>49500</v>
      </c>
      <c r="G73" s="3">
        <f t="shared" si="66"/>
        <v>46200</v>
      </c>
      <c r="I73" s="2"/>
      <c r="J73" t="s">
        <v>15</v>
      </c>
      <c r="K73" s="3">
        <f t="shared" si="57"/>
        <v>105600</v>
      </c>
      <c r="L73" s="3">
        <f t="shared" si="58"/>
        <v>95040</v>
      </c>
      <c r="M73" s="3">
        <f t="shared" si="59"/>
        <v>87120</v>
      </c>
      <c r="N73" s="3">
        <f t="shared" si="60"/>
        <v>79200</v>
      </c>
      <c r="O73" s="3">
        <f t="shared" si="61"/>
        <v>73920</v>
      </c>
      <c r="P73" s="5"/>
      <c r="Q73" s="2"/>
      <c r="R73" t="s">
        <v>15</v>
      </c>
      <c r="S73" s="3">
        <f t="shared" si="52"/>
        <v>138600</v>
      </c>
      <c r="T73" s="3">
        <f t="shared" si="62"/>
        <v>124740</v>
      </c>
      <c r="U73" s="3">
        <f t="shared" si="63"/>
        <v>114345</v>
      </c>
      <c r="V73" s="3">
        <f t="shared" si="64"/>
        <v>103950</v>
      </c>
      <c r="W73" s="3">
        <f t="shared" si="65"/>
        <v>97020</v>
      </c>
    </row>
    <row r="74" spans="1:23" x14ac:dyDescent="0.2">
      <c r="A74" s="2"/>
      <c r="B74" t="s">
        <v>11</v>
      </c>
      <c r="C74" s="3">
        <v>85500</v>
      </c>
      <c r="D74" s="3">
        <f t="shared" si="67"/>
        <v>76950</v>
      </c>
      <c r="E74" s="3">
        <f t="shared" si="68"/>
        <v>70537.5</v>
      </c>
      <c r="F74" s="3">
        <f t="shared" si="69"/>
        <v>64125</v>
      </c>
      <c r="G74" s="3">
        <f t="shared" si="66"/>
        <v>59849.999999999993</v>
      </c>
      <c r="I74" s="2"/>
      <c r="J74" t="s">
        <v>11</v>
      </c>
      <c r="K74" s="3">
        <f t="shared" si="57"/>
        <v>136800</v>
      </c>
      <c r="L74" s="3">
        <f t="shared" si="58"/>
        <v>123120</v>
      </c>
      <c r="M74" s="3">
        <f t="shared" si="59"/>
        <v>112860</v>
      </c>
      <c r="N74" s="3">
        <f t="shared" si="60"/>
        <v>102600</v>
      </c>
      <c r="O74" s="3">
        <f t="shared" si="61"/>
        <v>95760</v>
      </c>
      <c r="P74" s="5"/>
      <c r="Q74" s="2"/>
      <c r="R74" t="s">
        <v>11</v>
      </c>
      <c r="S74" s="3">
        <f t="shared" si="52"/>
        <v>179550</v>
      </c>
      <c r="T74" s="3">
        <f t="shared" si="62"/>
        <v>161595</v>
      </c>
      <c r="U74" s="3">
        <f t="shared" si="63"/>
        <v>148128.75</v>
      </c>
      <c r="V74" s="3">
        <f t="shared" si="64"/>
        <v>134662.5</v>
      </c>
      <c r="W74" s="3">
        <f t="shared" si="65"/>
        <v>125684.99999999999</v>
      </c>
    </row>
    <row r="75" spans="1:23" x14ac:dyDescent="0.2">
      <c r="A75" s="2"/>
      <c r="D75" s="3"/>
      <c r="E75" s="3"/>
      <c r="F75" s="3"/>
      <c r="G75" s="3"/>
      <c r="I75" s="2"/>
      <c r="K75" s="3"/>
      <c r="L75" s="3"/>
      <c r="M75" s="3"/>
      <c r="N75" s="3"/>
      <c r="O75" s="3"/>
      <c r="P75" s="5"/>
      <c r="Q75" s="2"/>
      <c r="S75" s="3"/>
      <c r="T75" s="3"/>
      <c r="U75" s="3"/>
      <c r="V75" s="3"/>
      <c r="W75" s="3"/>
    </row>
    <row r="76" spans="1:23" x14ac:dyDescent="0.2">
      <c r="A76" s="2" t="s">
        <v>7</v>
      </c>
      <c r="D76" s="3"/>
      <c r="E76" s="3"/>
      <c r="F76" s="3"/>
      <c r="G76" s="3"/>
      <c r="I76" s="2" t="s">
        <v>7</v>
      </c>
      <c r="K76" s="3"/>
      <c r="L76" s="3"/>
      <c r="M76" s="3"/>
      <c r="N76" s="3"/>
      <c r="O76" s="3"/>
      <c r="P76" s="5"/>
      <c r="Q76" s="2" t="s">
        <v>7</v>
      </c>
      <c r="S76" s="3"/>
      <c r="T76" s="3"/>
      <c r="U76" s="3"/>
      <c r="V76" s="3"/>
      <c r="W76" s="3"/>
    </row>
    <row r="77" spans="1:23" x14ac:dyDescent="0.2">
      <c r="A77" s="2"/>
      <c r="B77" t="s">
        <v>12</v>
      </c>
      <c r="C77" s="3">
        <v>24500</v>
      </c>
      <c r="D77" s="3">
        <f>SUM($D$57*$C77)</f>
        <v>22050</v>
      </c>
      <c r="E77" s="3">
        <f>SUM($E$57*$C77)</f>
        <v>20212.5</v>
      </c>
      <c r="F77" s="3">
        <f>SUM($F$57*$C77)</f>
        <v>18375</v>
      </c>
      <c r="G77" s="3">
        <f>SUM($G$57*$C77)</f>
        <v>17150</v>
      </c>
      <c r="H77" s="3"/>
      <c r="I77" s="2"/>
      <c r="J77" t="s">
        <v>12</v>
      </c>
      <c r="K77" s="3">
        <f t="shared" si="57"/>
        <v>39200</v>
      </c>
      <c r="L77" s="3">
        <f t="shared" si="58"/>
        <v>35280</v>
      </c>
      <c r="M77" s="3">
        <f t="shared" si="59"/>
        <v>32340</v>
      </c>
      <c r="N77" s="3">
        <f t="shared" si="60"/>
        <v>29400</v>
      </c>
      <c r="O77" s="3">
        <f t="shared" si="61"/>
        <v>27440</v>
      </c>
      <c r="P77" s="5"/>
      <c r="Q77" s="2"/>
      <c r="R77" t="s">
        <v>12</v>
      </c>
      <c r="S77" s="3">
        <f t="shared" si="52"/>
        <v>51450</v>
      </c>
      <c r="T77" s="3">
        <f t="shared" si="62"/>
        <v>46305</v>
      </c>
      <c r="U77" s="3">
        <f t="shared" si="63"/>
        <v>42446.25</v>
      </c>
      <c r="V77" s="3">
        <f t="shared" si="64"/>
        <v>38587.5</v>
      </c>
      <c r="W77" s="3">
        <f t="shared" si="65"/>
        <v>36015</v>
      </c>
    </row>
    <row r="78" spans="1:23" x14ac:dyDescent="0.2">
      <c r="A78" s="2"/>
      <c r="B78" t="s">
        <v>13</v>
      </c>
      <c r="C78" s="3">
        <v>49000</v>
      </c>
      <c r="D78" s="3">
        <f>SUM($D$57*$C78)</f>
        <v>44100</v>
      </c>
      <c r="E78" s="3">
        <f>SUM($E$57*$C78)</f>
        <v>40425</v>
      </c>
      <c r="F78" s="3">
        <f>SUM($F$57*$C78)</f>
        <v>36750</v>
      </c>
      <c r="G78" s="3">
        <f>SUM($G$57*$C78)</f>
        <v>34300</v>
      </c>
      <c r="H78" s="3"/>
      <c r="I78" s="2"/>
      <c r="J78" t="s">
        <v>13</v>
      </c>
      <c r="K78" s="3">
        <f t="shared" si="57"/>
        <v>78400</v>
      </c>
      <c r="L78" s="3">
        <f t="shared" si="58"/>
        <v>70560</v>
      </c>
      <c r="M78" s="3">
        <f t="shared" si="59"/>
        <v>64680</v>
      </c>
      <c r="N78" s="3">
        <f t="shared" si="60"/>
        <v>58800</v>
      </c>
      <c r="O78" s="3">
        <f t="shared" si="61"/>
        <v>54880</v>
      </c>
      <c r="P78" s="5"/>
      <c r="Q78" s="2"/>
      <c r="R78" t="s">
        <v>13</v>
      </c>
      <c r="S78" s="3">
        <f t="shared" si="52"/>
        <v>102900</v>
      </c>
      <c r="T78" s="3">
        <f t="shared" si="62"/>
        <v>92610</v>
      </c>
      <c r="U78" s="3">
        <f t="shared" si="63"/>
        <v>84892.5</v>
      </c>
      <c r="V78" s="3">
        <f t="shared" si="64"/>
        <v>77175</v>
      </c>
      <c r="W78" s="3">
        <f t="shared" si="65"/>
        <v>72030</v>
      </c>
    </row>
    <row r="79" spans="1:23" x14ac:dyDescent="0.2">
      <c r="A79" s="2"/>
      <c r="B79" t="s">
        <v>10</v>
      </c>
      <c r="C79" s="3">
        <v>66000</v>
      </c>
      <c r="D79" s="3">
        <f>SUM($D$57*$C79)</f>
        <v>59400</v>
      </c>
      <c r="E79" s="3">
        <f>SUM($E$57*$C79)</f>
        <v>54450</v>
      </c>
      <c r="F79" s="3">
        <f>SUM($F$57*$C79)</f>
        <v>49500</v>
      </c>
      <c r="G79" s="3">
        <f>SUM($G$57*$C79)</f>
        <v>46200</v>
      </c>
      <c r="H79" s="3"/>
      <c r="I79" s="2"/>
      <c r="J79" t="s">
        <v>10</v>
      </c>
      <c r="K79" s="3">
        <f t="shared" si="57"/>
        <v>105600</v>
      </c>
      <c r="L79" s="3">
        <f t="shared" si="58"/>
        <v>95040</v>
      </c>
      <c r="M79" s="3">
        <f t="shared" si="59"/>
        <v>87120</v>
      </c>
      <c r="N79" s="3">
        <f t="shared" si="60"/>
        <v>79200</v>
      </c>
      <c r="O79" s="3">
        <f t="shared" si="61"/>
        <v>73920</v>
      </c>
      <c r="P79" s="5"/>
      <c r="Q79" s="2"/>
      <c r="R79" t="s">
        <v>10</v>
      </c>
      <c r="S79" s="3">
        <f t="shared" si="52"/>
        <v>138600</v>
      </c>
      <c r="T79" s="3">
        <f t="shared" si="62"/>
        <v>124740</v>
      </c>
      <c r="U79" s="3">
        <f t="shared" si="63"/>
        <v>114345</v>
      </c>
      <c r="V79" s="3">
        <f t="shared" si="64"/>
        <v>103950</v>
      </c>
      <c r="W79" s="3">
        <f t="shared" si="65"/>
        <v>97020</v>
      </c>
    </row>
    <row r="80" spans="1:23" x14ac:dyDescent="0.2">
      <c r="A80" s="2"/>
      <c r="B80" t="s">
        <v>14</v>
      </c>
      <c r="C80" s="3">
        <v>100000</v>
      </c>
      <c r="D80" s="3">
        <f>SUM($D$57*$C80)</f>
        <v>90000</v>
      </c>
      <c r="E80" s="3">
        <f>SUM($E$57*$C80)</f>
        <v>82500</v>
      </c>
      <c r="F80" s="3">
        <f>SUM($F$57*$C80)</f>
        <v>75000</v>
      </c>
      <c r="G80" s="3">
        <f>SUM($G$57*$C80)</f>
        <v>70000</v>
      </c>
      <c r="H80" s="3"/>
      <c r="I80" s="2"/>
      <c r="J80" t="s">
        <v>14</v>
      </c>
      <c r="K80" s="3">
        <f t="shared" si="57"/>
        <v>160000</v>
      </c>
      <c r="L80" s="3">
        <f t="shared" si="58"/>
        <v>144000</v>
      </c>
      <c r="M80" s="3">
        <f t="shared" si="59"/>
        <v>132000</v>
      </c>
      <c r="N80" s="3">
        <f t="shared" si="60"/>
        <v>120000</v>
      </c>
      <c r="O80" s="3">
        <f t="shared" si="61"/>
        <v>112000</v>
      </c>
      <c r="P80" s="5"/>
      <c r="Q80" s="2"/>
      <c r="R80" t="s">
        <v>14</v>
      </c>
      <c r="S80" s="3">
        <f t="shared" si="52"/>
        <v>210000</v>
      </c>
      <c r="T80" s="3">
        <f t="shared" si="62"/>
        <v>189000</v>
      </c>
      <c r="U80" s="3">
        <f t="shared" si="63"/>
        <v>173250</v>
      </c>
      <c r="V80" s="3">
        <f t="shared" si="64"/>
        <v>157500</v>
      </c>
      <c r="W80" s="3">
        <f t="shared" si="65"/>
        <v>147000</v>
      </c>
    </row>
    <row r="82" spans="1:23" x14ac:dyDescent="0.2">
      <c r="A82" s="2" t="s">
        <v>25</v>
      </c>
      <c r="C82" s="93" t="s">
        <v>31</v>
      </c>
      <c r="D82" s="93"/>
      <c r="E82" s="93"/>
      <c r="F82" s="93"/>
      <c r="G82" s="93"/>
      <c r="I82" s="2" t="s">
        <v>17</v>
      </c>
      <c r="K82" s="93" t="s">
        <v>33</v>
      </c>
      <c r="L82" s="93"/>
      <c r="M82" s="93"/>
      <c r="N82" s="93"/>
      <c r="O82" s="93"/>
      <c r="Q82" s="2" t="s">
        <v>17</v>
      </c>
      <c r="S82" s="93" t="s">
        <v>35</v>
      </c>
      <c r="T82" s="93"/>
      <c r="U82" s="93"/>
      <c r="V82" s="93"/>
      <c r="W82" s="93"/>
    </row>
    <row r="83" spans="1:23" x14ac:dyDescent="0.2">
      <c r="A83" s="2"/>
      <c r="C83" s="1" t="s">
        <v>1</v>
      </c>
      <c r="D83" s="1" t="s">
        <v>4</v>
      </c>
      <c r="E83" s="1" t="s">
        <v>0</v>
      </c>
      <c r="F83" s="1" t="s">
        <v>2</v>
      </c>
      <c r="G83" s="1" t="s">
        <v>3</v>
      </c>
      <c r="I83" s="2"/>
      <c r="K83" s="1" t="s">
        <v>1</v>
      </c>
      <c r="L83" s="1" t="s">
        <v>4</v>
      </c>
      <c r="M83" s="1" t="s">
        <v>0</v>
      </c>
      <c r="N83" s="1" t="s">
        <v>2</v>
      </c>
      <c r="O83" s="1" t="s">
        <v>3</v>
      </c>
      <c r="Q83" s="2"/>
      <c r="S83" s="1" t="s">
        <v>1</v>
      </c>
      <c r="T83" s="1" t="s">
        <v>4</v>
      </c>
      <c r="U83" s="1" t="s">
        <v>0</v>
      </c>
      <c r="V83" s="1" t="s">
        <v>2</v>
      </c>
      <c r="W83" s="1" t="s">
        <v>3</v>
      </c>
    </row>
    <row r="84" spans="1:23" x14ac:dyDescent="0.2">
      <c r="A84" s="2" t="s">
        <v>8</v>
      </c>
      <c r="B84" s="2" t="s">
        <v>9</v>
      </c>
      <c r="D84">
        <v>0.9</v>
      </c>
      <c r="E84">
        <v>0.82499999999999996</v>
      </c>
      <c r="F84">
        <v>0.75</v>
      </c>
      <c r="G84">
        <v>0.7</v>
      </c>
      <c r="I84" s="2" t="s">
        <v>8</v>
      </c>
      <c r="J84" s="2" t="s">
        <v>9</v>
      </c>
      <c r="L84">
        <v>0.9</v>
      </c>
      <c r="M84">
        <v>0.82499999999999996</v>
      </c>
      <c r="N84">
        <v>0.75</v>
      </c>
      <c r="O84">
        <v>0.7</v>
      </c>
      <c r="Q84" s="2" t="s">
        <v>8</v>
      </c>
      <c r="R84" s="2" t="s">
        <v>9</v>
      </c>
      <c r="T84">
        <v>0.9</v>
      </c>
      <c r="U84">
        <v>0.82499999999999996</v>
      </c>
      <c r="V84">
        <v>0.75</v>
      </c>
      <c r="W84">
        <v>0.7</v>
      </c>
    </row>
    <row r="85" spans="1:23" x14ac:dyDescent="0.2">
      <c r="A85" s="2" t="s">
        <v>5</v>
      </c>
      <c r="I85" s="2" t="s">
        <v>5</v>
      </c>
      <c r="Q85" s="2" t="s">
        <v>5</v>
      </c>
    </row>
    <row r="86" spans="1:23" x14ac:dyDescent="0.2">
      <c r="A86" s="2"/>
      <c r="B86" t="s">
        <v>19</v>
      </c>
      <c r="C86" s="3">
        <v>7500</v>
      </c>
      <c r="D86" s="3">
        <f>SUM($D$84*$C86)</f>
        <v>6750</v>
      </c>
      <c r="E86" s="3">
        <f>SUM($E$84*$C86)</f>
        <v>6187.5</v>
      </c>
      <c r="F86" s="3">
        <f>SUM($F$84*$C86)</f>
        <v>5625</v>
      </c>
      <c r="G86" s="3">
        <f>SUM($G$84*$C86)</f>
        <v>5250</v>
      </c>
      <c r="I86" s="2"/>
      <c r="J86" t="s">
        <v>19</v>
      </c>
      <c r="K86" s="3">
        <f>SUM(C86*2)*0.8</f>
        <v>12000</v>
      </c>
      <c r="L86" s="3">
        <f>SUM($L$84*$K86)</f>
        <v>10800</v>
      </c>
      <c r="M86" s="3">
        <f>SUM($M$84*$K86)</f>
        <v>9900</v>
      </c>
      <c r="N86" s="3">
        <f>SUM($N$84*$K86)</f>
        <v>9000</v>
      </c>
      <c r="O86" s="3">
        <f>SUM($O$84*$K86)</f>
        <v>8400</v>
      </c>
      <c r="P86" s="3"/>
      <c r="Q86" s="2"/>
      <c r="R86" t="s">
        <v>19</v>
      </c>
      <c r="S86" s="3">
        <f t="shared" ref="S86:S107" si="70">SUM(C86*3)*0.7</f>
        <v>15749.999999999998</v>
      </c>
      <c r="T86" s="3">
        <f>SUM($T$84*$S86)</f>
        <v>14174.999999999998</v>
      </c>
      <c r="U86" s="3">
        <f>SUM($U$84*$S86)</f>
        <v>12993.749999999998</v>
      </c>
      <c r="V86" s="3">
        <f>SUM($V$84*$S86)</f>
        <v>11812.499999999998</v>
      </c>
      <c r="W86" s="3">
        <f>SUM($W$84*$S86)</f>
        <v>11024.999999999998</v>
      </c>
    </row>
    <row r="87" spans="1:23" x14ac:dyDescent="0.2">
      <c r="A87" s="2"/>
      <c r="B87" t="s">
        <v>18</v>
      </c>
      <c r="C87" s="3">
        <v>12500</v>
      </c>
      <c r="D87" s="3">
        <f t="shared" ref="D87:D107" si="71">SUM($D$84*$C87)</f>
        <v>11250</v>
      </c>
      <c r="E87" s="3">
        <f t="shared" ref="E87:E107" si="72">SUM($E$84*$C87)</f>
        <v>10312.5</v>
      </c>
      <c r="F87" s="3">
        <f t="shared" ref="F87:F107" si="73">SUM($F$84*$C87)</f>
        <v>9375</v>
      </c>
      <c r="G87" s="3">
        <f t="shared" ref="G87:G107" si="74">SUM($G$84*$C87)</f>
        <v>8750</v>
      </c>
      <c r="I87" s="2"/>
      <c r="J87" t="s">
        <v>18</v>
      </c>
      <c r="K87" s="3">
        <f t="shared" ref="K87:K107" si="75">SUM(C87*2)*0.8</f>
        <v>20000</v>
      </c>
      <c r="L87" s="3">
        <f t="shared" ref="L87:L107" si="76">SUM($L$84*$K87)</f>
        <v>18000</v>
      </c>
      <c r="M87" s="3">
        <f t="shared" ref="M87:M107" si="77">SUM($M$84*$K87)</f>
        <v>16500</v>
      </c>
      <c r="N87" s="3">
        <f t="shared" ref="N87:N107" si="78">SUM($N$84*$K87)</f>
        <v>15000</v>
      </c>
      <c r="O87" s="3">
        <f t="shared" ref="O87:O107" si="79">SUM($O$84*$K87)</f>
        <v>14000</v>
      </c>
      <c r="P87" s="3"/>
      <c r="Q87" s="2"/>
      <c r="R87" t="s">
        <v>18</v>
      </c>
      <c r="S87" s="3">
        <f t="shared" si="70"/>
        <v>26250</v>
      </c>
      <c r="T87" s="3">
        <f t="shared" ref="T87:T107" si="80">SUM($T$84*$S87)</f>
        <v>23625</v>
      </c>
      <c r="U87" s="3">
        <f t="shared" ref="U87:U107" si="81">SUM($U$84*$S87)</f>
        <v>21656.25</v>
      </c>
      <c r="V87" s="3">
        <f t="shared" ref="V87:V107" si="82">SUM($V$84*$S87)</f>
        <v>19687.5</v>
      </c>
      <c r="W87" s="3">
        <f t="shared" ref="W87:W107" si="83">SUM($W$84*$S87)</f>
        <v>18375</v>
      </c>
    </row>
    <row r="88" spans="1:23" x14ac:dyDescent="0.2">
      <c r="A88" s="2"/>
      <c r="B88" t="s">
        <v>13</v>
      </c>
      <c r="C88" s="3">
        <v>17500</v>
      </c>
      <c r="D88" s="3">
        <f t="shared" si="71"/>
        <v>15750</v>
      </c>
      <c r="E88" s="3">
        <f t="shared" si="72"/>
        <v>14437.5</v>
      </c>
      <c r="F88" s="3">
        <f t="shared" si="73"/>
        <v>13125</v>
      </c>
      <c r="G88" s="3">
        <f t="shared" si="74"/>
        <v>12250</v>
      </c>
      <c r="I88" s="2"/>
      <c r="J88" t="s">
        <v>13</v>
      </c>
      <c r="K88" s="3">
        <f t="shared" si="75"/>
        <v>28000</v>
      </c>
      <c r="L88" s="3">
        <f t="shared" si="76"/>
        <v>25200</v>
      </c>
      <c r="M88" s="3">
        <f t="shared" si="77"/>
        <v>23100</v>
      </c>
      <c r="N88" s="3">
        <f t="shared" si="78"/>
        <v>21000</v>
      </c>
      <c r="O88" s="3">
        <f t="shared" si="79"/>
        <v>19600</v>
      </c>
      <c r="P88" s="3"/>
      <c r="Q88" s="2"/>
      <c r="R88" t="s">
        <v>13</v>
      </c>
      <c r="S88" s="3">
        <f t="shared" si="70"/>
        <v>36750</v>
      </c>
      <c r="T88" s="3">
        <f t="shared" si="80"/>
        <v>33075</v>
      </c>
      <c r="U88" s="3">
        <f t="shared" si="81"/>
        <v>30318.75</v>
      </c>
      <c r="V88" s="3">
        <f t="shared" si="82"/>
        <v>27562.5</v>
      </c>
      <c r="W88" s="3">
        <f t="shared" si="83"/>
        <v>25725</v>
      </c>
    </row>
    <row r="89" spans="1:23" x14ac:dyDescent="0.2">
      <c r="A89" s="2"/>
      <c r="B89" t="s">
        <v>10</v>
      </c>
      <c r="C89" s="3">
        <v>35000</v>
      </c>
      <c r="D89" s="3">
        <f t="shared" si="71"/>
        <v>31500</v>
      </c>
      <c r="E89" s="3">
        <f t="shared" si="72"/>
        <v>28875</v>
      </c>
      <c r="F89" s="3">
        <f t="shared" si="73"/>
        <v>26250</v>
      </c>
      <c r="G89" s="3">
        <f t="shared" si="74"/>
        <v>24500</v>
      </c>
      <c r="I89" s="2"/>
      <c r="J89" t="s">
        <v>10</v>
      </c>
      <c r="K89" s="3">
        <f t="shared" si="75"/>
        <v>56000</v>
      </c>
      <c r="L89" s="3">
        <f t="shared" si="76"/>
        <v>50400</v>
      </c>
      <c r="M89" s="3">
        <f t="shared" si="77"/>
        <v>46200</v>
      </c>
      <c r="N89" s="3">
        <f t="shared" si="78"/>
        <v>42000</v>
      </c>
      <c r="O89" s="3">
        <f t="shared" si="79"/>
        <v>39200</v>
      </c>
      <c r="P89" s="3"/>
      <c r="Q89" s="2"/>
      <c r="R89" t="s">
        <v>10</v>
      </c>
      <c r="S89" s="3">
        <f t="shared" si="70"/>
        <v>73500</v>
      </c>
      <c r="T89" s="3">
        <f t="shared" si="80"/>
        <v>66150</v>
      </c>
      <c r="U89" s="3">
        <f t="shared" si="81"/>
        <v>60637.5</v>
      </c>
      <c r="V89" s="3">
        <f t="shared" si="82"/>
        <v>55125</v>
      </c>
      <c r="W89" s="3">
        <f t="shared" si="83"/>
        <v>51450</v>
      </c>
    </row>
    <row r="90" spans="1:23" x14ac:dyDescent="0.2">
      <c r="A90" s="2"/>
      <c r="B90" t="s">
        <v>14</v>
      </c>
      <c r="C90" s="3">
        <v>50000</v>
      </c>
      <c r="D90" s="3">
        <f t="shared" si="71"/>
        <v>45000</v>
      </c>
      <c r="E90" s="3">
        <f t="shared" si="72"/>
        <v>41250</v>
      </c>
      <c r="F90" s="3">
        <f t="shared" si="73"/>
        <v>37500</v>
      </c>
      <c r="G90" s="3">
        <f t="shared" si="74"/>
        <v>35000</v>
      </c>
      <c r="I90" s="2"/>
      <c r="J90" t="s">
        <v>14</v>
      </c>
      <c r="K90" s="3">
        <f t="shared" si="75"/>
        <v>80000</v>
      </c>
      <c r="L90" s="3">
        <f t="shared" si="76"/>
        <v>72000</v>
      </c>
      <c r="M90" s="3">
        <f t="shared" si="77"/>
        <v>66000</v>
      </c>
      <c r="N90" s="3">
        <f t="shared" si="78"/>
        <v>60000</v>
      </c>
      <c r="O90" s="3">
        <f t="shared" si="79"/>
        <v>56000</v>
      </c>
      <c r="P90" s="3"/>
      <c r="Q90" s="2"/>
      <c r="R90" t="s">
        <v>14</v>
      </c>
      <c r="S90" s="3">
        <f t="shared" si="70"/>
        <v>105000</v>
      </c>
      <c r="T90" s="3">
        <f t="shared" si="80"/>
        <v>94500</v>
      </c>
      <c r="U90" s="3">
        <f t="shared" si="81"/>
        <v>86625</v>
      </c>
      <c r="V90" s="3">
        <f t="shared" si="82"/>
        <v>78750</v>
      </c>
      <c r="W90" s="3">
        <f t="shared" si="83"/>
        <v>73500</v>
      </c>
    </row>
    <row r="91" spans="1:23" x14ac:dyDescent="0.2">
      <c r="A91" s="2"/>
      <c r="B91" t="s">
        <v>15</v>
      </c>
      <c r="C91" s="3">
        <v>75000</v>
      </c>
      <c r="D91" s="3">
        <f t="shared" si="71"/>
        <v>67500</v>
      </c>
      <c r="E91" s="3">
        <f t="shared" si="72"/>
        <v>61875</v>
      </c>
      <c r="F91" s="3">
        <f t="shared" si="73"/>
        <v>56250</v>
      </c>
      <c r="G91" s="3">
        <f t="shared" si="74"/>
        <v>52500</v>
      </c>
      <c r="I91" s="2"/>
      <c r="J91" t="s">
        <v>15</v>
      </c>
      <c r="K91" s="3">
        <f t="shared" si="75"/>
        <v>120000</v>
      </c>
      <c r="L91" s="3">
        <f t="shared" si="76"/>
        <v>108000</v>
      </c>
      <c r="M91" s="3">
        <f t="shared" si="77"/>
        <v>99000</v>
      </c>
      <c r="N91" s="3">
        <f t="shared" si="78"/>
        <v>90000</v>
      </c>
      <c r="O91" s="3">
        <f t="shared" si="79"/>
        <v>84000</v>
      </c>
      <c r="P91" s="3"/>
      <c r="Q91" s="2"/>
      <c r="R91" t="s">
        <v>15</v>
      </c>
      <c r="S91" s="3">
        <f t="shared" si="70"/>
        <v>157500</v>
      </c>
      <c r="T91" s="3">
        <f t="shared" si="80"/>
        <v>141750</v>
      </c>
      <c r="U91" s="3">
        <f t="shared" si="81"/>
        <v>129937.5</v>
      </c>
      <c r="V91" s="3">
        <f t="shared" si="82"/>
        <v>118125</v>
      </c>
      <c r="W91" s="3">
        <f t="shared" si="83"/>
        <v>110250</v>
      </c>
    </row>
    <row r="92" spans="1:23" x14ac:dyDescent="0.2">
      <c r="A92" s="2"/>
      <c r="B92" t="s">
        <v>11</v>
      </c>
      <c r="C92" s="3">
        <v>100000</v>
      </c>
      <c r="D92" s="3">
        <f t="shared" si="71"/>
        <v>90000</v>
      </c>
      <c r="E92" s="3">
        <f t="shared" si="72"/>
        <v>82500</v>
      </c>
      <c r="F92" s="3">
        <f t="shared" si="73"/>
        <v>75000</v>
      </c>
      <c r="G92" s="3">
        <f t="shared" si="74"/>
        <v>70000</v>
      </c>
      <c r="I92" s="2"/>
      <c r="J92" t="s">
        <v>11</v>
      </c>
      <c r="K92" s="3">
        <f t="shared" si="75"/>
        <v>160000</v>
      </c>
      <c r="L92" s="3">
        <f t="shared" si="76"/>
        <v>144000</v>
      </c>
      <c r="M92" s="3">
        <f t="shared" si="77"/>
        <v>132000</v>
      </c>
      <c r="N92" s="3">
        <f t="shared" si="78"/>
        <v>120000</v>
      </c>
      <c r="O92" s="3">
        <f t="shared" si="79"/>
        <v>112000</v>
      </c>
      <c r="P92" s="3"/>
      <c r="Q92" s="2"/>
      <c r="R92" t="s">
        <v>11</v>
      </c>
      <c r="S92" s="3">
        <f t="shared" si="70"/>
        <v>210000</v>
      </c>
      <c r="T92" s="3">
        <f t="shared" si="80"/>
        <v>189000</v>
      </c>
      <c r="U92" s="3">
        <f t="shared" si="81"/>
        <v>173250</v>
      </c>
      <c r="V92" s="3">
        <f t="shared" si="82"/>
        <v>157500</v>
      </c>
      <c r="W92" s="3">
        <f t="shared" si="83"/>
        <v>147000</v>
      </c>
    </row>
    <row r="93" spans="1:23" x14ac:dyDescent="0.2">
      <c r="A93" s="2"/>
      <c r="D93" s="3"/>
      <c r="E93" s="3"/>
      <c r="F93" s="3"/>
      <c r="G93" s="3"/>
      <c r="I93" s="2"/>
      <c r="K93" s="3"/>
      <c r="L93" s="3"/>
      <c r="M93" s="3"/>
      <c r="N93" s="3"/>
      <c r="O93" s="3"/>
      <c r="Q93" s="2"/>
      <c r="S93" s="3"/>
      <c r="T93" s="3"/>
      <c r="U93" s="3"/>
      <c r="V93" s="3"/>
      <c r="W93" s="3"/>
    </row>
    <row r="94" spans="1:23" x14ac:dyDescent="0.2">
      <c r="A94" s="2" t="s">
        <v>6</v>
      </c>
      <c r="D94" s="3"/>
      <c r="E94" s="3"/>
      <c r="F94" s="3"/>
      <c r="G94" s="3"/>
      <c r="I94" s="2" t="s">
        <v>6</v>
      </c>
      <c r="K94" s="3"/>
      <c r="L94" s="3"/>
      <c r="M94" s="3"/>
      <c r="N94" s="3"/>
      <c r="O94" s="3"/>
      <c r="Q94" s="2" t="s">
        <v>6</v>
      </c>
      <c r="S94" s="3"/>
      <c r="T94" s="3"/>
      <c r="U94" s="3"/>
      <c r="V94" s="3"/>
      <c r="W94" s="3"/>
    </row>
    <row r="95" spans="1:23" x14ac:dyDescent="0.2">
      <c r="A95" s="2"/>
      <c r="B95" t="s">
        <v>19</v>
      </c>
      <c r="C95" s="3">
        <v>7500</v>
      </c>
      <c r="D95" s="3">
        <f t="shared" si="71"/>
        <v>6750</v>
      </c>
      <c r="E95" s="3">
        <f t="shared" si="72"/>
        <v>6187.5</v>
      </c>
      <c r="F95" s="3">
        <f t="shared" si="73"/>
        <v>5625</v>
      </c>
      <c r="G95" s="3">
        <f t="shared" si="74"/>
        <v>5250</v>
      </c>
      <c r="I95" s="2"/>
      <c r="J95" t="s">
        <v>19</v>
      </c>
      <c r="K95" s="3">
        <f t="shared" si="75"/>
        <v>12000</v>
      </c>
      <c r="L95" s="3">
        <f t="shared" si="76"/>
        <v>10800</v>
      </c>
      <c r="M95" s="3">
        <f t="shared" si="77"/>
        <v>9900</v>
      </c>
      <c r="N95" s="3">
        <f t="shared" si="78"/>
        <v>9000</v>
      </c>
      <c r="O95" s="3">
        <f t="shared" si="79"/>
        <v>8400</v>
      </c>
      <c r="P95" s="4"/>
      <c r="Q95" s="2"/>
      <c r="R95" t="s">
        <v>19</v>
      </c>
      <c r="S95" s="3">
        <f t="shared" si="70"/>
        <v>15749.999999999998</v>
      </c>
      <c r="T95" s="3">
        <f t="shared" si="80"/>
        <v>14174.999999999998</v>
      </c>
      <c r="U95" s="3">
        <f t="shared" si="81"/>
        <v>12993.749999999998</v>
      </c>
      <c r="V95" s="3">
        <f t="shared" si="82"/>
        <v>11812.499999999998</v>
      </c>
      <c r="W95" s="3">
        <f t="shared" si="83"/>
        <v>11024.999999999998</v>
      </c>
    </row>
    <row r="96" spans="1:23" x14ac:dyDescent="0.2">
      <c r="A96" s="2"/>
      <c r="B96" t="s">
        <v>18</v>
      </c>
      <c r="C96" s="3">
        <v>12500</v>
      </c>
      <c r="D96" s="3">
        <f t="shared" si="71"/>
        <v>11250</v>
      </c>
      <c r="E96" s="3">
        <f t="shared" si="72"/>
        <v>10312.5</v>
      </c>
      <c r="F96" s="3">
        <f t="shared" si="73"/>
        <v>9375</v>
      </c>
      <c r="G96" s="3">
        <f t="shared" si="74"/>
        <v>8750</v>
      </c>
      <c r="I96" s="2"/>
      <c r="J96" t="s">
        <v>18</v>
      </c>
      <c r="K96" s="3">
        <f t="shared" si="75"/>
        <v>20000</v>
      </c>
      <c r="L96" s="3">
        <f t="shared" si="76"/>
        <v>18000</v>
      </c>
      <c r="M96" s="3">
        <f t="shared" si="77"/>
        <v>16500</v>
      </c>
      <c r="N96" s="3">
        <f t="shared" si="78"/>
        <v>15000</v>
      </c>
      <c r="O96" s="3">
        <f t="shared" si="79"/>
        <v>14000</v>
      </c>
      <c r="P96" s="4"/>
      <c r="Q96" s="2"/>
      <c r="R96" t="s">
        <v>18</v>
      </c>
      <c r="S96" s="3">
        <f t="shared" si="70"/>
        <v>26250</v>
      </c>
      <c r="T96" s="3">
        <f t="shared" si="80"/>
        <v>23625</v>
      </c>
      <c r="U96" s="3">
        <f t="shared" si="81"/>
        <v>21656.25</v>
      </c>
      <c r="V96" s="3">
        <f t="shared" si="82"/>
        <v>19687.5</v>
      </c>
      <c r="W96" s="3">
        <f t="shared" si="83"/>
        <v>18375</v>
      </c>
    </row>
    <row r="97" spans="1:23" x14ac:dyDescent="0.2">
      <c r="A97" s="2"/>
      <c r="B97" t="s">
        <v>13</v>
      </c>
      <c r="C97" s="3">
        <v>17500</v>
      </c>
      <c r="D97" s="3">
        <f t="shared" si="71"/>
        <v>15750</v>
      </c>
      <c r="E97" s="3">
        <f t="shared" si="72"/>
        <v>14437.5</v>
      </c>
      <c r="F97" s="3">
        <f t="shared" si="73"/>
        <v>13125</v>
      </c>
      <c r="G97" s="3">
        <f t="shared" si="74"/>
        <v>12250</v>
      </c>
      <c r="I97" s="2"/>
      <c r="J97" t="s">
        <v>13</v>
      </c>
      <c r="K97" s="3">
        <f t="shared" si="75"/>
        <v>28000</v>
      </c>
      <c r="L97" s="3">
        <f t="shared" si="76"/>
        <v>25200</v>
      </c>
      <c r="M97" s="3">
        <f t="shared" si="77"/>
        <v>23100</v>
      </c>
      <c r="N97" s="3">
        <f t="shared" si="78"/>
        <v>21000</v>
      </c>
      <c r="O97" s="3">
        <f t="shared" si="79"/>
        <v>19600</v>
      </c>
      <c r="P97" s="4"/>
      <c r="Q97" s="2"/>
      <c r="R97" t="s">
        <v>13</v>
      </c>
      <c r="S97" s="3">
        <f t="shared" si="70"/>
        <v>36750</v>
      </c>
      <c r="T97" s="3">
        <f t="shared" si="80"/>
        <v>33075</v>
      </c>
      <c r="U97" s="3">
        <f t="shared" si="81"/>
        <v>30318.75</v>
      </c>
      <c r="V97" s="3">
        <f t="shared" si="82"/>
        <v>27562.5</v>
      </c>
      <c r="W97" s="3">
        <f t="shared" si="83"/>
        <v>25725</v>
      </c>
    </row>
    <row r="98" spans="1:23" x14ac:dyDescent="0.2">
      <c r="A98" s="2"/>
      <c r="B98" t="s">
        <v>10</v>
      </c>
      <c r="C98" s="3">
        <v>25000</v>
      </c>
      <c r="D98" s="3">
        <f t="shared" si="71"/>
        <v>22500</v>
      </c>
      <c r="E98" s="3">
        <f t="shared" si="72"/>
        <v>20625</v>
      </c>
      <c r="F98" s="3">
        <f t="shared" si="73"/>
        <v>18750</v>
      </c>
      <c r="G98" s="3">
        <f t="shared" si="74"/>
        <v>17500</v>
      </c>
      <c r="I98" s="2"/>
      <c r="J98" t="s">
        <v>10</v>
      </c>
      <c r="K98" s="3">
        <f t="shared" si="75"/>
        <v>40000</v>
      </c>
      <c r="L98" s="3">
        <f t="shared" si="76"/>
        <v>36000</v>
      </c>
      <c r="M98" s="3">
        <f t="shared" si="77"/>
        <v>33000</v>
      </c>
      <c r="N98" s="3">
        <f t="shared" si="78"/>
        <v>30000</v>
      </c>
      <c r="O98" s="3">
        <f t="shared" si="79"/>
        <v>28000</v>
      </c>
      <c r="P98" s="4"/>
      <c r="Q98" s="2"/>
      <c r="R98" t="s">
        <v>10</v>
      </c>
      <c r="S98" s="3">
        <f t="shared" si="70"/>
        <v>52500</v>
      </c>
      <c r="T98" s="3">
        <f t="shared" si="80"/>
        <v>47250</v>
      </c>
      <c r="U98" s="3">
        <f t="shared" si="81"/>
        <v>43312.5</v>
      </c>
      <c r="V98" s="3">
        <f t="shared" si="82"/>
        <v>39375</v>
      </c>
      <c r="W98" s="3">
        <f t="shared" si="83"/>
        <v>36750</v>
      </c>
    </row>
    <row r="99" spans="1:23" x14ac:dyDescent="0.2">
      <c r="A99" s="2"/>
      <c r="B99" t="s">
        <v>14</v>
      </c>
      <c r="C99" s="3">
        <v>37500</v>
      </c>
      <c r="D99" s="3">
        <f t="shared" si="71"/>
        <v>33750</v>
      </c>
      <c r="E99" s="3">
        <f t="shared" si="72"/>
        <v>30937.5</v>
      </c>
      <c r="F99" s="3">
        <f t="shared" si="73"/>
        <v>28125</v>
      </c>
      <c r="G99" s="3">
        <f t="shared" si="74"/>
        <v>26250</v>
      </c>
      <c r="I99" s="2"/>
      <c r="J99" t="s">
        <v>14</v>
      </c>
      <c r="K99" s="3">
        <f t="shared" si="75"/>
        <v>60000</v>
      </c>
      <c r="L99" s="3">
        <f t="shared" si="76"/>
        <v>54000</v>
      </c>
      <c r="M99" s="3">
        <f t="shared" si="77"/>
        <v>49500</v>
      </c>
      <c r="N99" s="3">
        <f t="shared" si="78"/>
        <v>45000</v>
      </c>
      <c r="O99" s="3">
        <f t="shared" si="79"/>
        <v>42000</v>
      </c>
      <c r="P99" s="4"/>
      <c r="Q99" s="2"/>
      <c r="R99" t="s">
        <v>14</v>
      </c>
      <c r="S99" s="3">
        <f t="shared" si="70"/>
        <v>78750</v>
      </c>
      <c r="T99" s="3">
        <f t="shared" si="80"/>
        <v>70875</v>
      </c>
      <c r="U99" s="3">
        <f t="shared" si="81"/>
        <v>64968.75</v>
      </c>
      <c r="V99" s="3">
        <f t="shared" si="82"/>
        <v>59062.5</v>
      </c>
      <c r="W99" s="3">
        <f t="shared" si="83"/>
        <v>55125</v>
      </c>
    </row>
    <row r="100" spans="1:23" x14ac:dyDescent="0.2">
      <c r="A100" s="2"/>
      <c r="B100" t="s">
        <v>15</v>
      </c>
      <c r="C100" s="3">
        <v>50000</v>
      </c>
      <c r="D100" s="3">
        <f t="shared" si="71"/>
        <v>45000</v>
      </c>
      <c r="E100" s="3">
        <f t="shared" si="72"/>
        <v>41250</v>
      </c>
      <c r="F100" s="3">
        <f t="shared" si="73"/>
        <v>37500</v>
      </c>
      <c r="G100" s="3">
        <f t="shared" si="74"/>
        <v>35000</v>
      </c>
      <c r="I100" s="2"/>
      <c r="J100" t="s">
        <v>15</v>
      </c>
      <c r="K100" s="3">
        <f t="shared" si="75"/>
        <v>80000</v>
      </c>
      <c r="L100" s="3">
        <f t="shared" si="76"/>
        <v>72000</v>
      </c>
      <c r="M100" s="3">
        <f t="shared" si="77"/>
        <v>66000</v>
      </c>
      <c r="N100" s="3">
        <f t="shared" si="78"/>
        <v>60000</v>
      </c>
      <c r="O100" s="3">
        <f t="shared" si="79"/>
        <v>56000</v>
      </c>
      <c r="P100" s="4"/>
      <c r="Q100" s="2"/>
      <c r="R100" t="s">
        <v>15</v>
      </c>
      <c r="S100" s="3">
        <f t="shared" si="70"/>
        <v>105000</v>
      </c>
      <c r="T100" s="3">
        <f t="shared" si="80"/>
        <v>94500</v>
      </c>
      <c r="U100" s="3">
        <f t="shared" si="81"/>
        <v>86625</v>
      </c>
      <c r="V100" s="3">
        <f t="shared" si="82"/>
        <v>78750</v>
      </c>
      <c r="W100" s="3">
        <f t="shared" si="83"/>
        <v>73500</v>
      </c>
    </row>
    <row r="101" spans="1:23" x14ac:dyDescent="0.2">
      <c r="A101" s="2"/>
      <c r="B101" t="s">
        <v>11</v>
      </c>
      <c r="C101" s="3">
        <v>67500</v>
      </c>
      <c r="D101" s="3">
        <f t="shared" si="71"/>
        <v>60750</v>
      </c>
      <c r="E101" s="3">
        <f t="shared" si="72"/>
        <v>55687.5</v>
      </c>
      <c r="F101" s="3">
        <f t="shared" si="73"/>
        <v>50625</v>
      </c>
      <c r="G101" s="3">
        <f t="shared" si="74"/>
        <v>47250</v>
      </c>
      <c r="I101" s="2"/>
      <c r="J101" t="s">
        <v>11</v>
      </c>
      <c r="K101" s="3">
        <f t="shared" si="75"/>
        <v>108000</v>
      </c>
      <c r="L101" s="3">
        <f t="shared" si="76"/>
        <v>97200</v>
      </c>
      <c r="M101" s="3">
        <f t="shared" si="77"/>
        <v>89100</v>
      </c>
      <c r="N101" s="3">
        <f t="shared" si="78"/>
        <v>81000</v>
      </c>
      <c r="O101" s="3">
        <f t="shared" si="79"/>
        <v>75600</v>
      </c>
      <c r="P101" s="4"/>
      <c r="Q101" s="2"/>
      <c r="R101" t="s">
        <v>11</v>
      </c>
      <c r="S101" s="3">
        <f t="shared" si="70"/>
        <v>141750</v>
      </c>
      <c r="T101" s="3">
        <f t="shared" si="80"/>
        <v>127575</v>
      </c>
      <c r="U101" s="3">
        <f t="shared" si="81"/>
        <v>116943.75</v>
      </c>
      <c r="V101" s="3">
        <f t="shared" si="82"/>
        <v>106312.5</v>
      </c>
      <c r="W101" s="3">
        <f t="shared" si="83"/>
        <v>99225</v>
      </c>
    </row>
    <row r="102" spans="1:23" x14ac:dyDescent="0.2">
      <c r="A102" s="2"/>
      <c r="D102" s="3"/>
      <c r="E102" s="3"/>
      <c r="F102" s="3"/>
      <c r="G102" s="3"/>
      <c r="I102" s="2"/>
      <c r="K102" s="3"/>
      <c r="L102" s="3"/>
      <c r="M102" s="3"/>
      <c r="N102" s="3"/>
      <c r="O102" s="3"/>
      <c r="Q102" s="2"/>
      <c r="S102" s="3"/>
      <c r="T102" s="3"/>
      <c r="U102" s="3"/>
      <c r="V102" s="3"/>
      <c r="W102" s="3"/>
    </row>
    <row r="103" spans="1:23" x14ac:dyDescent="0.2">
      <c r="A103" s="2" t="s">
        <v>7</v>
      </c>
      <c r="D103" s="3"/>
      <c r="E103" s="3"/>
      <c r="F103" s="3"/>
      <c r="G103" s="3"/>
      <c r="I103" s="2" t="s">
        <v>7</v>
      </c>
      <c r="K103" s="3"/>
      <c r="L103" s="3"/>
      <c r="M103" s="3"/>
      <c r="N103" s="3"/>
      <c r="O103" s="3"/>
      <c r="Q103" s="2" t="s">
        <v>7</v>
      </c>
      <c r="S103" s="3"/>
      <c r="T103" s="3"/>
      <c r="U103" s="3"/>
      <c r="V103" s="3"/>
      <c r="W103" s="3"/>
    </row>
    <row r="104" spans="1:23" x14ac:dyDescent="0.2">
      <c r="A104" s="2"/>
      <c r="B104" t="s">
        <v>12</v>
      </c>
      <c r="C104" s="3">
        <v>35000</v>
      </c>
      <c r="D104" s="3">
        <f t="shared" si="71"/>
        <v>31500</v>
      </c>
      <c r="E104" s="3">
        <f t="shared" si="72"/>
        <v>28875</v>
      </c>
      <c r="F104" s="3">
        <f t="shared" si="73"/>
        <v>26250</v>
      </c>
      <c r="G104" s="3">
        <f t="shared" si="74"/>
        <v>24500</v>
      </c>
      <c r="I104" s="2"/>
      <c r="J104" t="s">
        <v>12</v>
      </c>
      <c r="K104" s="3">
        <f t="shared" si="75"/>
        <v>56000</v>
      </c>
      <c r="L104" s="3">
        <f t="shared" si="76"/>
        <v>50400</v>
      </c>
      <c r="M104" s="3">
        <f t="shared" si="77"/>
        <v>46200</v>
      </c>
      <c r="N104" s="3">
        <f t="shared" si="78"/>
        <v>42000</v>
      </c>
      <c r="O104" s="3">
        <f t="shared" si="79"/>
        <v>39200</v>
      </c>
      <c r="P104" s="3"/>
      <c r="Q104" s="2"/>
      <c r="R104" t="s">
        <v>12</v>
      </c>
      <c r="S104" s="3">
        <f t="shared" si="70"/>
        <v>73500</v>
      </c>
      <c r="T104" s="3">
        <f t="shared" si="80"/>
        <v>66150</v>
      </c>
      <c r="U104" s="3">
        <f t="shared" si="81"/>
        <v>60637.5</v>
      </c>
      <c r="V104" s="3">
        <f t="shared" si="82"/>
        <v>55125</v>
      </c>
      <c r="W104" s="3">
        <f t="shared" si="83"/>
        <v>51450</v>
      </c>
    </row>
    <row r="105" spans="1:23" x14ac:dyDescent="0.2">
      <c r="A105" s="2"/>
      <c r="B105" t="s">
        <v>13</v>
      </c>
      <c r="C105" s="3">
        <v>70000</v>
      </c>
      <c r="D105" s="3">
        <f t="shared" si="71"/>
        <v>63000</v>
      </c>
      <c r="E105" s="3">
        <f t="shared" si="72"/>
        <v>57750</v>
      </c>
      <c r="F105" s="3">
        <f t="shared" si="73"/>
        <v>52500</v>
      </c>
      <c r="G105" s="3">
        <f t="shared" si="74"/>
        <v>49000</v>
      </c>
      <c r="I105" s="2"/>
      <c r="J105" t="s">
        <v>13</v>
      </c>
      <c r="K105" s="3">
        <f t="shared" si="75"/>
        <v>112000</v>
      </c>
      <c r="L105" s="3">
        <f t="shared" si="76"/>
        <v>100800</v>
      </c>
      <c r="M105" s="3">
        <f t="shared" si="77"/>
        <v>92400</v>
      </c>
      <c r="N105" s="3">
        <f t="shared" si="78"/>
        <v>84000</v>
      </c>
      <c r="O105" s="3">
        <f t="shared" si="79"/>
        <v>78400</v>
      </c>
      <c r="P105" s="3"/>
      <c r="Q105" s="2"/>
      <c r="R105" t="s">
        <v>13</v>
      </c>
      <c r="S105" s="3">
        <f t="shared" si="70"/>
        <v>147000</v>
      </c>
      <c r="T105" s="3">
        <f t="shared" si="80"/>
        <v>132300</v>
      </c>
      <c r="U105" s="3">
        <f t="shared" si="81"/>
        <v>121275</v>
      </c>
      <c r="V105" s="3">
        <f t="shared" si="82"/>
        <v>110250</v>
      </c>
      <c r="W105" s="3">
        <f t="shared" si="83"/>
        <v>102900</v>
      </c>
    </row>
    <row r="106" spans="1:23" x14ac:dyDescent="0.2">
      <c r="A106" s="2"/>
      <c r="B106" t="s">
        <v>10</v>
      </c>
      <c r="C106" s="3">
        <v>100000</v>
      </c>
      <c r="D106" s="3">
        <f t="shared" si="71"/>
        <v>90000</v>
      </c>
      <c r="E106" s="3">
        <f t="shared" si="72"/>
        <v>82500</v>
      </c>
      <c r="F106" s="3">
        <f t="shared" si="73"/>
        <v>75000</v>
      </c>
      <c r="G106" s="3">
        <f t="shared" si="74"/>
        <v>70000</v>
      </c>
      <c r="I106" s="2"/>
      <c r="J106" t="s">
        <v>10</v>
      </c>
      <c r="K106" s="3">
        <f t="shared" si="75"/>
        <v>160000</v>
      </c>
      <c r="L106" s="3">
        <f t="shared" si="76"/>
        <v>144000</v>
      </c>
      <c r="M106" s="3">
        <f t="shared" si="77"/>
        <v>132000</v>
      </c>
      <c r="N106" s="3">
        <f t="shared" si="78"/>
        <v>120000</v>
      </c>
      <c r="O106" s="3">
        <f t="shared" si="79"/>
        <v>112000</v>
      </c>
      <c r="P106" s="3"/>
      <c r="Q106" s="2"/>
      <c r="R106" t="s">
        <v>10</v>
      </c>
      <c r="S106" s="3">
        <f t="shared" si="70"/>
        <v>210000</v>
      </c>
      <c r="T106" s="3">
        <f t="shared" si="80"/>
        <v>189000</v>
      </c>
      <c r="U106" s="3">
        <f t="shared" si="81"/>
        <v>173250</v>
      </c>
      <c r="V106" s="3">
        <f t="shared" si="82"/>
        <v>157500</v>
      </c>
      <c r="W106" s="3">
        <f t="shared" si="83"/>
        <v>147000</v>
      </c>
    </row>
    <row r="107" spans="1:23" x14ac:dyDescent="0.2">
      <c r="A107" s="2"/>
      <c r="B107" t="s">
        <v>14</v>
      </c>
      <c r="C107" s="3">
        <v>150000</v>
      </c>
      <c r="D107" s="3">
        <f t="shared" si="71"/>
        <v>135000</v>
      </c>
      <c r="E107" s="3">
        <f t="shared" si="72"/>
        <v>123750</v>
      </c>
      <c r="F107" s="3">
        <f t="shared" si="73"/>
        <v>112500</v>
      </c>
      <c r="G107" s="3">
        <f t="shared" si="74"/>
        <v>105000</v>
      </c>
      <c r="I107" s="2"/>
      <c r="J107" t="s">
        <v>14</v>
      </c>
      <c r="K107" s="3">
        <f t="shared" si="75"/>
        <v>240000</v>
      </c>
      <c r="L107" s="3">
        <f t="shared" si="76"/>
        <v>216000</v>
      </c>
      <c r="M107" s="3">
        <f t="shared" si="77"/>
        <v>198000</v>
      </c>
      <c r="N107" s="3">
        <f t="shared" si="78"/>
        <v>180000</v>
      </c>
      <c r="O107" s="3">
        <f t="shared" si="79"/>
        <v>168000</v>
      </c>
      <c r="P107" s="3"/>
      <c r="Q107" s="2"/>
      <c r="R107" t="s">
        <v>14</v>
      </c>
      <c r="S107" s="3">
        <f t="shared" si="70"/>
        <v>315000</v>
      </c>
      <c r="T107" s="3">
        <f t="shared" si="80"/>
        <v>283500</v>
      </c>
      <c r="U107" s="3">
        <f t="shared" si="81"/>
        <v>259875</v>
      </c>
      <c r="V107" s="3">
        <f t="shared" si="82"/>
        <v>236250</v>
      </c>
      <c r="W107" s="3">
        <f t="shared" si="83"/>
        <v>220500</v>
      </c>
    </row>
  </sheetData>
  <mergeCells count="12">
    <mergeCell ref="C55:G55"/>
    <mergeCell ref="K55:O55"/>
    <mergeCell ref="S55:W55"/>
    <mergeCell ref="C82:G82"/>
    <mergeCell ref="K82:O82"/>
    <mergeCell ref="S82:W82"/>
    <mergeCell ref="C1:G1"/>
    <mergeCell ref="K1:O1"/>
    <mergeCell ref="S1:W1"/>
    <mergeCell ref="C28:G28"/>
    <mergeCell ref="K28:O28"/>
    <mergeCell ref="S28:W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67"/>
  <sheetViews>
    <sheetView tabSelected="1" zoomScale="150" zoomScaleNormal="150" zoomScalePageLayoutView="150" workbookViewId="0">
      <selection activeCell="E11" sqref="E11"/>
    </sheetView>
  </sheetViews>
  <sheetFormatPr baseColWidth="10" defaultRowHeight="16" x14ac:dyDescent="0.2"/>
  <cols>
    <col min="1" max="1" width="2.6640625" style="63" customWidth="1"/>
    <col min="2" max="2" width="7.83203125" bestFit="1" customWidth="1"/>
    <col min="3" max="3" width="20.83203125" customWidth="1"/>
    <col min="4" max="4" width="1.5" customWidth="1"/>
    <col min="5" max="5" width="31" customWidth="1"/>
    <col min="6" max="6" width="12.33203125" bestFit="1" customWidth="1"/>
    <col min="7" max="7" width="2.33203125" style="63" customWidth="1"/>
    <col min="8" max="8" width="22.6640625" customWidth="1"/>
    <col min="9" max="9" width="9.33203125" customWidth="1"/>
    <col min="10" max="10" width="2.6640625" customWidth="1"/>
    <col min="11" max="11" width="19.33203125" bestFit="1" customWidth="1"/>
    <col min="12" max="12" width="12.6640625" bestFit="1" customWidth="1"/>
    <col min="13" max="13" width="2.6640625" customWidth="1"/>
    <col min="14" max="14" width="21" customWidth="1"/>
    <col min="15" max="15" width="2.6640625" customWidth="1"/>
    <col min="16" max="16" width="17.83203125" bestFit="1" customWidth="1"/>
    <col min="17" max="17" width="2.6640625" customWidth="1"/>
    <col min="18" max="18" width="11.6640625" customWidth="1"/>
    <col min="19" max="19" width="13" bestFit="1" customWidth="1"/>
    <col min="20" max="20" width="2.6640625" customWidth="1"/>
    <col min="22" max="22" width="14.1640625" bestFit="1" customWidth="1"/>
    <col min="23" max="23" width="2.6640625" customWidth="1"/>
    <col min="25" max="25" width="16.1640625" bestFit="1" customWidth="1"/>
    <col min="26" max="26" width="2.6640625" customWidth="1"/>
    <col min="28" max="28" width="13.33203125" bestFit="1" customWidth="1"/>
    <col min="30" max="30" width="2.5" style="63" customWidth="1"/>
  </cols>
  <sheetData>
    <row r="1" spans="1:30" s="63" customFormat="1" ht="17" thickBot="1" x14ac:dyDescent="0.25">
      <c r="A1" s="65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7"/>
    </row>
    <row r="2" spans="1:30" x14ac:dyDescent="0.2">
      <c r="A2" s="68"/>
      <c r="B2" s="14"/>
      <c r="C2" s="15"/>
      <c r="D2" s="15"/>
      <c r="E2" s="15"/>
      <c r="F2" s="16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70"/>
    </row>
    <row r="3" spans="1:30" ht="56" customHeight="1" x14ac:dyDescent="0.25">
      <c r="A3" s="68"/>
      <c r="B3" s="17"/>
      <c r="C3" s="85" t="s">
        <v>93</v>
      </c>
      <c r="D3" s="86"/>
      <c r="E3" s="91" t="s">
        <v>124</v>
      </c>
      <c r="F3" s="18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70"/>
    </row>
    <row r="4" spans="1:30" ht="6" customHeight="1" x14ac:dyDescent="0.25">
      <c r="A4" s="68"/>
      <c r="B4" s="17"/>
      <c r="C4" s="85"/>
      <c r="D4" s="86"/>
      <c r="E4" s="89"/>
      <c r="F4" s="18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70"/>
    </row>
    <row r="5" spans="1:30" ht="25" customHeight="1" x14ac:dyDescent="0.25">
      <c r="A5" s="68"/>
      <c r="B5" s="17"/>
      <c r="C5" s="30" t="s">
        <v>94</v>
      </c>
      <c r="D5" s="87"/>
      <c r="E5" s="92" t="s">
        <v>19</v>
      </c>
      <c r="F5" s="18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70"/>
    </row>
    <row r="6" spans="1:30" ht="6" customHeight="1" x14ac:dyDescent="0.25">
      <c r="A6" s="68"/>
      <c r="B6" s="17"/>
      <c r="C6" s="30"/>
      <c r="D6" s="87"/>
      <c r="E6" s="90"/>
      <c r="F6" s="18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70"/>
    </row>
    <row r="7" spans="1:30" ht="25" customHeight="1" x14ac:dyDescent="0.25">
      <c r="A7" s="68"/>
      <c r="B7" s="17"/>
      <c r="C7" s="30" t="s">
        <v>95</v>
      </c>
      <c r="D7" s="87"/>
      <c r="E7" s="92" t="s">
        <v>74</v>
      </c>
      <c r="F7" s="19">
        <f>VLOOKUP(E7,H29:I34,2,FALSE)</f>
        <v>1</v>
      </c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70"/>
    </row>
    <row r="8" spans="1:30" ht="6" customHeight="1" x14ac:dyDescent="0.25">
      <c r="A8" s="68"/>
      <c r="B8" s="17"/>
      <c r="C8" s="30"/>
      <c r="D8" s="87"/>
      <c r="E8" s="90"/>
      <c r="F8" s="1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70"/>
    </row>
    <row r="9" spans="1:30" ht="25" customHeight="1" x14ac:dyDescent="0.25">
      <c r="A9" s="68"/>
      <c r="B9" s="17"/>
      <c r="C9" s="30" t="s">
        <v>96</v>
      </c>
      <c r="D9" s="87"/>
      <c r="E9" s="92" t="s">
        <v>80</v>
      </c>
      <c r="F9" s="19">
        <f>VLOOKUP(E9,K29:L33,2,FALSE)</f>
        <v>2</v>
      </c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70"/>
    </row>
    <row r="10" spans="1:30" ht="6" customHeight="1" x14ac:dyDescent="0.25">
      <c r="A10" s="68"/>
      <c r="B10" s="17"/>
      <c r="C10" s="30"/>
      <c r="D10" s="87"/>
      <c r="E10" s="90"/>
      <c r="F10" s="1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70"/>
    </row>
    <row r="11" spans="1:30" ht="25" customHeight="1" x14ac:dyDescent="0.25">
      <c r="A11" s="68"/>
      <c r="B11" s="17"/>
      <c r="C11" s="30" t="s">
        <v>97</v>
      </c>
      <c r="D11" s="87"/>
      <c r="E11" s="92" t="s">
        <v>86</v>
      </c>
      <c r="F11" s="19">
        <f>VLOOKUP(E11,U29:V32,2,FALSE)</f>
        <v>1</v>
      </c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70"/>
    </row>
    <row r="12" spans="1:30" ht="6" customHeight="1" x14ac:dyDescent="0.25">
      <c r="A12" s="68"/>
      <c r="B12" s="17"/>
      <c r="C12" s="30"/>
      <c r="D12" s="87"/>
      <c r="E12" s="90"/>
      <c r="F12" s="1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70"/>
    </row>
    <row r="13" spans="1:30" ht="25" customHeight="1" x14ac:dyDescent="0.25">
      <c r="A13" s="68"/>
      <c r="B13" s="17"/>
      <c r="C13" s="30" t="s">
        <v>98</v>
      </c>
      <c r="D13" s="87"/>
      <c r="E13" s="92" t="s">
        <v>65</v>
      </c>
      <c r="F13" s="19">
        <f>VLOOKUP(E13,X29:Y33,2,FALSE)</f>
        <v>1</v>
      </c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70"/>
    </row>
    <row r="14" spans="1:30" ht="6" customHeight="1" x14ac:dyDescent="0.25">
      <c r="A14" s="68"/>
      <c r="B14" s="17"/>
      <c r="C14" s="30"/>
      <c r="D14" s="87"/>
      <c r="E14" s="90"/>
      <c r="F14" s="1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70"/>
    </row>
    <row r="15" spans="1:30" ht="25" customHeight="1" x14ac:dyDescent="0.25">
      <c r="A15" s="68"/>
      <c r="B15" s="17"/>
      <c r="C15" s="30" t="s">
        <v>99</v>
      </c>
      <c r="D15" s="87"/>
      <c r="E15" s="92" t="s">
        <v>88</v>
      </c>
      <c r="F15" s="20">
        <f>VLOOKUP(E15,R29:S33,2,FALSE)</f>
        <v>1</v>
      </c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70"/>
    </row>
    <row r="16" spans="1:30" ht="6" customHeight="1" x14ac:dyDescent="0.25">
      <c r="A16" s="68"/>
      <c r="B16" s="17"/>
      <c r="C16" s="30"/>
      <c r="D16" s="87"/>
      <c r="E16" s="56"/>
      <c r="F16" s="20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70"/>
    </row>
    <row r="17" spans="1:30" ht="25" customHeight="1" x14ac:dyDescent="0.25">
      <c r="A17" s="68"/>
      <c r="B17" s="17"/>
      <c r="C17" s="30" t="s">
        <v>111</v>
      </c>
      <c r="D17" s="87"/>
      <c r="E17" s="92">
        <v>1</v>
      </c>
      <c r="F17" s="20">
        <f>IF(E3=N36,VLOOKUP(E17,AA29:AC38,3,FALSE),VLOOKUP(E17,AA29:AC38,2,FALSE))</f>
        <v>1</v>
      </c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70"/>
    </row>
    <row r="18" spans="1:30" ht="20" thickBot="1" x14ac:dyDescent="0.3">
      <c r="A18" s="68"/>
      <c r="B18" s="17"/>
      <c r="C18" s="21"/>
      <c r="D18" s="88"/>
      <c r="E18" s="22"/>
      <c r="F18" s="18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70"/>
    </row>
    <row r="19" spans="1:30" ht="10" customHeight="1" x14ac:dyDescent="0.25">
      <c r="A19" s="68"/>
      <c r="B19" s="17"/>
      <c r="C19" s="23"/>
      <c r="D19" s="23"/>
      <c r="E19" s="24"/>
      <c r="F19" s="18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70"/>
    </row>
    <row r="20" spans="1:30" x14ac:dyDescent="0.2">
      <c r="A20" s="68"/>
      <c r="B20" s="25"/>
      <c r="C20" s="34" t="s">
        <v>50</v>
      </c>
      <c r="D20" s="34"/>
      <c r="E20" s="55">
        <f t="array" ref="E20">INDEX(F29:F78,MATCH(E3&amp;E5,C29:C78&amp;E29:E78,0))</f>
        <v>15000</v>
      </c>
      <c r="F20" s="18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70"/>
    </row>
    <row r="21" spans="1:30" ht="10" customHeight="1" thickBot="1" x14ac:dyDescent="0.25">
      <c r="A21" s="68"/>
      <c r="B21" s="25"/>
      <c r="C21" s="26"/>
      <c r="D21" s="26"/>
      <c r="E21" s="54"/>
      <c r="F21" s="27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70"/>
    </row>
    <row r="22" spans="1:30" ht="64" thickBot="1" x14ac:dyDescent="0.3">
      <c r="A22" s="68"/>
      <c r="B22" s="25"/>
      <c r="C22" s="31" t="s">
        <v>51</v>
      </c>
      <c r="D22" s="31"/>
      <c r="E22" s="53">
        <f>IF(E3=N36,MAX(E20*F7*F9*F11*F13*F15*F17,7500),MAX(E20*F7*F9*F11*F13*F15*F17,15000))</f>
        <v>30000</v>
      </c>
      <c r="F22" s="52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70"/>
    </row>
    <row r="23" spans="1:30" ht="22" thickBot="1" x14ac:dyDescent="0.3">
      <c r="A23" s="68"/>
      <c r="B23" s="28"/>
      <c r="C23" s="32" t="s">
        <v>45</v>
      </c>
      <c r="D23" s="32"/>
      <c r="E23" s="33">
        <f>E22*LEFT(E15,1)</f>
        <v>30000</v>
      </c>
      <c r="F23" s="2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70"/>
    </row>
    <row r="24" spans="1:30" s="63" customFormat="1" x14ac:dyDescent="0.2">
      <c r="A24" s="68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70"/>
    </row>
    <row r="25" spans="1:30" s="63" customFormat="1" x14ac:dyDescent="0.2">
      <c r="A25" s="68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70"/>
    </row>
    <row r="26" spans="1:30" s="63" customFormat="1" ht="17" thickBot="1" x14ac:dyDescent="0.25">
      <c r="A26" s="68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70"/>
    </row>
    <row r="27" spans="1:30" ht="16" customHeight="1" thickBot="1" x14ac:dyDescent="0.25">
      <c r="A27" s="68"/>
      <c r="B27" s="95" t="s">
        <v>110</v>
      </c>
      <c r="C27" s="96"/>
      <c r="D27" s="96"/>
      <c r="E27" s="96"/>
      <c r="F27" s="97"/>
      <c r="G27" s="69"/>
      <c r="H27" s="95" t="s">
        <v>109</v>
      </c>
      <c r="I27" s="97"/>
      <c r="J27" s="69"/>
      <c r="K27" s="95" t="s">
        <v>108</v>
      </c>
      <c r="L27" s="97"/>
      <c r="M27" s="69"/>
      <c r="N27" s="59" t="s">
        <v>93</v>
      </c>
      <c r="O27" s="69"/>
      <c r="P27" s="59" t="s">
        <v>94</v>
      </c>
      <c r="Q27" s="69"/>
      <c r="R27" s="95" t="s">
        <v>99</v>
      </c>
      <c r="S27" s="97"/>
      <c r="T27" s="69"/>
      <c r="U27" s="95" t="s">
        <v>107</v>
      </c>
      <c r="V27" s="97"/>
      <c r="W27" s="69"/>
      <c r="X27" s="95" t="s">
        <v>106</v>
      </c>
      <c r="Y27" s="97"/>
      <c r="Z27" s="69"/>
      <c r="AA27" s="95" t="s">
        <v>105</v>
      </c>
      <c r="AB27" s="96"/>
      <c r="AC27" s="97"/>
      <c r="AD27" s="70"/>
    </row>
    <row r="28" spans="1:30" ht="33" customHeight="1" x14ac:dyDescent="0.2">
      <c r="A28" s="68"/>
      <c r="B28" s="51"/>
      <c r="C28" s="51" t="s">
        <v>39</v>
      </c>
      <c r="D28" s="51"/>
      <c r="E28" s="51" t="s">
        <v>38</v>
      </c>
      <c r="F28" s="50" t="s">
        <v>46</v>
      </c>
      <c r="G28" s="69"/>
      <c r="H28" s="49" t="s">
        <v>36</v>
      </c>
      <c r="I28" s="48" t="s">
        <v>83</v>
      </c>
      <c r="J28" s="69"/>
      <c r="K28" s="49" t="s">
        <v>37</v>
      </c>
      <c r="L28" s="48" t="s">
        <v>52</v>
      </c>
      <c r="M28" s="69"/>
      <c r="N28" s="60" t="s">
        <v>47</v>
      </c>
      <c r="O28" s="69"/>
      <c r="P28" s="60" t="s">
        <v>38</v>
      </c>
      <c r="Q28" s="69"/>
      <c r="R28" s="49" t="s">
        <v>41</v>
      </c>
      <c r="S28" s="48" t="s">
        <v>49</v>
      </c>
      <c r="T28" s="69"/>
      <c r="U28" s="49" t="s">
        <v>59</v>
      </c>
      <c r="V28" s="48" t="s">
        <v>84</v>
      </c>
      <c r="W28" s="69"/>
      <c r="X28" s="49" t="s">
        <v>81</v>
      </c>
      <c r="Y28" s="48" t="s">
        <v>85</v>
      </c>
      <c r="Z28" s="69"/>
      <c r="AA28" s="49" t="s">
        <v>100</v>
      </c>
      <c r="AB28" s="48" t="s">
        <v>104</v>
      </c>
      <c r="AC28" s="48" t="s">
        <v>112</v>
      </c>
      <c r="AD28" s="70"/>
    </row>
    <row r="29" spans="1:30" ht="32" x14ac:dyDescent="0.2">
      <c r="A29" s="68"/>
      <c r="B29" s="75"/>
      <c r="C29" s="78" t="s">
        <v>128</v>
      </c>
      <c r="D29" s="78"/>
      <c r="E29" s="78" t="s">
        <v>19</v>
      </c>
      <c r="F29" s="79">
        <v>15000</v>
      </c>
      <c r="G29" s="69"/>
      <c r="H29" s="47" t="s">
        <v>74</v>
      </c>
      <c r="I29" s="46">
        <v>1</v>
      </c>
      <c r="J29" s="69"/>
      <c r="K29" s="40" t="s">
        <v>72</v>
      </c>
      <c r="L29" s="41">
        <v>1</v>
      </c>
      <c r="M29" s="69"/>
      <c r="N29" s="76" t="s">
        <v>128</v>
      </c>
      <c r="O29" s="69"/>
      <c r="P29" s="61" t="s">
        <v>19</v>
      </c>
      <c r="Q29" s="69"/>
      <c r="R29" s="40" t="s">
        <v>88</v>
      </c>
      <c r="S29" s="41">
        <v>1</v>
      </c>
      <c r="T29" s="69"/>
      <c r="U29" s="40" t="s">
        <v>86</v>
      </c>
      <c r="V29" s="41">
        <v>1</v>
      </c>
      <c r="W29" s="69"/>
      <c r="X29" s="40" t="s">
        <v>65</v>
      </c>
      <c r="Y29" s="39">
        <v>1</v>
      </c>
      <c r="Z29" s="69"/>
      <c r="AA29" s="40">
        <v>1</v>
      </c>
      <c r="AB29" s="40">
        <v>1</v>
      </c>
      <c r="AC29" s="57">
        <v>1</v>
      </c>
      <c r="AD29" s="70"/>
    </row>
    <row r="30" spans="1:30" ht="32" x14ac:dyDescent="0.2">
      <c r="A30" s="71"/>
      <c r="B30" s="75"/>
      <c r="C30" s="78" t="s">
        <v>128</v>
      </c>
      <c r="D30" s="78"/>
      <c r="E30" s="78" t="s">
        <v>18</v>
      </c>
      <c r="F30" s="79">
        <v>20000</v>
      </c>
      <c r="G30" s="69"/>
      <c r="H30" s="47" t="s">
        <v>75</v>
      </c>
      <c r="I30" s="46">
        <v>0.75</v>
      </c>
      <c r="J30" s="69"/>
      <c r="K30" s="40" t="s">
        <v>80</v>
      </c>
      <c r="L30" s="41">
        <v>2</v>
      </c>
      <c r="M30" s="69"/>
      <c r="N30" s="76" t="s">
        <v>129</v>
      </c>
      <c r="O30" s="69"/>
      <c r="P30" s="61" t="s">
        <v>18</v>
      </c>
      <c r="Q30" s="69"/>
      <c r="R30" s="40" t="s">
        <v>89</v>
      </c>
      <c r="S30" s="41">
        <v>0.9</v>
      </c>
      <c r="T30" s="69"/>
      <c r="U30" s="40" t="s">
        <v>61</v>
      </c>
      <c r="V30" s="41">
        <v>0.8</v>
      </c>
      <c r="W30" s="69"/>
      <c r="X30" s="40" t="s">
        <v>66</v>
      </c>
      <c r="Y30" s="39">
        <v>2.5</v>
      </c>
      <c r="Z30" s="69"/>
      <c r="AA30" s="40">
        <v>2</v>
      </c>
      <c r="AB30" s="40">
        <v>1</v>
      </c>
      <c r="AC30" s="57">
        <v>2</v>
      </c>
      <c r="AD30" s="70"/>
    </row>
    <row r="31" spans="1:30" ht="32" x14ac:dyDescent="0.2">
      <c r="A31" s="68"/>
      <c r="B31" s="75"/>
      <c r="C31" s="78" t="s">
        <v>128</v>
      </c>
      <c r="D31" s="78"/>
      <c r="E31" s="78" t="s">
        <v>13</v>
      </c>
      <c r="F31" s="79">
        <v>27500</v>
      </c>
      <c r="G31" s="69"/>
      <c r="H31" s="45" t="s">
        <v>76</v>
      </c>
      <c r="I31" s="44">
        <v>0.5</v>
      </c>
      <c r="J31" s="69"/>
      <c r="K31" s="40" t="s">
        <v>20</v>
      </c>
      <c r="L31" s="41">
        <v>2.5</v>
      </c>
      <c r="M31" s="69"/>
      <c r="N31" s="76" t="s">
        <v>130</v>
      </c>
      <c r="O31" s="69"/>
      <c r="P31" s="61" t="s">
        <v>13</v>
      </c>
      <c r="Q31" s="69"/>
      <c r="R31" s="40" t="s">
        <v>90</v>
      </c>
      <c r="S31" s="41">
        <v>0.82499999999999996</v>
      </c>
      <c r="T31" s="69"/>
      <c r="U31" s="40" t="s">
        <v>62</v>
      </c>
      <c r="V31" s="41">
        <v>0.5</v>
      </c>
      <c r="W31" s="69"/>
      <c r="X31" s="40" t="s">
        <v>68</v>
      </c>
      <c r="Y31" s="39">
        <v>2.5</v>
      </c>
      <c r="Z31" s="69"/>
      <c r="AA31" s="40">
        <v>3</v>
      </c>
      <c r="AB31" s="40">
        <v>1</v>
      </c>
      <c r="AC31" s="57">
        <v>3</v>
      </c>
      <c r="AD31" s="70"/>
    </row>
    <row r="32" spans="1:30" ht="32" x14ac:dyDescent="0.2">
      <c r="A32" s="68"/>
      <c r="B32" s="75"/>
      <c r="C32" s="78" t="s">
        <v>128</v>
      </c>
      <c r="D32" s="78"/>
      <c r="E32" s="78" t="s">
        <v>10</v>
      </c>
      <c r="F32" s="79">
        <v>35000</v>
      </c>
      <c r="G32" s="69"/>
      <c r="H32" s="47" t="s">
        <v>77</v>
      </c>
      <c r="I32" s="46">
        <v>0.33</v>
      </c>
      <c r="J32" s="69"/>
      <c r="K32" s="40" t="s">
        <v>21</v>
      </c>
      <c r="L32" s="41">
        <v>3.6</v>
      </c>
      <c r="M32" s="69"/>
      <c r="N32" s="76" t="s">
        <v>131</v>
      </c>
      <c r="O32" s="69"/>
      <c r="P32" s="61" t="s">
        <v>10</v>
      </c>
      <c r="Q32" s="69"/>
      <c r="R32" s="40" t="s">
        <v>91</v>
      </c>
      <c r="S32" s="41">
        <v>0.75</v>
      </c>
      <c r="T32" s="69"/>
      <c r="U32" s="40" t="s">
        <v>63</v>
      </c>
      <c r="V32" s="41">
        <v>0.5</v>
      </c>
      <c r="W32" s="69"/>
      <c r="X32" s="40" t="s">
        <v>67</v>
      </c>
      <c r="Y32" s="39">
        <v>2.5</v>
      </c>
      <c r="Z32" s="69"/>
      <c r="AA32" s="40">
        <v>4</v>
      </c>
      <c r="AB32" s="40">
        <v>1</v>
      </c>
      <c r="AC32" s="57">
        <v>4</v>
      </c>
      <c r="AD32" s="70"/>
    </row>
    <row r="33" spans="1:30" ht="32" x14ac:dyDescent="0.2">
      <c r="A33" s="68"/>
      <c r="B33" s="75"/>
      <c r="C33" s="78" t="s">
        <v>128</v>
      </c>
      <c r="D33" s="78"/>
      <c r="E33" s="78" t="s">
        <v>14</v>
      </c>
      <c r="F33" s="79">
        <v>50000</v>
      </c>
      <c r="G33" s="69"/>
      <c r="H33" s="45" t="s">
        <v>78</v>
      </c>
      <c r="I33" s="44">
        <v>0.33</v>
      </c>
      <c r="J33" s="69"/>
      <c r="K33" s="40" t="s">
        <v>87</v>
      </c>
      <c r="L33" s="41">
        <v>5</v>
      </c>
      <c r="M33" s="69"/>
      <c r="N33" s="84" t="s">
        <v>123</v>
      </c>
      <c r="O33" s="69"/>
      <c r="P33" s="61" t="s">
        <v>14</v>
      </c>
      <c r="Q33" s="69"/>
      <c r="R33" s="40" t="s">
        <v>92</v>
      </c>
      <c r="S33" s="41">
        <v>0.7</v>
      </c>
      <c r="T33" s="69"/>
      <c r="U33" s="40"/>
      <c r="V33" s="39"/>
      <c r="W33" s="69"/>
      <c r="X33" s="40" t="s">
        <v>82</v>
      </c>
      <c r="Y33" s="39">
        <v>2.5</v>
      </c>
      <c r="Z33" s="69"/>
      <c r="AA33" s="40">
        <v>5</v>
      </c>
      <c r="AB33" s="40">
        <v>1</v>
      </c>
      <c r="AC33" s="57">
        <v>5</v>
      </c>
      <c r="AD33" s="70"/>
    </row>
    <row r="34" spans="1:30" ht="32" x14ac:dyDescent="0.2">
      <c r="A34" s="68"/>
      <c r="B34" s="75"/>
      <c r="C34" s="78" t="s">
        <v>128</v>
      </c>
      <c r="D34" s="78"/>
      <c r="E34" s="78" t="s">
        <v>15</v>
      </c>
      <c r="F34" s="79">
        <v>75000</v>
      </c>
      <c r="G34" s="69"/>
      <c r="H34" s="45" t="s">
        <v>79</v>
      </c>
      <c r="I34" s="44">
        <v>0.33</v>
      </c>
      <c r="J34" s="69"/>
      <c r="K34" s="40"/>
      <c r="L34" s="39"/>
      <c r="M34" s="69"/>
      <c r="N34" s="84" t="s">
        <v>124</v>
      </c>
      <c r="O34" s="69"/>
      <c r="P34" s="61" t="s">
        <v>15</v>
      </c>
      <c r="Q34" s="69"/>
      <c r="R34" s="40"/>
      <c r="S34" s="41"/>
      <c r="T34" s="69"/>
      <c r="U34" s="40"/>
      <c r="V34" s="39"/>
      <c r="W34" s="69"/>
      <c r="X34" s="40"/>
      <c r="Y34" s="39"/>
      <c r="Z34" s="69"/>
      <c r="AA34" s="40">
        <v>6</v>
      </c>
      <c r="AB34" s="40">
        <v>1.2</v>
      </c>
      <c r="AC34" s="57">
        <v>6</v>
      </c>
      <c r="AD34" s="70"/>
    </row>
    <row r="35" spans="1:30" ht="32" x14ac:dyDescent="0.2">
      <c r="A35" s="68"/>
      <c r="B35" s="75"/>
      <c r="C35" s="78" t="s">
        <v>128</v>
      </c>
      <c r="D35" s="78"/>
      <c r="E35" s="78" t="s">
        <v>11</v>
      </c>
      <c r="F35" s="79">
        <v>100000</v>
      </c>
      <c r="G35" s="69"/>
      <c r="H35" s="43"/>
      <c r="I35" s="42"/>
      <c r="J35" s="69"/>
      <c r="K35" s="40"/>
      <c r="L35" s="39"/>
      <c r="M35" s="69"/>
      <c r="N35" s="84" t="s">
        <v>126</v>
      </c>
      <c r="O35" s="69"/>
      <c r="P35" s="61" t="s">
        <v>11</v>
      </c>
      <c r="Q35" s="69"/>
      <c r="R35" s="40"/>
      <c r="S35" s="41"/>
      <c r="T35" s="69"/>
      <c r="U35" s="40"/>
      <c r="V35" s="39"/>
      <c r="W35" s="69"/>
      <c r="X35" s="40"/>
      <c r="Y35" s="39"/>
      <c r="Z35" s="69"/>
      <c r="AA35" s="40">
        <v>7</v>
      </c>
      <c r="AB35" s="40">
        <v>1.4</v>
      </c>
      <c r="AC35" s="57">
        <v>7</v>
      </c>
      <c r="AD35" s="70"/>
    </row>
    <row r="36" spans="1:30" ht="49" thickBot="1" x14ac:dyDescent="0.25">
      <c r="A36" s="68"/>
      <c r="B36" s="75"/>
      <c r="C36" s="78" t="s">
        <v>129</v>
      </c>
      <c r="D36" s="78"/>
      <c r="E36" s="78" t="s">
        <v>19</v>
      </c>
      <c r="F36" s="79">
        <v>15000</v>
      </c>
      <c r="G36" s="69"/>
      <c r="H36" s="37"/>
      <c r="I36" s="36"/>
      <c r="J36" s="69"/>
      <c r="K36" s="37"/>
      <c r="L36" s="36"/>
      <c r="M36" s="69"/>
      <c r="N36" s="77" t="s">
        <v>127</v>
      </c>
      <c r="O36" s="69"/>
      <c r="P36" s="62" t="s">
        <v>101</v>
      </c>
      <c r="Q36" s="69"/>
      <c r="R36" s="37"/>
      <c r="S36" s="36"/>
      <c r="T36" s="69"/>
      <c r="U36" s="37"/>
      <c r="V36" s="36"/>
      <c r="W36" s="69"/>
      <c r="X36" s="37"/>
      <c r="Y36" s="36"/>
      <c r="Z36" s="69"/>
      <c r="AA36" s="40">
        <v>8</v>
      </c>
      <c r="AB36" s="40">
        <v>1.6</v>
      </c>
      <c r="AC36" s="57">
        <v>8</v>
      </c>
      <c r="AD36" s="70"/>
    </row>
    <row r="37" spans="1:30" ht="32" x14ac:dyDescent="0.2">
      <c r="A37" s="68"/>
      <c r="B37" s="75"/>
      <c r="C37" s="78" t="s">
        <v>129</v>
      </c>
      <c r="D37" s="78"/>
      <c r="E37" s="78" t="s">
        <v>18</v>
      </c>
      <c r="F37" s="79">
        <v>20000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40">
        <v>9</v>
      </c>
      <c r="AB37" s="40">
        <v>1.8</v>
      </c>
      <c r="AC37" s="57">
        <v>9</v>
      </c>
      <c r="AD37" s="70"/>
    </row>
    <row r="38" spans="1:30" ht="33" thickBot="1" x14ac:dyDescent="0.25">
      <c r="A38" s="68"/>
      <c r="B38" s="75"/>
      <c r="C38" s="78" t="s">
        <v>129</v>
      </c>
      <c r="D38" s="78"/>
      <c r="E38" s="78" t="s">
        <v>13</v>
      </c>
      <c r="F38" s="79">
        <v>27500</v>
      </c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38">
        <v>10</v>
      </c>
      <c r="AB38" s="38">
        <v>2</v>
      </c>
      <c r="AC38" s="58">
        <v>10</v>
      </c>
      <c r="AD38" s="70"/>
    </row>
    <row r="39" spans="1:30" ht="32" x14ac:dyDescent="0.2">
      <c r="A39" s="68"/>
      <c r="B39" s="75"/>
      <c r="C39" s="78" t="s">
        <v>129</v>
      </c>
      <c r="D39" s="78"/>
      <c r="E39" s="78" t="s">
        <v>10</v>
      </c>
      <c r="F39" s="79">
        <v>35000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70"/>
    </row>
    <row r="40" spans="1:30" ht="32" x14ac:dyDescent="0.2">
      <c r="A40" s="68"/>
      <c r="B40" s="75"/>
      <c r="C40" s="78" t="s">
        <v>129</v>
      </c>
      <c r="D40" s="78"/>
      <c r="E40" s="78" t="s">
        <v>14</v>
      </c>
      <c r="F40" s="79">
        <v>50000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70"/>
    </row>
    <row r="41" spans="1:30" ht="32" x14ac:dyDescent="0.2">
      <c r="A41" s="68"/>
      <c r="B41" s="75"/>
      <c r="C41" s="78" t="s">
        <v>129</v>
      </c>
      <c r="D41" s="78"/>
      <c r="E41" s="78" t="s">
        <v>15</v>
      </c>
      <c r="F41" s="79">
        <v>65000</v>
      </c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70"/>
    </row>
    <row r="42" spans="1:30" ht="32" x14ac:dyDescent="0.2">
      <c r="A42" s="68"/>
      <c r="B42" s="75"/>
      <c r="C42" s="78" t="s">
        <v>129</v>
      </c>
      <c r="D42" s="78"/>
      <c r="E42" s="78" t="s">
        <v>11</v>
      </c>
      <c r="F42" s="79">
        <v>80000</v>
      </c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70"/>
    </row>
    <row r="43" spans="1:30" x14ac:dyDescent="0.2">
      <c r="A43" s="68"/>
      <c r="B43" s="75"/>
      <c r="C43" s="83" t="s">
        <v>130</v>
      </c>
      <c r="D43" s="83"/>
      <c r="E43" s="78" t="s">
        <v>19</v>
      </c>
      <c r="F43" s="79">
        <v>15000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70"/>
    </row>
    <row r="44" spans="1:30" x14ac:dyDescent="0.2">
      <c r="A44" s="68"/>
      <c r="B44" s="75"/>
      <c r="C44" s="83" t="s">
        <v>130</v>
      </c>
      <c r="D44" s="83"/>
      <c r="E44" s="78" t="s">
        <v>18</v>
      </c>
      <c r="F44" s="79">
        <v>20000</v>
      </c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70"/>
    </row>
    <row r="45" spans="1:30" x14ac:dyDescent="0.2">
      <c r="A45" s="68"/>
      <c r="B45" s="75"/>
      <c r="C45" s="83" t="s">
        <v>130</v>
      </c>
      <c r="D45" s="83"/>
      <c r="E45" s="78" t="s">
        <v>13</v>
      </c>
      <c r="F45" s="79">
        <v>27500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70"/>
    </row>
    <row r="46" spans="1:30" x14ac:dyDescent="0.2">
      <c r="A46" s="68"/>
      <c r="B46" s="75"/>
      <c r="C46" s="83" t="s">
        <v>130</v>
      </c>
      <c r="D46" s="83"/>
      <c r="E46" s="78" t="s">
        <v>10</v>
      </c>
      <c r="F46" s="79">
        <v>35000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70"/>
    </row>
    <row r="47" spans="1:30" x14ac:dyDescent="0.2">
      <c r="A47" s="68"/>
      <c r="B47" s="75"/>
      <c r="C47" s="83" t="s">
        <v>130</v>
      </c>
      <c r="D47" s="83"/>
      <c r="E47" s="78" t="s">
        <v>14</v>
      </c>
      <c r="F47" s="79">
        <v>50000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70"/>
    </row>
    <row r="48" spans="1:30" x14ac:dyDescent="0.2">
      <c r="A48" s="68"/>
      <c r="B48" s="75"/>
      <c r="C48" s="83" t="s">
        <v>130</v>
      </c>
      <c r="D48" s="83"/>
      <c r="E48" s="78" t="s">
        <v>15</v>
      </c>
      <c r="F48" s="79">
        <v>65000</v>
      </c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70"/>
    </row>
    <row r="49" spans="1:30" x14ac:dyDescent="0.2">
      <c r="A49" s="68"/>
      <c r="B49" s="75"/>
      <c r="C49" s="83" t="s">
        <v>130</v>
      </c>
      <c r="D49" s="83"/>
      <c r="E49" s="78" t="s">
        <v>11</v>
      </c>
      <c r="F49" s="79">
        <v>80000</v>
      </c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70"/>
    </row>
    <row r="50" spans="1:30" ht="17" customHeight="1" x14ac:dyDescent="0.2">
      <c r="A50" s="68"/>
      <c r="B50" s="75"/>
      <c r="C50" s="83" t="s">
        <v>131</v>
      </c>
      <c r="D50" s="83"/>
      <c r="E50" s="78" t="s">
        <v>19</v>
      </c>
      <c r="F50" s="79">
        <v>15000</v>
      </c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70"/>
    </row>
    <row r="51" spans="1:30" ht="17" customHeight="1" x14ac:dyDescent="0.2">
      <c r="A51" s="68"/>
      <c r="B51" s="75"/>
      <c r="C51" s="83" t="s">
        <v>131</v>
      </c>
      <c r="D51" s="83"/>
      <c r="E51" s="78" t="s">
        <v>18</v>
      </c>
      <c r="F51" s="79">
        <v>20000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70"/>
    </row>
    <row r="52" spans="1:30" ht="17" customHeight="1" x14ac:dyDescent="0.2">
      <c r="A52" s="68"/>
      <c r="B52" s="75"/>
      <c r="C52" s="83" t="s">
        <v>131</v>
      </c>
      <c r="D52" s="83"/>
      <c r="E52" s="78" t="s">
        <v>13</v>
      </c>
      <c r="F52" s="79">
        <v>27500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70"/>
    </row>
    <row r="53" spans="1:30" ht="17" customHeight="1" x14ac:dyDescent="0.2">
      <c r="A53" s="68"/>
      <c r="B53" s="75"/>
      <c r="C53" s="83" t="s">
        <v>131</v>
      </c>
      <c r="D53" s="83"/>
      <c r="E53" s="78" t="s">
        <v>10</v>
      </c>
      <c r="F53" s="79">
        <v>35000</v>
      </c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70"/>
    </row>
    <row r="54" spans="1:30" ht="17" customHeight="1" x14ac:dyDescent="0.2">
      <c r="A54" s="68"/>
      <c r="B54" s="75"/>
      <c r="C54" s="83" t="s">
        <v>131</v>
      </c>
      <c r="D54" s="83"/>
      <c r="E54" s="78" t="s">
        <v>14</v>
      </c>
      <c r="F54" s="79">
        <v>50000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70"/>
    </row>
    <row r="55" spans="1:30" ht="17" customHeight="1" x14ac:dyDescent="0.2">
      <c r="A55" s="68"/>
      <c r="B55" s="75"/>
      <c r="C55" s="83" t="s">
        <v>131</v>
      </c>
      <c r="D55" s="83"/>
      <c r="E55" s="78" t="s">
        <v>15</v>
      </c>
      <c r="F55" s="79">
        <v>65000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70"/>
    </row>
    <row r="56" spans="1:30" ht="17" customHeight="1" x14ac:dyDescent="0.2">
      <c r="A56" s="68"/>
      <c r="B56" s="75"/>
      <c r="C56" s="83" t="s">
        <v>131</v>
      </c>
      <c r="D56" s="83"/>
      <c r="E56" s="78" t="s">
        <v>11</v>
      </c>
      <c r="F56" s="79">
        <v>80000</v>
      </c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70"/>
    </row>
    <row r="57" spans="1:30" ht="32" x14ac:dyDescent="0.2">
      <c r="A57" s="68"/>
      <c r="B57" s="75"/>
      <c r="C57" s="78" t="s">
        <v>126</v>
      </c>
      <c r="D57" s="78"/>
      <c r="E57" s="78" t="s">
        <v>19</v>
      </c>
      <c r="F57" s="79">
        <v>15000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70"/>
    </row>
    <row r="58" spans="1:30" ht="32" x14ac:dyDescent="0.2">
      <c r="A58" s="68"/>
      <c r="B58" s="75"/>
      <c r="C58" s="78" t="s">
        <v>126</v>
      </c>
      <c r="D58" s="78"/>
      <c r="E58" s="78" t="s">
        <v>18</v>
      </c>
      <c r="F58" s="79">
        <v>20000</v>
      </c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r="59" spans="1:30" ht="32" x14ac:dyDescent="0.2">
      <c r="A59" s="68"/>
      <c r="B59" s="75"/>
      <c r="C59" s="78" t="s">
        <v>126</v>
      </c>
      <c r="D59" s="78"/>
      <c r="E59" s="78" t="s">
        <v>13</v>
      </c>
      <c r="F59" s="79">
        <v>27500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70"/>
    </row>
    <row r="60" spans="1:30" ht="32" x14ac:dyDescent="0.2">
      <c r="A60" s="68"/>
      <c r="B60" s="75"/>
      <c r="C60" s="78" t="s">
        <v>126</v>
      </c>
      <c r="D60" s="78"/>
      <c r="E60" s="78" t="s">
        <v>10</v>
      </c>
      <c r="F60" s="79">
        <v>35000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70"/>
    </row>
    <row r="61" spans="1:30" ht="32" x14ac:dyDescent="0.2">
      <c r="A61" s="68"/>
      <c r="B61" s="75"/>
      <c r="C61" s="78" t="s">
        <v>126</v>
      </c>
      <c r="D61" s="78"/>
      <c r="E61" s="78" t="s">
        <v>14</v>
      </c>
      <c r="F61" s="79">
        <v>50000</v>
      </c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70"/>
    </row>
    <row r="62" spans="1:30" ht="32" x14ac:dyDescent="0.2">
      <c r="A62" s="68"/>
      <c r="B62" s="75"/>
      <c r="C62" s="78" t="s">
        <v>126</v>
      </c>
      <c r="D62" s="78"/>
      <c r="E62" s="78" t="s">
        <v>15</v>
      </c>
      <c r="F62" s="79">
        <v>65000</v>
      </c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70"/>
    </row>
    <row r="63" spans="1:30" ht="32" x14ac:dyDescent="0.2">
      <c r="A63" s="68"/>
      <c r="B63" s="75"/>
      <c r="C63" s="78" t="s">
        <v>126</v>
      </c>
      <c r="D63" s="78"/>
      <c r="E63" s="78" t="s">
        <v>11</v>
      </c>
      <c r="F63" s="79">
        <v>80000</v>
      </c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70"/>
    </row>
    <row r="64" spans="1:30" ht="32" x14ac:dyDescent="0.2">
      <c r="A64" s="68"/>
      <c r="B64" s="75"/>
      <c r="C64" s="78" t="s">
        <v>123</v>
      </c>
      <c r="D64" s="78"/>
      <c r="E64" s="78" t="s">
        <v>19</v>
      </c>
      <c r="F64" s="79">
        <v>15000</v>
      </c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70"/>
    </row>
    <row r="65" spans="1:30" ht="32" x14ac:dyDescent="0.2">
      <c r="A65" s="68"/>
      <c r="B65" s="75"/>
      <c r="C65" s="78" t="s">
        <v>123</v>
      </c>
      <c r="D65" s="78"/>
      <c r="E65" s="78" t="s">
        <v>18</v>
      </c>
      <c r="F65" s="79">
        <v>20000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70"/>
    </row>
    <row r="66" spans="1:30" ht="32" x14ac:dyDescent="0.2">
      <c r="A66" s="68"/>
      <c r="B66" s="75"/>
      <c r="C66" s="78" t="s">
        <v>123</v>
      </c>
      <c r="D66" s="78"/>
      <c r="E66" s="78" t="s">
        <v>13</v>
      </c>
      <c r="F66" s="79">
        <v>27500</v>
      </c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70"/>
    </row>
    <row r="67" spans="1:30" ht="32" x14ac:dyDescent="0.2">
      <c r="A67" s="68"/>
      <c r="B67" s="75"/>
      <c r="C67" s="78" t="s">
        <v>123</v>
      </c>
      <c r="D67" s="78"/>
      <c r="E67" s="78" t="s">
        <v>10</v>
      </c>
      <c r="F67" s="79">
        <v>35000</v>
      </c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70"/>
    </row>
    <row r="68" spans="1:30" ht="32" x14ac:dyDescent="0.2">
      <c r="A68" s="68"/>
      <c r="B68" s="75"/>
      <c r="C68" s="78" t="s">
        <v>123</v>
      </c>
      <c r="D68" s="78"/>
      <c r="E68" s="78" t="s">
        <v>14</v>
      </c>
      <c r="F68" s="79">
        <v>50000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70"/>
    </row>
    <row r="69" spans="1:30" ht="32" x14ac:dyDescent="0.2">
      <c r="A69" s="68"/>
      <c r="B69" s="75"/>
      <c r="C69" s="78" t="s">
        <v>123</v>
      </c>
      <c r="D69" s="78"/>
      <c r="E69" s="78" t="s">
        <v>15</v>
      </c>
      <c r="F69" s="79">
        <v>65000</v>
      </c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70"/>
    </row>
    <row r="70" spans="1:30" ht="32" x14ac:dyDescent="0.2">
      <c r="A70" s="68"/>
      <c r="B70" s="75"/>
      <c r="C70" s="78" t="s">
        <v>123</v>
      </c>
      <c r="D70" s="78"/>
      <c r="E70" s="78" t="s">
        <v>11</v>
      </c>
      <c r="F70" s="79">
        <v>80000</v>
      </c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70"/>
    </row>
    <row r="71" spans="1:30" x14ac:dyDescent="0.2">
      <c r="A71" s="68"/>
      <c r="B71" s="75"/>
      <c r="C71" s="78" t="s">
        <v>124</v>
      </c>
      <c r="D71" s="78"/>
      <c r="E71" s="78" t="s">
        <v>19</v>
      </c>
      <c r="F71" s="79">
        <v>15000</v>
      </c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70"/>
    </row>
    <row r="72" spans="1:30" x14ac:dyDescent="0.2">
      <c r="A72" s="68"/>
      <c r="B72" s="75"/>
      <c r="C72" s="78" t="s">
        <v>124</v>
      </c>
      <c r="D72" s="78"/>
      <c r="E72" s="78" t="s">
        <v>18</v>
      </c>
      <c r="F72" s="79">
        <v>20000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70"/>
    </row>
    <row r="73" spans="1:30" x14ac:dyDescent="0.2">
      <c r="A73" s="68"/>
      <c r="B73" s="75"/>
      <c r="C73" s="78" t="s">
        <v>124</v>
      </c>
      <c r="D73" s="78"/>
      <c r="E73" s="78" t="s">
        <v>13</v>
      </c>
      <c r="F73" s="79">
        <v>27500</v>
      </c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70"/>
    </row>
    <row r="74" spans="1:30" x14ac:dyDescent="0.2">
      <c r="A74" s="68"/>
      <c r="B74" s="75"/>
      <c r="C74" s="78" t="s">
        <v>124</v>
      </c>
      <c r="D74" s="78"/>
      <c r="E74" s="78" t="s">
        <v>10</v>
      </c>
      <c r="F74" s="79">
        <v>35000</v>
      </c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70"/>
    </row>
    <row r="75" spans="1:30" x14ac:dyDescent="0.2">
      <c r="A75" s="68"/>
      <c r="B75" s="75"/>
      <c r="C75" s="78" t="s">
        <v>124</v>
      </c>
      <c r="D75" s="78"/>
      <c r="E75" s="78" t="s">
        <v>14</v>
      </c>
      <c r="F75" s="79">
        <v>50000</v>
      </c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70"/>
    </row>
    <row r="76" spans="1:30" x14ac:dyDescent="0.2">
      <c r="A76" s="68"/>
      <c r="B76" s="75"/>
      <c r="C76" s="78" t="s">
        <v>124</v>
      </c>
      <c r="D76" s="78"/>
      <c r="E76" s="78" t="s">
        <v>15</v>
      </c>
      <c r="F76" s="79">
        <v>65000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70"/>
    </row>
    <row r="77" spans="1:30" x14ac:dyDescent="0.2">
      <c r="A77" s="68"/>
      <c r="B77" s="75"/>
      <c r="C77" s="78" t="s">
        <v>124</v>
      </c>
      <c r="D77" s="78"/>
      <c r="E77" s="78" t="s">
        <v>11</v>
      </c>
      <c r="F77" s="79">
        <v>80000</v>
      </c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70"/>
    </row>
    <row r="78" spans="1:30" ht="48" x14ac:dyDescent="0.2">
      <c r="A78" s="68"/>
      <c r="B78" s="75"/>
      <c r="C78" s="78" t="s">
        <v>127</v>
      </c>
      <c r="D78" s="78"/>
      <c r="E78" s="78" t="s">
        <v>101</v>
      </c>
      <c r="F78" s="79">
        <v>7500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70"/>
    </row>
    <row r="79" spans="1:30" ht="17" thickBot="1" x14ac:dyDescent="0.25">
      <c r="A79" s="68"/>
      <c r="B79" s="80"/>
      <c r="C79" s="81"/>
      <c r="D79" s="81"/>
      <c r="E79" s="81"/>
      <c r="F79" s="82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70"/>
    </row>
    <row r="80" spans="1:30" s="63" customFormat="1" x14ac:dyDescent="0.2">
      <c r="A80" s="68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/>
    </row>
    <row r="81" spans="1:30" s="63" customFormat="1" x14ac:dyDescent="0.2">
      <c r="A81" s="72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4"/>
    </row>
    <row r="93" spans="1:30" x14ac:dyDescent="0.2">
      <c r="A93" s="64" t="s">
        <v>71</v>
      </c>
      <c r="B93" s="11"/>
      <c r="C93" s="11"/>
      <c r="D93" s="11"/>
      <c r="E93" s="11"/>
      <c r="H93" t="s">
        <v>113</v>
      </c>
    </row>
    <row r="94" spans="1:30" x14ac:dyDescent="0.2">
      <c r="B94" s="12" t="s">
        <v>5</v>
      </c>
      <c r="C94" s="11"/>
      <c r="D94" s="11"/>
      <c r="E94" s="11"/>
      <c r="I94" t="s">
        <v>5</v>
      </c>
    </row>
    <row r="95" spans="1:30" x14ac:dyDescent="0.2">
      <c r="B95" s="12" t="s">
        <v>6</v>
      </c>
      <c r="C95" s="11"/>
      <c r="D95" s="11"/>
      <c r="E95" s="11"/>
      <c r="I95" t="s">
        <v>119</v>
      </c>
    </row>
    <row r="96" spans="1:30" x14ac:dyDescent="0.2">
      <c r="B96" s="12" t="s">
        <v>7</v>
      </c>
      <c r="C96" s="11"/>
      <c r="D96" s="11"/>
      <c r="E96" s="11"/>
    </row>
    <row r="97" spans="1:9" x14ac:dyDescent="0.2">
      <c r="A97" s="64" t="s">
        <v>70</v>
      </c>
      <c r="B97" s="11"/>
      <c r="C97" s="11"/>
      <c r="D97" s="11"/>
      <c r="E97" s="11"/>
      <c r="H97" t="s">
        <v>7</v>
      </c>
    </row>
    <row r="98" spans="1:9" x14ac:dyDescent="0.2">
      <c r="B98" s="12" t="s">
        <v>5</v>
      </c>
      <c r="C98" s="11"/>
      <c r="D98" s="11"/>
      <c r="E98" s="11"/>
      <c r="I98" t="s">
        <v>114</v>
      </c>
    </row>
    <row r="99" spans="1:9" x14ac:dyDescent="0.2">
      <c r="B99" s="11"/>
      <c r="C99" s="13" t="s">
        <v>19</v>
      </c>
      <c r="D99" s="13"/>
      <c r="E99" s="11"/>
      <c r="I99" t="s">
        <v>115</v>
      </c>
    </row>
    <row r="100" spans="1:9" x14ac:dyDescent="0.2">
      <c r="B100" s="11"/>
      <c r="C100" s="11" t="s">
        <v>18</v>
      </c>
      <c r="D100" s="11"/>
      <c r="E100" s="11"/>
    </row>
    <row r="101" spans="1:9" x14ac:dyDescent="0.2">
      <c r="B101" s="11"/>
      <c r="C101" s="11" t="s">
        <v>13</v>
      </c>
      <c r="D101" s="11"/>
      <c r="E101" s="11"/>
      <c r="H101" t="s">
        <v>117</v>
      </c>
    </row>
    <row r="102" spans="1:9" x14ac:dyDescent="0.2">
      <c r="B102" s="11"/>
      <c r="C102" s="11" t="s">
        <v>10</v>
      </c>
      <c r="D102" s="11"/>
      <c r="E102" s="11"/>
      <c r="I102" t="s">
        <v>122</v>
      </c>
    </row>
    <row r="103" spans="1:9" x14ac:dyDescent="0.2">
      <c r="B103" s="11"/>
      <c r="C103" s="11" t="s">
        <v>14</v>
      </c>
      <c r="D103" s="11"/>
      <c r="E103" s="11"/>
      <c r="I103" t="s">
        <v>118</v>
      </c>
    </row>
    <row r="104" spans="1:9" x14ac:dyDescent="0.2">
      <c r="B104" s="11"/>
      <c r="C104" s="11" t="s">
        <v>15</v>
      </c>
      <c r="D104" s="11"/>
      <c r="E104" s="11"/>
    </row>
    <row r="105" spans="1:9" x14ac:dyDescent="0.2">
      <c r="B105" s="11"/>
      <c r="C105" s="11" t="s">
        <v>11</v>
      </c>
      <c r="D105" s="11"/>
      <c r="E105" s="11"/>
      <c r="H105" t="s">
        <v>116</v>
      </c>
    </row>
    <row r="106" spans="1:9" x14ac:dyDescent="0.2">
      <c r="B106" s="12" t="s">
        <v>6</v>
      </c>
      <c r="C106" s="11"/>
      <c r="D106" s="11"/>
      <c r="E106" s="11"/>
      <c r="I106" t="s">
        <v>125</v>
      </c>
    </row>
    <row r="107" spans="1:9" x14ac:dyDescent="0.2">
      <c r="B107" s="11"/>
      <c r="C107" s="13" t="s">
        <v>19</v>
      </c>
      <c r="D107" s="13"/>
      <c r="E107" s="11"/>
      <c r="I107" t="s">
        <v>120</v>
      </c>
    </row>
    <row r="108" spans="1:9" x14ac:dyDescent="0.2">
      <c r="B108" s="11"/>
      <c r="C108" s="11" t="s">
        <v>18</v>
      </c>
      <c r="D108" s="11"/>
      <c r="E108" s="11"/>
      <c r="I108" t="s">
        <v>121</v>
      </c>
    </row>
    <row r="109" spans="1:9" x14ac:dyDescent="0.2">
      <c r="B109" s="11"/>
      <c r="C109" s="11" t="s">
        <v>13</v>
      </c>
      <c r="D109" s="11"/>
      <c r="E109" s="11"/>
    </row>
    <row r="110" spans="1:9" x14ac:dyDescent="0.2">
      <c r="B110" s="11"/>
      <c r="C110" s="11" t="s">
        <v>10</v>
      </c>
      <c r="D110" s="11"/>
      <c r="E110" s="11"/>
    </row>
    <row r="111" spans="1:9" x14ac:dyDescent="0.2">
      <c r="B111" s="11"/>
      <c r="C111" s="11" t="s">
        <v>14</v>
      </c>
      <c r="D111" s="11"/>
      <c r="E111" s="11"/>
    </row>
    <row r="112" spans="1:9" x14ac:dyDescent="0.2">
      <c r="B112" s="11"/>
      <c r="C112" s="11" t="s">
        <v>15</v>
      </c>
      <c r="D112" s="11"/>
      <c r="E112" s="11"/>
    </row>
    <row r="113" spans="1:5" x14ac:dyDescent="0.2">
      <c r="B113" s="11"/>
      <c r="C113" s="11" t="s">
        <v>11</v>
      </c>
      <c r="D113" s="11"/>
      <c r="E113" s="11"/>
    </row>
    <row r="114" spans="1:5" x14ac:dyDescent="0.2">
      <c r="B114" s="12" t="s">
        <v>7</v>
      </c>
      <c r="C114" s="11"/>
      <c r="D114" s="11"/>
      <c r="E114" s="11"/>
    </row>
    <row r="115" spans="1:5" x14ac:dyDescent="0.2">
      <c r="B115" s="11"/>
      <c r="C115" s="11" t="s">
        <v>19</v>
      </c>
      <c r="D115" s="11"/>
      <c r="E115" s="11"/>
    </row>
    <row r="116" spans="1:5" x14ac:dyDescent="0.2">
      <c r="B116" s="11"/>
      <c r="C116" s="11" t="s">
        <v>18</v>
      </c>
      <c r="D116" s="11"/>
      <c r="E116" s="11"/>
    </row>
    <row r="117" spans="1:5" x14ac:dyDescent="0.2">
      <c r="B117" s="11"/>
      <c r="C117" s="11" t="s">
        <v>13</v>
      </c>
      <c r="D117" s="11"/>
      <c r="E117" s="11"/>
    </row>
    <row r="118" spans="1:5" x14ac:dyDescent="0.2">
      <c r="B118" s="11"/>
      <c r="C118" s="11" t="s">
        <v>10</v>
      </c>
      <c r="D118" s="11"/>
      <c r="E118" s="11"/>
    </row>
    <row r="119" spans="1:5" x14ac:dyDescent="0.2">
      <c r="B119" s="11"/>
      <c r="C119" s="11" t="s">
        <v>14</v>
      </c>
      <c r="D119" s="11"/>
      <c r="E119" s="11"/>
    </row>
    <row r="120" spans="1:5" x14ac:dyDescent="0.2">
      <c r="B120" s="11"/>
      <c r="C120" s="11" t="s">
        <v>15</v>
      </c>
      <c r="D120" s="11"/>
      <c r="E120" s="11"/>
    </row>
    <row r="121" spans="1:5" x14ac:dyDescent="0.2">
      <c r="B121" s="11"/>
      <c r="C121" s="11" t="s">
        <v>11</v>
      </c>
      <c r="D121" s="11"/>
      <c r="E121" s="11"/>
    </row>
    <row r="122" spans="1:5" x14ac:dyDescent="0.2">
      <c r="B122" s="11"/>
      <c r="C122" s="11"/>
      <c r="D122" s="11"/>
      <c r="E122" s="11"/>
    </row>
    <row r="123" spans="1:5" x14ac:dyDescent="0.2">
      <c r="A123" s="64"/>
      <c r="B123" s="11" t="s">
        <v>103</v>
      </c>
      <c r="C123" s="11" t="s">
        <v>101</v>
      </c>
      <c r="D123" s="11"/>
      <c r="E123" s="11"/>
    </row>
    <row r="124" spans="1:5" x14ac:dyDescent="0.2">
      <c r="B124" s="11" t="s">
        <v>102</v>
      </c>
      <c r="C124" s="11" t="s">
        <v>101</v>
      </c>
      <c r="D124" s="11"/>
      <c r="E124" s="11"/>
    </row>
    <row r="125" spans="1:5" x14ac:dyDescent="0.2">
      <c r="B125" s="11"/>
      <c r="C125" s="11"/>
      <c r="D125" s="11"/>
      <c r="E125" s="11"/>
    </row>
    <row r="126" spans="1:5" x14ac:dyDescent="0.2">
      <c r="A126" s="64" t="s">
        <v>36</v>
      </c>
      <c r="B126" s="11" t="s">
        <v>54</v>
      </c>
      <c r="C126" s="11"/>
      <c r="D126" s="11"/>
      <c r="E126" s="11"/>
    </row>
    <row r="127" spans="1:5" x14ac:dyDescent="0.2">
      <c r="B127" s="11"/>
      <c r="C127" s="11" t="s">
        <v>40</v>
      </c>
      <c r="D127" s="11"/>
      <c r="E127" s="11">
        <v>1</v>
      </c>
    </row>
    <row r="128" spans="1:5" x14ac:dyDescent="0.2">
      <c r="B128" s="11"/>
      <c r="C128" s="11" t="s">
        <v>42</v>
      </c>
      <c r="D128" s="11"/>
      <c r="E128" s="11">
        <v>0.75</v>
      </c>
    </row>
    <row r="129" spans="1:8" x14ac:dyDescent="0.2">
      <c r="B129" s="11"/>
      <c r="C129" s="11" t="s">
        <v>48</v>
      </c>
      <c r="D129" s="11"/>
      <c r="E129" s="11">
        <v>0.5</v>
      </c>
    </row>
    <row r="130" spans="1:8" x14ac:dyDescent="0.2">
      <c r="B130" s="11"/>
      <c r="C130" s="11" t="s">
        <v>43</v>
      </c>
      <c r="D130" s="11"/>
      <c r="E130" s="11">
        <v>0.33</v>
      </c>
    </row>
    <row r="131" spans="1:8" x14ac:dyDescent="0.2">
      <c r="B131" s="11"/>
      <c r="C131" s="11" t="s">
        <v>56</v>
      </c>
      <c r="D131" s="11"/>
      <c r="E131" s="11">
        <v>0.33</v>
      </c>
    </row>
    <row r="132" spans="1:8" x14ac:dyDescent="0.2">
      <c r="B132" s="11"/>
      <c r="C132" s="11"/>
      <c r="D132" s="11"/>
      <c r="E132" s="11"/>
    </row>
    <row r="133" spans="1:8" x14ac:dyDescent="0.2">
      <c r="B133" s="11" t="s">
        <v>55</v>
      </c>
      <c r="C133" s="11"/>
      <c r="D133" s="11"/>
      <c r="E133" s="11"/>
    </row>
    <row r="134" spans="1:8" x14ac:dyDescent="0.2">
      <c r="B134" s="11"/>
      <c r="C134" s="11" t="s">
        <v>53</v>
      </c>
      <c r="D134" s="11"/>
      <c r="E134" s="11">
        <v>0.33</v>
      </c>
    </row>
    <row r="135" spans="1:8" x14ac:dyDescent="0.2">
      <c r="B135" s="11"/>
      <c r="C135" s="11"/>
      <c r="D135" s="11"/>
      <c r="E135" s="11"/>
    </row>
    <row r="136" spans="1:8" x14ac:dyDescent="0.2">
      <c r="A136" s="64" t="s">
        <v>57</v>
      </c>
      <c r="B136" s="11"/>
      <c r="C136" s="11"/>
      <c r="D136" s="11"/>
      <c r="E136" s="11"/>
    </row>
    <row r="137" spans="1:8" x14ac:dyDescent="0.2">
      <c r="B137" s="11"/>
      <c r="C137" s="11" t="s">
        <v>44</v>
      </c>
      <c r="D137" s="11"/>
      <c r="E137" s="11"/>
    </row>
    <row r="138" spans="1:8" x14ac:dyDescent="0.2">
      <c r="B138" s="11"/>
      <c r="C138" s="11">
        <v>2</v>
      </c>
      <c r="D138" s="11"/>
      <c r="E138" s="11"/>
    </row>
    <row r="139" spans="1:8" x14ac:dyDescent="0.2">
      <c r="B139" s="11"/>
      <c r="C139" s="11">
        <v>1</v>
      </c>
      <c r="D139" s="11"/>
      <c r="E139" s="11"/>
    </row>
    <row r="140" spans="1:8" x14ac:dyDescent="0.2">
      <c r="B140" s="11"/>
      <c r="C140" s="11" t="s">
        <v>58</v>
      </c>
      <c r="D140" s="11"/>
      <c r="E140" s="11"/>
      <c r="H140" s="2"/>
    </row>
    <row r="141" spans="1:8" x14ac:dyDescent="0.2">
      <c r="B141" s="11"/>
      <c r="C141" s="11"/>
      <c r="D141" s="11"/>
      <c r="E141" s="11"/>
    </row>
    <row r="142" spans="1:8" x14ac:dyDescent="0.2">
      <c r="A142" s="64" t="s">
        <v>59</v>
      </c>
      <c r="B142" s="11"/>
      <c r="C142" s="11"/>
      <c r="D142" s="11"/>
      <c r="E142" s="11"/>
    </row>
    <row r="143" spans="1:8" x14ac:dyDescent="0.2">
      <c r="B143" s="11"/>
      <c r="C143" s="11" t="s">
        <v>60</v>
      </c>
      <c r="D143" s="11"/>
      <c r="E143" s="11">
        <v>1</v>
      </c>
    </row>
    <row r="144" spans="1:8" x14ac:dyDescent="0.2">
      <c r="B144" s="11"/>
      <c r="C144" s="11" t="s">
        <v>61</v>
      </c>
      <c r="D144" s="11"/>
      <c r="E144" s="11">
        <v>0.8</v>
      </c>
    </row>
    <row r="145" spans="1:5" x14ac:dyDescent="0.2">
      <c r="B145" s="11"/>
      <c r="C145" s="11" t="s">
        <v>62</v>
      </c>
      <c r="D145" s="11"/>
      <c r="E145" s="11">
        <v>0.5</v>
      </c>
    </row>
    <row r="146" spans="1:5" x14ac:dyDescent="0.2">
      <c r="B146" s="11"/>
      <c r="C146" s="11" t="s">
        <v>63</v>
      </c>
      <c r="D146" s="11"/>
      <c r="E146" s="11">
        <v>0.5</v>
      </c>
    </row>
    <row r="147" spans="1:5" x14ac:dyDescent="0.2">
      <c r="B147" s="11"/>
      <c r="C147" s="11"/>
      <c r="D147" s="11"/>
      <c r="E147" s="11"/>
    </row>
    <row r="148" spans="1:5" x14ac:dyDescent="0.2">
      <c r="A148" s="64" t="s">
        <v>64</v>
      </c>
      <c r="B148" s="11"/>
      <c r="C148" s="11"/>
      <c r="D148" s="11"/>
      <c r="E148" s="11"/>
    </row>
    <row r="149" spans="1:5" x14ac:dyDescent="0.2">
      <c r="B149" s="11"/>
      <c r="C149" s="11" t="s">
        <v>44</v>
      </c>
      <c r="D149" s="11"/>
      <c r="E149" s="11"/>
    </row>
    <row r="150" spans="1:5" x14ac:dyDescent="0.2">
      <c r="B150" s="11"/>
      <c r="C150" s="11" t="s">
        <v>65</v>
      </c>
      <c r="D150" s="11"/>
      <c r="E150" s="11">
        <v>1</v>
      </c>
    </row>
    <row r="151" spans="1:5" x14ac:dyDescent="0.2">
      <c r="B151" s="11"/>
      <c r="C151" s="11" t="s">
        <v>66</v>
      </c>
      <c r="D151" s="11"/>
      <c r="E151" s="35">
        <v>2.5</v>
      </c>
    </row>
    <row r="152" spans="1:5" x14ac:dyDescent="0.2">
      <c r="B152" s="11"/>
      <c r="C152" s="11" t="s">
        <v>68</v>
      </c>
      <c r="D152" s="11"/>
      <c r="E152" s="35"/>
    </row>
    <row r="153" spans="1:5" x14ac:dyDescent="0.2">
      <c r="B153" s="11"/>
      <c r="C153" s="11" t="s">
        <v>67</v>
      </c>
      <c r="D153" s="11"/>
      <c r="E153" s="35"/>
    </row>
    <row r="154" spans="1:5" x14ac:dyDescent="0.2">
      <c r="B154" s="11"/>
      <c r="C154" s="11"/>
      <c r="D154" s="11"/>
      <c r="E154" s="11"/>
    </row>
    <row r="155" spans="1:5" x14ac:dyDescent="0.2">
      <c r="A155" s="64" t="s">
        <v>69</v>
      </c>
      <c r="B155" s="11"/>
      <c r="C155" s="11"/>
      <c r="D155" s="11"/>
      <c r="E155" s="11"/>
    </row>
    <row r="156" spans="1:5" x14ac:dyDescent="0.2">
      <c r="B156" s="11"/>
      <c r="C156" s="11">
        <v>1</v>
      </c>
      <c r="D156" s="11"/>
      <c r="E156" s="11">
        <v>1</v>
      </c>
    </row>
    <row r="157" spans="1:5" x14ac:dyDescent="0.2">
      <c r="B157" s="11"/>
      <c r="C157" s="11">
        <v>2</v>
      </c>
      <c r="D157" s="11"/>
      <c r="E157" s="11">
        <v>0.9</v>
      </c>
    </row>
    <row r="158" spans="1:5" x14ac:dyDescent="0.2">
      <c r="B158" s="11"/>
      <c r="C158" s="11">
        <v>3</v>
      </c>
      <c r="D158" s="11"/>
      <c r="E158" s="11">
        <v>0.82499999999999996</v>
      </c>
    </row>
    <row r="159" spans="1:5" x14ac:dyDescent="0.2">
      <c r="B159" s="11"/>
      <c r="C159" s="11">
        <v>5</v>
      </c>
      <c r="D159" s="11"/>
      <c r="E159" s="11">
        <v>0.75</v>
      </c>
    </row>
    <row r="160" spans="1:5" x14ac:dyDescent="0.2">
      <c r="B160" s="11"/>
      <c r="C160" s="11">
        <v>7</v>
      </c>
      <c r="D160" s="11"/>
      <c r="E160" s="11">
        <v>0.7</v>
      </c>
    </row>
    <row r="161" spans="1:5" x14ac:dyDescent="0.2">
      <c r="A161" s="64" t="s">
        <v>100</v>
      </c>
      <c r="B161" s="11"/>
      <c r="C161" s="11"/>
      <c r="D161" s="11"/>
      <c r="E161" s="11"/>
    </row>
    <row r="162" spans="1:5" x14ac:dyDescent="0.2">
      <c r="B162" s="11"/>
      <c r="C162" s="11">
        <v>5</v>
      </c>
      <c r="D162" s="11"/>
      <c r="E162" s="11">
        <v>1</v>
      </c>
    </row>
    <row r="163" spans="1:5" x14ac:dyDescent="0.2">
      <c r="B163" s="11"/>
      <c r="C163" s="11">
        <v>6</v>
      </c>
      <c r="D163" s="11"/>
      <c r="E163" s="11">
        <v>1.2</v>
      </c>
    </row>
    <row r="164" spans="1:5" x14ac:dyDescent="0.2">
      <c r="B164" s="11"/>
      <c r="C164" s="11">
        <v>7</v>
      </c>
      <c r="D164" s="11"/>
      <c r="E164" s="11">
        <v>1.4</v>
      </c>
    </row>
    <row r="165" spans="1:5" x14ac:dyDescent="0.2">
      <c r="B165" s="11"/>
      <c r="C165" s="11">
        <v>8</v>
      </c>
      <c r="D165" s="11"/>
      <c r="E165" s="11">
        <v>1.6</v>
      </c>
    </row>
    <row r="166" spans="1:5" x14ac:dyDescent="0.2">
      <c r="B166" s="11"/>
      <c r="C166" s="11">
        <v>9</v>
      </c>
      <c r="D166" s="11"/>
      <c r="E166" s="11">
        <v>1.8</v>
      </c>
    </row>
    <row r="167" spans="1:5" x14ac:dyDescent="0.2">
      <c r="B167" s="11"/>
      <c r="C167" s="11">
        <v>10</v>
      </c>
      <c r="D167" s="11"/>
      <c r="E167" s="11">
        <v>2</v>
      </c>
    </row>
  </sheetData>
  <mergeCells count="7">
    <mergeCell ref="AA27:AC27"/>
    <mergeCell ref="U27:V27"/>
    <mergeCell ref="X27:Y27"/>
    <mergeCell ref="B27:F27"/>
    <mergeCell ref="H27:I27"/>
    <mergeCell ref="K27:L27"/>
    <mergeCell ref="R27:S27"/>
  </mergeCells>
  <dataValidations count="8">
    <dataValidation type="list" allowBlank="1" showInputMessage="1" showErrorMessage="1" sqref="E17">
      <formula1>$AA$29:$AA$38</formula1>
    </dataValidation>
    <dataValidation type="list" allowBlank="1" showInputMessage="1" showErrorMessage="1" sqref="E9:E10">
      <formula1>$K$29:$K$33</formula1>
    </dataValidation>
    <dataValidation type="list" allowBlank="1" showInputMessage="1" showErrorMessage="1" sqref="E7:E8">
      <formula1>$H$29:$H$34</formula1>
    </dataValidation>
    <dataValidation type="list" allowBlank="1" showInputMessage="1" showErrorMessage="1" sqref="E3:E4">
      <formula1>$N$29:$N$36</formula1>
    </dataValidation>
    <dataValidation type="list" allowBlank="1" showInputMessage="1" showErrorMessage="1" sqref="E5:E6">
      <formula1>INDIRECT(SUBSTITUTE(SUBSTITUTE(SUBSTITUTE(SUBSTITUTE(E3,":","_"),"-","_"),"/","_")," ","_"))</formula1>
    </dataValidation>
    <dataValidation type="list" allowBlank="1" showInputMessage="1" showErrorMessage="1" sqref="E15:E16">
      <formula1>$R$29:$R$33</formula1>
    </dataValidation>
    <dataValidation type="list" allowBlank="1" showInputMessage="1" showErrorMessage="1" sqref="E11:E12">
      <formula1>$U$29:$U$32</formula1>
    </dataValidation>
    <dataValidation type="list" allowBlank="1" showInputMessage="1" showErrorMessage="1" sqref="E13:E14">
      <formula1>$X$29:$X$33</formula1>
    </dataValidation>
  </dataValidations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Pricing Grid</vt:lpstr>
      <vt:lpstr>Pricing Grid By Class</vt:lpstr>
      <vt:lpstr>Pricing Grid By Retriever Type</vt:lpstr>
      <vt:lpstr>Pricing Grid By Geo</vt:lpstr>
      <vt:lpstr>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Brosso</dc:creator>
  <cp:lastModifiedBy>Microsoft Office User</cp:lastModifiedBy>
  <dcterms:created xsi:type="dcterms:W3CDTF">2015-06-29T22:48:50Z</dcterms:created>
  <dcterms:modified xsi:type="dcterms:W3CDTF">2017-01-27T17:41:10Z</dcterms:modified>
</cp:coreProperties>
</file>