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Dmitrii\Desktop\walmart project\"/>
    </mc:Choice>
  </mc:AlternateContent>
  <xr:revisionPtr revIDLastSave="0" documentId="13_ncr:1_{E3A3F46B-254B-4991-97B7-041EC3C6F2FD}" xr6:coauthVersionLast="47" xr6:coauthVersionMax="47" xr10:uidLastSave="{00000000-0000-0000-0000-000000000000}"/>
  <bookViews>
    <workbookView xWindow="-108" yWindow="-108" windowWidth="23256" windowHeight="12576" activeTab="4" xr2:uid="{00000000-000D-0000-FFFF-FFFF00000000}"/>
  </bookViews>
  <sheets>
    <sheet name="Main Table" sheetId="1" r:id="rId1"/>
    <sheet name="Soft skills" sheetId="4" r:id="rId2"/>
    <sheet name="Tech skills" sheetId="6" r:id="rId3"/>
    <sheet name="Branch" sheetId="9" r:id="rId4"/>
    <sheet name="Company" sheetId="8" r:id="rId5"/>
    <sheet name="Calculations" sheetId="7" r:id="rId6"/>
    <sheet name="Sheet3" sheetId="5" state="hidden" r:id="rId7"/>
  </sheets>
  <definedNames>
    <definedName name="ExternalData_1" localSheetId="4" hidden="1">Company!$A$1:$B$74</definedName>
    <definedName name="ExternalData_1" localSheetId="1" hidden="1">'Soft skills'!$A$1:$B$101</definedName>
    <definedName name="ExternalData_1" localSheetId="2" hidden="1">'Tech skills'!$A$1:$B$191</definedName>
    <definedName name="ExternalData_2" localSheetId="3" hidden="1">Branch!$A$1:$B$35</definedName>
    <definedName name="Slicer_Branch">#N/A</definedName>
    <definedName name="Slicer_Experience">#N/A</definedName>
    <definedName name="Slicer_Federal_Land">#N/A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1" i="7" l="1"/>
  <c r="B20" i="7"/>
  <c r="B19" i="7"/>
  <c r="B18" i="7"/>
  <c r="B15" i="7"/>
  <c r="B17" i="7"/>
  <c r="B16" i="7"/>
  <c r="B8" i="7"/>
  <c r="B7" i="7"/>
  <c r="B6" i="7"/>
  <c r="B5" i="7"/>
  <c r="B4" i="7"/>
  <c r="B3" i="7"/>
  <c r="K3" i="7"/>
  <c r="J3" i="7"/>
  <c r="I3" i="7"/>
  <c r="H3" i="7"/>
  <c r="F5" i="7"/>
  <c r="E5" i="7"/>
  <c r="F6" i="7"/>
  <c r="E6" i="7"/>
  <c r="F3" i="7"/>
  <c r="F4" i="7"/>
  <c r="E3" i="7"/>
  <c r="E4" i="7"/>
  <c r="E12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AB006C0-97FB-4F67-8F27-6B53F55FBEA2}" keepAlive="1" name="Query - Sheet1" description="Connection to the 'Sheet1' query in the workbook." type="5" refreshedVersion="0" background="1">
    <dbPr connection="Provider=Microsoft.Mashup.OleDb.1;Data Source=$Workbook$;Location=Sheet1;Extended Properties=&quot;&quot;" command="SELECT * FROM [Sheet1]"/>
  </connection>
  <connection id="2" xr16:uid="{0EDF588A-5DF9-4FEB-9EC0-DC1786E1C7F7}" keepAlive="1" name="Query - Sheet1 (2)" description="Connection to the 'Sheet1 (2)' query in the workbook." type="5" refreshedVersion="7" background="1" saveData="1">
    <dbPr connection="Provider=Microsoft.Mashup.OleDb.1;Data Source=$Workbook$;Location=&quot;Sheet1 (2)&quot;;Extended Properties=&quot;&quot;" command="SELECT * FROM [Sheet1 (2)]"/>
  </connection>
  <connection id="3" xr16:uid="{7CB3FDA3-279F-49ED-9CF7-43B6F01E5695}" keepAlive="1" name="Query - Sheet1 (3)" description="Connection to the 'Sheet1 (3)' query in the workbook." type="5" refreshedVersion="7" background="1" saveData="1">
    <dbPr connection="Provider=Microsoft.Mashup.OleDb.1;Data Source=$Workbook$;Location=&quot;Sheet1 (3)&quot;;Extended Properties=&quot;&quot;" command="SELECT * FROM [Sheet1 (3)]"/>
  </connection>
  <connection id="4" xr16:uid="{A72AE855-57B2-41A8-B0ED-D73A8C901052}" keepAlive="1" name="Query - Sheet1 (4)" description="Connection to the 'Sheet1 (4)' query in the workbook." type="5" refreshedVersion="7" background="1" saveData="1">
    <dbPr connection="Provider=Microsoft.Mashup.OleDb.1;Data Source=$Workbook$;Location=&quot;Sheet1 (4)&quot;;Extended Properties=&quot;&quot;" command="SELECT * FROM [Sheet1 (4)]"/>
  </connection>
  <connection id="5" xr16:uid="{94DF14CF-E817-4B4D-88BD-0F1997EA2622}" keepAlive="1" name="Query - Sheet1 (5)" description="Connection to the 'Sheet1 (5)' query in the workbook." type="5" refreshedVersion="7" background="1" saveData="1">
    <dbPr connection="Provider=Microsoft.Mashup.OleDb.1;Data Source=$Workbook$;Location=&quot;Sheet1 (5)&quot;;Extended Properties=&quot;&quot;" command="SELECT * FROM [Sheet1 (5)]"/>
  </connection>
</connections>
</file>

<file path=xl/sharedStrings.xml><?xml version="1.0" encoding="utf-8"?>
<sst xmlns="http://schemas.openxmlformats.org/spreadsheetml/2006/main" count="962" uniqueCount="473">
  <si>
    <t>Company_Name</t>
  </si>
  <si>
    <t>Branch</t>
  </si>
  <si>
    <t>Location</t>
  </si>
  <si>
    <t>Monthly Brutto Salary</t>
  </si>
  <si>
    <t>Experience</t>
  </si>
  <si>
    <t>United Nations</t>
  </si>
  <si>
    <t>Not specified</t>
  </si>
  <si>
    <t>Wien, W</t>
  </si>
  <si>
    <t>Erste Digital</t>
  </si>
  <si>
    <t>Finance</t>
  </si>
  <si>
    <t>Erste Group Bank AG</t>
  </si>
  <si>
    <t>Homeoffice in Wien, W</t>
  </si>
  <si>
    <t>TELUS International</t>
  </si>
  <si>
    <t>IT</t>
  </si>
  <si>
    <t>Homeoffice</t>
  </si>
  <si>
    <t>ÖBB Konzern</t>
  </si>
  <si>
    <t>Rail transport, Cargo transport, Services</t>
  </si>
  <si>
    <t>MeisterLabs</t>
  </si>
  <si>
    <t>TrueChoice Solutions</t>
  </si>
  <si>
    <t>Software Development</t>
  </si>
  <si>
    <t>Red Bull</t>
  </si>
  <si>
    <t>Conglomerate</t>
  </si>
  <si>
    <t>Thalgau, S</t>
  </si>
  <si>
    <t>allUpp GmbH</t>
  </si>
  <si>
    <t>INNIO</t>
  </si>
  <si>
    <t>Energy</t>
  </si>
  <si>
    <t>Jenbach, T</t>
  </si>
  <si>
    <t>Gebrüder Weiss GmbH</t>
  </si>
  <si>
    <t>Transport, Logistics</t>
  </si>
  <si>
    <t>Maria Lanzendorf, NÖ</t>
  </si>
  <si>
    <t>Lingvano GmbH</t>
  </si>
  <si>
    <t>E-Learning Providers</t>
  </si>
  <si>
    <t>Springtime Technologies GmbH</t>
  </si>
  <si>
    <t>Mödling, NÖ</t>
  </si>
  <si>
    <t>TD Trusted Decisions GmbH</t>
  </si>
  <si>
    <t>Consulting</t>
  </si>
  <si>
    <t>Wels, OÖ</t>
  </si>
  <si>
    <t>Hutchison Drei Austria</t>
  </si>
  <si>
    <t>Telecommunications</t>
  </si>
  <si>
    <t>Österreich</t>
  </si>
  <si>
    <t>T-MOBILE</t>
  </si>
  <si>
    <t>STRABAG BRVZ GmbH</t>
  </si>
  <si>
    <t>Construction</t>
  </si>
  <si>
    <t>smartpoint dataformers GmbH</t>
  </si>
  <si>
    <t>Karrieremanufaktur eu</t>
  </si>
  <si>
    <t>Recruitment</t>
  </si>
  <si>
    <t>Flughafen Wien, NÖ</t>
  </si>
  <si>
    <t>Tractive</t>
  </si>
  <si>
    <t>Software Technology, Hardware</t>
  </si>
  <si>
    <t>Pasching, OÖ</t>
  </si>
  <si>
    <t>REWE Group</t>
  </si>
  <si>
    <t>Retail</t>
  </si>
  <si>
    <t>Wien 12. Bezirk (Meidling), W</t>
  </si>
  <si>
    <t>ANGEHEUERT Recruiting</t>
  </si>
  <si>
    <t>Human Resources Services</t>
  </si>
  <si>
    <t>Salzburg, S</t>
  </si>
  <si>
    <t>REWE International IT</t>
  </si>
  <si>
    <t>b.telligent</t>
  </si>
  <si>
    <t>JTI - Japan Tobacco International</t>
  </si>
  <si>
    <t>Cardcomplete</t>
  </si>
  <si>
    <t>Oberbank</t>
  </si>
  <si>
    <t>Linz, OÖ</t>
  </si>
  <si>
    <t>Ticket Gretchen GmbH &amp; Graf Moser Management GmbH</t>
  </si>
  <si>
    <t>GoStudent</t>
  </si>
  <si>
    <t>Education Administration Programs</t>
  </si>
  <si>
    <t>wikifolio Financial Technologies AG</t>
  </si>
  <si>
    <t>WESTbahn Management GmbH</t>
  </si>
  <si>
    <t>Rail transport</t>
  </si>
  <si>
    <t>Keyrock</t>
  </si>
  <si>
    <t>Interessengemeinschaft Windkraft Österreich-IGW</t>
  </si>
  <si>
    <t>Sankt Pölten, NÖ</t>
  </si>
  <si>
    <t>Cloudflight</t>
  </si>
  <si>
    <t>Prewave GmbH</t>
  </si>
  <si>
    <t>Avanade</t>
  </si>
  <si>
    <t>Innsbruck, T</t>
  </si>
  <si>
    <t>data square GmbH</t>
  </si>
  <si>
    <t>Amazon Development Center Austria GmbH</t>
  </si>
  <si>
    <t>Graz, ST</t>
  </si>
  <si>
    <t>Liebherr-Werk Bischofshofen GmbH</t>
  </si>
  <si>
    <t>Industrial Machinery Manufacturing</t>
  </si>
  <si>
    <t>Bischofshofen, S</t>
  </si>
  <si>
    <t>Erste Digital GmbH</t>
  </si>
  <si>
    <t>SOSi</t>
  </si>
  <si>
    <t>Defense and Space Manufacturing</t>
  </si>
  <si>
    <t>MediaMarkt Österreich GmbH</t>
  </si>
  <si>
    <t>Vösendorf, NÖ</t>
  </si>
  <si>
    <t>jö Bonus Club</t>
  </si>
  <si>
    <t>Customer loyalty programs</t>
  </si>
  <si>
    <t>Synatix GmbH</t>
  </si>
  <si>
    <t>Imperial Brands</t>
  </si>
  <si>
    <t>WEBÖSTERREICH.AT</t>
  </si>
  <si>
    <t>Krems an der Donau, NÖ</t>
  </si>
  <si>
    <t>Wienerberger AG</t>
  </si>
  <si>
    <t>Building materials</t>
  </si>
  <si>
    <t>International Atomic Energy Agency</t>
  </si>
  <si>
    <t>HOFER KG</t>
  </si>
  <si>
    <t>Sattledt, OÖ</t>
  </si>
  <si>
    <t>Amazon Transport Austria GmbH - H77</t>
  </si>
  <si>
    <t>Unterpremstätten, ST</t>
  </si>
  <si>
    <t>BMW Group Salzburg</t>
  </si>
  <si>
    <t>Automotive</t>
  </si>
  <si>
    <t>BOA Technology</t>
  </si>
  <si>
    <t>Production</t>
  </si>
  <si>
    <t>Mondsee, OÖ</t>
  </si>
  <si>
    <t>Fuschl am See, S</t>
  </si>
  <si>
    <t>Aon Corporation</t>
  </si>
  <si>
    <t>Plansee Group</t>
  </si>
  <si>
    <t>Powder-metallurgical materials</t>
  </si>
  <si>
    <t>Reutte, T</t>
  </si>
  <si>
    <t>Dynatrace</t>
  </si>
  <si>
    <t>ORF Österreichischer Rundfunk</t>
  </si>
  <si>
    <t>SGS</t>
  </si>
  <si>
    <t>Testing</t>
  </si>
  <si>
    <t>Elsbethen, S</t>
  </si>
  <si>
    <t>Welser Profile Austria GmbH</t>
  </si>
  <si>
    <t>Metal Products</t>
  </si>
  <si>
    <t>Gresten, NÖ</t>
  </si>
  <si>
    <t>A1 Telekom Austria</t>
  </si>
  <si>
    <t>Niederösterreich</t>
  </si>
  <si>
    <t/>
  </si>
  <si>
    <t>Computools</t>
  </si>
  <si>
    <t>Wien Energie GmbH</t>
  </si>
  <si>
    <t xml:space="preserve">Energy </t>
  </si>
  <si>
    <t>Wien 3. Bezirk (Landstraße), W</t>
  </si>
  <si>
    <t>hi.health</t>
  </si>
  <si>
    <t>Insurance</t>
  </si>
  <si>
    <t>Triumph International</t>
  </si>
  <si>
    <t>Wiener Neustadt, NÖ</t>
  </si>
  <si>
    <t>EV Group</t>
  </si>
  <si>
    <t>Sankt Florian, OÖ</t>
  </si>
  <si>
    <t>pplwise</t>
  </si>
  <si>
    <t>Recruiting</t>
  </si>
  <si>
    <t>Raiffeisenlandesbank Niederösterreich-Wien AG</t>
  </si>
  <si>
    <t>illwerke vkw</t>
  </si>
  <si>
    <t>Bregenz, V</t>
  </si>
  <si>
    <t>SAP</t>
  </si>
  <si>
    <t>Software</t>
  </si>
  <si>
    <t>Semantic Web Company</t>
  </si>
  <si>
    <t>Wien 7. Bezirk (Neubau), W</t>
  </si>
  <si>
    <t>Eaton</t>
  </si>
  <si>
    <t>ROAST</t>
  </si>
  <si>
    <t>Advertising Services</t>
  </si>
  <si>
    <t>Vorarlberg</t>
  </si>
  <si>
    <t>Magna International Inc.</t>
  </si>
  <si>
    <t>International organisation</t>
  </si>
  <si>
    <t>Thermo Fisher Scientific</t>
  </si>
  <si>
    <t xml:space="preserve">laboratory equipment </t>
  </si>
  <si>
    <t>laboratory equipment</t>
  </si>
  <si>
    <t>Home Office</t>
  </si>
  <si>
    <t>Commvault</t>
  </si>
  <si>
    <t>accilium Group GmbH</t>
  </si>
  <si>
    <t>Atos</t>
  </si>
  <si>
    <t>W</t>
  </si>
  <si>
    <t>S</t>
  </si>
  <si>
    <t>T</t>
  </si>
  <si>
    <t>NÖ</t>
  </si>
  <si>
    <t>OÖ</t>
  </si>
  <si>
    <t>ST</t>
  </si>
  <si>
    <t>Federal Land</t>
  </si>
  <si>
    <t>Soft Skill</t>
  </si>
  <si>
    <t>Count</t>
  </si>
  <si>
    <t>Analytical thinking</t>
  </si>
  <si>
    <t>Team Player</t>
  </si>
  <si>
    <t>proactive</t>
  </si>
  <si>
    <t>commercial Insight</t>
  </si>
  <si>
    <t>Creativity</t>
  </si>
  <si>
    <t>motivated</t>
  </si>
  <si>
    <t>Structured way of working</t>
  </si>
  <si>
    <t>Interpersonal Skills</t>
  </si>
  <si>
    <t>attention to detail</t>
  </si>
  <si>
    <t>Organizational Skills</t>
  </si>
  <si>
    <t>Flexibility</t>
  </si>
  <si>
    <t>Initiative</t>
  </si>
  <si>
    <t>the rethinking</t>
  </si>
  <si>
    <t>the focused</t>
  </si>
  <si>
    <t>the unusual</t>
  </si>
  <si>
    <t>inquisitive way of working</t>
  </si>
  <si>
    <t>the open</t>
  </si>
  <si>
    <t>precise</t>
  </si>
  <si>
    <t>Solution-oriented</t>
  </si>
  <si>
    <t xml:space="preserve">purposeful </t>
  </si>
  <si>
    <t>organized</t>
  </si>
  <si>
    <t>the co-thinking</t>
  </si>
  <si>
    <t>research skills</t>
  </si>
  <si>
    <t>good understanding of business processes</t>
  </si>
  <si>
    <t>working in cross-functional teams</t>
  </si>
  <si>
    <t>leading projects</t>
  </si>
  <si>
    <t>the thinking and above all the human who want to discover new things</t>
  </si>
  <si>
    <t>visualization</t>
  </si>
  <si>
    <t>conscientious</t>
  </si>
  <si>
    <t>the motivated</t>
  </si>
  <si>
    <t>solution-oriented</t>
  </si>
  <si>
    <t>problem solving</t>
  </si>
  <si>
    <t>management</t>
  </si>
  <si>
    <t>marketing</t>
  </si>
  <si>
    <t>reporting</t>
  </si>
  <si>
    <t>learning</t>
  </si>
  <si>
    <t>result-oriented</t>
  </si>
  <si>
    <t>ability to learn new technologies</t>
  </si>
  <si>
    <t>ownership</t>
  </si>
  <si>
    <t>Innovation</t>
  </si>
  <si>
    <t xml:space="preserve"> public presentations </t>
  </si>
  <si>
    <t>Technical copy writing skills</t>
  </si>
  <si>
    <t>100% reliability</t>
  </si>
  <si>
    <t>intercultural skills</t>
  </si>
  <si>
    <t>Goal-oriented thinking and performance-oriented action</t>
  </si>
  <si>
    <t>team- and solution-oriented way of working</t>
  </si>
  <si>
    <t>customer-</t>
  </si>
  <si>
    <t>Strong conceptual</t>
  </si>
  <si>
    <t>the versatile</t>
  </si>
  <si>
    <t>Strong analytical</t>
  </si>
  <si>
    <t>the reliable</t>
  </si>
  <si>
    <t>Conceptual working</t>
  </si>
  <si>
    <t>strukturierte</t>
  </si>
  <si>
    <t>genaue</t>
  </si>
  <si>
    <t>eigenverantwortliche</t>
  </si>
  <si>
    <t>Team player</t>
  </si>
  <si>
    <t>Positive attitude and a strong commitment to delivering high-quality work</t>
  </si>
  <si>
    <t>Performance and result orientation</t>
  </si>
  <si>
    <t>Hands-on mentality</t>
  </si>
  <si>
    <t>Problem solving</t>
  </si>
  <si>
    <t>prioritize and coordinate multiple tasks</t>
  </si>
  <si>
    <t>Organize</t>
  </si>
  <si>
    <t>Diplomacy</t>
  </si>
  <si>
    <t>curious</t>
  </si>
  <si>
    <t>Inter-personal contact</t>
  </si>
  <si>
    <t xml:space="preserve">communication </t>
  </si>
  <si>
    <t>knowledge sharing</t>
  </si>
  <si>
    <t>Strong interpersonal</t>
  </si>
  <si>
    <t>intellectually curious</t>
  </si>
  <si>
    <t>problem-solving</t>
  </si>
  <si>
    <t>creative thinking</t>
  </si>
  <si>
    <t>agile Mindset</t>
  </si>
  <si>
    <t>agile development</t>
  </si>
  <si>
    <t>zielorientierte</t>
  </si>
  <si>
    <t>Kommunikation</t>
  </si>
  <si>
    <t>precisely</t>
  </si>
  <si>
    <t>Strong problem-solving skills</t>
  </si>
  <si>
    <t>A relentless problem solver</t>
  </si>
  <si>
    <t>Independent and well-structured work ethic</t>
  </si>
  <si>
    <t>interest in working</t>
  </si>
  <si>
    <t>Reisebereitschaft</t>
  </si>
  <si>
    <t>Lernbereitschaft</t>
  </si>
  <si>
    <t>openness to new subject areas</t>
  </si>
  <si>
    <t>strong communicator</t>
  </si>
  <si>
    <t>Strategic and Creative Thinker</t>
  </si>
  <si>
    <t>Effective Communicator</t>
  </si>
  <si>
    <t>Company Culture Enthusiast</t>
  </si>
  <si>
    <t>ability to present complex data in an understandable form</t>
  </si>
  <si>
    <t>stakeholder communication</t>
  </si>
  <si>
    <t>willingness to learn</t>
  </si>
  <si>
    <t>accuracy</t>
  </si>
  <si>
    <t>reliability</t>
  </si>
  <si>
    <t>high motivation</t>
  </si>
  <si>
    <t xml:space="preserve">communicate </t>
  </si>
  <si>
    <t>the ability to interpret</t>
  </si>
  <si>
    <t>enthusiasm to use (new) technologies</t>
  </si>
  <si>
    <t>communcation</t>
  </si>
  <si>
    <t>Technical Skill</t>
  </si>
  <si>
    <t>SQL</t>
  </si>
  <si>
    <t>Python</t>
  </si>
  <si>
    <t>Power BI</t>
  </si>
  <si>
    <t>R</t>
  </si>
  <si>
    <t>Excel</t>
  </si>
  <si>
    <t>Tableau</t>
  </si>
  <si>
    <t>Oracle</t>
  </si>
  <si>
    <t>Java</t>
  </si>
  <si>
    <t>Azure</t>
  </si>
  <si>
    <t>Snowflake</t>
  </si>
  <si>
    <t>Cloud technologies</t>
  </si>
  <si>
    <t>Google Analytics</t>
  </si>
  <si>
    <t>PostgreSQL</t>
  </si>
  <si>
    <t>PowerPoint</t>
  </si>
  <si>
    <t>Kafka</t>
  </si>
  <si>
    <t>SAS</t>
  </si>
  <si>
    <t>JavaScript</t>
  </si>
  <si>
    <t>VBA</t>
  </si>
  <si>
    <t>Matlab</t>
  </si>
  <si>
    <t>Google Cloud</t>
  </si>
  <si>
    <t>dbt</t>
  </si>
  <si>
    <t>Adobe Analytics</t>
  </si>
  <si>
    <t>Microsoft Fabric</t>
  </si>
  <si>
    <t>C</t>
  </si>
  <si>
    <t>Cognos</t>
  </si>
  <si>
    <t>Kubernetes</t>
  </si>
  <si>
    <t>Word</t>
  </si>
  <si>
    <t>Outlook</t>
  </si>
  <si>
    <t>FME</t>
  </si>
  <si>
    <t>Docker</t>
  </si>
  <si>
    <t>Power Query</t>
  </si>
  <si>
    <t>HTML</t>
  </si>
  <si>
    <t>CSS</t>
  </si>
  <si>
    <t>Git</t>
  </si>
  <si>
    <t>Word and PowerPoint</t>
  </si>
  <si>
    <t>databases</t>
  </si>
  <si>
    <t>laboratory processes</t>
  </si>
  <si>
    <t>trading</t>
  </si>
  <si>
    <t>DeFi</t>
  </si>
  <si>
    <t>blockchain</t>
  </si>
  <si>
    <t xml:space="preserve"> ETL</t>
  </si>
  <si>
    <t>ERP</t>
  </si>
  <si>
    <t>Looker Studio</t>
  </si>
  <si>
    <t>Power Automate</t>
  </si>
  <si>
    <t>SaaS</t>
  </si>
  <si>
    <t>Mixpanel</t>
  </si>
  <si>
    <t>AWS</t>
  </si>
  <si>
    <t>big data</t>
  </si>
  <si>
    <t>MS SQL Server</t>
  </si>
  <si>
    <t>JSON</t>
  </si>
  <si>
    <t xml:space="preserve">dbt
</t>
  </si>
  <si>
    <t xml:space="preserve"> DAX</t>
  </si>
  <si>
    <t>Subversion</t>
  </si>
  <si>
    <t>EDU</t>
  </si>
  <si>
    <t>3D Simulation</t>
  </si>
  <si>
    <t>CRM Dynamics</t>
  </si>
  <si>
    <t>Bitbucket</t>
  </si>
  <si>
    <t>Purview</t>
  </si>
  <si>
    <t>Synapse</t>
  </si>
  <si>
    <t>Fabric</t>
  </si>
  <si>
    <t>Pyspark</t>
  </si>
  <si>
    <t>XML</t>
  </si>
  <si>
    <t>Scrum</t>
  </si>
  <si>
    <t>Kanban</t>
  </si>
  <si>
    <t>Linux</t>
  </si>
  <si>
    <t>Splunk</t>
  </si>
  <si>
    <t>SentinelOne</t>
  </si>
  <si>
    <t>Proofpoint</t>
  </si>
  <si>
    <t>Cyberark</t>
  </si>
  <si>
    <t>C++</t>
  </si>
  <si>
    <t>Assembly</t>
  </si>
  <si>
    <t>MS Azure</t>
  </si>
  <si>
    <t>HTML5</t>
  </si>
  <si>
    <t>JS</t>
  </si>
  <si>
    <t>Angular</t>
  </si>
  <si>
    <t>React</t>
  </si>
  <si>
    <t>Machine Learning</t>
  </si>
  <si>
    <t>AI</t>
  </si>
  <si>
    <t>Google DV360</t>
  </si>
  <si>
    <t>Google Ads</t>
  </si>
  <si>
    <t>AdServers</t>
  </si>
  <si>
    <t>Braze</t>
  </si>
  <si>
    <t>Spring</t>
  </si>
  <si>
    <t>MS-Office</t>
  </si>
  <si>
    <t>Teams</t>
  </si>
  <si>
    <t>Spotfire</t>
  </si>
  <si>
    <t>Product Management</t>
  </si>
  <si>
    <t>Power Shell</t>
  </si>
  <si>
    <t>MS Share Point</t>
  </si>
  <si>
    <t>ETL/ELT</t>
  </si>
  <si>
    <t>market research</t>
  </si>
  <si>
    <t>competitive analysis</t>
  </si>
  <si>
    <t xml:space="preserve">positioning
</t>
  </si>
  <si>
    <t>network security</t>
  </si>
  <si>
    <t>SIEM</t>
  </si>
  <si>
    <t>BI Dashbord Expert</t>
  </si>
  <si>
    <t>Data Modeling Pro</t>
  </si>
  <si>
    <t>Data Warehouse</t>
  </si>
  <si>
    <t>Application Security</t>
  </si>
  <si>
    <t>Cloud Security</t>
  </si>
  <si>
    <t>Threat Detection</t>
  </si>
  <si>
    <t>R Shiny</t>
  </si>
  <si>
    <t>SharePoint</t>
  </si>
  <si>
    <t>OIDC</t>
  </si>
  <si>
    <t>Cyber ​​Kill Chain</t>
  </si>
  <si>
    <t>DevOps</t>
  </si>
  <si>
    <t>Databases</t>
  </si>
  <si>
    <t>IFRS</t>
  </si>
  <si>
    <t>Datawarehouse</t>
  </si>
  <si>
    <t>A/B Testing</t>
  </si>
  <si>
    <t>ESG</t>
  </si>
  <si>
    <t>B2B</t>
  </si>
  <si>
    <t>C#</t>
  </si>
  <si>
    <t>security operations / engineering</t>
  </si>
  <si>
    <t>HTML and W3C standards</t>
  </si>
  <si>
    <t xml:space="preserve"> MS Excel</t>
  </si>
  <si>
    <t>OneStream</t>
  </si>
  <si>
    <t>Oracle Hyperion</t>
  </si>
  <si>
    <t>IBM Cognos TM1</t>
  </si>
  <si>
    <t>autocad</t>
  </si>
  <si>
    <t>MITTRE</t>
  </si>
  <si>
    <t>Microsoft Office</t>
  </si>
  <si>
    <t>GCP</t>
  </si>
  <si>
    <t>Data Lake</t>
  </si>
  <si>
    <t>SSAS</t>
  </si>
  <si>
    <t>Qlik View</t>
  </si>
  <si>
    <t>SSIS</t>
  </si>
  <si>
    <t>Qlik</t>
  </si>
  <si>
    <t>Grafana</t>
  </si>
  <si>
    <t>Airflow</t>
  </si>
  <si>
    <t>PySpark</t>
  </si>
  <si>
    <t>Databricks</t>
  </si>
  <si>
    <t>GCP Big Query</t>
  </si>
  <si>
    <t>GCP Dataflow</t>
  </si>
  <si>
    <t xml:space="preserve"> Terraform</t>
  </si>
  <si>
    <t>Pulumi</t>
  </si>
  <si>
    <t>CloudFormation</t>
  </si>
  <si>
    <t>Exasol</t>
  </si>
  <si>
    <t>Snowflake Data Cloud</t>
  </si>
  <si>
    <t>Looker</t>
  </si>
  <si>
    <t>BI-Tools</t>
  </si>
  <si>
    <t xml:space="preserve">Excel,Big Data
</t>
  </si>
  <si>
    <t>Data Flows</t>
  </si>
  <si>
    <t>CRM</t>
  </si>
  <si>
    <t>Metabase</t>
  </si>
  <si>
    <t>Piwik.Pro</t>
  </si>
  <si>
    <t>Google Cloud Platform</t>
  </si>
  <si>
    <t xml:space="preserve">ETL
</t>
  </si>
  <si>
    <t>Clickhouse</t>
  </si>
  <si>
    <t>Google Analytics (GA)</t>
  </si>
  <si>
    <t>Matomo</t>
  </si>
  <si>
    <t>Ahrefs</t>
  </si>
  <si>
    <t>Sistrix</t>
  </si>
  <si>
    <t>Databricks и IoT Hub</t>
  </si>
  <si>
    <t>ML</t>
  </si>
  <si>
    <t xml:space="preserve"> Excel</t>
  </si>
  <si>
    <t>GIS(ArcGIS</t>
  </si>
  <si>
    <t>QGIS</t>
  </si>
  <si>
    <t>etc.)</t>
  </si>
  <si>
    <t>Mapservice</t>
  </si>
  <si>
    <t>Geoserver</t>
  </si>
  <si>
    <t>athena</t>
  </si>
  <si>
    <t>quicksight)</t>
  </si>
  <si>
    <t xml:space="preserve"> machine learning</t>
  </si>
  <si>
    <t>Shell Scripts</t>
  </si>
  <si>
    <t xml:space="preserve">CRM-Systemen </t>
  </si>
  <si>
    <t>DBMS</t>
  </si>
  <si>
    <t>PowerAutomate</t>
  </si>
  <si>
    <t>CPI</t>
  </si>
  <si>
    <t>Field Service Management</t>
  </si>
  <si>
    <t>DAX</t>
  </si>
  <si>
    <t>Visual Basic</t>
  </si>
  <si>
    <t>Go</t>
  </si>
  <si>
    <t>Ruby</t>
  </si>
  <si>
    <t>Swift</t>
  </si>
  <si>
    <t>MongoDB</t>
  </si>
  <si>
    <t>ArangoDB</t>
  </si>
  <si>
    <t>Analyst Notebook</t>
  </si>
  <si>
    <t>Service Cloud</t>
  </si>
  <si>
    <t>Palantir</t>
  </si>
  <si>
    <t>DBT</t>
  </si>
  <si>
    <t>Google Tag Manager</t>
  </si>
  <si>
    <t>Power App</t>
  </si>
  <si>
    <t>Sales Cloud</t>
  </si>
  <si>
    <t>Marketing Cloud</t>
  </si>
  <si>
    <t>PowerPlatform</t>
  </si>
  <si>
    <t>Amazon Software</t>
  </si>
  <si>
    <t>Apache Software</t>
  </si>
  <si>
    <t>Communication</t>
  </si>
  <si>
    <t>Indep. Work style</t>
  </si>
  <si>
    <t>Federal State</t>
  </si>
  <si>
    <t>V</t>
  </si>
  <si>
    <t>Total</t>
  </si>
  <si>
    <t>Mean Salary</t>
  </si>
  <si>
    <t>Upper-Austria</t>
  </si>
  <si>
    <t>Lower-Austria</t>
  </si>
  <si>
    <t>Vienna</t>
  </si>
  <si>
    <t>Styria</t>
  </si>
  <si>
    <t>Tyrol</t>
  </si>
  <si>
    <t>Salzburg</t>
  </si>
  <si>
    <t>Number of jobs</t>
  </si>
  <si>
    <t>Senoir(5+)</t>
  </si>
  <si>
    <t>Middle(3-5)</t>
  </si>
  <si>
    <t>Junior+(1-2)</t>
  </si>
  <si>
    <t>Junior(0)</t>
  </si>
  <si>
    <t xml:space="preserve">Number of Jobs </t>
  </si>
  <si>
    <t xml:space="preserve">Mean </t>
  </si>
  <si>
    <t xml:space="preserve">Median </t>
  </si>
  <si>
    <t>Min</t>
  </si>
  <si>
    <t>Max</t>
  </si>
  <si>
    <t xml:space="preserve">Erste Group </t>
  </si>
  <si>
    <t>Average Salary depending on location</t>
  </si>
  <si>
    <t>Number of vacancies depending on location</t>
  </si>
  <si>
    <t>Average Salary and number on vacancies according to job 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</si>
</sst>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0.00\ &quot;₽&quot;_-;\-* #,##0.00\ &quot;₽&quot;_-;_-* &quot;-&quot;??\ &quot;₽&quot;_-;_-@_-"/>
    <numFmt numFmtId="164" formatCode="_-[$$-409]* #,##0.00_ ;_-[$$-409]* \-#,##0.00\ ;_-[$$-409]* &quot;-&quot;??_ ;_-@_ "/>
    <numFmt numFmtId="165" formatCode="_-[$€-2]\ * #,##0.00_-;\-[$€-2]\ * #,##0.00_-;_-[$€-2]\ * &quot;-&quot;??_-;_-@_-"/>
  </numFmts>
  <fonts count="6" x14ac:knownFonts="1">
    <font>
      <sz val="11"/>
      <color theme="1"/>
      <name val="Calibri"/>
      <family val="2"/>
      <scheme val="minor"/>
    </font>
    <font>
      <b/>
      <sz val="11"/>
      <name val="Calibri"/>
    </font>
    <font>
      <b/>
      <sz val="11"/>
      <name val="Calibri"/>
      <family val="2"/>
    </font>
    <font>
      <sz val="11"/>
      <color theme="1"/>
      <name val="Calibri"/>
      <family val="2"/>
      <scheme val="minor"/>
    </font>
    <font>
      <b/>
      <sz val="15"/>
      <color theme="3"/>
      <name val="Calibri"/>
      <family val="2"/>
      <charset val="204"/>
      <scheme val="minor"/>
    </font>
    <font>
      <b/>
      <sz val="13"/>
      <color theme="3"/>
      <name val="Calibri"/>
      <family val="2"/>
      <charset val="204"/>
      <scheme val="minor"/>
    </font>
  </fonts>
  <fills count="4">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s>
  <borders count="7">
    <border>
      <left/>
      <right/>
      <top/>
      <bottom/>
      <diagonal/>
    </border>
    <border>
      <left style="thin">
        <color auto="1"/>
      </left>
      <right style="thin">
        <color auto="1"/>
      </right>
      <top/>
      <bottom style="thin">
        <color auto="1"/>
      </bottom>
      <diagonal/>
    </border>
    <border>
      <left/>
      <right/>
      <top/>
      <bottom style="thick">
        <color theme="4"/>
      </bottom>
      <diagonal/>
    </border>
    <border>
      <left/>
      <right/>
      <top/>
      <bottom style="thick">
        <color theme="4" tint="0.499984740745262"/>
      </bottom>
      <diagonal/>
    </border>
    <border>
      <left/>
      <right style="thin">
        <color theme="0"/>
      </right>
      <top style="thin">
        <color theme="0"/>
      </top>
      <bottom style="thin">
        <color theme="0"/>
      </bottom>
      <diagonal/>
    </border>
    <border>
      <left/>
      <right style="thin">
        <color theme="0"/>
      </right>
      <top style="thin">
        <color theme="0"/>
      </top>
      <bottom/>
      <diagonal/>
    </border>
    <border>
      <left/>
      <right style="thin">
        <color theme="0"/>
      </right>
      <top/>
      <bottom/>
      <diagonal/>
    </border>
  </borders>
  <cellStyleXfs count="4">
    <xf numFmtId="0" fontId="0" fillId="0" borderId="0"/>
    <xf numFmtId="44" fontId="3" fillId="0" borderId="0" applyFont="0" applyFill="0" applyBorder="0" applyAlignment="0" applyProtection="0"/>
    <xf numFmtId="0" fontId="4" fillId="0" borderId="2" applyNumberFormat="0" applyFill="0" applyAlignment="0" applyProtection="0"/>
    <xf numFmtId="0" fontId="5" fillId="0" borderId="3" applyNumberFormat="0" applyFill="0" applyAlignment="0" applyProtection="0"/>
  </cellStyleXfs>
  <cellXfs count="16">
    <xf numFmtId="0" fontId="0" fillId="0" borderId="0" xfId="0"/>
    <xf numFmtId="0" fontId="1" fillId="0" borderId="1" xfId="0" applyFont="1" applyBorder="1" applyAlignment="1">
      <alignment horizontal="center" vertical="top"/>
    </xf>
    <xf numFmtId="164" fontId="1" fillId="0" borderId="1" xfId="0" applyNumberFormat="1" applyFont="1" applyBorder="1" applyAlignment="1">
      <alignment horizontal="center" vertical="top"/>
    </xf>
    <xf numFmtId="164" fontId="0" fillId="0" borderId="0" xfId="0" applyNumberFormat="1"/>
    <xf numFmtId="0" fontId="2" fillId="0" borderId="1" xfId="0" applyFont="1" applyBorder="1" applyAlignment="1">
      <alignment horizontal="center" vertical="top"/>
    </xf>
    <xf numFmtId="16" fontId="0" fillId="0" borderId="0" xfId="0" applyNumberFormat="1"/>
    <xf numFmtId="0" fontId="0" fillId="0" borderId="0" xfId="0" applyNumberFormat="1"/>
    <xf numFmtId="0" fontId="0" fillId="2" borderId="4" xfId="0" applyFont="1" applyFill="1" applyBorder="1"/>
    <xf numFmtId="0" fontId="0" fillId="3" borderId="4" xfId="0" applyFont="1" applyFill="1" applyBorder="1"/>
    <xf numFmtId="0" fontId="0" fillId="3" borderId="5" xfId="0" applyFont="1" applyFill="1" applyBorder="1"/>
    <xf numFmtId="0" fontId="0" fillId="2" borderId="6" xfId="0" applyFont="1" applyFill="1" applyBorder="1"/>
    <xf numFmtId="165" fontId="0" fillId="0" borderId="0" xfId="0" applyNumberFormat="1"/>
    <xf numFmtId="165" fontId="0" fillId="0" borderId="0" xfId="1" applyNumberFormat="1" applyFont="1"/>
    <xf numFmtId="1" fontId="0" fillId="0" borderId="0" xfId="0" applyNumberFormat="1"/>
    <xf numFmtId="0" fontId="4" fillId="0" borderId="0" xfId="2" applyBorder="1" applyAlignment="1"/>
    <xf numFmtId="0" fontId="5" fillId="0" borderId="3" xfId="3" applyAlignment="1">
      <alignment horizontal="center"/>
    </xf>
  </cellXfs>
  <cellStyles count="4">
    <cellStyle name="Currency" xfId="1" builtinId="4"/>
    <cellStyle name="Heading 1" xfId="2" builtinId="16"/>
    <cellStyle name="Heading 2" xfId="3" builtinId="17"/>
    <cellStyle name="Normal" xfId="0" builtinId="0"/>
  </cellStyles>
  <dxfs count="16">
    <dxf>
      <numFmt numFmtId="1" formatCode="0"/>
    </dxf>
    <dxf>
      <numFmt numFmtId="1" formatCode="0"/>
    </dxf>
    <dxf>
      <numFmt numFmtId="1" formatCode="0"/>
    </dxf>
    <dxf>
      <numFmt numFmtId="1" formatCode="0"/>
    </dxf>
    <dxf>
      <numFmt numFmtId="1" formatCode="0"/>
    </dxf>
    <dxf>
      <numFmt numFmtId="165" formatCode="_-[$€-2]\ * #,##0.00_-;\-[$€-2]\ * #,##0.00_-;_-[$€-2]\ * &quot;-&quot;??_-;_-@_-"/>
    </dxf>
    <dxf>
      <numFmt numFmtId="164" formatCode="_-[$$-409]* #,##0.00_ ;_-[$$-409]* \-#,##0.00\ ;_-[$$-409]* &quot;-&quot;??_ ;_-@_ "/>
    </dxf>
    <dxf>
      <numFmt numFmtId="0" formatCode="General"/>
    </dxf>
    <dxf>
      <numFmt numFmtId="0" formatCode="General"/>
    </dxf>
    <dxf>
      <numFmt numFmtId="0" formatCode="General"/>
    </dxf>
    <dxf>
      <numFmt numFmtId="0" formatCode="General"/>
    </dxf>
    <dxf>
      <numFmt numFmtId="164" formatCode="_-[$$-409]* #,##0.00_ ;_-[$$-409]* \-#,##0.00\ ;_-[$$-409]* &quot;-&quot;??_ ;_-@_ "/>
    </dxf>
    <dxf>
      <numFmt numFmtId="165" formatCode="_-[$€-2]\ * #,##0.00_-;\-[$€-2]\ * #,##0.00_-;_-[$€-2]\ * &quot;-&quot;??_-;_-@_-"/>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12</xdr:col>
      <xdr:colOff>5697</xdr:colOff>
      <xdr:row>0</xdr:row>
      <xdr:rowOff>0</xdr:rowOff>
    </xdr:from>
    <xdr:to>
      <xdr:col>16</xdr:col>
      <xdr:colOff>587828</xdr:colOff>
      <xdr:row>19</xdr:row>
      <xdr:rowOff>10884</xdr:rowOff>
    </xdr:to>
    <mc:AlternateContent xmlns:mc="http://schemas.openxmlformats.org/markup-compatibility/2006" xmlns:sle15="http://schemas.microsoft.com/office/drawing/2012/slicer">
      <mc:Choice Requires="sle15">
        <xdr:graphicFrame macro="">
          <xdr:nvGraphicFramePr>
            <xdr:cNvPr id="2" name="Branch">
              <a:extLst>
                <a:ext uri="{FF2B5EF4-FFF2-40B4-BE49-F238E27FC236}">
                  <a16:creationId xmlns:a16="http://schemas.microsoft.com/office/drawing/2014/main" id="{E7C3A710-4A2F-4007-BFF8-D8D12F91EFA7}"/>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6029468" y="0"/>
              <a:ext cx="3020531" cy="352697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34</xdr:colOff>
      <xdr:row>11</xdr:row>
      <xdr:rowOff>10884</xdr:rowOff>
    </xdr:from>
    <xdr:to>
      <xdr:col>10</xdr:col>
      <xdr:colOff>587830</xdr:colOff>
      <xdr:row>19</xdr:row>
      <xdr:rowOff>21771</xdr:rowOff>
    </xdr:to>
    <mc:AlternateContent xmlns:mc="http://schemas.openxmlformats.org/markup-compatibility/2006" xmlns:sle15="http://schemas.microsoft.com/office/drawing/2012/slicer">
      <mc:Choice Requires="sle15">
        <xdr:graphicFrame macro="">
          <xdr:nvGraphicFramePr>
            <xdr:cNvPr id="3" name="Federal Land">
              <a:extLst>
                <a:ext uri="{FF2B5EF4-FFF2-40B4-BE49-F238E27FC236}">
                  <a16:creationId xmlns:a16="http://schemas.microsoft.com/office/drawing/2014/main" id="{10B4A819-F63C-422E-8A5D-A4226CE8147D}"/>
                </a:ext>
              </a:extLst>
            </xdr:cNvPr>
            <xdr:cNvGraphicFramePr/>
          </xdr:nvGraphicFramePr>
          <xdr:xfrm>
            <a:off x="0" y="0"/>
            <a:ext cx="0" cy="0"/>
          </xdr:xfrm>
          <a:graphic>
            <a:graphicData uri="http://schemas.microsoft.com/office/drawing/2010/slicer">
              <sle:slicer xmlns:sle="http://schemas.microsoft.com/office/drawing/2010/slicer" name="Federal Land"/>
            </a:graphicData>
          </a:graphic>
        </xdr:graphicFrame>
      </mc:Choice>
      <mc:Fallback xmlns="">
        <xdr:sp macro="" textlink="">
          <xdr:nvSpPr>
            <xdr:cNvPr id="0" name=""/>
            <xdr:cNvSpPr>
              <a:spLocks noTextEdit="1"/>
            </xdr:cNvSpPr>
          </xdr:nvSpPr>
          <xdr:spPr>
            <a:xfrm>
              <a:off x="12671005" y="2046513"/>
              <a:ext cx="2721396" cy="149134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20916</xdr:colOff>
      <xdr:row>0</xdr:row>
      <xdr:rowOff>0</xdr:rowOff>
    </xdr:from>
    <xdr:to>
      <xdr:col>11</xdr:col>
      <xdr:colOff>21772</xdr:colOff>
      <xdr:row>10</xdr:row>
      <xdr:rowOff>10886</xdr:rowOff>
    </xdr:to>
    <mc:AlternateContent xmlns:mc="http://schemas.openxmlformats.org/markup-compatibility/2006" xmlns:sle15="http://schemas.microsoft.com/office/drawing/2012/slicer">
      <mc:Choice Requires="sle15">
        <xdr:graphicFrame macro="">
          <xdr:nvGraphicFramePr>
            <xdr:cNvPr id="4" name="Experience">
              <a:extLst>
                <a:ext uri="{FF2B5EF4-FFF2-40B4-BE49-F238E27FC236}">
                  <a16:creationId xmlns:a16="http://schemas.microsoft.com/office/drawing/2014/main" id="{7D6F6E63-5F83-4D50-BD06-BAC4E1D7BDB0}"/>
                </a:ext>
              </a:extLst>
            </xdr:cNvPr>
            <xdr:cNvGraphicFramePr/>
          </xdr:nvGraphicFramePr>
          <xdr:xfrm>
            <a:off x="0" y="0"/>
            <a:ext cx="0" cy="0"/>
          </xdr:xfrm>
          <a:graphic>
            <a:graphicData uri="http://schemas.microsoft.com/office/drawing/2010/slicer">
              <sle:slicer xmlns:sle="http://schemas.microsoft.com/office/drawing/2010/slicer" name="Experience"/>
            </a:graphicData>
          </a:graphic>
        </xdr:graphicFrame>
      </mc:Choice>
      <mc:Fallback xmlns="">
        <xdr:sp macro="" textlink="">
          <xdr:nvSpPr>
            <xdr:cNvPr id="0" name=""/>
            <xdr:cNvSpPr>
              <a:spLocks noTextEdit="1"/>
            </xdr:cNvSpPr>
          </xdr:nvSpPr>
          <xdr:spPr>
            <a:xfrm>
              <a:off x="12691887" y="0"/>
              <a:ext cx="2744056" cy="186145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47D3DC8F-69A4-4BBB-BE0C-B8AC44EE8CEB}" autoFormatId="16" applyNumberFormats="0" applyBorderFormats="0" applyFontFormats="0" applyPatternFormats="0" applyAlignmentFormats="0" applyWidthHeightFormats="0">
  <queryTableRefresh nextId="3">
    <queryTableFields count="2">
      <queryTableField id="1" name="Soft Skill" tableColumnId="1"/>
      <queryTableField id="2" name="Count"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2BE80895-C3F1-4362-BDE6-AFF69360A04A}" autoFormatId="16" applyNumberFormats="0" applyBorderFormats="0" applyFontFormats="0" applyPatternFormats="0" applyAlignmentFormats="0" applyWidthHeightFormats="0">
  <queryTableRefresh nextId="3">
    <queryTableFields count="2">
      <queryTableField id="1" name="Technical Skill" tableColumnId="1"/>
      <queryTableField id="2" name="Count"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5" xr16:uid="{9E2E4A07-D644-431D-AA4E-1D015D74CCC2}" autoFormatId="16" applyNumberFormats="0" applyBorderFormats="0" applyFontFormats="0" applyPatternFormats="0" applyAlignmentFormats="0" applyWidthHeightFormats="0">
  <queryTableRefresh nextId="3">
    <queryTableFields count="2">
      <queryTableField id="1" name="Branch" tableColumnId="1"/>
      <queryTableField id="2" name="Count"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2FCA0ABE-A99D-4787-A746-A0F639C707EF}" autoFormatId="16" applyNumberFormats="0" applyBorderFormats="0" applyFontFormats="0" applyPatternFormats="0" applyAlignmentFormats="0" applyWidthHeightFormats="0">
  <queryTableRefresh nextId="3">
    <queryTableFields count="2">
      <queryTableField id="1" name="Company_Name" tableColumnId="1"/>
      <queryTableField id="2" name="Count"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6B68DFD2-9363-4770-812B-0C18B9F530E3}" sourceName="Branch">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deral_Land" xr10:uid="{52C6A5FB-5AC9-4649-97FD-133DBB6AF63B}" sourceName="Federal Land">
  <extLst>
    <x:ext xmlns:x15="http://schemas.microsoft.com/office/spreadsheetml/2010/11/main" uri="{2F2917AC-EB37-4324-AD4E-5DD8C200BD13}">
      <x15:tableSlicerCache tableId="1" column="1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 xr10:uid="{3D12A172-6B57-43A4-B260-87B0FF796C81}" sourceName="Experience">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FCD6B4BB-6304-490B-9EF3-F5D58C03E94A}" cache="Slicer_Branch" caption="Branch" columnCount="2" rowHeight="234950"/>
  <slicer name="Federal Land" xr10:uid="{C1B0A130-4156-48A2-9463-F62F7A1E50A0}" cache="Slicer_Federal_Land" caption="Federal Land" columnCount="2" rowHeight="234950"/>
  <slicer name="Experience" xr10:uid="{82007155-AA5F-471B-9CD2-835E33721FBE}" cache="Slicer_Experience" caption="Experience" columnCount="2"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C9E90A-816B-461C-AB6E-4DEAEF973D72}" name="Table1" displayName="Table1" ref="A1:F120" totalsRowCount="1" headerRowDxfId="15" headerRowBorderDxfId="14" tableBorderDxfId="13">
  <autoFilter ref="A1:F119" xr:uid="{BAC9E90A-816B-461C-AB6E-4DEAEF973D72}"/>
  <sortState xmlns:xlrd2="http://schemas.microsoft.com/office/spreadsheetml/2017/richdata2" ref="A2:F119">
    <sortCondition ref="E1:E119"/>
  </sortState>
  <tableColumns count="6">
    <tableColumn id="1" xr3:uid="{EAE36191-B862-4DC5-99CF-5D3BFAC0107B}" name="Company_Name" totalsRowLabel="Total"/>
    <tableColumn id="2" xr3:uid="{5C111409-D545-415D-9448-41A13A796AB9}" name="Branch"/>
    <tableColumn id="3" xr3:uid="{2F29EAE7-773D-4863-82D4-76DEB4B0A0F0}" name="Location"/>
    <tableColumn id="11" xr3:uid="{1FBA8F14-37BB-4FCE-A4CB-A5B718337A7E}" name="Federal Land"/>
    <tableColumn id="4" xr3:uid="{2D827FAC-E478-44D5-B1B3-CD89AFB6EC70}" name="Monthly Brutto Salary" totalsRowFunction="average" dataDxfId="12" totalsRowDxfId="11"/>
    <tableColumn id="5" xr3:uid="{2E0B7B3A-82B8-465F-91EC-2694B441B476}" name="Experience"/>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4B06C76-C0AA-44FF-A7B7-029D91F1B1BE}" name="Sheet1__2" displayName="Sheet1__2" ref="A1:B101" tableType="queryTable" totalsRowShown="0">
  <autoFilter ref="A1:B101" xr:uid="{E4B06C76-C0AA-44FF-A7B7-029D91F1B1BE}"/>
  <tableColumns count="2">
    <tableColumn id="1" xr3:uid="{E073418B-F224-4369-A8F7-D9A317D34350}" uniqueName="1" name="Soft Skill" queryTableFieldId="1" dataDxfId="10"/>
    <tableColumn id="2" xr3:uid="{A0F79450-769C-49A2-843D-CD4FB3BA5FE8}" uniqueName="2" name="Count" queryTableField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207F4C5-567C-493A-905D-6E35C681F1AC}" name="Sheet1__3" displayName="Sheet1__3" ref="A1:B191" tableType="queryTable" totalsRowShown="0">
  <autoFilter ref="A1:B191" xr:uid="{B207F4C5-567C-493A-905D-6E35C681F1AC}"/>
  <sortState xmlns:xlrd2="http://schemas.microsoft.com/office/spreadsheetml/2017/richdata2" ref="A2:B191">
    <sortCondition descending="1" ref="B1:B191"/>
  </sortState>
  <tableColumns count="2">
    <tableColumn id="1" xr3:uid="{95A50CD7-A7C5-4C6F-B19F-A0999C34DFE7}" uniqueName="1" name="Technical Skill" queryTableFieldId="1" dataDxfId="9"/>
    <tableColumn id="2" xr3:uid="{2C32C305-7468-434A-B18B-1118845CDB4D}" uniqueName="2" name="Count"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5418CF9-3704-466A-AEBA-ECAC17581723}" name="Sheet1__5" displayName="Sheet1__5" ref="A1:B35" tableType="queryTable" totalsRowShown="0">
  <autoFilter ref="A1:B35" xr:uid="{A5418CF9-3704-466A-AEBA-ECAC17581723}"/>
  <sortState xmlns:xlrd2="http://schemas.microsoft.com/office/spreadsheetml/2017/richdata2" ref="A2:B35">
    <sortCondition descending="1" ref="B1:B35"/>
  </sortState>
  <tableColumns count="2">
    <tableColumn id="1" xr3:uid="{11D0F37C-7ED5-46A7-8C4A-977E194F9233}" uniqueName="1" name="Branch" queryTableFieldId="1" dataDxfId="8"/>
    <tableColumn id="2" xr3:uid="{C89DB578-3EEA-4837-966A-7D8804FBC288}" uniqueName="2" name="Count" queryTableFieldId="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41303D8-F656-4135-A85F-1B1E5E291D56}" name="Sheet1__4" displayName="Sheet1__4" ref="A1:B74" tableType="queryTable" totalsRowShown="0">
  <autoFilter ref="A1:B74" xr:uid="{341303D8-F656-4135-A85F-1B1E5E291D56}"/>
  <sortState xmlns:xlrd2="http://schemas.microsoft.com/office/spreadsheetml/2017/richdata2" ref="A2:B74">
    <sortCondition descending="1" ref="B1:B74"/>
  </sortState>
  <tableColumns count="2">
    <tableColumn id="1" xr3:uid="{D4AAEEF2-2766-4F5F-B7DB-755C8A0BF94D}" uniqueName="1" name="Company_Name" queryTableFieldId="1" dataDxfId="7"/>
    <tableColumn id="2" xr3:uid="{299805E0-66F6-45BF-BAF8-C451831E01F8}" uniqueName="2" name="Count" queryTableFieldId="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DDBA4E-9D58-4C1C-9A15-12846C3C07E2}" name="Table2" displayName="Table2" ref="A2:B8" totalsRowShown="0">
  <autoFilter ref="A2:B8" xr:uid="{E6DDBA4E-9D58-4C1C-9A15-12846C3C07E2}"/>
  <tableColumns count="2">
    <tableColumn id="1" xr3:uid="{1D920454-0714-4059-8951-A6EEA5D5841B}" name="Federal State"/>
    <tableColumn id="2" xr3:uid="{85445CC9-9CF6-4D93-9003-9894BEF86BD5}" name="Mean Salary" dataDxfId="6"/>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7A58966-0CD6-4091-93E0-162BD3B1ACE1}" name="Table5" displayName="Table5" ref="A14:B21" totalsRowShown="0">
  <autoFilter ref="A14:B21" xr:uid="{A7A58966-0CD6-4091-93E0-162BD3B1ACE1}"/>
  <tableColumns count="2">
    <tableColumn id="1" xr3:uid="{6DEF01F6-62B7-498B-BEEB-D817A61AEAEA}" name="Federal State"/>
    <tableColumn id="2" xr3:uid="{7A12002C-B180-4A22-A288-B267F209F724}" name="Number of jobs"/>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909C8A1-8F92-48DC-855A-301D817BAE5D}" name="Table6" displayName="Table6" ref="D2:F6" totalsRowShown="0">
  <autoFilter ref="D2:F6" xr:uid="{1909C8A1-8F92-48DC-855A-301D817BAE5D}"/>
  <tableColumns count="3">
    <tableColumn id="1" xr3:uid="{4077DC7D-723E-4966-B584-8B2A92601229}" name="Experience"/>
    <tableColumn id="2" xr3:uid="{82522725-06A3-4C6F-97CE-4BE22F10BFB2}" name="Number of Jobs "/>
    <tableColumn id="3" xr3:uid="{3A693FC4-3080-4185-ADEB-CBF9AF480D83}" name="Mean Salary" dataDxfId="5" dataCellStyle="Currency"/>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D268CD7-6F04-4FC6-86C5-63CF036E3564}" name="Table7" displayName="Table7" ref="H2:K3" totalsRowShown="0" dataDxfId="4">
  <autoFilter ref="H2:K3" xr:uid="{FD268CD7-6F04-4FC6-86C5-63CF036E3564}"/>
  <tableColumns count="4">
    <tableColumn id="1" xr3:uid="{4AD48556-764C-4430-B5E4-F85E846F2F12}" name="Mean " dataDxfId="3">
      <calculatedColumnFormula>AVERAGE(Table1[Monthly Brutto Salary])</calculatedColumnFormula>
    </tableColumn>
    <tableColumn id="2" xr3:uid="{01768EA1-CAD6-4DA1-845B-A3830CE57174}" name="Median " dataDxfId="2">
      <calculatedColumnFormula>MEDIAN(Table1[Monthly Brutto Salary])</calculatedColumnFormula>
    </tableColumn>
    <tableColumn id="3" xr3:uid="{F8133C66-E0A5-493A-91F7-84B0AE0F2FE3}" name="Min" dataDxfId="1">
      <calculatedColumnFormula>MIN(Table1[Monthly Brutto Salary])</calculatedColumnFormula>
    </tableColumn>
    <tableColumn id="4" xr3:uid="{B0544020-1963-470C-9520-556084DCC56E}" name="Max" dataDxfId="0">
      <calculatedColumnFormula>MAX(Table1[Monthly Brutto Salary])</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table" Target="../tables/table6.xml"/><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3"/>
  <sheetViews>
    <sheetView topLeftCell="B1" zoomScale="70" zoomScaleNormal="70" workbookViewId="0">
      <selection activeCell="G6" sqref="G6"/>
    </sheetView>
  </sheetViews>
  <sheetFormatPr defaultRowHeight="14.4" x14ac:dyDescent="0.3"/>
  <cols>
    <col min="1" max="1" width="48.33203125" bestFit="1" customWidth="1"/>
    <col min="2" max="2" width="33.77734375" bestFit="1" customWidth="1"/>
    <col min="3" max="3" width="26.33203125" bestFit="1" customWidth="1"/>
    <col min="4" max="4" width="26.33203125" customWidth="1"/>
    <col min="5" max="5" width="24.21875" style="3" bestFit="1" customWidth="1"/>
    <col min="6" max="6" width="14.5546875" bestFit="1" customWidth="1"/>
    <col min="7" max="7" width="11" bestFit="1" customWidth="1"/>
    <col min="9" max="9" width="11.33203125" bestFit="1" customWidth="1"/>
    <col min="10" max="10" width="11" bestFit="1" customWidth="1"/>
  </cols>
  <sheetData>
    <row r="1" spans="1:6" x14ac:dyDescent="0.3">
      <c r="A1" s="1" t="s">
        <v>0</v>
      </c>
      <c r="B1" s="1" t="s">
        <v>1</v>
      </c>
      <c r="C1" s="1" t="s">
        <v>2</v>
      </c>
      <c r="D1" s="4" t="s">
        <v>158</v>
      </c>
      <c r="E1" s="2" t="s">
        <v>3</v>
      </c>
      <c r="F1" s="1" t="s">
        <v>4</v>
      </c>
    </row>
    <row r="2" spans="1:6" x14ac:dyDescent="0.3">
      <c r="A2" t="s">
        <v>17</v>
      </c>
      <c r="B2" t="s">
        <v>13</v>
      </c>
      <c r="C2" t="s">
        <v>11</v>
      </c>
      <c r="D2" t="s">
        <v>152</v>
      </c>
      <c r="E2" s="11">
        <v>2000</v>
      </c>
      <c r="F2">
        <v>0</v>
      </c>
    </row>
    <row r="3" spans="1:6" x14ac:dyDescent="0.3">
      <c r="A3" t="s">
        <v>101</v>
      </c>
      <c r="B3" t="s">
        <v>102</v>
      </c>
      <c r="C3" t="s">
        <v>103</v>
      </c>
      <c r="D3" t="s">
        <v>156</v>
      </c>
      <c r="E3" s="11">
        <v>2229</v>
      </c>
      <c r="F3">
        <v>3</v>
      </c>
    </row>
    <row r="4" spans="1:6" x14ac:dyDescent="0.3">
      <c r="A4" t="s">
        <v>20</v>
      </c>
      <c r="B4" t="s">
        <v>21</v>
      </c>
      <c r="C4" t="s">
        <v>104</v>
      </c>
      <c r="D4" t="s">
        <v>153</v>
      </c>
      <c r="E4" s="11">
        <v>2229</v>
      </c>
      <c r="F4">
        <v>0</v>
      </c>
    </row>
    <row r="5" spans="1:6" x14ac:dyDescent="0.3">
      <c r="A5" t="s">
        <v>20</v>
      </c>
      <c r="B5" t="s">
        <v>21</v>
      </c>
      <c r="C5" t="s">
        <v>113</v>
      </c>
      <c r="D5" t="s">
        <v>153</v>
      </c>
      <c r="E5" s="11">
        <v>2229</v>
      </c>
      <c r="F5">
        <v>2</v>
      </c>
    </row>
    <row r="6" spans="1:6" x14ac:dyDescent="0.3">
      <c r="A6" t="s">
        <v>95</v>
      </c>
      <c r="B6" t="s">
        <v>51</v>
      </c>
      <c r="C6" t="s">
        <v>96</v>
      </c>
      <c r="D6" t="s">
        <v>156</v>
      </c>
      <c r="E6" s="11">
        <v>2418</v>
      </c>
      <c r="F6">
        <v>0</v>
      </c>
    </row>
    <row r="7" spans="1:6" x14ac:dyDescent="0.3">
      <c r="A7" t="s">
        <v>95</v>
      </c>
      <c r="B7" t="s">
        <v>51</v>
      </c>
      <c r="C7" t="s">
        <v>96</v>
      </c>
      <c r="D7" t="s">
        <v>156</v>
      </c>
      <c r="E7" s="11">
        <v>2418</v>
      </c>
      <c r="F7">
        <v>0</v>
      </c>
    </row>
    <row r="8" spans="1:6" x14ac:dyDescent="0.3">
      <c r="A8" t="s">
        <v>24</v>
      </c>
      <c r="B8" t="s">
        <v>25</v>
      </c>
      <c r="C8" t="s">
        <v>26</v>
      </c>
      <c r="D8" t="s">
        <v>154</v>
      </c>
      <c r="E8" s="11">
        <v>2548</v>
      </c>
      <c r="F8">
        <v>0</v>
      </c>
    </row>
    <row r="9" spans="1:6" x14ac:dyDescent="0.3">
      <c r="A9" t="s">
        <v>27</v>
      </c>
      <c r="B9" t="s">
        <v>28</v>
      </c>
      <c r="C9" t="s">
        <v>29</v>
      </c>
      <c r="D9" t="s">
        <v>155</v>
      </c>
      <c r="E9" s="11">
        <v>2571.4299999999998</v>
      </c>
      <c r="F9">
        <v>0</v>
      </c>
    </row>
    <row r="10" spans="1:6" x14ac:dyDescent="0.3">
      <c r="A10" t="s">
        <v>97</v>
      </c>
      <c r="B10" t="s">
        <v>13</v>
      </c>
      <c r="C10" t="s">
        <v>98</v>
      </c>
      <c r="D10" t="s">
        <v>157</v>
      </c>
      <c r="E10" s="11">
        <v>2696.79</v>
      </c>
      <c r="F10">
        <v>1</v>
      </c>
    </row>
    <row r="11" spans="1:6" x14ac:dyDescent="0.3">
      <c r="A11" t="s">
        <v>94</v>
      </c>
      <c r="B11" t="s">
        <v>25</v>
      </c>
      <c r="C11" t="s">
        <v>7</v>
      </c>
      <c r="D11" t="s">
        <v>152</v>
      </c>
      <c r="E11" s="11">
        <v>2814.36</v>
      </c>
      <c r="F11">
        <v>1</v>
      </c>
    </row>
    <row r="12" spans="1:6" x14ac:dyDescent="0.3">
      <c r="A12" t="s">
        <v>75</v>
      </c>
      <c r="B12" t="s">
        <v>13</v>
      </c>
      <c r="C12" t="s">
        <v>7</v>
      </c>
      <c r="D12" t="s">
        <v>152</v>
      </c>
      <c r="E12" s="11">
        <v>2857.14</v>
      </c>
      <c r="F12">
        <v>2</v>
      </c>
    </row>
    <row r="13" spans="1:6" x14ac:dyDescent="0.3">
      <c r="A13" t="s">
        <v>37</v>
      </c>
      <c r="B13" t="s">
        <v>38</v>
      </c>
      <c r="C13" t="s">
        <v>39</v>
      </c>
      <c r="E13" s="11">
        <v>2906.36</v>
      </c>
      <c r="F13">
        <v>3</v>
      </c>
    </row>
    <row r="14" spans="1:6" x14ac:dyDescent="0.3">
      <c r="A14" t="s">
        <v>58</v>
      </c>
      <c r="B14" t="s">
        <v>51</v>
      </c>
      <c r="C14" t="s">
        <v>7</v>
      </c>
      <c r="D14" t="s">
        <v>152</v>
      </c>
      <c r="E14" s="11">
        <v>3000</v>
      </c>
      <c r="F14">
        <v>0</v>
      </c>
    </row>
    <row r="15" spans="1:6" x14ac:dyDescent="0.3">
      <c r="A15" t="s">
        <v>73</v>
      </c>
      <c r="B15" t="s">
        <v>13</v>
      </c>
      <c r="C15" t="s">
        <v>74</v>
      </c>
      <c r="D15" t="s">
        <v>154</v>
      </c>
      <c r="E15" s="11">
        <v>3077</v>
      </c>
      <c r="F15">
        <v>0</v>
      </c>
    </row>
    <row r="16" spans="1:6" x14ac:dyDescent="0.3">
      <c r="A16" t="s">
        <v>73</v>
      </c>
      <c r="B16" t="s">
        <v>13</v>
      </c>
      <c r="C16" t="s">
        <v>74</v>
      </c>
      <c r="D16" t="s">
        <v>154</v>
      </c>
      <c r="E16" s="11">
        <v>3077</v>
      </c>
      <c r="F16">
        <v>1</v>
      </c>
    </row>
    <row r="17" spans="1:6" x14ac:dyDescent="0.3">
      <c r="A17" t="s">
        <v>72</v>
      </c>
      <c r="B17" t="s">
        <v>19</v>
      </c>
      <c r="C17" t="s">
        <v>7</v>
      </c>
      <c r="D17" t="s">
        <v>152</v>
      </c>
      <c r="E17" s="11">
        <v>3077</v>
      </c>
      <c r="F17">
        <v>2</v>
      </c>
    </row>
    <row r="18" spans="1:6" x14ac:dyDescent="0.3">
      <c r="A18" t="s">
        <v>62</v>
      </c>
      <c r="B18" t="s">
        <v>13</v>
      </c>
      <c r="C18" t="s">
        <v>7</v>
      </c>
      <c r="D18" t="s">
        <v>152</v>
      </c>
      <c r="E18" s="11">
        <v>3077</v>
      </c>
      <c r="F18">
        <v>0</v>
      </c>
    </row>
    <row r="19" spans="1:6" x14ac:dyDescent="0.3">
      <c r="A19" t="s">
        <v>10</v>
      </c>
      <c r="B19" t="s">
        <v>9</v>
      </c>
      <c r="C19" t="s">
        <v>11</v>
      </c>
      <c r="D19" t="s">
        <v>152</v>
      </c>
      <c r="E19" s="11">
        <v>3111</v>
      </c>
      <c r="F19">
        <v>0</v>
      </c>
    </row>
    <row r="20" spans="1:6" x14ac:dyDescent="0.3">
      <c r="A20" t="s">
        <v>50</v>
      </c>
      <c r="B20" t="s">
        <v>51</v>
      </c>
      <c r="C20" t="s">
        <v>52</v>
      </c>
      <c r="D20" t="s">
        <v>152</v>
      </c>
      <c r="E20" s="11">
        <v>3114.29</v>
      </c>
      <c r="F20">
        <v>2</v>
      </c>
    </row>
    <row r="21" spans="1:6" x14ac:dyDescent="0.3">
      <c r="A21" t="s">
        <v>111</v>
      </c>
      <c r="B21" t="s">
        <v>112</v>
      </c>
      <c r="C21" t="s">
        <v>77</v>
      </c>
      <c r="D21" t="s">
        <v>157</v>
      </c>
      <c r="E21" s="11">
        <v>3115.21</v>
      </c>
      <c r="F21">
        <v>1</v>
      </c>
    </row>
    <row r="22" spans="1:6" x14ac:dyDescent="0.3">
      <c r="A22" t="s">
        <v>66</v>
      </c>
      <c r="B22" t="s">
        <v>67</v>
      </c>
      <c r="C22" t="s">
        <v>7</v>
      </c>
      <c r="D22" t="s">
        <v>152</v>
      </c>
      <c r="E22" s="11">
        <v>3142</v>
      </c>
      <c r="F22">
        <v>0</v>
      </c>
    </row>
    <row r="23" spans="1:6" x14ac:dyDescent="0.3">
      <c r="A23" t="s">
        <v>30</v>
      </c>
      <c r="B23" t="s">
        <v>31</v>
      </c>
      <c r="C23" t="s">
        <v>7</v>
      </c>
      <c r="D23" t="s">
        <v>152</v>
      </c>
      <c r="E23" s="11">
        <v>3214.29</v>
      </c>
      <c r="F23">
        <v>3</v>
      </c>
    </row>
    <row r="24" spans="1:6" x14ac:dyDescent="0.3">
      <c r="A24" t="s">
        <v>50</v>
      </c>
      <c r="B24" t="s">
        <v>51</v>
      </c>
      <c r="C24" t="s">
        <v>7</v>
      </c>
      <c r="D24" t="s">
        <v>152</v>
      </c>
      <c r="E24" s="11">
        <v>3221.43</v>
      </c>
      <c r="F24">
        <v>0</v>
      </c>
    </row>
    <row r="25" spans="1:6" x14ac:dyDescent="0.3">
      <c r="A25" t="s">
        <v>50</v>
      </c>
      <c r="B25" t="s">
        <v>51</v>
      </c>
      <c r="C25" t="s">
        <v>11</v>
      </c>
      <c r="D25" t="s">
        <v>152</v>
      </c>
      <c r="E25" s="11">
        <v>3221.43</v>
      </c>
      <c r="F25">
        <v>1</v>
      </c>
    </row>
    <row r="26" spans="1:6" x14ac:dyDescent="0.3">
      <c r="A26" t="s">
        <v>50</v>
      </c>
      <c r="B26" t="s">
        <v>51</v>
      </c>
      <c r="C26" t="s">
        <v>7</v>
      </c>
      <c r="D26" t="s">
        <v>152</v>
      </c>
      <c r="E26" s="11">
        <v>3221.43</v>
      </c>
      <c r="F26">
        <v>3</v>
      </c>
    </row>
    <row r="27" spans="1:6" x14ac:dyDescent="0.3">
      <c r="A27" t="s">
        <v>56</v>
      </c>
      <c r="B27" t="s">
        <v>51</v>
      </c>
      <c r="C27" t="s">
        <v>7</v>
      </c>
      <c r="D27" t="s">
        <v>152</v>
      </c>
      <c r="E27" s="11">
        <v>3221.43</v>
      </c>
      <c r="F27">
        <v>0</v>
      </c>
    </row>
    <row r="28" spans="1:6" x14ac:dyDescent="0.3">
      <c r="A28" t="s">
        <v>56</v>
      </c>
      <c r="B28" t="s">
        <v>51</v>
      </c>
      <c r="C28" t="s">
        <v>7</v>
      </c>
      <c r="D28" t="s">
        <v>152</v>
      </c>
      <c r="E28" s="11">
        <v>3221.43</v>
      </c>
      <c r="F28">
        <v>1</v>
      </c>
    </row>
    <row r="29" spans="1:6" x14ac:dyDescent="0.3">
      <c r="A29" t="s">
        <v>132</v>
      </c>
      <c r="B29" t="s">
        <v>9</v>
      </c>
      <c r="C29" t="s">
        <v>7</v>
      </c>
      <c r="D29" t="s">
        <v>152</v>
      </c>
      <c r="E29" s="11">
        <v>3261</v>
      </c>
      <c r="F29">
        <v>0</v>
      </c>
    </row>
    <row r="30" spans="1:6" x14ac:dyDescent="0.3">
      <c r="A30" t="s">
        <v>41</v>
      </c>
      <c r="B30" t="s">
        <v>42</v>
      </c>
      <c r="C30" t="s">
        <v>7</v>
      </c>
      <c r="D30" t="s">
        <v>152</v>
      </c>
      <c r="E30" s="11">
        <v>3308.43</v>
      </c>
      <c r="F30">
        <v>0</v>
      </c>
    </row>
    <row r="31" spans="1:6" x14ac:dyDescent="0.3">
      <c r="A31" t="s">
        <v>86</v>
      </c>
      <c r="B31" t="s">
        <v>87</v>
      </c>
      <c r="C31" t="s">
        <v>7</v>
      </c>
      <c r="D31" t="s">
        <v>152</v>
      </c>
      <c r="E31" s="11">
        <v>3428.57</v>
      </c>
      <c r="F31">
        <v>2</v>
      </c>
    </row>
    <row r="32" spans="1:6" x14ac:dyDescent="0.3">
      <c r="A32" t="s">
        <v>23</v>
      </c>
      <c r="B32" t="s">
        <v>13</v>
      </c>
      <c r="C32" t="s">
        <v>7</v>
      </c>
      <c r="D32" t="s">
        <v>152</v>
      </c>
      <c r="E32" s="11">
        <v>3500</v>
      </c>
      <c r="F32">
        <v>0</v>
      </c>
    </row>
    <row r="33" spans="1:6" x14ac:dyDescent="0.3">
      <c r="A33" t="s">
        <v>40</v>
      </c>
      <c r="B33" t="s">
        <v>38</v>
      </c>
      <c r="C33" t="s">
        <v>7</v>
      </c>
      <c r="D33" t="s">
        <v>152</v>
      </c>
      <c r="E33" s="11">
        <v>3571.43</v>
      </c>
      <c r="F33">
        <v>1</v>
      </c>
    </row>
    <row r="34" spans="1:6" x14ac:dyDescent="0.3">
      <c r="A34" t="s">
        <v>114</v>
      </c>
      <c r="B34" t="s">
        <v>115</v>
      </c>
      <c r="C34" t="s">
        <v>116</v>
      </c>
      <c r="D34" t="s">
        <v>155</v>
      </c>
      <c r="E34" s="11">
        <v>3591</v>
      </c>
      <c r="F34">
        <v>2</v>
      </c>
    </row>
    <row r="35" spans="1:6" x14ac:dyDescent="0.3">
      <c r="A35" t="s">
        <v>57</v>
      </c>
      <c r="B35" t="s">
        <v>13</v>
      </c>
      <c r="C35" t="s">
        <v>7</v>
      </c>
      <c r="D35" t="s">
        <v>152</v>
      </c>
      <c r="E35" s="11">
        <v>3593</v>
      </c>
      <c r="F35">
        <v>2</v>
      </c>
    </row>
    <row r="36" spans="1:6" x14ac:dyDescent="0.3">
      <c r="A36" t="s">
        <v>60</v>
      </c>
      <c r="B36" t="s">
        <v>9</v>
      </c>
      <c r="C36" t="s">
        <v>61</v>
      </c>
      <c r="D36" t="s">
        <v>156</v>
      </c>
      <c r="E36" s="11">
        <v>3616</v>
      </c>
      <c r="F36">
        <v>0</v>
      </c>
    </row>
    <row r="37" spans="1:6" x14ac:dyDescent="0.3">
      <c r="A37" t="s">
        <v>60</v>
      </c>
      <c r="B37" t="s">
        <v>9</v>
      </c>
      <c r="C37" t="s">
        <v>61</v>
      </c>
      <c r="D37" t="s">
        <v>156</v>
      </c>
      <c r="E37" s="11">
        <v>3616.29</v>
      </c>
      <c r="F37">
        <v>1</v>
      </c>
    </row>
    <row r="38" spans="1:6" x14ac:dyDescent="0.3">
      <c r="A38" t="s">
        <v>53</v>
      </c>
      <c r="B38" t="s">
        <v>45</v>
      </c>
      <c r="C38" t="s">
        <v>7</v>
      </c>
      <c r="D38" t="s">
        <v>152</v>
      </c>
      <c r="E38" s="11">
        <v>3642.86</v>
      </c>
      <c r="F38">
        <v>1</v>
      </c>
    </row>
    <row r="39" spans="1:6" x14ac:dyDescent="0.3">
      <c r="A39" t="s">
        <v>150</v>
      </c>
      <c r="B39" t="s">
        <v>35</v>
      </c>
      <c r="C39" t="s">
        <v>7</v>
      </c>
      <c r="D39" t="s">
        <v>152</v>
      </c>
      <c r="E39" s="11">
        <v>3670</v>
      </c>
      <c r="F39">
        <v>1</v>
      </c>
    </row>
    <row r="40" spans="1:6" x14ac:dyDescent="0.3">
      <c r="A40" t="s">
        <v>15</v>
      </c>
      <c r="B40" t="s">
        <v>16</v>
      </c>
      <c r="C40" t="s">
        <v>7</v>
      </c>
      <c r="D40" t="s">
        <v>152</v>
      </c>
      <c r="E40" s="11">
        <v>3684.36</v>
      </c>
      <c r="F40">
        <v>0</v>
      </c>
    </row>
    <row r="41" spans="1:6" x14ac:dyDescent="0.3">
      <c r="A41" t="s">
        <v>15</v>
      </c>
      <c r="B41" t="s">
        <v>16</v>
      </c>
      <c r="C41" t="s">
        <v>7</v>
      </c>
      <c r="D41" t="s">
        <v>152</v>
      </c>
      <c r="E41" s="11">
        <v>3684.36</v>
      </c>
      <c r="F41">
        <v>1</v>
      </c>
    </row>
    <row r="42" spans="1:6" x14ac:dyDescent="0.3">
      <c r="A42" t="s">
        <v>8</v>
      </c>
      <c r="B42" t="s">
        <v>9</v>
      </c>
      <c r="C42" t="s">
        <v>7</v>
      </c>
      <c r="D42" t="s">
        <v>152</v>
      </c>
      <c r="E42" s="11">
        <v>3724</v>
      </c>
      <c r="F42">
        <v>0</v>
      </c>
    </row>
    <row r="43" spans="1:6" x14ac:dyDescent="0.3">
      <c r="A43" t="s">
        <v>81</v>
      </c>
      <c r="B43" t="s">
        <v>9</v>
      </c>
      <c r="C43" t="s">
        <v>7</v>
      </c>
      <c r="D43" t="s">
        <v>152</v>
      </c>
      <c r="E43" s="11">
        <v>3724</v>
      </c>
      <c r="F43">
        <v>1</v>
      </c>
    </row>
    <row r="44" spans="1:6" x14ac:dyDescent="0.3">
      <c r="A44" t="s">
        <v>81</v>
      </c>
      <c r="B44" t="s">
        <v>9</v>
      </c>
      <c r="C44" t="s">
        <v>7</v>
      </c>
      <c r="D44" t="s">
        <v>152</v>
      </c>
      <c r="E44" s="11">
        <v>3724</v>
      </c>
      <c r="F44">
        <v>1</v>
      </c>
    </row>
    <row r="45" spans="1:6" x14ac:dyDescent="0.3">
      <c r="A45" t="s">
        <v>81</v>
      </c>
      <c r="B45" t="s">
        <v>9</v>
      </c>
      <c r="C45" t="s">
        <v>7</v>
      </c>
      <c r="D45" t="s">
        <v>152</v>
      </c>
      <c r="E45" s="11">
        <v>3724</v>
      </c>
      <c r="F45">
        <v>4</v>
      </c>
    </row>
    <row r="46" spans="1:6" x14ac:dyDescent="0.3">
      <c r="A46" t="s">
        <v>32</v>
      </c>
      <c r="B46" t="s">
        <v>9</v>
      </c>
      <c r="C46" t="s">
        <v>33</v>
      </c>
      <c r="D46" t="s">
        <v>155</v>
      </c>
      <c r="E46" s="11">
        <v>3724</v>
      </c>
      <c r="F46">
        <v>5</v>
      </c>
    </row>
    <row r="47" spans="1:6" x14ac:dyDescent="0.3">
      <c r="A47" t="s">
        <v>65</v>
      </c>
      <c r="B47" t="s">
        <v>9</v>
      </c>
      <c r="C47" t="s">
        <v>7</v>
      </c>
      <c r="D47" t="s">
        <v>152</v>
      </c>
      <c r="E47" s="11">
        <v>3724</v>
      </c>
      <c r="F47">
        <v>3</v>
      </c>
    </row>
    <row r="48" spans="1:6" x14ac:dyDescent="0.3">
      <c r="A48" t="s">
        <v>110</v>
      </c>
      <c r="B48" t="s">
        <v>38</v>
      </c>
      <c r="C48" t="s">
        <v>7</v>
      </c>
      <c r="D48" t="s">
        <v>152</v>
      </c>
      <c r="E48" s="11">
        <v>3751.07</v>
      </c>
      <c r="F48">
        <v>1</v>
      </c>
    </row>
    <row r="49" spans="1:6" x14ac:dyDescent="0.3">
      <c r="A49" t="s">
        <v>92</v>
      </c>
      <c r="B49" t="s">
        <v>93</v>
      </c>
      <c r="C49" t="s">
        <v>7</v>
      </c>
      <c r="D49" t="s">
        <v>152</v>
      </c>
      <c r="E49" s="11">
        <v>3785.71</v>
      </c>
      <c r="F49">
        <v>3</v>
      </c>
    </row>
    <row r="50" spans="1:6" x14ac:dyDescent="0.3">
      <c r="A50" t="s">
        <v>99</v>
      </c>
      <c r="B50" t="s">
        <v>100</v>
      </c>
      <c r="C50" t="s">
        <v>55</v>
      </c>
      <c r="D50" t="s">
        <v>153</v>
      </c>
      <c r="E50" s="11">
        <v>3800</v>
      </c>
      <c r="F50">
        <v>1</v>
      </c>
    </row>
    <row r="51" spans="1:6" x14ac:dyDescent="0.3">
      <c r="A51" t="s">
        <v>56</v>
      </c>
      <c r="B51" t="s">
        <v>51</v>
      </c>
      <c r="C51" t="s">
        <v>7</v>
      </c>
      <c r="D51" t="s">
        <v>152</v>
      </c>
      <c r="E51" s="11">
        <v>3857.14</v>
      </c>
      <c r="F51">
        <v>2</v>
      </c>
    </row>
    <row r="52" spans="1:6" x14ac:dyDescent="0.3">
      <c r="A52" t="s">
        <v>59</v>
      </c>
      <c r="B52" t="s">
        <v>9</v>
      </c>
      <c r="C52" t="s">
        <v>7</v>
      </c>
      <c r="D52" t="s">
        <v>152</v>
      </c>
      <c r="E52" s="11">
        <v>3928.57</v>
      </c>
      <c r="F52">
        <v>1</v>
      </c>
    </row>
    <row r="53" spans="1:6" x14ac:dyDescent="0.3">
      <c r="A53" t="s">
        <v>89</v>
      </c>
      <c r="B53" t="s">
        <v>51</v>
      </c>
      <c r="C53" t="s">
        <v>7</v>
      </c>
      <c r="D53" t="s">
        <v>152</v>
      </c>
      <c r="E53" s="11">
        <v>3928.57</v>
      </c>
      <c r="F53">
        <v>1</v>
      </c>
    </row>
    <row r="54" spans="1:6" x14ac:dyDescent="0.3">
      <c r="A54" t="s">
        <v>84</v>
      </c>
      <c r="B54" t="s">
        <v>51</v>
      </c>
      <c r="C54" t="s">
        <v>85</v>
      </c>
      <c r="D54" t="s">
        <v>155</v>
      </c>
      <c r="E54" s="11">
        <v>3928.57</v>
      </c>
      <c r="F54">
        <v>1</v>
      </c>
    </row>
    <row r="55" spans="1:6" x14ac:dyDescent="0.3">
      <c r="A55" t="s">
        <v>47</v>
      </c>
      <c r="B55" t="s">
        <v>48</v>
      </c>
      <c r="C55" t="s">
        <v>49</v>
      </c>
      <c r="D55" t="s">
        <v>156</v>
      </c>
      <c r="E55" s="11">
        <v>3928.57</v>
      </c>
      <c r="F55">
        <v>1</v>
      </c>
    </row>
    <row r="56" spans="1:6" x14ac:dyDescent="0.3">
      <c r="A56" t="s">
        <v>117</v>
      </c>
      <c r="B56" t="s">
        <v>38</v>
      </c>
      <c r="C56" t="s">
        <v>7</v>
      </c>
      <c r="D56" t="s">
        <v>152</v>
      </c>
      <c r="E56" s="11">
        <v>3964.29</v>
      </c>
      <c r="F56">
        <v>3</v>
      </c>
    </row>
    <row r="57" spans="1:6" x14ac:dyDescent="0.3">
      <c r="A57" t="s">
        <v>121</v>
      </c>
      <c r="B57" t="s">
        <v>122</v>
      </c>
      <c r="C57" t="s">
        <v>123</v>
      </c>
      <c r="D57" t="s">
        <v>152</v>
      </c>
      <c r="E57" s="11">
        <v>3966</v>
      </c>
      <c r="F57">
        <v>1</v>
      </c>
    </row>
    <row r="58" spans="1:6" x14ac:dyDescent="0.3">
      <c r="A58" t="s">
        <v>53</v>
      </c>
      <c r="B58" t="s">
        <v>54</v>
      </c>
      <c r="C58" t="s">
        <v>55</v>
      </c>
      <c r="D58" t="s">
        <v>153</v>
      </c>
      <c r="E58" s="11">
        <v>4000</v>
      </c>
      <c r="F58">
        <v>3</v>
      </c>
    </row>
    <row r="59" spans="1:6" x14ac:dyDescent="0.3">
      <c r="A59" t="s">
        <v>109</v>
      </c>
      <c r="B59" t="s">
        <v>13</v>
      </c>
      <c r="C59" t="s">
        <v>7</v>
      </c>
      <c r="D59" t="s">
        <v>152</v>
      </c>
      <c r="E59" s="11">
        <v>4000</v>
      </c>
      <c r="F59">
        <v>3</v>
      </c>
    </row>
    <row r="60" spans="1:6" x14ac:dyDescent="0.3">
      <c r="A60" t="s">
        <v>109</v>
      </c>
      <c r="B60" t="s">
        <v>13</v>
      </c>
      <c r="C60" t="s">
        <v>77</v>
      </c>
      <c r="D60" t="s">
        <v>157</v>
      </c>
      <c r="E60" s="11">
        <v>4000</v>
      </c>
      <c r="F60">
        <v>5</v>
      </c>
    </row>
    <row r="61" spans="1:6" x14ac:dyDescent="0.3">
      <c r="A61" t="s">
        <v>50</v>
      </c>
      <c r="B61" t="s">
        <v>51</v>
      </c>
      <c r="C61" t="s">
        <v>52</v>
      </c>
      <c r="D61" t="s">
        <v>152</v>
      </c>
      <c r="E61" s="11">
        <v>4071.43</v>
      </c>
      <c r="F61">
        <v>1</v>
      </c>
    </row>
    <row r="62" spans="1:6" x14ac:dyDescent="0.3">
      <c r="A62" t="s">
        <v>56</v>
      </c>
      <c r="B62" t="s">
        <v>51</v>
      </c>
      <c r="C62" t="s">
        <v>7</v>
      </c>
      <c r="D62" t="s">
        <v>152</v>
      </c>
      <c r="E62" s="11">
        <v>4071.43</v>
      </c>
      <c r="F62">
        <v>1</v>
      </c>
    </row>
    <row r="63" spans="1:6" x14ac:dyDescent="0.3">
      <c r="A63" t="s">
        <v>81</v>
      </c>
      <c r="B63" t="s">
        <v>9</v>
      </c>
      <c r="C63" t="s">
        <v>7</v>
      </c>
      <c r="D63" t="s">
        <v>152</v>
      </c>
      <c r="E63" s="11">
        <v>4346</v>
      </c>
      <c r="F63">
        <v>0</v>
      </c>
    </row>
    <row r="64" spans="1:6" x14ac:dyDescent="0.3">
      <c r="A64" t="s">
        <v>81</v>
      </c>
      <c r="B64" t="s">
        <v>9</v>
      </c>
      <c r="C64" t="s">
        <v>7</v>
      </c>
      <c r="D64" t="s">
        <v>152</v>
      </c>
      <c r="E64" s="11">
        <v>4346</v>
      </c>
      <c r="F64">
        <v>1</v>
      </c>
    </row>
    <row r="65" spans="1:6" x14ac:dyDescent="0.3">
      <c r="A65" t="s">
        <v>106</v>
      </c>
      <c r="B65" t="s">
        <v>107</v>
      </c>
      <c r="C65" t="s">
        <v>108</v>
      </c>
      <c r="D65" t="s">
        <v>154</v>
      </c>
      <c r="E65" s="11">
        <v>4346</v>
      </c>
      <c r="F65">
        <v>2</v>
      </c>
    </row>
    <row r="66" spans="1:6" x14ac:dyDescent="0.3">
      <c r="A66" t="s">
        <v>119</v>
      </c>
      <c r="B66" t="s">
        <v>6</v>
      </c>
      <c r="C66" t="s">
        <v>77</v>
      </c>
      <c r="D66" t="s">
        <v>157</v>
      </c>
      <c r="E66" s="11" t="s">
        <v>6</v>
      </c>
      <c r="F66">
        <v>0</v>
      </c>
    </row>
    <row r="67" spans="1:6" x14ac:dyDescent="0.3">
      <c r="A67" t="s">
        <v>76</v>
      </c>
      <c r="B67" t="s">
        <v>19</v>
      </c>
      <c r="C67" t="s">
        <v>77</v>
      </c>
      <c r="D67" t="s">
        <v>157</v>
      </c>
      <c r="E67" s="11" t="s">
        <v>6</v>
      </c>
      <c r="F67">
        <v>3</v>
      </c>
    </row>
    <row r="68" spans="1:6" x14ac:dyDescent="0.3">
      <c r="A68" t="s">
        <v>105</v>
      </c>
      <c r="B68" t="s">
        <v>9</v>
      </c>
      <c r="C68" t="s">
        <v>7</v>
      </c>
      <c r="D68" t="s">
        <v>152</v>
      </c>
      <c r="E68" s="11" t="s">
        <v>6</v>
      </c>
      <c r="F68">
        <v>0</v>
      </c>
    </row>
    <row r="69" spans="1:6" x14ac:dyDescent="0.3">
      <c r="A69" t="s">
        <v>151</v>
      </c>
      <c r="B69" t="s">
        <v>35</v>
      </c>
      <c r="C69" t="s">
        <v>7</v>
      </c>
      <c r="D69" t="s">
        <v>152</v>
      </c>
      <c r="E69" s="11" t="s">
        <v>6</v>
      </c>
      <c r="F69">
        <v>0</v>
      </c>
    </row>
    <row r="70" spans="1:6" x14ac:dyDescent="0.3">
      <c r="A70" t="s">
        <v>151</v>
      </c>
      <c r="B70" t="s">
        <v>35</v>
      </c>
      <c r="C70" t="s">
        <v>7</v>
      </c>
      <c r="D70" t="s">
        <v>152</v>
      </c>
      <c r="E70" s="11" t="s">
        <v>6</v>
      </c>
      <c r="F70">
        <v>0</v>
      </c>
    </row>
    <row r="71" spans="1:6" x14ac:dyDescent="0.3">
      <c r="A71" t="s">
        <v>71</v>
      </c>
      <c r="B71" t="s">
        <v>13</v>
      </c>
      <c r="C71" t="s">
        <v>7</v>
      </c>
      <c r="D71" t="s">
        <v>152</v>
      </c>
      <c r="E71" s="11" t="s">
        <v>6</v>
      </c>
      <c r="F71">
        <v>0</v>
      </c>
    </row>
    <row r="72" spans="1:6" x14ac:dyDescent="0.3">
      <c r="A72" t="s">
        <v>149</v>
      </c>
      <c r="B72" t="s">
        <v>13</v>
      </c>
      <c r="C72" t="s">
        <v>39</v>
      </c>
      <c r="E72" s="11" t="s">
        <v>6</v>
      </c>
      <c r="F72">
        <v>0</v>
      </c>
    </row>
    <row r="73" spans="1:6" x14ac:dyDescent="0.3">
      <c r="A73" t="s">
        <v>120</v>
      </c>
      <c r="B73" t="s">
        <v>13</v>
      </c>
      <c r="C73" t="s">
        <v>61</v>
      </c>
      <c r="D73" t="s">
        <v>156</v>
      </c>
      <c r="E73" s="11" t="s">
        <v>6</v>
      </c>
      <c r="F73">
        <v>7</v>
      </c>
    </row>
    <row r="74" spans="1:6" x14ac:dyDescent="0.3">
      <c r="A74" t="s">
        <v>109</v>
      </c>
      <c r="B74" t="s">
        <v>13</v>
      </c>
      <c r="C74" t="s">
        <v>7</v>
      </c>
      <c r="D74" t="s">
        <v>152</v>
      </c>
      <c r="E74" s="11" t="s">
        <v>6</v>
      </c>
      <c r="F74">
        <v>1</v>
      </c>
    </row>
    <row r="75" spans="1:6" x14ac:dyDescent="0.3">
      <c r="A75" t="s">
        <v>109</v>
      </c>
      <c r="B75" t="s">
        <v>13</v>
      </c>
      <c r="C75" t="s">
        <v>61</v>
      </c>
      <c r="D75" t="s">
        <v>156</v>
      </c>
      <c r="E75" s="11" t="s">
        <v>6</v>
      </c>
      <c r="F75">
        <v>4</v>
      </c>
    </row>
    <row r="76" spans="1:6" x14ac:dyDescent="0.3">
      <c r="A76" t="s">
        <v>109</v>
      </c>
      <c r="B76" t="s">
        <v>13</v>
      </c>
      <c r="C76" t="s">
        <v>7</v>
      </c>
      <c r="D76" t="s">
        <v>152</v>
      </c>
      <c r="E76" s="11" t="s">
        <v>6</v>
      </c>
      <c r="F76">
        <v>8</v>
      </c>
    </row>
    <row r="77" spans="1:6" x14ac:dyDescent="0.3">
      <c r="A77" t="s">
        <v>109</v>
      </c>
      <c r="B77" t="s">
        <v>13</v>
      </c>
      <c r="C77" t="s">
        <v>7</v>
      </c>
      <c r="D77" t="s">
        <v>152</v>
      </c>
      <c r="E77" s="11" t="s">
        <v>6</v>
      </c>
      <c r="F77">
        <v>15</v>
      </c>
    </row>
    <row r="78" spans="1:6" x14ac:dyDescent="0.3">
      <c r="A78" t="s">
        <v>139</v>
      </c>
      <c r="B78" t="s">
        <v>21</v>
      </c>
      <c r="C78" t="s">
        <v>7</v>
      </c>
      <c r="D78" t="s">
        <v>152</v>
      </c>
      <c r="E78" s="11" t="s">
        <v>6</v>
      </c>
      <c r="F78">
        <v>5</v>
      </c>
    </row>
    <row r="79" spans="1:6" x14ac:dyDescent="0.3">
      <c r="A79" t="s">
        <v>128</v>
      </c>
      <c r="B79" t="s">
        <v>13</v>
      </c>
      <c r="C79" t="s">
        <v>129</v>
      </c>
      <c r="D79" t="s">
        <v>156</v>
      </c>
      <c r="E79" s="11" t="s">
        <v>6</v>
      </c>
      <c r="F79">
        <v>0</v>
      </c>
    </row>
    <row r="80" spans="1:6" x14ac:dyDescent="0.3">
      <c r="A80" t="s">
        <v>63</v>
      </c>
      <c r="B80" t="s">
        <v>64</v>
      </c>
      <c r="C80" t="s">
        <v>7</v>
      </c>
      <c r="D80" t="s">
        <v>152</v>
      </c>
      <c r="E80" s="11" t="s">
        <v>6</v>
      </c>
      <c r="F80">
        <v>1</v>
      </c>
    </row>
    <row r="81" spans="1:6" x14ac:dyDescent="0.3">
      <c r="A81" t="s">
        <v>63</v>
      </c>
      <c r="B81" t="s">
        <v>64</v>
      </c>
      <c r="C81" t="s">
        <v>7</v>
      </c>
      <c r="D81" t="s">
        <v>152</v>
      </c>
      <c r="E81" s="11" t="s">
        <v>6</v>
      </c>
      <c r="F81">
        <v>3</v>
      </c>
    </row>
    <row r="82" spans="1:6" x14ac:dyDescent="0.3">
      <c r="A82" t="s">
        <v>124</v>
      </c>
      <c r="B82" t="s">
        <v>125</v>
      </c>
      <c r="C82" t="s">
        <v>11</v>
      </c>
      <c r="D82" t="s">
        <v>152</v>
      </c>
      <c r="E82" s="11" t="s">
        <v>6</v>
      </c>
      <c r="F82">
        <v>1</v>
      </c>
    </row>
    <row r="83" spans="1:6" x14ac:dyDescent="0.3">
      <c r="A83" t="s">
        <v>133</v>
      </c>
      <c r="B83" t="s">
        <v>122</v>
      </c>
      <c r="C83" t="s">
        <v>134</v>
      </c>
      <c r="D83" t="s">
        <v>450</v>
      </c>
      <c r="E83" s="11" t="s">
        <v>6</v>
      </c>
      <c r="F83">
        <v>2</v>
      </c>
    </row>
    <row r="84" spans="1:6" x14ac:dyDescent="0.3">
      <c r="A84" t="s">
        <v>69</v>
      </c>
      <c r="B84" t="s">
        <v>25</v>
      </c>
      <c r="C84" t="s">
        <v>70</v>
      </c>
      <c r="D84" t="s">
        <v>155</v>
      </c>
      <c r="E84" s="11" t="s">
        <v>6</v>
      </c>
      <c r="F84">
        <v>1</v>
      </c>
    </row>
    <row r="85" spans="1:6" x14ac:dyDescent="0.3">
      <c r="A85" t="s">
        <v>94</v>
      </c>
      <c r="B85" t="s">
        <v>25</v>
      </c>
      <c r="C85" t="s">
        <v>118</v>
      </c>
      <c r="D85" t="s">
        <v>155</v>
      </c>
      <c r="E85" s="11" t="s">
        <v>6</v>
      </c>
      <c r="F85">
        <v>2</v>
      </c>
    </row>
    <row r="86" spans="1:6" x14ac:dyDescent="0.3">
      <c r="A86" t="s">
        <v>94</v>
      </c>
      <c r="B86" t="s">
        <v>144</v>
      </c>
      <c r="C86" t="s">
        <v>7</v>
      </c>
      <c r="D86" t="s">
        <v>152</v>
      </c>
      <c r="E86" s="11" t="s">
        <v>6</v>
      </c>
      <c r="F86">
        <v>0</v>
      </c>
    </row>
    <row r="87" spans="1:6" x14ac:dyDescent="0.3">
      <c r="A87" t="s">
        <v>94</v>
      </c>
      <c r="B87" t="s">
        <v>144</v>
      </c>
      <c r="C87" t="s">
        <v>7</v>
      </c>
      <c r="D87" t="s">
        <v>152</v>
      </c>
      <c r="E87" s="11" t="s">
        <v>6</v>
      </c>
      <c r="F87">
        <v>2</v>
      </c>
    </row>
    <row r="88" spans="1:6" x14ac:dyDescent="0.3">
      <c r="A88" t="s">
        <v>44</v>
      </c>
      <c r="B88" t="s">
        <v>45</v>
      </c>
      <c r="C88" t="s">
        <v>46</v>
      </c>
      <c r="D88" t="s">
        <v>155</v>
      </c>
      <c r="E88" s="11" t="s">
        <v>6</v>
      </c>
      <c r="F88">
        <v>0</v>
      </c>
    </row>
    <row r="89" spans="1:6" x14ac:dyDescent="0.3">
      <c r="A89" t="s">
        <v>68</v>
      </c>
      <c r="B89" t="s">
        <v>9</v>
      </c>
      <c r="C89" t="s">
        <v>11</v>
      </c>
      <c r="D89" t="s">
        <v>152</v>
      </c>
      <c r="E89" s="11" t="s">
        <v>6</v>
      </c>
      <c r="F89">
        <v>3</v>
      </c>
    </row>
    <row r="90" spans="1:6" x14ac:dyDescent="0.3">
      <c r="A90" t="s">
        <v>68</v>
      </c>
      <c r="B90" t="s">
        <v>9</v>
      </c>
      <c r="C90" t="s">
        <v>11</v>
      </c>
      <c r="D90" t="s">
        <v>152</v>
      </c>
      <c r="E90" s="11" t="s">
        <v>6</v>
      </c>
      <c r="F90">
        <v>3</v>
      </c>
    </row>
    <row r="91" spans="1:6" x14ac:dyDescent="0.3">
      <c r="A91" t="s">
        <v>68</v>
      </c>
      <c r="B91" t="s">
        <v>9</v>
      </c>
      <c r="C91" t="s">
        <v>11</v>
      </c>
      <c r="D91" t="s">
        <v>152</v>
      </c>
      <c r="E91" s="11" t="s">
        <v>6</v>
      </c>
      <c r="F91">
        <v>3</v>
      </c>
    </row>
    <row r="92" spans="1:6" x14ac:dyDescent="0.3">
      <c r="A92" t="s">
        <v>78</v>
      </c>
      <c r="B92" t="s">
        <v>79</v>
      </c>
      <c r="C92" t="s">
        <v>80</v>
      </c>
      <c r="D92" t="s">
        <v>153</v>
      </c>
      <c r="E92" s="11" t="s">
        <v>6</v>
      </c>
      <c r="F92">
        <v>1</v>
      </c>
    </row>
    <row r="93" spans="1:6" x14ac:dyDescent="0.3">
      <c r="A93" t="s">
        <v>143</v>
      </c>
      <c r="B93" t="s">
        <v>100</v>
      </c>
      <c r="C93" t="s">
        <v>77</v>
      </c>
      <c r="D93" t="s">
        <v>157</v>
      </c>
      <c r="E93" s="11" t="s">
        <v>6</v>
      </c>
      <c r="F93">
        <v>3</v>
      </c>
    </row>
    <row r="94" spans="1:6" x14ac:dyDescent="0.3">
      <c r="A94" t="s">
        <v>143</v>
      </c>
      <c r="B94" t="s">
        <v>100</v>
      </c>
      <c r="C94" t="s">
        <v>77</v>
      </c>
      <c r="D94" t="s">
        <v>157</v>
      </c>
      <c r="E94" s="11" t="s">
        <v>6</v>
      </c>
      <c r="F94">
        <v>5</v>
      </c>
    </row>
    <row r="95" spans="1:6" x14ac:dyDescent="0.3">
      <c r="A95" t="s">
        <v>17</v>
      </c>
      <c r="B95" t="s">
        <v>13</v>
      </c>
      <c r="C95" t="s">
        <v>11</v>
      </c>
      <c r="D95" t="s">
        <v>152</v>
      </c>
      <c r="E95" s="11" t="s">
        <v>6</v>
      </c>
      <c r="F95">
        <v>3</v>
      </c>
    </row>
    <row r="96" spans="1:6" x14ac:dyDescent="0.3">
      <c r="A96" t="s">
        <v>130</v>
      </c>
      <c r="B96" t="s">
        <v>131</v>
      </c>
      <c r="C96" t="s">
        <v>7</v>
      </c>
      <c r="D96" t="s">
        <v>152</v>
      </c>
      <c r="E96" s="11" t="s">
        <v>6</v>
      </c>
      <c r="F96">
        <v>1</v>
      </c>
    </row>
    <row r="97" spans="1:6" x14ac:dyDescent="0.3">
      <c r="A97" t="s">
        <v>20</v>
      </c>
      <c r="B97" t="s">
        <v>21</v>
      </c>
      <c r="C97" t="s">
        <v>22</v>
      </c>
      <c r="D97" t="s">
        <v>153</v>
      </c>
      <c r="E97" s="11" t="s">
        <v>6</v>
      </c>
      <c r="F97">
        <v>3</v>
      </c>
    </row>
    <row r="98" spans="1:6" x14ac:dyDescent="0.3">
      <c r="A98" t="s">
        <v>20</v>
      </c>
      <c r="B98" t="s">
        <v>21</v>
      </c>
      <c r="C98" t="s">
        <v>104</v>
      </c>
      <c r="D98" t="s">
        <v>153</v>
      </c>
      <c r="E98" s="11" t="s">
        <v>6</v>
      </c>
      <c r="F98">
        <v>3</v>
      </c>
    </row>
    <row r="99" spans="1:6" x14ac:dyDescent="0.3">
      <c r="A99" t="s">
        <v>50</v>
      </c>
      <c r="B99" t="s">
        <v>51</v>
      </c>
      <c r="C99" t="s">
        <v>7</v>
      </c>
      <c r="D99" t="s">
        <v>152</v>
      </c>
      <c r="E99" s="11" t="s">
        <v>6</v>
      </c>
      <c r="F99">
        <v>0</v>
      </c>
    </row>
    <row r="100" spans="1:6" x14ac:dyDescent="0.3">
      <c r="A100" t="s">
        <v>50</v>
      </c>
      <c r="B100" t="s">
        <v>51</v>
      </c>
      <c r="C100" t="s">
        <v>7</v>
      </c>
      <c r="D100" t="s">
        <v>152</v>
      </c>
      <c r="E100" s="11" t="s">
        <v>6</v>
      </c>
      <c r="F100">
        <v>1</v>
      </c>
    </row>
    <row r="101" spans="1:6" x14ac:dyDescent="0.3">
      <c r="A101" t="s">
        <v>50</v>
      </c>
      <c r="B101" t="s">
        <v>51</v>
      </c>
      <c r="C101" t="s">
        <v>7</v>
      </c>
      <c r="D101" t="s">
        <v>152</v>
      </c>
      <c r="E101" s="11" t="s">
        <v>6</v>
      </c>
      <c r="F101">
        <v>1</v>
      </c>
    </row>
    <row r="102" spans="1:6" x14ac:dyDescent="0.3">
      <c r="A102" t="s">
        <v>50</v>
      </c>
      <c r="B102" t="s">
        <v>51</v>
      </c>
      <c r="C102" t="s">
        <v>7</v>
      </c>
      <c r="D102" t="s">
        <v>152</v>
      </c>
      <c r="E102" s="11" t="s">
        <v>6</v>
      </c>
      <c r="F102">
        <v>3</v>
      </c>
    </row>
    <row r="103" spans="1:6" x14ac:dyDescent="0.3">
      <c r="A103" t="s">
        <v>140</v>
      </c>
      <c r="B103" t="s">
        <v>141</v>
      </c>
      <c r="C103" t="s">
        <v>142</v>
      </c>
      <c r="E103" s="11" t="s">
        <v>6</v>
      </c>
      <c r="F103">
        <v>0</v>
      </c>
    </row>
    <row r="104" spans="1:6" x14ac:dyDescent="0.3">
      <c r="A104" t="s">
        <v>135</v>
      </c>
      <c r="B104" t="s">
        <v>136</v>
      </c>
      <c r="C104" t="s">
        <v>7</v>
      </c>
      <c r="D104" t="s">
        <v>152</v>
      </c>
      <c r="E104" s="11" t="s">
        <v>6</v>
      </c>
      <c r="F104">
        <v>5</v>
      </c>
    </row>
    <row r="105" spans="1:6" x14ac:dyDescent="0.3">
      <c r="A105" t="s">
        <v>137</v>
      </c>
      <c r="B105" t="s">
        <v>13</v>
      </c>
      <c r="C105" t="s">
        <v>138</v>
      </c>
      <c r="D105" t="s">
        <v>152</v>
      </c>
      <c r="E105" s="11" t="s">
        <v>6</v>
      </c>
      <c r="F105">
        <v>0</v>
      </c>
    </row>
    <row r="106" spans="1:6" x14ac:dyDescent="0.3">
      <c r="A106" t="s">
        <v>43</v>
      </c>
      <c r="B106" t="s">
        <v>13</v>
      </c>
      <c r="C106" t="s">
        <v>7</v>
      </c>
      <c r="D106" t="s">
        <v>152</v>
      </c>
      <c r="E106" s="11" t="s">
        <v>6</v>
      </c>
      <c r="F106">
        <v>0</v>
      </c>
    </row>
    <row r="107" spans="1:6" x14ac:dyDescent="0.3">
      <c r="A107" t="s">
        <v>82</v>
      </c>
      <c r="B107" t="s">
        <v>83</v>
      </c>
      <c r="C107" t="s">
        <v>7</v>
      </c>
      <c r="D107" t="s">
        <v>152</v>
      </c>
      <c r="E107" s="11" t="s">
        <v>6</v>
      </c>
      <c r="F107">
        <v>6</v>
      </c>
    </row>
    <row r="108" spans="1:6" x14ac:dyDescent="0.3">
      <c r="A108" t="s">
        <v>88</v>
      </c>
      <c r="B108" t="s">
        <v>13</v>
      </c>
      <c r="C108" t="s">
        <v>7</v>
      </c>
      <c r="D108" t="s">
        <v>152</v>
      </c>
      <c r="E108" s="11" t="s">
        <v>6</v>
      </c>
      <c r="F108">
        <v>0</v>
      </c>
    </row>
    <row r="109" spans="1:6" x14ac:dyDescent="0.3">
      <c r="A109" t="s">
        <v>34</v>
      </c>
      <c r="B109" t="s">
        <v>35</v>
      </c>
      <c r="C109" t="s">
        <v>36</v>
      </c>
      <c r="D109" t="s">
        <v>156</v>
      </c>
      <c r="E109" s="11" t="s">
        <v>6</v>
      </c>
      <c r="F109">
        <v>1</v>
      </c>
    </row>
    <row r="110" spans="1:6" x14ac:dyDescent="0.3">
      <c r="A110" t="s">
        <v>34</v>
      </c>
      <c r="B110" t="s">
        <v>35</v>
      </c>
      <c r="C110" t="s">
        <v>36</v>
      </c>
      <c r="D110" t="s">
        <v>156</v>
      </c>
      <c r="E110" s="11" t="s">
        <v>6</v>
      </c>
      <c r="F110">
        <v>1</v>
      </c>
    </row>
    <row r="111" spans="1:6" x14ac:dyDescent="0.3">
      <c r="A111" t="s">
        <v>12</v>
      </c>
      <c r="B111" t="s">
        <v>13</v>
      </c>
      <c r="C111" t="s">
        <v>14</v>
      </c>
      <c r="E111" s="11" t="s">
        <v>6</v>
      </c>
      <c r="F111">
        <v>0</v>
      </c>
    </row>
    <row r="112" spans="1:6" x14ac:dyDescent="0.3">
      <c r="A112" t="s">
        <v>12</v>
      </c>
      <c r="B112" t="s">
        <v>13</v>
      </c>
      <c r="C112" t="s">
        <v>14</v>
      </c>
      <c r="E112" s="11" t="s">
        <v>6</v>
      </c>
      <c r="F112">
        <v>0</v>
      </c>
    </row>
    <row r="113" spans="1:7" x14ac:dyDescent="0.3">
      <c r="A113" t="s">
        <v>145</v>
      </c>
      <c r="B113" t="s">
        <v>147</v>
      </c>
      <c r="C113" t="s">
        <v>148</v>
      </c>
      <c r="E113" s="11" t="s">
        <v>6</v>
      </c>
      <c r="F113">
        <v>5</v>
      </c>
    </row>
    <row r="114" spans="1:7" x14ac:dyDescent="0.3">
      <c r="A114" t="s">
        <v>145</v>
      </c>
      <c r="B114" t="s">
        <v>147</v>
      </c>
      <c r="C114" t="s">
        <v>148</v>
      </c>
      <c r="E114" s="11" t="s">
        <v>6</v>
      </c>
      <c r="F114">
        <v>5</v>
      </c>
    </row>
    <row r="115" spans="1:7" x14ac:dyDescent="0.3">
      <c r="A115" t="s">
        <v>145</v>
      </c>
      <c r="B115" t="s">
        <v>146</v>
      </c>
      <c r="C115" t="s">
        <v>11</v>
      </c>
      <c r="D115" t="s">
        <v>152</v>
      </c>
      <c r="E115" s="11" t="s">
        <v>6</v>
      </c>
      <c r="F115">
        <v>5</v>
      </c>
    </row>
    <row r="116" spans="1:7" x14ac:dyDescent="0.3">
      <c r="A116" t="s">
        <v>126</v>
      </c>
      <c r="B116" t="s">
        <v>51</v>
      </c>
      <c r="C116" t="s">
        <v>127</v>
      </c>
      <c r="D116" t="s">
        <v>155</v>
      </c>
      <c r="E116" s="11" t="s">
        <v>6</v>
      </c>
      <c r="F116">
        <v>5</v>
      </c>
    </row>
    <row r="117" spans="1:7" x14ac:dyDescent="0.3">
      <c r="A117" t="s">
        <v>18</v>
      </c>
      <c r="B117" t="s">
        <v>19</v>
      </c>
      <c r="C117" t="s">
        <v>7</v>
      </c>
      <c r="D117" t="s">
        <v>152</v>
      </c>
      <c r="E117" s="11" t="s">
        <v>6</v>
      </c>
      <c r="F117">
        <v>1</v>
      </c>
    </row>
    <row r="118" spans="1:7" x14ac:dyDescent="0.3">
      <c r="A118" t="s">
        <v>5</v>
      </c>
      <c r="B118" t="s">
        <v>6</v>
      </c>
      <c r="C118" t="s">
        <v>7</v>
      </c>
      <c r="D118" t="s">
        <v>152</v>
      </c>
      <c r="E118" s="11" t="s">
        <v>6</v>
      </c>
      <c r="F118">
        <v>0</v>
      </c>
    </row>
    <row r="119" spans="1:7" x14ac:dyDescent="0.3">
      <c r="A119" t="s">
        <v>90</v>
      </c>
      <c r="B119" t="s">
        <v>35</v>
      </c>
      <c r="C119" t="s">
        <v>91</v>
      </c>
      <c r="D119" t="s">
        <v>155</v>
      </c>
      <c r="E119" s="11" t="s">
        <v>6</v>
      </c>
      <c r="F119">
        <v>1</v>
      </c>
    </row>
    <row r="120" spans="1:7" x14ac:dyDescent="0.3">
      <c r="A120" t="s">
        <v>451</v>
      </c>
      <c r="E120" s="3">
        <f>SUBTOTAL(101,Table1[Monthly Brutto Salary])</f>
        <v>3399.3698437499997</v>
      </c>
    </row>
    <row r="127" spans="1:7" x14ac:dyDescent="0.3">
      <c r="G127" s="3"/>
    </row>
    <row r="128" spans="1:7" x14ac:dyDescent="0.3">
      <c r="D128" s="3"/>
      <c r="G128" s="3"/>
    </row>
    <row r="129" spans="4:7" x14ac:dyDescent="0.3">
      <c r="D129" s="3"/>
      <c r="G129" s="3"/>
    </row>
    <row r="130" spans="4:7" x14ac:dyDescent="0.3">
      <c r="D130" s="3"/>
      <c r="G130" s="3"/>
    </row>
    <row r="131" spans="4:7" x14ac:dyDescent="0.3">
      <c r="D131" s="3"/>
      <c r="F131" s="5"/>
    </row>
    <row r="132" spans="4:7" x14ac:dyDescent="0.3">
      <c r="D132" s="3"/>
    </row>
    <row r="133" spans="4:7" x14ac:dyDescent="0.3">
      <c r="D133" s="3"/>
    </row>
  </sheetData>
  <pageMargins left="0.75" right="0.75" top="1" bottom="1" header="0.5" footer="0.5"/>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1D4A8-7F84-4BB8-B805-5A4F29997E0B}">
  <dimension ref="A1:B101"/>
  <sheetViews>
    <sheetView topLeftCell="A97" workbookViewId="0">
      <selection activeCell="E28" sqref="E28"/>
    </sheetView>
  </sheetViews>
  <sheetFormatPr defaultRowHeight="14.4" x14ac:dyDescent="0.3"/>
  <cols>
    <col min="1" max="1" width="61.77734375" bestFit="1" customWidth="1"/>
    <col min="2" max="2" width="8.33203125" bestFit="1" customWidth="1"/>
  </cols>
  <sheetData>
    <row r="1" spans="1:2" x14ac:dyDescent="0.3">
      <c r="A1" t="s">
        <v>159</v>
      </c>
      <c r="B1" t="s">
        <v>160</v>
      </c>
    </row>
    <row r="2" spans="1:2" x14ac:dyDescent="0.3">
      <c r="A2" s="6" t="s">
        <v>161</v>
      </c>
      <c r="B2">
        <v>54</v>
      </c>
    </row>
    <row r="3" spans="1:2" x14ac:dyDescent="0.3">
      <c r="A3" s="6" t="s">
        <v>447</v>
      </c>
      <c r="B3">
        <v>49</v>
      </c>
    </row>
    <row r="4" spans="1:2" x14ac:dyDescent="0.3">
      <c r="A4" s="6" t="s">
        <v>162</v>
      </c>
      <c r="B4">
        <v>32</v>
      </c>
    </row>
    <row r="5" spans="1:2" x14ac:dyDescent="0.3">
      <c r="A5" s="6" t="s">
        <v>6</v>
      </c>
      <c r="B5">
        <v>19</v>
      </c>
    </row>
    <row r="6" spans="1:2" x14ac:dyDescent="0.3">
      <c r="A6" s="6" t="s">
        <v>448</v>
      </c>
      <c r="B6">
        <v>18</v>
      </c>
    </row>
    <row r="7" spans="1:2" x14ac:dyDescent="0.3">
      <c r="A7" s="6" t="s">
        <v>163</v>
      </c>
      <c r="B7">
        <v>8</v>
      </c>
    </row>
    <row r="8" spans="1:2" x14ac:dyDescent="0.3">
      <c r="A8" s="6" t="s">
        <v>164</v>
      </c>
      <c r="B8">
        <v>7</v>
      </c>
    </row>
    <row r="9" spans="1:2" x14ac:dyDescent="0.3">
      <c r="A9" s="6" t="s">
        <v>165</v>
      </c>
      <c r="B9">
        <v>5</v>
      </c>
    </row>
    <row r="10" spans="1:2" x14ac:dyDescent="0.3">
      <c r="A10" s="6" t="s">
        <v>166</v>
      </c>
      <c r="B10">
        <v>4</v>
      </c>
    </row>
    <row r="11" spans="1:2" x14ac:dyDescent="0.3">
      <c r="A11" s="6" t="s">
        <v>167</v>
      </c>
      <c r="B11">
        <v>4</v>
      </c>
    </row>
    <row r="12" spans="1:2" x14ac:dyDescent="0.3">
      <c r="A12" s="6" t="s">
        <v>168</v>
      </c>
      <c r="B12">
        <v>4</v>
      </c>
    </row>
    <row r="13" spans="1:2" x14ac:dyDescent="0.3">
      <c r="A13" s="6" t="s">
        <v>169</v>
      </c>
      <c r="B13">
        <v>3</v>
      </c>
    </row>
    <row r="14" spans="1:2" x14ac:dyDescent="0.3">
      <c r="A14" s="6" t="s">
        <v>170</v>
      </c>
      <c r="B14">
        <v>3</v>
      </c>
    </row>
    <row r="15" spans="1:2" x14ac:dyDescent="0.3">
      <c r="A15" s="6" t="s">
        <v>171</v>
      </c>
      <c r="B15">
        <v>2</v>
      </c>
    </row>
    <row r="16" spans="1:2" x14ac:dyDescent="0.3">
      <c r="A16" s="6" t="s">
        <v>172</v>
      </c>
      <c r="B16">
        <v>2</v>
      </c>
    </row>
    <row r="17" spans="1:2" x14ac:dyDescent="0.3">
      <c r="A17" s="6" t="s">
        <v>173</v>
      </c>
      <c r="B17">
        <v>1</v>
      </c>
    </row>
    <row r="18" spans="1:2" x14ac:dyDescent="0.3">
      <c r="A18" s="6" t="s">
        <v>174</v>
      </c>
      <c r="B18">
        <v>1</v>
      </c>
    </row>
    <row r="19" spans="1:2" x14ac:dyDescent="0.3">
      <c r="A19" s="6" t="s">
        <v>175</v>
      </c>
      <c r="B19">
        <v>1</v>
      </c>
    </row>
    <row r="20" spans="1:2" x14ac:dyDescent="0.3">
      <c r="A20" s="6" t="s">
        <v>176</v>
      </c>
      <c r="B20">
        <v>1</v>
      </c>
    </row>
    <row r="21" spans="1:2" x14ac:dyDescent="0.3">
      <c r="A21" s="6" t="s">
        <v>177</v>
      </c>
      <c r="B21">
        <v>1</v>
      </c>
    </row>
    <row r="22" spans="1:2" x14ac:dyDescent="0.3">
      <c r="A22" s="6" t="s">
        <v>178</v>
      </c>
      <c r="B22">
        <v>1</v>
      </c>
    </row>
    <row r="23" spans="1:2" x14ac:dyDescent="0.3">
      <c r="A23" s="6" t="s">
        <v>179</v>
      </c>
      <c r="B23">
        <v>1</v>
      </c>
    </row>
    <row r="24" spans="1:2" x14ac:dyDescent="0.3">
      <c r="A24" s="6" t="s">
        <v>180</v>
      </c>
      <c r="B24">
        <v>1</v>
      </c>
    </row>
    <row r="25" spans="1:2" x14ac:dyDescent="0.3">
      <c r="A25" s="6" t="s">
        <v>181</v>
      </c>
      <c r="B25">
        <v>1</v>
      </c>
    </row>
    <row r="26" spans="1:2" x14ac:dyDescent="0.3">
      <c r="A26" s="6" t="s">
        <v>182</v>
      </c>
      <c r="B26">
        <v>1</v>
      </c>
    </row>
    <row r="27" spans="1:2" x14ac:dyDescent="0.3">
      <c r="A27" s="6" t="s">
        <v>183</v>
      </c>
      <c r="B27">
        <v>1</v>
      </c>
    </row>
    <row r="28" spans="1:2" x14ac:dyDescent="0.3">
      <c r="A28" s="6" t="s">
        <v>184</v>
      </c>
      <c r="B28">
        <v>1</v>
      </c>
    </row>
    <row r="29" spans="1:2" x14ac:dyDescent="0.3">
      <c r="A29" s="6" t="s">
        <v>185</v>
      </c>
      <c r="B29">
        <v>1</v>
      </c>
    </row>
    <row r="30" spans="1:2" x14ac:dyDescent="0.3">
      <c r="A30" s="6" t="s">
        <v>186</v>
      </c>
      <c r="B30">
        <v>1</v>
      </c>
    </row>
    <row r="31" spans="1:2" x14ac:dyDescent="0.3">
      <c r="A31" s="6" t="s">
        <v>187</v>
      </c>
      <c r="B31">
        <v>1</v>
      </c>
    </row>
    <row r="32" spans="1:2" x14ac:dyDescent="0.3">
      <c r="A32" s="6" t="s">
        <v>188</v>
      </c>
      <c r="B32">
        <v>1</v>
      </c>
    </row>
    <row r="33" spans="1:2" x14ac:dyDescent="0.3">
      <c r="A33" s="6" t="s">
        <v>189</v>
      </c>
      <c r="B33">
        <v>1</v>
      </c>
    </row>
    <row r="34" spans="1:2" x14ac:dyDescent="0.3">
      <c r="A34" s="6" t="s">
        <v>190</v>
      </c>
      <c r="B34">
        <v>1</v>
      </c>
    </row>
    <row r="35" spans="1:2" x14ac:dyDescent="0.3">
      <c r="A35" s="6" t="s">
        <v>191</v>
      </c>
      <c r="B35">
        <v>1</v>
      </c>
    </row>
    <row r="36" spans="1:2" x14ac:dyDescent="0.3">
      <c r="A36" s="6" t="s">
        <v>192</v>
      </c>
      <c r="B36">
        <v>1</v>
      </c>
    </row>
    <row r="37" spans="1:2" x14ac:dyDescent="0.3">
      <c r="A37" s="6" t="s">
        <v>193</v>
      </c>
      <c r="B37">
        <v>1</v>
      </c>
    </row>
    <row r="38" spans="1:2" x14ac:dyDescent="0.3">
      <c r="A38" s="6" t="s">
        <v>194</v>
      </c>
      <c r="B38">
        <v>1</v>
      </c>
    </row>
    <row r="39" spans="1:2" x14ac:dyDescent="0.3">
      <c r="A39" s="6" t="s">
        <v>195</v>
      </c>
      <c r="B39">
        <v>1</v>
      </c>
    </row>
    <row r="40" spans="1:2" x14ac:dyDescent="0.3">
      <c r="A40" s="6" t="s">
        <v>196</v>
      </c>
      <c r="B40">
        <v>1</v>
      </c>
    </row>
    <row r="41" spans="1:2" x14ac:dyDescent="0.3">
      <c r="A41" s="6" t="s">
        <v>197</v>
      </c>
      <c r="B41">
        <v>1</v>
      </c>
    </row>
    <row r="42" spans="1:2" x14ac:dyDescent="0.3">
      <c r="A42" s="6" t="s">
        <v>198</v>
      </c>
      <c r="B42">
        <v>1</v>
      </c>
    </row>
    <row r="43" spans="1:2" x14ac:dyDescent="0.3">
      <c r="A43" s="6" t="s">
        <v>199</v>
      </c>
      <c r="B43">
        <v>1</v>
      </c>
    </row>
    <row r="44" spans="1:2" x14ac:dyDescent="0.3">
      <c r="A44" s="6" t="s">
        <v>200</v>
      </c>
      <c r="B44">
        <v>1</v>
      </c>
    </row>
    <row r="45" spans="1:2" x14ac:dyDescent="0.3">
      <c r="A45" s="6" t="s">
        <v>201</v>
      </c>
      <c r="B45">
        <v>1</v>
      </c>
    </row>
    <row r="46" spans="1:2" x14ac:dyDescent="0.3">
      <c r="A46" s="6" t="s">
        <v>202</v>
      </c>
      <c r="B46">
        <v>1</v>
      </c>
    </row>
    <row r="47" spans="1:2" x14ac:dyDescent="0.3">
      <c r="A47" s="6" t="s">
        <v>203</v>
      </c>
      <c r="B47">
        <v>1</v>
      </c>
    </row>
    <row r="48" spans="1:2" x14ac:dyDescent="0.3">
      <c r="A48" s="6" t="s">
        <v>204</v>
      </c>
      <c r="B48">
        <v>1</v>
      </c>
    </row>
    <row r="49" spans="1:2" x14ac:dyDescent="0.3">
      <c r="A49" s="6" t="s">
        <v>205</v>
      </c>
      <c r="B49">
        <v>1</v>
      </c>
    </row>
    <row r="50" spans="1:2" x14ac:dyDescent="0.3">
      <c r="A50" s="6" t="s">
        <v>206</v>
      </c>
      <c r="B50">
        <v>1</v>
      </c>
    </row>
    <row r="51" spans="1:2" x14ac:dyDescent="0.3">
      <c r="A51" s="6" t="s">
        <v>207</v>
      </c>
      <c r="B51">
        <v>1</v>
      </c>
    </row>
    <row r="52" spans="1:2" x14ac:dyDescent="0.3">
      <c r="A52" s="6" t="s">
        <v>208</v>
      </c>
      <c r="B52">
        <v>1</v>
      </c>
    </row>
    <row r="53" spans="1:2" x14ac:dyDescent="0.3">
      <c r="A53" s="6" t="s">
        <v>209</v>
      </c>
      <c r="B53">
        <v>1</v>
      </c>
    </row>
    <row r="54" spans="1:2" x14ac:dyDescent="0.3">
      <c r="A54" s="6" t="s">
        <v>210</v>
      </c>
      <c r="B54">
        <v>1</v>
      </c>
    </row>
    <row r="55" spans="1:2" x14ac:dyDescent="0.3">
      <c r="A55" s="6" t="s">
        <v>211</v>
      </c>
      <c r="B55">
        <v>1</v>
      </c>
    </row>
    <row r="56" spans="1:2" x14ac:dyDescent="0.3">
      <c r="A56" s="6" t="s">
        <v>212</v>
      </c>
      <c r="B56">
        <v>1</v>
      </c>
    </row>
    <row r="57" spans="1:2" x14ac:dyDescent="0.3">
      <c r="A57" s="6" t="s">
        <v>213</v>
      </c>
      <c r="B57">
        <v>1</v>
      </c>
    </row>
    <row r="58" spans="1:2" x14ac:dyDescent="0.3">
      <c r="A58" s="6" t="s">
        <v>214</v>
      </c>
      <c r="B58">
        <v>1</v>
      </c>
    </row>
    <row r="59" spans="1:2" x14ac:dyDescent="0.3">
      <c r="A59" s="6" t="s">
        <v>215</v>
      </c>
      <c r="B59">
        <v>1</v>
      </c>
    </row>
    <row r="60" spans="1:2" x14ac:dyDescent="0.3">
      <c r="A60" s="6" t="s">
        <v>216</v>
      </c>
      <c r="B60">
        <v>1</v>
      </c>
    </row>
    <row r="61" spans="1:2" x14ac:dyDescent="0.3">
      <c r="A61" s="6" t="s">
        <v>217</v>
      </c>
      <c r="B61">
        <v>1</v>
      </c>
    </row>
    <row r="62" spans="1:2" x14ac:dyDescent="0.3">
      <c r="A62" s="6" t="s">
        <v>218</v>
      </c>
      <c r="B62">
        <v>1</v>
      </c>
    </row>
    <row r="63" spans="1:2" x14ac:dyDescent="0.3">
      <c r="A63" s="6" t="s">
        <v>219</v>
      </c>
      <c r="B63">
        <v>1</v>
      </c>
    </row>
    <row r="64" spans="1:2" x14ac:dyDescent="0.3">
      <c r="A64" s="6" t="s">
        <v>220</v>
      </c>
      <c r="B64">
        <v>1</v>
      </c>
    </row>
    <row r="65" spans="1:2" x14ac:dyDescent="0.3">
      <c r="A65" s="6" t="s">
        <v>221</v>
      </c>
      <c r="B65">
        <v>1</v>
      </c>
    </row>
    <row r="66" spans="1:2" x14ac:dyDescent="0.3">
      <c r="A66" s="6" t="s">
        <v>222</v>
      </c>
      <c r="B66">
        <v>1</v>
      </c>
    </row>
    <row r="67" spans="1:2" x14ac:dyDescent="0.3">
      <c r="A67" s="6" t="s">
        <v>223</v>
      </c>
      <c r="B67">
        <v>1</v>
      </c>
    </row>
    <row r="68" spans="1:2" x14ac:dyDescent="0.3">
      <c r="A68" s="6" t="s">
        <v>224</v>
      </c>
      <c r="B68">
        <v>1</v>
      </c>
    </row>
    <row r="69" spans="1:2" x14ac:dyDescent="0.3">
      <c r="A69" s="6" t="s">
        <v>225</v>
      </c>
      <c r="B69">
        <v>1</v>
      </c>
    </row>
    <row r="70" spans="1:2" x14ac:dyDescent="0.3">
      <c r="A70" s="6" t="s">
        <v>226</v>
      </c>
      <c r="B70">
        <v>1</v>
      </c>
    </row>
    <row r="71" spans="1:2" x14ac:dyDescent="0.3">
      <c r="A71" s="6" t="s">
        <v>227</v>
      </c>
      <c r="B71">
        <v>1</v>
      </c>
    </row>
    <row r="72" spans="1:2" x14ac:dyDescent="0.3">
      <c r="A72" s="6" t="s">
        <v>228</v>
      </c>
      <c r="B72">
        <v>1</v>
      </c>
    </row>
    <row r="73" spans="1:2" x14ac:dyDescent="0.3">
      <c r="A73" s="6" t="s">
        <v>229</v>
      </c>
      <c r="B73">
        <v>1</v>
      </c>
    </row>
    <row r="74" spans="1:2" x14ac:dyDescent="0.3">
      <c r="A74" s="6" t="s">
        <v>230</v>
      </c>
      <c r="B74">
        <v>1</v>
      </c>
    </row>
    <row r="75" spans="1:2" x14ac:dyDescent="0.3">
      <c r="A75" s="6" t="s">
        <v>231</v>
      </c>
      <c r="B75">
        <v>1</v>
      </c>
    </row>
    <row r="76" spans="1:2" x14ac:dyDescent="0.3">
      <c r="A76" s="6" t="s">
        <v>232</v>
      </c>
      <c r="B76">
        <v>1</v>
      </c>
    </row>
    <row r="77" spans="1:2" x14ac:dyDescent="0.3">
      <c r="A77" s="6" t="s">
        <v>233</v>
      </c>
      <c r="B77">
        <v>1</v>
      </c>
    </row>
    <row r="78" spans="1:2" x14ac:dyDescent="0.3">
      <c r="A78" s="6" t="s">
        <v>234</v>
      </c>
      <c r="B78">
        <v>1</v>
      </c>
    </row>
    <row r="79" spans="1:2" x14ac:dyDescent="0.3">
      <c r="A79" s="6" t="s">
        <v>235</v>
      </c>
      <c r="B79">
        <v>1</v>
      </c>
    </row>
    <row r="80" spans="1:2" x14ac:dyDescent="0.3">
      <c r="A80" s="6" t="s">
        <v>236</v>
      </c>
      <c r="B80">
        <v>1</v>
      </c>
    </row>
    <row r="81" spans="1:2" x14ac:dyDescent="0.3">
      <c r="A81" s="6" t="s">
        <v>237</v>
      </c>
      <c r="B81">
        <v>1</v>
      </c>
    </row>
    <row r="82" spans="1:2" x14ac:dyDescent="0.3">
      <c r="A82" s="6" t="s">
        <v>238</v>
      </c>
      <c r="B82">
        <v>1</v>
      </c>
    </row>
    <row r="83" spans="1:2" x14ac:dyDescent="0.3">
      <c r="A83" s="6" t="s">
        <v>239</v>
      </c>
      <c r="B83">
        <v>1</v>
      </c>
    </row>
    <row r="84" spans="1:2" x14ac:dyDescent="0.3">
      <c r="A84" s="6" t="s">
        <v>240</v>
      </c>
      <c r="B84">
        <v>1</v>
      </c>
    </row>
    <row r="85" spans="1:2" x14ac:dyDescent="0.3">
      <c r="A85" s="6" t="s">
        <v>241</v>
      </c>
      <c r="B85">
        <v>1</v>
      </c>
    </row>
    <row r="86" spans="1:2" x14ac:dyDescent="0.3">
      <c r="A86" s="6" t="s">
        <v>242</v>
      </c>
      <c r="B86">
        <v>1</v>
      </c>
    </row>
    <row r="87" spans="1:2" x14ac:dyDescent="0.3">
      <c r="A87" s="6" t="s">
        <v>243</v>
      </c>
      <c r="B87">
        <v>1</v>
      </c>
    </row>
    <row r="88" spans="1:2" x14ac:dyDescent="0.3">
      <c r="A88" s="6" t="s">
        <v>244</v>
      </c>
      <c r="B88">
        <v>1</v>
      </c>
    </row>
    <row r="89" spans="1:2" x14ac:dyDescent="0.3">
      <c r="A89" s="6" t="s">
        <v>245</v>
      </c>
      <c r="B89">
        <v>1</v>
      </c>
    </row>
    <row r="90" spans="1:2" x14ac:dyDescent="0.3">
      <c r="A90" s="6" t="s">
        <v>246</v>
      </c>
      <c r="B90">
        <v>1</v>
      </c>
    </row>
    <row r="91" spans="1:2" x14ac:dyDescent="0.3">
      <c r="A91" s="6" t="s">
        <v>247</v>
      </c>
      <c r="B91">
        <v>1</v>
      </c>
    </row>
    <row r="92" spans="1:2" x14ac:dyDescent="0.3">
      <c r="A92" s="6" t="s">
        <v>248</v>
      </c>
      <c r="B92">
        <v>1</v>
      </c>
    </row>
    <row r="93" spans="1:2" x14ac:dyDescent="0.3">
      <c r="A93" s="6" t="s">
        <v>249</v>
      </c>
      <c r="B93">
        <v>1</v>
      </c>
    </row>
    <row r="94" spans="1:2" x14ac:dyDescent="0.3">
      <c r="A94" s="6" t="s">
        <v>250</v>
      </c>
      <c r="B94">
        <v>1</v>
      </c>
    </row>
    <row r="95" spans="1:2" x14ac:dyDescent="0.3">
      <c r="A95" s="6" t="s">
        <v>251</v>
      </c>
      <c r="B95">
        <v>1</v>
      </c>
    </row>
    <row r="96" spans="1:2" x14ac:dyDescent="0.3">
      <c r="A96" s="6" t="s">
        <v>252</v>
      </c>
      <c r="B96">
        <v>1</v>
      </c>
    </row>
    <row r="97" spans="1:2" x14ac:dyDescent="0.3">
      <c r="A97" s="6" t="s">
        <v>253</v>
      </c>
      <c r="B97">
        <v>1</v>
      </c>
    </row>
    <row r="98" spans="1:2" x14ac:dyDescent="0.3">
      <c r="A98" s="6" t="s">
        <v>254</v>
      </c>
      <c r="B98">
        <v>1</v>
      </c>
    </row>
    <row r="99" spans="1:2" x14ac:dyDescent="0.3">
      <c r="A99" s="6" t="s">
        <v>255</v>
      </c>
      <c r="B99">
        <v>1</v>
      </c>
    </row>
    <row r="100" spans="1:2" x14ac:dyDescent="0.3">
      <c r="A100" s="6" t="s">
        <v>256</v>
      </c>
      <c r="B100">
        <v>1</v>
      </c>
    </row>
    <row r="101" spans="1:2" x14ac:dyDescent="0.3">
      <c r="A101" s="6" t="s">
        <v>257</v>
      </c>
      <c r="B101">
        <v>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3D40A-C5FF-478E-AD27-12372519FB24}">
  <dimension ref="A1:B191"/>
  <sheetViews>
    <sheetView workbookViewId="0">
      <selection activeCell="E3" sqref="E3"/>
    </sheetView>
  </sheetViews>
  <sheetFormatPr defaultRowHeight="14.4" x14ac:dyDescent="0.3"/>
  <cols>
    <col min="1" max="1" width="36.44140625" bestFit="1" customWidth="1"/>
    <col min="2" max="2" width="8.33203125" bestFit="1" customWidth="1"/>
  </cols>
  <sheetData>
    <row r="1" spans="1:2" x14ac:dyDescent="0.3">
      <c r="A1" t="s">
        <v>258</v>
      </c>
      <c r="B1" t="s">
        <v>160</v>
      </c>
    </row>
    <row r="2" spans="1:2" x14ac:dyDescent="0.3">
      <c r="A2" s="6" t="s">
        <v>259</v>
      </c>
      <c r="B2">
        <v>50</v>
      </c>
    </row>
    <row r="3" spans="1:2" x14ac:dyDescent="0.3">
      <c r="A3" s="6" t="s">
        <v>260</v>
      </c>
      <c r="B3">
        <v>34</v>
      </c>
    </row>
    <row r="4" spans="1:2" x14ac:dyDescent="0.3">
      <c r="A4" s="6" t="s">
        <v>261</v>
      </c>
      <c r="B4">
        <v>27</v>
      </c>
    </row>
    <row r="5" spans="1:2" x14ac:dyDescent="0.3">
      <c r="A5" s="6" t="s">
        <v>262</v>
      </c>
      <c r="B5">
        <v>20</v>
      </c>
    </row>
    <row r="6" spans="1:2" x14ac:dyDescent="0.3">
      <c r="A6" s="6" t="s">
        <v>263</v>
      </c>
      <c r="B6">
        <v>18</v>
      </c>
    </row>
    <row r="7" spans="1:2" x14ac:dyDescent="0.3">
      <c r="A7" s="6" t="s">
        <v>6</v>
      </c>
      <c r="B7">
        <v>14</v>
      </c>
    </row>
    <row r="8" spans="1:2" x14ac:dyDescent="0.3">
      <c r="A8" s="6" t="s">
        <v>135</v>
      </c>
      <c r="B8">
        <v>12</v>
      </c>
    </row>
    <row r="9" spans="1:2" x14ac:dyDescent="0.3">
      <c r="A9" s="6" t="s">
        <v>264</v>
      </c>
      <c r="B9">
        <v>12</v>
      </c>
    </row>
    <row r="10" spans="1:2" x14ac:dyDescent="0.3">
      <c r="A10" s="6" t="s">
        <v>265</v>
      </c>
      <c r="B10">
        <v>10</v>
      </c>
    </row>
    <row r="11" spans="1:2" x14ac:dyDescent="0.3">
      <c r="A11" s="6" t="s">
        <v>267</v>
      </c>
      <c r="B11">
        <v>9</v>
      </c>
    </row>
    <row r="12" spans="1:2" x14ac:dyDescent="0.3">
      <c r="A12" s="6" t="s">
        <v>269</v>
      </c>
      <c r="B12">
        <v>6</v>
      </c>
    </row>
    <row r="13" spans="1:2" x14ac:dyDescent="0.3">
      <c r="A13" s="6" t="s">
        <v>266</v>
      </c>
      <c r="B13">
        <v>6</v>
      </c>
    </row>
    <row r="14" spans="1:2" x14ac:dyDescent="0.3">
      <c r="A14" s="6" t="s">
        <v>268</v>
      </c>
      <c r="B14">
        <v>6</v>
      </c>
    </row>
    <row r="15" spans="1:2" x14ac:dyDescent="0.3">
      <c r="A15" s="6" t="s">
        <v>446</v>
      </c>
      <c r="B15">
        <v>5</v>
      </c>
    </row>
    <row r="16" spans="1:2" x14ac:dyDescent="0.3">
      <c r="A16" s="6" t="s">
        <v>270</v>
      </c>
      <c r="B16">
        <v>5</v>
      </c>
    </row>
    <row r="17" spans="1:2" x14ac:dyDescent="0.3">
      <c r="A17" s="6" t="s">
        <v>380</v>
      </c>
      <c r="B17">
        <v>5</v>
      </c>
    </row>
    <row r="18" spans="1:2" x14ac:dyDescent="0.3">
      <c r="A18" s="6" t="s">
        <v>271</v>
      </c>
      <c r="B18">
        <v>5</v>
      </c>
    </row>
    <row r="19" spans="1:2" x14ac:dyDescent="0.3">
      <c r="A19" s="6" t="s">
        <v>305</v>
      </c>
      <c r="B19">
        <v>4</v>
      </c>
    </row>
    <row r="20" spans="1:2" x14ac:dyDescent="0.3">
      <c r="A20" s="6" t="s">
        <v>272</v>
      </c>
      <c r="B20">
        <v>4</v>
      </c>
    </row>
    <row r="21" spans="1:2" x14ac:dyDescent="0.3">
      <c r="A21" s="6" t="s">
        <v>292</v>
      </c>
      <c r="B21">
        <v>3</v>
      </c>
    </row>
    <row r="22" spans="1:2" x14ac:dyDescent="0.3">
      <c r="A22" s="6" t="s">
        <v>278</v>
      </c>
      <c r="B22">
        <v>3</v>
      </c>
    </row>
    <row r="23" spans="1:2" x14ac:dyDescent="0.3">
      <c r="A23" s="6" t="s">
        <v>275</v>
      </c>
      <c r="B23">
        <v>3</v>
      </c>
    </row>
    <row r="24" spans="1:2" x14ac:dyDescent="0.3">
      <c r="A24" s="6" t="s">
        <v>273</v>
      </c>
      <c r="B24">
        <v>3</v>
      </c>
    </row>
    <row r="25" spans="1:2" x14ac:dyDescent="0.3">
      <c r="A25" s="6" t="s">
        <v>277</v>
      </c>
      <c r="B25">
        <v>3</v>
      </c>
    </row>
    <row r="26" spans="1:2" x14ac:dyDescent="0.3">
      <c r="A26" s="6" t="s">
        <v>274</v>
      </c>
      <c r="B26">
        <v>3</v>
      </c>
    </row>
    <row r="27" spans="1:2" x14ac:dyDescent="0.3">
      <c r="A27" s="6" t="s">
        <v>276</v>
      </c>
      <c r="B27">
        <v>3</v>
      </c>
    </row>
    <row r="28" spans="1:2" x14ac:dyDescent="0.3">
      <c r="A28" s="6" t="s">
        <v>299</v>
      </c>
      <c r="B28">
        <v>2</v>
      </c>
    </row>
    <row r="29" spans="1:2" x14ac:dyDescent="0.3">
      <c r="A29" s="6" t="s">
        <v>313</v>
      </c>
      <c r="B29">
        <v>2</v>
      </c>
    </row>
    <row r="30" spans="1:2" x14ac:dyDescent="0.3">
      <c r="A30" s="6" t="s">
        <v>280</v>
      </c>
      <c r="B30">
        <v>2</v>
      </c>
    </row>
    <row r="31" spans="1:2" x14ac:dyDescent="0.3">
      <c r="A31" s="6" t="s">
        <v>336</v>
      </c>
      <c r="B31">
        <v>2</v>
      </c>
    </row>
    <row r="32" spans="1:2" x14ac:dyDescent="0.3">
      <c r="A32" s="6" t="s">
        <v>445</v>
      </c>
      <c r="B32">
        <v>2</v>
      </c>
    </row>
    <row r="33" spans="1:2" x14ac:dyDescent="0.3">
      <c r="A33" s="6" t="s">
        <v>306</v>
      </c>
      <c r="B33">
        <v>2</v>
      </c>
    </row>
    <row r="34" spans="1:2" x14ac:dyDescent="0.3">
      <c r="A34" s="6" t="s">
        <v>298</v>
      </c>
      <c r="B34">
        <v>2</v>
      </c>
    </row>
    <row r="35" spans="1:2" x14ac:dyDescent="0.3">
      <c r="A35" s="6" t="s">
        <v>282</v>
      </c>
      <c r="B35">
        <v>2</v>
      </c>
    </row>
    <row r="36" spans="1:2" x14ac:dyDescent="0.3">
      <c r="A36" s="6" t="s">
        <v>283</v>
      </c>
      <c r="B36">
        <v>2</v>
      </c>
    </row>
    <row r="37" spans="1:2" x14ac:dyDescent="0.3">
      <c r="A37" s="6" t="s">
        <v>291</v>
      </c>
      <c r="B37">
        <v>2</v>
      </c>
    </row>
    <row r="38" spans="1:2" x14ac:dyDescent="0.3">
      <c r="A38" s="6" t="s">
        <v>294</v>
      </c>
      <c r="B38">
        <v>2</v>
      </c>
    </row>
    <row r="39" spans="1:2" x14ac:dyDescent="0.3">
      <c r="A39" s="6" t="s">
        <v>279</v>
      </c>
      <c r="B39">
        <v>2</v>
      </c>
    </row>
    <row r="40" spans="1:2" x14ac:dyDescent="0.3">
      <c r="A40" s="6" t="s">
        <v>297</v>
      </c>
      <c r="B40">
        <v>2</v>
      </c>
    </row>
    <row r="41" spans="1:2" x14ac:dyDescent="0.3">
      <c r="A41" s="6" t="s">
        <v>288</v>
      </c>
      <c r="B41">
        <v>2</v>
      </c>
    </row>
    <row r="42" spans="1:2" x14ac:dyDescent="0.3">
      <c r="A42" s="6" t="s">
        <v>300</v>
      </c>
      <c r="B42">
        <v>2</v>
      </c>
    </row>
    <row r="43" spans="1:2" x14ac:dyDescent="0.3">
      <c r="A43" s="6" t="s">
        <v>287</v>
      </c>
      <c r="B43">
        <v>2</v>
      </c>
    </row>
    <row r="44" spans="1:2" x14ac:dyDescent="0.3">
      <c r="A44" s="6" t="s">
        <v>290</v>
      </c>
      <c r="B44">
        <v>2</v>
      </c>
    </row>
    <row r="45" spans="1:2" x14ac:dyDescent="0.3">
      <c r="A45" s="6" t="s">
        <v>284</v>
      </c>
      <c r="B45">
        <v>2</v>
      </c>
    </row>
    <row r="46" spans="1:2" x14ac:dyDescent="0.3">
      <c r="A46" s="6" t="s">
        <v>295</v>
      </c>
      <c r="B46">
        <v>2</v>
      </c>
    </row>
    <row r="47" spans="1:2" x14ac:dyDescent="0.3">
      <c r="A47" s="6" t="s">
        <v>301</v>
      </c>
      <c r="B47">
        <v>2</v>
      </c>
    </row>
    <row r="48" spans="1:2" x14ac:dyDescent="0.3">
      <c r="A48" s="6" t="s">
        <v>281</v>
      </c>
      <c r="B48">
        <v>2</v>
      </c>
    </row>
    <row r="49" spans="1:2" x14ac:dyDescent="0.3">
      <c r="A49" s="6" t="s">
        <v>304</v>
      </c>
      <c r="B49">
        <v>2</v>
      </c>
    </row>
    <row r="50" spans="1:2" x14ac:dyDescent="0.3">
      <c r="A50" s="6" t="s">
        <v>307</v>
      </c>
      <c r="B50">
        <v>2</v>
      </c>
    </row>
    <row r="51" spans="1:2" x14ac:dyDescent="0.3">
      <c r="A51" s="6" t="s">
        <v>286</v>
      </c>
      <c r="B51">
        <v>2</v>
      </c>
    </row>
    <row r="52" spans="1:2" x14ac:dyDescent="0.3">
      <c r="A52" s="6" t="s">
        <v>302</v>
      </c>
      <c r="B52">
        <v>2</v>
      </c>
    </row>
    <row r="53" spans="1:2" x14ac:dyDescent="0.3">
      <c r="A53" s="6" t="s">
        <v>289</v>
      </c>
      <c r="B53">
        <v>2</v>
      </c>
    </row>
    <row r="54" spans="1:2" x14ac:dyDescent="0.3">
      <c r="A54" s="6" t="s">
        <v>303</v>
      </c>
      <c r="B54">
        <v>2</v>
      </c>
    </row>
    <row r="55" spans="1:2" x14ac:dyDescent="0.3">
      <c r="A55" s="6" t="s">
        <v>296</v>
      </c>
      <c r="B55">
        <v>2</v>
      </c>
    </row>
    <row r="56" spans="1:2" x14ac:dyDescent="0.3">
      <c r="A56" s="6" t="s">
        <v>285</v>
      </c>
      <c r="B56">
        <v>2</v>
      </c>
    </row>
    <row r="57" spans="1:2" x14ac:dyDescent="0.3">
      <c r="A57" s="6" t="s">
        <v>293</v>
      </c>
      <c r="B57">
        <v>2</v>
      </c>
    </row>
    <row r="58" spans="1:2" x14ac:dyDescent="0.3">
      <c r="A58" s="6" t="s">
        <v>310</v>
      </c>
      <c r="B58">
        <v>1</v>
      </c>
    </row>
    <row r="59" spans="1:2" x14ac:dyDescent="0.3">
      <c r="A59" s="6" t="s">
        <v>414</v>
      </c>
      <c r="B59">
        <v>1</v>
      </c>
    </row>
    <row r="60" spans="1:2" x14ac:dyDescent="0.3">
      <c r="A60" s="6" t="s">
        <v>422</v>
      </c>
      <c r="B60">
        <v>1</v>
      </c>
    </row>
    <row r="61" spans="1:2" x14ac:dyDescent="0.3">
      <c r="A61" s="6" t="s">
        <v>374</v>
      </c>
      <c r="B61">
        <v>1</v>
      </c>
    </row>
    <row r="62" spans="1:2" x14ac:dyDescent="0.3">
      <c r="A62" s="6" t="s">
        <v>393</v>
      </c>
      <c r="B62">
        <v>1</v>
      </c>
    </row>
    <row r="63" spans="1:2" x14ac:dyDescent="0.3">
      <c r="A63" s="6" t="s">
        <v>368</v>
      </c>
      <c r="B63">
        <v>1</v>
      </c>
    </row>
    <row r="64" spans="1:2" x14ac:dyDescent="0.3">
      <c r="A64" s="6" t="s">
        <v>339</v>
      </c>
      <c r="B64">
        <v>1</v>
      </c>
    </row>
    <row r="65" spans="1:2" x14ac:dyDescent="0.3">
      <c r="A65" s="6" t="s">
        <v>410</v>
      </c>
      <c r="B65">
        <v>1</v>
      </c>
    </row>
    <row r="66" spans="1:2" x14ac:dyDescent="0.3">
      <c r="A66" s="6" t="s">
        <v>388</v>
      </c>
      <c r="B66">
        <v>1</v>
      </c>
    </row>
    <row r="67" spans="1:2" x14ac:dyDescent="0.3">
      <c r="A67" s="6" t="s">
        <v>436</v>
      </c>
      <c r="B67">
        <v>1</v>
      </c>
    </row>
    <row r="68" spans="1:2" x14ac:dyDescent="0.3">
      <c r="A68" s="6" t="s">
        <v>333</v>
      </c>
      <c r="B68">
        <v>1</v>
      </c>
    </row>
    <row r="69" spans="1:2" x14ac:dyDescent="0.3">
      <c r="A69" s="6" t="s">
        <v>357</v>
      </c>
      <c r="B69">
        <v>1</v>
      </c>
    </row>
    <row r="70" spans="1:2" x14ac:dyDescent="0.3">
      <c r="A70" s="6" t="s">
        <v>435</v>
      </c>
      <c r="B70">
        <v>1</v>
      </c>
    </row>
    <row r="71" spans="1:2" x14ac:dyDescent="0.3">
      <c r="A71" s="6" t="s">
        <v>329</v>
      </c>
      <c r="B71">
        <v>1</v>
      </c>
    </row>
    <row r="72" spans="1:2" x14ac:dyDescent="0.3">
      <c r="A72" s="6" t="s">
        <v>420</v>
      </c>
      <c r="B72">
        <v>1</v>
      </c>
    </row>
    <row r="73" spans="1:2" x14ac:dyDescent="0.3">
      <c r="A73" s="6" t="s">
        <v>378</v>
      </c>
      <c r="B73">
        <v>1</v>
      </c>
    </row>
    <row r="74" spans="1:2" x14ac:dyDescent="0.3">
      <c r="A74" s="6" t="s">
        <v>370</v>
      </c>
      <c r="B74">
        <v>1</v>
      </c>
    </row>
    <row r="75" spans="1:2" x14ac:dyDescent="0.3">
      <c r="A75" s="6" t="s">
        <v>354</v>
      </c>
      <c r="B75">
        <v>1</v>
      </c>
    </row>
    <row r="76" spans="1:2" x14ac:dyDescent="0.3">
      <c r="A76" s="6" t="s">
        <v>315</v>
      </c>
      <c r="B76">
        <v>1</v>
      </c>
    </row>
    <row r="77" spans="1:2" x14ac:dyDescent="0.3">
      <c r="A77" s="6" t="s">
        <v>399</v>
      </c>
      <c r="B77">
        <v>1</v>
      </c>
    </row>
    <row r="78" spans="1:2" x14ac:dyDescent="0.3">
      <c r="A78" s="6" t="s">
        <v>340</v>
      </c>
      <c r="B78">
        <v>1</v>
      </c>
    </row>
    <row r="79" spans="1:2" x14ac:dyDescent="0.3">
      <c r="A79" s="6" t="s">
        <v>371</v>
      </c>
      <c r="B79">
        <v>1</v>
      </c>
    </row>
    <row r="80" spans="1:2" x14ac:dyDescent="0.3">
      <c r="A80" s="6" t="s">
        <v>328</v>
      </c>
      <c r="B80">
        <v>1</v>
      </c>
    </row>
    <row r="81" spans="1:2" x14ac:dyDescent="0.3">
      <c r="A81" s="6" t="s">
        <v>407</v>
      </c>
      <c r="B81">
        <v>1</v>
      </c>
    </row>
    <row r="82" spans="1:2" x14ac:dyDescent="0.3">
      <c r="A82" s="6" t="s">
        <v>358</v>
      </c>
      <c r="B82">
        <v>1</v>
      </c>
    </row>
    <row r="83" spans="1:2" x14ac:dyDescent="0.3">
      <c r="A83" s="6" t="s">
        <v>395</v>
      </c>
      <c r="B83">
        <v>1</v>
      </c>
    </row>
    <row r="84" spans="1:2" x14ac:dyDescent="0.3">
      <c r="A84" s="6" t="s">
        <v>350</v>
      </c>
      <c r="B84">
        <v>1</v>
      </c>
    </row>
    <row r="85" spans="1:2" x14ac:dyDescent="0.3">
      <c r="A85" s="6" t="s">
        <v>427</v>
      </c>
      <c r="B85">
        <v>1</v>
      </c>
    </row>
    <row r="86" spans="1:2" x14ac:dyDescent="0.3">
      <c r="A86" s="6" t="s">
        <v>402</v>
      </c>
      <c r="B86">
        <v>1</v>
      </c>
    </row>
    <row r="87" spans="1:2" x14ac:dyDescent="0.3">
      <c r="A87" s="6" t="s">
        <v>314</v>
      </c>
      <c r="B87">
        <v>1</v>
      </c>
    </row>
    <row r="88" spans="1:2" x14ac:dyDescent="0.3">
      <c r="A88" s="6" t="s">
        <v>424</v>
      </c>
      <c r="B88">
        <v>1</v>
      </c>
    </row>
    <row r="89" spans="1:2" x14ac:dyDescent="0.3">
      <c r="A89" s="6" t="s">
        <v>363</v>
      </c>
      <c r="B89">
        <v>1</v>
      </c>
    </row>
    <row r="90" spans="1:2" x14ac:dyDescent="0.3">
      <c r="A90" s="6" t="s">
        <v>327</v>
      </c>
      <c r="B90">
        <v>1</v>
      </c>
    </row>
    <row r="91" spans="1:2" x14ac:dyDescent="0.3">
      <c r="A91" s="6" t="s">
        <v>401</v>
      </c>
      <c r="B91">
        <v>1</v>
      </c>
    </row>
    <row r="92" spans="1:2" x14ac:dyDescent="0.3">
      <c r="A92" s="6" t="s">
        <v>382</v>
      </c>
      <c r="B92">
        <v>1</v>
      </c>
    </row>
    <row r="93" spans="1:2" x14ac:dyDescent="0.3">
      <c r="A93" s="6" t="s">
        <v>355</v>
      </c>
      <c r="B93">
        <v>1</v>
      </c>
    </row>
    <row r="94" spans="1:2" x14ac:dyDescent="0.3">
      <c r="A94" s="6" t="s">
        <v>356</v>
      </c>
      <c r="B94">
        <v>1</v>
      </c>
    </row>
    <row r="95" spans="1:2" x14ac:dyDescent="0.3">
      <c r="A95" s="6" t="s">
        <v>365</v>
      </c>
      <c r="B95">
        <v>1</v>
      </c>
    </row>
    <row r="96" spans="1:2" x14ac:dyDescent="0.3">
      <c r="A96" s="6" t="s">
        <v>390</v>
      </c>
      <c r="B96">
        <v>1</v>
      </c>
    </row>
    <row r="97" spans="1:2" x14ac:dyDescent="0.3">
      <c r="A97" s="6" t="s">
        <v>412</v>
      </c>
      <c r="B97">
        <v>1</v>
      </c>
    </row>
    <row r="98" spans="1:2" x14ac:dyDescent="0.3">
      <c r="A98" s="6" t="s">
        <v>367</v>
      </c>
      <c r="B98">
        <v>1</v>
      </c>
    </row>
    <row r="99" spans="1:2" x14ac:dyDescent="0.3">
      <c r="A99" s="6" t="s">
        <v>429</v>
      </c>
      <c r="B99">
        <v>1</v>
      </c>
    </row>
    <row r="100" spans="1:2" x14ac:dyDescent="0.3">
      <c r="A100" s="6" t="s">
        <v>425</v>
      </c>
      <c r="B100">
        <v>1</v>
      </c>
    </row>
    <row r="101" spans="1:2" x14ac:dyDescent="0.3">
      <c r="A101" s="6" t="s">
        <v>439</v>
      </c>
      <c r="B101">
        <v>1</v>
      </c>
    </row>
    <row r="102" spans="1:2" x14ac:dyDescent="0.3">
      <c r="A102" s="6" t="s">
        <v>309</v>
      </c>
      <c r="B102">
        <v>1</v>
      </c>
    </row>
    <row r="103" spans="1:2" x14ac:dyDescent="0.3">
      <c r="A103" s="6" t="s">
        <v>364</v>
      </c>
      <c r="B103">
        <v>1</v>
      </c>
    </row>
    <row r="104" spans="1:2" x14ac:dyDescent="0.3">
      <c r="A104" s="6" t="s">
        <v>312</v>
      </c>
      <c r="B104">
        <v>1</v>
      </c>
    </row>
    <row r="105" spans="1:2" x14ac:dyDescent="0.3">
      <c r="A105" s="6" t="s">
        <v>369</v>
      </c>
      <c r="B105">
        <v>1</v>
      </c>
    </row>
    <row r="106" spans="1:2" x14ac:dyDescent="0.3">
      <c r="A106" s="6" t="s">
        <v>417</v>
      </c>
      <c r="B106">
        <v>1</v>
      </c>
    </row>
    <row r="107" spans="1:2" x14ac:dyDescent="0.3">
      <c r="A107" s="6" t="s">
        <v>406</v>
      </c>
      <c r="B107">
        <v>1</v>
      </c>
    </row>
    <row r="108" spans="1:2" x14ac:dyDescent="0.3">
      <c r="A108" s="6" t="s">
        <v>348</v>
      </c>
      <c r="B108">
        <v>1</v>
      </c>
    </row>
    <row r="109" spans="1:2" x14ac:dyDescent="0.3">
      <c r="A109" s="6" t="s">
        <v>396</v>
      </c>
      <c r="B109">
        <v>1</v>
      </c>
    </row>
    <row r="110" spans="1:2" x14ac:dyDescent="0.3">
      <c r="A110" s="6" t="s">
        <v>400</v>
      </c>
      <c r="B110">
        <v>1</v>
      </c>
    </row>
    <row r="111" spans="1:2" x14ac:dyDescent="0.3">
      <c r="A111" s="6" t="s">
        <v>318</v>
      </c>
      <c r="B111">
        <v>1</v>
      </c>
    </row>
    <row r="112" spans="1:2" x14ac:dyDescent="0.3">
      <c r="A112" s="6" t="s">
        <v>428</v>
      </c>
      <c r="B112">
        <v>1</v>
      </c>
    </row>
    <row r="113" spans="1:2" x14ac:dyDescent="0.3">
      <c r="A113" s="6" t="s">
        <v>381</v>
      </c>
      <c r="B113">
        <v>1</v>
      </c>
    </row>
    <row r="114" spans="1:2" x14ac:dyDescent="0.3">
      <c r="A114" s="6" t="s">
        <v>391</v>
      </c>
      <c r="B114">
        <v>1</v>
      </c>
    </row>
    <row r="115" spans="1:2" x14ac:dyDescent="0.3">
      <c r="A115" s="6" t="s">
        <v>392</v>
      </c>
      <c r="B115">
        <v>1</v>
      </c>
    </row>
    <row r="116" spans="1:2" x14ac:dyDescent="0.3">
      <c r="A116" s="6" t="s">
        <v>419</v>
      </c>
      <c r="B116">
        <v>1</v>
      </c>
    </row>
    <row r="117" spans="1:2" x14ac:dyDescent="0.3">
      <c r="A117" s="6" t="s">
        <v>415</v>
      </c>
      <c r="B117">
        <v>1</v>
      </c>
    </row>
    <row r="118" spans="1:2" x14ac:dyDescent="0.3">
      <c r="A118" s="6" t="s">
        <v>431</v>
      </c>
      <c r="B118">
        <v>1</v>
      </c>
    </row>
    <row r="119" spans="1:2" x14ac:dyDescent="0.3">
      <c r="A119" s="6" t="s">
        <v>338</v>
      </c>
      <c r="B119">
        <v>1</v>
      </c>
    </row>
    <row r="120" spans="1:2" x14ac:dyDescent="0.3">
      <c r="A120" s="6" t="s">
        <v>408</v>
      </c>
      <c r="B120">
        <v>1</v>
      </c>
    </row>
    <row r="121" spans="1:2" x14ac:dyDescent="0.3">
      <c r="A121" s="6" t="s">
        <v>405</v>
      </c>
      <c r="B121">
        <v>1</v>
      </c>
    </row>
    <row r="122" spans="1:2" x14ac:dyDescent="0.3">
      <c r="A122" s="6" t="s">
        <v>337</v>
      </c>
      <c r="B122">
        <v>1</v>
      </c>
    </row>
    <row r="123" spans="1:2" x14ac:dyDescent="0.3">
      <c r="A123" s="6" t="s">
        <v>440</v>
      </c>
      <c r="B123">
        <v>1</v>
      </c>
    </row>
    <row r="124" spans="1:2" x14ac:dyDescent="0.3">
      <c r="A124" s="6" t="s">
        <v>387</v>
      </c>
      <c r="B124">
        <v>1</v>
      </c>
    </row>
    <row r="125" spans="1:2" x14ac:dyDescent="0.3">
      <c r="A125" s="6" t="s">
        <v>373</v>
      </c>
      <c r="B125">
        <v>1</v>
      </c>
    </row>
    <row r="126" spans="1:2" x14ac:dyDescent="0.3">
      <c r="A126" s="6" t="s">
        <v>331</v>
      </c>
      <c r="B126">
        <v>1</v>
      </c>
    </row>
    <row r="127" spans="1:2" x14ac:dyDescent="0.3">
      <c r="A127" s="6" t="s">
        <v>377</v>
      </c>
      <c r="B127">
        <v>1</v>
      </c>
    </row>
    <row r="128" spans="1:2" x14ac:dyDescent="0.3">
      <c r="A128" s="6" t="s">
        <v>366</v>
      </c>
      <c r="B128">
        <v>1</v>
      </c>
    </row>
    <row r="129" spans="1:2" x14ac:dyDescent="0.3">
      <c r="A129" s="6" t="s">
        <v>332</v>
      </c>
      <c r="B129">
        <v>1</v>
      </c>
    </row>
    <row r="130" spans="1:2" x14ac:dyDescent="0.3">
      <c r="A130" s="6" t="s">
        <v>308</v>
      </c>
      <c r="B130">
        <v>1</v>
      </c>
    </row>
    <row r="131" spans="1:2" x14ac:dyDescent="0.3">
      <c r="A131" s="6" t="s">
        <v>322</v>
      </c>
      <c r="B131">
        <v>1</v>
      </c>
    </row>
    <row r="132" spans="1:2" x14ac:dyDescent="0.3">
      <c r="A132" s="6" t="s">
        <v>323</v>
      </c>
      <c r="B132">
        <v>1</v>
      </c>
    </row>
    <row r="133" spans="1:2" x14ac:dyDescent="0.3">
      <c r="A133" s="6" t="s">
        <v>398</v>
      </c>
      <c r="B133">
        <v>1</v>
      </c>
    </row>
    <row r="134" spans="1:2" x14ac:dyDescent="0.3">
      <c r="A134" s="6" t="s">
        <v>335</v>
      </c>
      <c r="B134">
        <v>1</v>
      </c>
    </row>
    <row r="135" spans="1:2" x14ac:dyDescent="0.3">
      <c r="A135" s="6" t="s">
        <v>418</v>
      </c>
      <c r="B135">
        <v>1</v>
      </c>
    </row>
    <row r="136" spans="1:2" x14ac:dyDescent="0.3">
      <c r="A136" s="6" t="s">
        <v>349</v>
      </c>
      <c r="B136">
        <v>1</v>
      </c>
    </row>
    <row r="137" spans="1:2" x14ac:dyDescent="0.3">
      <c r="A137" s="6" t="s">
        <v>443</v>
      </c>
      <c r="B137">
        <v>1</v>
      </c>
    </row>
    <row r="138" spans="1:2" x14ac:dyDescent="0.3">
      <c r="A138" s="6" t="s">
        <v>409</v>
      </c>
      <c r="B138">
        <v>1</v>
      </c>
    </row>
    <row r="139" spans="1:2" x14ac:dyDescent="0.3">
      <c r="A139" s="6" t="s">
        <v>403</v>
      </c>
      <c r="B139">
        <v>1</v>
      </c>
    </row>
    <row r="140" spans="1:2" x14ac:dyDescent="0.3">
      <c r="A140" s="6" t="s">
        <v>379</v>
      </c>
      <c r="B140">
        <v>1</v>
      </c>
    </row>
    <row r="141" spans="1:2" x14ac:dyDescent="0.3">
      <c r="A141" s="6" t="s">
        <v>413</v>
      </c>
      <c r="B141">
        <v>1</v>
      </c>
    </row>
    <row r="142" spans="1:2" x14ac:dyDescent="0.3">
      <c r="A142" s="6" t="s">
        <v>434</v>
      </c>
      <c r="B142">
        <v>1</v>
      </c>
    </row>
    <row r="143" spans="1:2" x14ac:dyDescent="0.3">
      <c r="A143" s="6" t="s">
        <v>330</v>
      </c>
      <c r="B143">
        <v>1</v>
      </c>
    </row>
    <row r="144" spans="1:2" x14ac:dyDescent="0.3">
      <c r="A144" s="6" t="s">
        <v>347</v>
      </c>
      <c r="B144">
        <v>1</v>
      </c>
    </row>
    <row r="145" spans="1:2" x14ac:dyDescent="0.3">
      <c r="A145" s="6" t="s">
        <v>342</v>
      </c>
      <c r="B145">
        <v>1</v>
      </c>
    </row>
    <row r="146" spans="1:2" x14ac:dyDescent="0.3">
      <c r="A146" s="6" t="s">
        <v>352</v>
      </c>
      <c r="B146">
        <v>1</v>
      </c>
    </row>
    <row r="147" spans="1:2" x14ac:dyDescent="0.3">
      <c r="A147" s="6" t="s">
        <v>362</v>
      </c>
      <c r="B147">
        <v>1</v>
      </c>
    </row>
    <row r="148" spans="1:2" x14ac:dyDescent="0.3">
      <c r="A148" s="6" t="s">
        <v>375</v>
      </c>
      <c r="B148">
        <v>1</v>
      </c>
    </row>
    <row r="149" spans="1:2" x14ac:dyDescent="0.3">
      <c r="A149" s="6" t="s">
        <v>376</v>
      </c>
      <c r="B149">
        <v>1</v>
      </c>
    </row>
    <row r="150" spans="1:2" x14ac:dyDescent="0.3">
      <c r="A150" s="6" t="s">
        <v>438</v>
      </c>
      <c r="B150">
        <v>1</v>
      </c>
    </row>
    <row r="151" spans="1:2" x14ac:dyDescent="0.3">
      <c r="A151" s="6" t="s">
        <v>404</v>
      </c>
      <c r="B151">
        <v>1</v>
      </c>
    </row>
    <row r="152" spans="1:2" x14ac:dyDescent="0.3">
      <c r="A152" s="6" t="s">
        <v>351</v>
      </c>
      <c r="B152">
        <v>1</v>
      </c>
    </row>
    <row r="153" spans="1:2" x14ac:dyDescent="0.3">
      <c r="A153" s="6" t="s">
        <v>441</v>
      </c>
      <c r="B153">
        <v>1</v>
      </c>
    </row>
    <row r="154" spans="1:2" x14ac:dyDescent="0.3">
      <c r="A154" s="6" t="s">
        <v>346</v>
      </c>
      <c r="B154">
        <v>1</v>
      </c>
    </row>
    <row r="155" spans="1:2" x14ac:dyDescent="0.3">
      <c r="A155" s="6" t="s">
        <v>426</v>
      </c>
      <c r="B155">
        <v>1</v>
      </c>
    </row>
    <row r="156" spans="1:2" x14ac:dyDescent="0.3">
      <c r="A156" s="6" t="s">
        <v>444</v>
      </c>
      <c r="B156">
        <v>1</v>
      </c>
    </row>
    <row r="157" spans="1:2" x14ac:dyDescent="0.3">
      <c r="A157" s="6" t="s">
        <v>345</v>
      </c>
      <c r="B157">
        <v>1</v>
      </c>
    </row>
    <row r="158" spans="1:2" x14ac:dyDescent="0.3">
      <c r="A158" s="6" t="s">
        <v>326</v>
      </c>
      <c r="B158">
        <v>1</v>
      </c>
    </row>
    <row r="159" spans="1:2" x14ac:dyDescent="0.3">
      <c r="A159" s="6" t="s">
        <v>394</v>
      </c>
      <c r="B159">
        <v>1</v>
      </c>
    </row>
    <row r="160" spans="1:2" x14ac:dyDescent="0.3">
      <c r="A160" s="6" t="s">
        <v>316</v>
      </c>
      <c r="B160">
        <v>1</v>
      </c>
    </row>
    <row r="161" spans="1:2" x14ac:dyDescent="0.3">
      <c r="A161" s="6" t="s">
        <v>319</v>
      </c>
      <c r="B161">
        <v>1</v>
      </c>
    </row>
    <row r="162" spans="1:2" x14ac:dyDescent="0.3">
      <c r="A162" s="6" t="s">
        <v>389</v>
      </c>
      <c r="B162">
        <v>1</v>
      </c>
    </row>
    <row r="163" spans="1:2" x14ac:dyDescent="0.3">
      <c r="A163" s="6" t="s">
        <v>416</v>
      </c>
      <c r="B163">
        <v>1</v>
      </c>
    </row>
    <row r="164" spans="1:2" x14ac:dyDescent="0.3">
      <c r="A164" s="6" t="s">
        <v>386</v>
      </c>
      <c r="B164">
        <v>1</v>
      </c>
    </row>
    <row r="165" spans="1:2" x14ac:dyDescent="0.3">
      <c r="A165" s="6" t="s">
        <v>384</v>
      </c>
      <c r="B165">
        <v>1</v>
      </c>
    </row>
    <row r="166" spans="1:2" x14ac:dyDescent="0.3">
      <c r="A166" s="6" t="s">
        <v>421</v>
      </c>
      <c r="B166">
        <v>1</v>
      </c>
    </row>
    <row r="167" spans="1:2" x14ac:dyDescent="0.3">
      <c r="A167" s="6" t="s">
        <v>360</v>
      </c>
      <c r="B167">
        <v>1</v>
      </c>
    </row>
    <row r="168" spans="1:2" x14ac:dyDescent="0.3">
      <c r="A168" s="6" t="s">
        <v>334</v>
      </c>
      <c r="B168">
        <v>1</v>
      </c>
    </row>
    <row r="169" spans="1:2" x14ac:dyDescent="0.3">
      <c r="A169" s="6" t="s">
        <v>432</v>
      </c>
      <c r="B169">
        <v>1</v>
      </c>
    </row>
    <row r="170" spans="1:2" x14ac:dyDescent="0.3">
      <c r="A170" s="6" t="s">
        <v>442</v>
      </c>
      <c r="B170">
        <v>1</v>
      </c>
    </row>
    <row r="171" spans="1:2" x14ac:dyDescent="0.3">
      <c r="A171" s="6" t="s">
        <v>321</v>
      </c>
      <c r="B171">
        <v>1</v>
      </c>
    </row>
    <row r="172" spans="1:2" x14ac:dyDescent="0.3">
      <c r="A172" s="6" t="s">
        <v>372</v>
      </c>
      <c r="B172">
        <v>1</v>
      </c>
    </row>
    <row r="173" spans="1:2" x14ac:dyDescent="0.3">
      <c r="A173" s="6" t="s">
        <v>325</v>
      </c>
      <c r="B173">
        <v>1</v>
      </c>
    </row>
    <row r="174" spans="1:2" x14ac:dyDescent="0.3">
      <c r="A174" s="6" t="s">
        <v>437</v>
      </c>
      <c r="B174">
        <v>1</v>
      </c>
    </row>
    <row r="175" spans="1:2" x14ac:dyDescent="0.3">
      <c r="A175" s="6" t="s">
        <v>361</v>
      </c>
      <c r="B175">
        <v>1</v>
      </c>
    </row>
    <row r="176" spans="1:2" x14ac:dyDescent="0.3">
      <c r="A176" s="6" t="s">
        <v>423</v>
      </c>
      <c r="B176">
        <v>1</v>
      </c>
    </row>
    <row r="177" spans="1:2" x14ac:dyDescent="0.3">
      <c r="A177" s="6" t="s">
        <v>353</v>
      </c>
      <c r="B177">
        <v>1</v>
      </c>
    </row>
    <row r="178" spans="1:2" x14ac:dyDescent="0.3">
      <c r="A178" s="6" t="s">
        <v>411</v>
      </c>
      <c r="B178">
        <v>1</v>
      </c>
    </row>
    <row r="179" spans="1:2" x14ac:dyDescent="0.3">
      <c r="A179" s="6" t="s">
        <v>397</v>
      </c>
      <c r="B179">
        <v>1</v>
      </c>
    </row>
    <row r="180" spans="1:2" x14ac:dyDescent="0.3">
      <c r="A180" s="6" t="s">
        <v>324</v>
      </c>
      <c r="B180">
        <v>1</v>
      </c>
    </row>
    <row r="181" spans="1:2" x14ac:dyDescent="0.3">
      <c r="A181" s="6" t="s">
        <v>344</v>
      </c>
      <c r="B181">
        <v>1</v>
      </c>
    </row>
    <row r="182" spans="1:2" x14ac:dyDescent="0.3">
      <c r="A182" s="6" t="s">
        <v>341</v>
      </c>
      <c r="B182">
        <v>1</v>
      </c>
    </row>
    <row r="183" spans="1:2" x14ac:dyDescent="0.3">
      <c r="A183" s="6" t="s">
        <v>383</v>
      </c>
      <c r="B183">
        <v>1</v>
      </c>
    </row>
    <row r="184" spans="1:2" x14ac:dyDescent="0.3">
      <c r="A184" s="6" t="s">
        <v>385</v>
      </c>
      <c r="B184">
        <v>1</v>
      </c>
    </row>
    <row r="185" spans="1:2" x14ac:dyDescent="0.3">
      <c r="A185" s="6" t="s">
        <v>311</v>
      </c>
      <c r="B185">
        <v>1</v>
      </c>
    </row>
    <row r="186" spans="1:2" x14ac:dyDescent="0.3">
      <c r="A186" s="6" t="s">
        <v>433</v>
      </c>
      <c r="B186">
        <v>1</v>
      </c>
    </row>
    <row r="187" spans="1:2" x14ac:dyDescent="0.3">
      <c r="A187" s="6" t="s">
        <v>317</v>
      </c>
      <c r="B187">
        <v>1</v>
      </c>
    </row>
    <row r="188" spans="1:2" x14ac:dyDescent="0.3">
      <c r="A188" s="6" t="s">
        <v>343</v>
      </c>
      <c r="B188">
        <v>1</v>
      </c>
    </row>
    <row r="189" spans="1:2" x14ac:dyDescent="0.3">
      <c r="A189" s="6" t="s">
        <v>359</v>
      </c>
      <c r="B189">
        <v>1</v>
      </c>
    </row>
    <row r="190" spans="1:2" x14ac:dyDescent="0.3">
      <c r="A190" s="6" t="s">
        <v>430</v>
      </c>
      <c r="B190">
        <v>1</v>
      </c>
    </row>
    <row r="191" spans="1:2" x14ac:dyDescent="0.3">
      <c r="A191" s="6" t="s">
        <v>320</v>
      </c>
      <c r="B191">
        <v>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27C59-1C39-4C23-846A-10AB37F198BB}">
  <dimension ref="A1:B35"/>
  <sheetViews>
    <sheetView workbookViewId="0">
      <selection activeCell="O10" sqref="O10"/>
    </sheetView>
  </sheetViews>
  <sheetFormatPr defaultRowHeight="14.4" x14ac:dyDescent="0.3"/>
  <cols>
    <col min="1" max="1" width="33.77734375" bestFit="1" customWidth="1"/>
    <col min="2" max="2" width="8.33203125" bestFit="1" customWidth="1"/>
  </cols>
  <sheetData>
    <row r="1" spans="1:2" x14ac:dyDescent="0.3">
      <c r="A1" t="s">
        <v>1</v>
      </c>
      <c r="B1" t="s">
        <v>160</v>
      </c>
    </row>
    <row r="2" spans="1:2" x14ac:dyDescent="0.3">
      <c r="A2" s="6" t="s">
        <v>13</v>
      </c>
      <c r="B2">
        <v>24</v>
      </c>
    </row>
    <row r="3" spans="1:2" x14ac:dyDescent="0.3">
      <c r="A3" s="6" t="s">
        <v>51</v>
      </c>
      <c r="B3">
        <v>19</v>
      </c>
    </row>
    <row r="4" spans="1:2" x14ac:dyDescent="0.3">
      <c r="A4" s="6" t="s">
        <v>9</v>
      </c>
      <c r="B4">
        <v>17</v>
      </c>
    </row>
    <row r="5" spans="1:2" x14ac:dyDescent="0.3">
      <c r="A5" s="6" t="s">
        <v>35</v>
      </c>
      <c r="B5">
        <v>6</v>
      </c>
    </row>
    <row r="6" spans="1:2" x14ac:dyDescent="0.3">
      <c r="A6" s="6" t="s">
        <v>21</v>
      </c>
      <c r="B6">
        <v>5</v>
      </c>
    </row>
    <row r="7" spans="1:2" x14ac:dyDescent="0.3">
      <c r="A7" s="6" t="s">
        <v>25</v>
      </c>
      <c r="B7">
        <v>4</v>
      </c>
    </row>
    <row r="8" spans="1:2" x14ac:dyDescent="0.3">
      <c r="A8" s="6" t="s">
        <v>38</v>
      </c>
      <c r="B8">
        <v>4</v>
      </c>
    </row>
    <row r="9" spans="1:2" x14ac:dyDescent="0.3">
      <c r="A9" s="6" t="s">
        <v>19</v>
      </c>
      <c r="B9">
        <v>3</v>
      </c>
    </row>
    <row r="10" spans="1:2" x14ac:dyDescent="0.3">
      <c r="A10" s="6" t="s">
        <v>100</v>
      </c>
      <c r="B10">
        <v>3</v>
      </c>
    </row>
    <row r="11" spans="1:2" x14ac:dyDescent="0.3">
      <c r="A11" s="6" t="s">
        <v>16</v>
      </c>
      <c r="B11">
        <v>3</v>
      </c>
    </row>
    <row r="12" spans="1:2" x14ac:dyDescent="0.3">
      <c r="A12" s="6" t="s">
        <v>6</v>
      </c>
      <c r="B12">
        <v>2</v>
      </c>
    </row>
    <row r="13" spans="1:2" x14ac:dyDescent="0.3">
      <c r="A13" s="6" t="s">
        <v>144</v>
      </c>
      <c r="B13">
        <v>2</v>
      </c>
    </row>
    <row r="14" spans="1:2" x14ac:dyDescent="0.3">
      <c r="A14" s="6" t="s">
        <v>122</v>
      </c>
      <c r="B14">
        <v>2</v>
      </c>
    </row>
    <row r="15" spans="1:2" x14ac:dyDescent="0.3">
      <c r="A15" s="6" t="s">
        <v>64</v>
      </c>
      <c r="B15">
        <v>2</v>
      </c>
    </row>
    <row r="16" spans="1:2" x14ac:dyDescent="0.3">
      <c r="A16" s="6" t="s">
        <v>147</v>
      </c>
      <c r="B16">
        <v>2</v>
      </c>
    </row>
    <row r="17" spans="1:2" x14ac:dyDescent="0.3">
      <c r="A17" s="6" t="s">
        <v>45</v>
      </c>
      <c r="B17">
        <v>2</v>
      </c>
    </row>
    <row r="18" spans="1:2" x14ac:dyDescent="0.3">
      <c r="A18" s="6" t="s">
        <v>48</v>
      </c>
      <c r="B18">
        <v>1</v>
      </c>
    </row>
    <row r="19" spans="1:2" x14ac:dyDescent="0.3">
      <c r="A19" s="6" t="s">
        <v>112</v>
      </c>
      <c r="B19">
        <v>1</v>
      </c>
    </row>
    <row r="20" spans="1:2" x14ac:dyDescent="0.3">
      <c r="A20" s="6" t="s">
        <v>146</v>
      </c>
      <c r="B20">
        <v>1</v>
      </c>
    </row>
    <row r="21" spans="1:2" x14ac:dyDescent="0.3">
      <c r="A21" s="6" t="s">
        <v>141</v>
      </c>
      <c r="B21">
        <v>1</v>
      </c>
    </row>
    <row r="22" spans="1:2" x14ac:dyDescent="0.3">
      <c r="A22" s="6" t="s">
        <v>136</v>
      </c>
      <c r="B22">
        <v>1</v>
      </c>
    </row>
    <row r="23" spans="1:2" x14ac:dyDescent="0.3">
      <c r="A23" s="6" t="s">
        <v>131</v>
      </c>
      <c r="B23">
        <v>1</v>
      </c>
    </row>
    <row r="24" spans="1:2" x14ac:dyDescent="0.3">
      <c r="A24" s="6" t="s">
        <v>125</v>
      </c>
      <c r="B24">
        <v>1</v>
      </c>
    </row>
    <row r="25" spans="1:2" x14ac:dyDescent="0.3">
      <c r="A25" s="6" t="s">
        <v>28</v>
      </c>
      <c r="B25">
        <v>1</v>
      </c>
    </row>
    <row r="26" spans="1:2" x14ac:dyDescent="0.3">
      <c r="A26" s="6" t="s">
        <v>115</v>
      </c>
      <c r="B26">
        <v>1</v>
      </c>
    </row>
    <row r="27" spans="1:2" x14ac:dyDescent="0.3">
      <c r="A27" s="6" t="s">
        <v>107</v>
      </c>
      <c r="B27">
        <v>1</v>
      </c>
    </row>
    <row r="28" spans="1:2" x14ac:dyDescent="0.3">
      <c r="A28" s="6" t="s">
        <v>54</v>
      </c>
      <c r="B28">
        <v>1</v>
      </c>
    </row>
    <row r="29" spans="1:2" x14ac:dyDescent="0.3">
      <c r="A29" s="6" t="s">
        <v>102</v>
      </c>
      <c r="B29">
        <v>1</v>
      </c>
    </row>
    <row r="30" spans="1:2" x14ac:dyDescent="0.3">
      <c r="A30" s="6" t="s">
        <v>31</v>
      </c>
      <c r="B30">
        <v>1</v>
      </c>
    </row>
    <row r="31" spans="1:2" x14ac:dyDescent="0.3">
      <c r="A31" s="6" t="s">
        <v>93</v>
      </c>
      <c r="B31">
        <v>1</v>
      </c>
    </row>
    <row r="32" spans="1:2" x14ac:dyDescent="0.3">
      <c r="A32" s="6" t="s">
        <v>87</v>
      </c>
      <c r="B32">
        <v>1</v>
      </c>
    </row>
    <row r="33" spans="1:2" x14ac:dyDescent="0.3">
      <c r="A33" s="6" t="s">
        <v>83</v>
      </c>
      <c r="B33">
        <v>1</v>
      </c>
    </row>
    <row r="34" spans="1:2" x14ac:dyDescent="0.3">
      <c r="A34" s="6" t="s">
        <v>79</v>
      </c>
      <c r="B34">
        <v>1</v>
      </c>
    </row>
    <row r="35" spans="1:2" x14ac:dyDescent="0.3">
      <c r="A35" s="6" t="s">
        <v>42</v>
      </c>
      <c r="B35">
        <v>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0469D-901A-4958-AA7A-6EE0309584F8}">
  <dimension ref="A1:B74"/>
  <sheetViews>
    <sheetView tabSelected="1" workbookViewId="0">
      <selection activeCell="N5" sqref="N5"/>
    </sheetView>
  </sheetViews>
  <sheetFormatPr defaultRowHeight="14.4" x14ac:dyDescent="0.3"/>
  <cols>
    <col min="1" max="1" width="48.33203125" bestFit="1" customWidth="1"/>
    <col min="2" max="2" width="8.33203125" bestFit="1" customWidth="1"/>
  </cols>
  <sheetData>
    <row r="1" spans="1:2" x14ac:dyDescent="0.3">
      <c r="A1" t="s">
        <v>0</v>
      </c>
      <c r="B1" t="s">
        <v>160</v>
      </c>
    </row>
    <row r="2" spans="1:2" x14ac:dyDescent="0.3">
      <c r="A2" s="6" t="s">
        <v>50</v>
      </c>
      <c r="B2">
        <v>13</v>
      </c>
    </row>
    <row r="3" spans="1:2" x14ac:dyDescent="0.3">
      <c r="A3" s="6" t="s">
        <v>469</v>
      </c>
      <c r="B3">
        <v>7</v>
      </c>
    </row>
    <row r="4" spans="1:2" x14ac:dyDescent="0.3">
      <c r="A4" s="6" t="s">
        <v>109</v>
      </c>
      <c r="B4">
        <v>6</v>
      </c>
    </row>
    <row r="5" spans="1:2" x14ac:dyDescent="0.3">
      <c r="A5" s="6" t="s">
        <v>94</v>
      </c>
      <c r="B5">
        <v>4</v>
      </c>
    </row>
    <row r="6" spans="1:2" x14ac:dyDescent="0.3">
      <c r="A6" s="6" t="s">
        <v>20</v>
      </c>
      <c r="B6">
        <v>4</v>
      </c>
    </row>
    <row r="7" spans="1:2" x14ac:dyDescent="0.3">
      <c r="A7" s="6" t="s">
        <v>68</v>
      </c>
      <c r="B7">
        <v>3</v>
      </c>
    </row>
    <row r="8" spans="1:2" x14ac:dyDescent="0.3">
      <c r="A8" s="6" t="s">
        <v>145</v>
      </c>
      <c r="B8">
        <v>3</v>
      </c>
    </row>
    <row r="9" spans="1:2" x14ac:dyDescent="0.3">
      <c r="A9" s="6" t="s">
        <v>53</v>
      </c>
      <c r="B9">
        <v>2</v>
      </c>
    </row>
    <row r="10" spans="1:2" x14ac:dyDescent="0.3">
      <c r="A10" s="6" t="s">
        <v>151</v>
      </c>
      <c r="B10">
        <v>2</v>
      </c>
    </row>
    <row r="11" spans="1:2" x14ac:dyDescent="0.3">
      <c r="A11" s="6" t="s">
        <v>73</v>
      </c>
      <c r="B11">
        <v>2</v>
      </c>
    </row>
    <row r="12" spans="1:2" x14ac:dyDescent="0.3">
      <c r="A12" s="6" t="s">
        <v>63</v>
      </c>
      <c r="B12">
        <v>2</v>
      </c>
    </row>
    <row r="13" spans="1:2" x14ac:dyDescent="0.3">
      <c r="A13" s="6" t="s">
        <v>95</v>
      </c>
      <c r="B13">
        <v>2</v>
      </c>
    </row>
    <row r="14" spans="1:2" x14ac:dyDescent="0.3">
      <c r="A14" s="6" t="s">
        <v>143</v>
      </c>
      <c r="B14">
        <v>2</v>
      </c>
    </row>
    <row r="15" spans="1:2" x14ac:dyDescent="0.3">
      <c r="A15" s="6" t="s">
        <v>17</v>
      </c>
      <c r="B15">
        <v>2</v>
      </c>
    </row>
    <row r="16" spans="1:2" x14ac:dyDescent="0.3">
      <c r="A16" s="6" t="s">
        <v>15</v>
      </c>
      <c r="B16">
        <v>2</v>
      </c>
    </row>
    <row r="17" spans="1:2" x14ac:dyDescent="0.3">
      <c r="A17" s="6" t="s">
        <v>60</v>
      </c>
      <c r="B17">
        <v>2</v>
      </c>
    </row>
    <row r="18" spans="1:2" x14ac:dyDescent="0.3">
      <c r="A18" s="6" t="s">
        <v>34</v>
      </c>
      <c r="B18">
        <v>2</v>
      </c>
    </row>
    <row r="19" spans="1:2" x14ac:dyDescent="0.3">
      <c r="A19" s="6" t="s">
        <v>12</v>
      </c>
      <c r="B19">
        <v>2</v>
      </c>
    </row>
    <row r="20" spans="1:2" x14ac:dyDescent="0.3">
      <c r="A20" s="6" t="s">
        <v>117</v>
      </c>
      <c r="B20">
        <v>1</v>
      </c>
    </row>
    <row r="21" spans="1:2" x14ac:dyDescent="0.3">
      <c r="A21" s="6" t="s">
        <v>150</v>
      </c>
      <c r="B21">
        <v>1</v>
      </c>
    </row>
    <row r="22" spans="1:2" x14ac:dyDescent="0.3">
      <c r="A22" s="6" t="s">
        <v>23</v>
      </c>
      <c r="B22">
        <v>1</v>
      </c>
    </row>
    <row r="23" spans="1:2" x14ac:dyDescent="0.3">
      <c r="A23" s="6" t="s">
        <v>76</v>
      </c>
      <c r="B23">
        <v>1</v>
      </c>
    </row>
    <row r="24" spans="1:2" x14ac:dyDescent="0.3">
      <c r="A24" s="6" t="s">
        <v>97</v>
      </c>
      <c r="B24">
        <v>1</v>
      </c>
    </row>
    <row r="25" spans="1:2" x14ac:dyDescent="0.3">
      <c r="A25" s="6" t="s">
        <v>105</v>
      </c>
      <c r="B25">
        <v>1</v>
      </c>
    </row>
    <row r="26" spans="1:2" x14ac:dyDescent="0.3">
      <c r="A26" s="6" t="s">
        <v>57</v>
      </c>
      <c r="B26">
        <v>1</v>
      </c>
    </row>
    <row r="27" spans="1:2" x14ac:dyDescent="0.3">
      <c r="A27" s="6" t="s">
        <v>99</v>
      </c>
      <c r="B27">
        <v>1</v>
      </c>
    </row>
    <row r="28" spans="1:2" x14ac:dyDescent="0.3">
      <c r="A28" s="6" t="s">
        <v>101</v>
      </c>
      <c r="B28">
        <v>1</v>
      </c>
    </row>
    <row r="29" spans="1:2" x14ac:dyDescent="0.3">
      <c r="A29" s="6" t="s">
        <v>59</v>
      </c>
      <c r="B29">
        <v>1</v>
      </c>
    </row>
    <row r="30" spans="1:2" x14ac:dyDescent="0.3">
      <c r="A30" s="6" t="s">
        <v>71</v>
      </c>
      <c r="B30">
        <v>1</v>
      </c>
    </row>
    <row r="31" spans="1:2" x14ac:dyDescent="0.3">
      <c r="A31" s="6" t="s">
        <v>149</v>
      </c>
      <c r="B31">
        <v>1</v>
      </c>
    </row>
    <row r="32" spans="1:2" x14ac:dyDescent="0.3">
      <c r="A32" s="6" t="s">
        <v>120</v>
      </c>
      <c r="B32">
        <v>1</v>
      </c>
    </row>
    <row r="33" spans="1:2" x14ac:dyDescent="0.3">
      <c r="A33" s="6" t="s">
        <v>75</v>
      </c>
      <c r="B33">
        <v>1</v>
      </c>
    </row>
    <row r="34" spans="1:2" x14ac:dyDescent="0.3">
      <c r="A34" s="6" t="s">
        <v>139</v>
      </c>
      <c r="B34">
        <v>1</v>
      </c>
    </row>
    <row r="35" spans="1:2" x14ac:dyDescent="0.3">
      <c r="A35" s="6" t="s">
        <v>128</v>
      </c>
      <c r="B35">
        <v>1</v>
      </c>
    </row>
    <row r="36" spans="1:2" x14ac:dyDescent="0.3">
      <c r="A36" s="6" t="s">
        <v>27</v>
      </c>
      <c r="B36">
        <v>1</v>
      </c>
    </row>
    <row r="37" spans="1:2" x14ac:dyDescent="0.3">
      <c r="A37" s="6" t="s">
        <v>124</v>
      </c>
      <c r="B37">
        <v>1</v>
      </c>
    </row>
    <row r="38" spans="1:2" x14ac:dyDescent="0.3">
      <c r="A38" s="6" t="s">
        <v>37</v>
      </c>
      <c r="B38">
        <v>1</v>
      </c>
    </row>
    <row r="39" spans="1:2" x14ac:dyDescent="0.3">
      <c r="A39" s="6" t="s">
        <v>133</v>
      </c>
      <c r="B39">
        <v>1</v>
      </c>
    </row>
    <row r="40" spans="1:2" x14ac:dyDescent="0.3">
      <c r="A40" s="6" t="s">
        <v>89</v>
      </c>
      <c r="B40">
        <v>1</v>
      </c>
    </row>
    <row r="41" spans="1:2" x14ac:dyDescent="0.3">
      <c r="A41" s="6" t="s">
        <v>24</v>
      </c>
      <c r="B41">
        <v>1</v>
      </c>
    </row>
    <row r="42" spans="1:2" x14ac:dyDescent="0.3">
      <c r="A42" s="6" t="s">
        <v>69</v>
      </c>
      <c r="B42">
        <v>1</v>
      </c>
    </row>
    <row r="43" spans="1:2" x14ac:dyDescent="0.3">
      <c r="A43" s="6" t="s">
        <v>86</v>
      </c>
      <c r="B43">
        <v>1</v>
      </c>
    </row>
    <row r="44" spans="1:2" x14ac:dyDescent="0.3">
      <c r="A44" s="6" t="s">
        <v>58</v>
      </c>
      <c r="B44">
        <v>1</v>
      </c>
    </row>
    <row r="45" spans="1:2" x14ac:dyDescent="0.3">
      <c r="A45" s="6" t="s">
        <v>44</v>
      </c>
      <c r="B45">
        <v>1</v>
      </c>
    </row>
    <row r="46" spans="1:2" x14ac:dyDescent="0.3">
      <c r="A46" s="6" t="s">
        <v>78</v>
      </c>
      <c r="B46">
        <v>1</v>
      </c>
    </row>
    <row r="47" spans="1:2" x14ac:dyDescent="0.3">
      <c r="A47" s="6" t="s">
        <v>30</v>
      </c>
      <c r="B47">
        <v>1</v>
      </c>
    </row>
    <row r="48" spans="1:2" x14ac:dyDescent="0.3">
      <c r="A48" s="6" t="s">
        <v>84</v>
      </c>
      <c r="B48">
        <v>1</v>
      </c>
    </row>
    <row r="49" spans="1:2" x14ac:dyDescent="0.3">
      <c r="A49" s="6" t="s">
        <v>110</v>
      </c>
      <c r="B49">
        <v>1</v>
      </c>
    </row>
    <row r="50" spans="1:2" x14ac:dyDescent="0.3">
      <c r="A50" s="6" t="s">
        <v>106</v>
      </c>
      <c r="B50">
        <v>1</v>
      </c>
    </row>
    <row r="51" spans="1:2" x14ac:dyDescent="0.3">
      <c r="A51" s="6" t="s">
        <v>130</v>
      </c>
      <c r="B51">
        <v>1</v>
      </c>
    </row>
    <row r="52" spans="1:2" x14ac:dyDescent="0.3">
      <c r="A52" s="6" t="s">
        <v>72</v>
      </c>
      <c r="B52">
        <v>1</v>
      </c>
    </row>
    <row r="53" spans="1:2" x14ac:dyDescent="0.3">
      <c r="A53" s="6" t="s">
        <v>132</v>
      </c>
      <c r="B53">
        <v>1</v>
      </c>
    </row>
    <row r="54" spans="1:2" x14ac:dyDescent="0.3">
      <c r="A54" s="6" t="s">
        <v>140</v>
      </c>
      <c r="B54">
        <v>1</v>
      </c>
    </row>
    <row r="55" spans="1:2" x14ac:dyDescent="0.3">
      <c r="A55" s="6" t="s">
        <v>135</v>
      </c>
      <c r="B55">
        <v>1</v>
      </c>
    </row>
    <row r="56" spans="1:2" x14ac:dyDescent="0.3">
      <c r="A56" s="6" t="s">
        <v>137</v>
      </c>
      <c r="B56">
        <v>1</v>
      </c>
    </row>
    <row r="57" spans="1:2" x14ac:dyDescent="0.3">
      <c r="A57" s="6" t="s">
        <v>111</v>
      </c>
      <c r="B57">
        <v>1</v>
      </c>
    </row>
    <row r="58" spans="1:2" x14ac:dyDescent="0.3">
      <c r="A58" s="6" t="s">
        <v>43</v>
      </c>
      <c r="B58">
        <v>1</v>
      </c>
    </row>
    <row r="59" spans="1:2" x14ac:dyDescent="0.3">
      <c r="A59" s="6" t="s">
        <v>82</v>
      </c>
      <c r="B59">
        <v>1</v>
      </c>
    </row>
    <row r="60" spans="1:2" x14ac:dyDescent="0.3">
      <c r="A60" s="6" t="s">
        <v>32</v>
      </c>
      <c r="B60">
        <v>1</v>
      </c>
    </row>
    <row r="61" spans="1:2" x14ac:dyDescent="0.3">
      <c r="A61" s="6" t="s">
        <v>41</v>
      </c>
      <c r="B61">
        <v>1</v>
      </c>
    </row>
    <row r="62" spans="1:2" x14ac:dyDescent="0.3">
      <c r="A62" s="6" t="s">
        <v>88</v>
      </c>
      <c r="B62">
        <v>1</v>
      </c>
    </row>
    <row r="63" spans="1:2" x14ac:dyDescent="0.3">
      <c r="A63" s="6" t="s">
        <v>62</v>
      </c>
      <c r="B63">
        <v>1</v>
      </c>
    </row>
    <row r="64" spans="1:2" x14ac:dyDescent="0.3">
      <c r="A64" s="6" t="s">
        <v>40</v>
      </c>
      <c r="B64">
        <v>1</v>
      </c>
    </row>
    <row r="65" spans="1:2" x14ac:dyDescent="0.3">
      <c r="A65" s="6" t="s">
        <v>47</v>
      </c>
      <c r="B65">
        <v>1</v>
      </c>
    </row>
    <row r="66" spans="1:2" x14ac:dyDescent="0.3">
      <c r="A66" s="6" t="s">
        <v>126</v>
      </c>
      <c r="B66">
        <v>1</v>
      </c>
    </row>
    <row r="67" spans="1:2" x14ac:dyDescent="0.3">
      <c r="A67" s="6" t="s">
        <v>18</v>
      </c>
      <c r="B67">
        <v>1</v>
      </c>
    </row>
    <row r="68" spans="1:2" x14ac:dyDescent="0.3">
      <c r="A68" s="6" t="s">
        <v>5</v>
      </c>
      <c r="B68">
        <v>1</v>
      </c>
    </row>
    <row r="69" spans="1:2" x14ac:dyDescent="0.3">
      <c r="A69" s="6" t="s">
        <v>90</v>
      </c>
      <c r="B69">
        <v>1</v>
      </c>
    </row>
    <row r="70" spans="1:2" x14ac:dyDescent="0.3">
      <c r="A70" s="6" t="s">
        <v>114</v>
      </c>
      <c r="B70">
        <v>1</v>
      </c>
    </row>
    <row r="71" spans="1:2" x14ac:dyDescent="0.3">
      <c r="A71" s="6" t="s">
        <v>66</v>
      </c>
      <c r="B71">
        <v>1</v>
      </c>
    </row>
    <row r="72" spans="1:2" x14ac:dyDescent="0.3">
      <c r="A72" s="6" t="s">
        <v>121</v>
      </c>
      <c r="B72">
        <v>1</v>
      </c>
    </row>
    <row r="73" spans="1:2" x14ac:dyDescent="0.3">
      <c r="A73" s="6" t="s">
        <v>92</v>
      </c>
      <c r="B73">
        <v>1</v>
      </c>
    </row>
    <row r="74" spans="1:2" x14ac:dyDescent="0.3">
      <c r="A74" s="6" t="s">
        <v>65</v>
      </c>
      <c r="B74">
        <v>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B839A-8D09-46FF-A4DB-71DA440514FC}">
  <dimension ref="A1:K21"/>
  <sheetViews>
    <sheetView workbookViewId="0">
      <selection activeCell="L7" sqref="L7"/>
    </sheetView>
  </sheetViews>
  <sheetFormatPr defaultRowHeight="14.4" x14ac:dyDescent="0.3"/>
  <cols>
    <col min="1" max="1" width="13.77734375" customWidth="1"/>
    <col min="2" max="2" width="32.33203125" customWidth="1"/>
    <col min="3" max="3" width="14.5546875" customWidth="1"/>
    <col min="4" max="4" width="18" customWidth="1"/>
    <col min="5" max="5" width="17.5546875" customWidth="1"/>
    <col min="6" max="6" width="35.33203125" customWidth="1"/>
    <col min="7" max="8" width="10.77734375" bestFit="1" customWidth="1"/>
  </cols>
  <sheetData>
    <row r="1" spans="1:11" ht="20.399999999999999" thickBot="1" x14ac:dyDescent="0.45">
      <c r="A1" s="15" t="s">
        <v>470</v>
      </c>
      <c r="B1" s="15"/>
      <c r="C1" s="14"/>
      <c r="D1" s="15" t="s">
        <v>472</v>
      </c>
      <c r="E1" s="15"/>
      <c r="F1" s="15"/>
    </row>
    <row r="2" spans="1:11" ht="15" thickTop="1" x14ac:dyDescent="0.3">
      <c r="A2" t="s">
        <v>449</v>
      </c>
      <c r="B2" t="s">
        <v>452</v>
      </c>
      <c r="D2" t="s">
        <v>4</v>
      </c>
      <c r="E2" t="s">
        <v>464</v>
      </c>
      <c r="F2" t="s">
        <v>452</v>
      </c>
      <c r="H2" t="s">
        <v>465</v>
      </c>
      <c r="I2" t="s">
        <v>466</v>
      </c>
      <c r="J2" t="s">
        <v>467</v>
      </c>
      <c r="K2" t="s">
        <v>468</v>
      </c>
    </row>
    <row r="3" spans="1:11" x14ac:dyDescent="0.3">
      <c r="A3" t="s">
        <v>453</v>
      </c>
      <c r="B3" s="3">
        <f>AVERAGEIF(Table1[Federal Land], "OÖ",Table1[Monthly Brutto Salary])</f>
        <v>3037.6433333333334</v>
      </c>
      <c r="D3" t="s">
        <v>463</v>
      </c>
      <c r="E3">
        <f>COUNTIF(Table1[Experience],0)</f>
        <v>37</v>
      </c>
      <c r="F3" s="12">
        <f>AVERAGEIF(Table1[Experience], 0, Table1[Monthly Brutto Salary])</f>
        <v>3073.7040000000002</v>
      </c>
      <c r="H3" s="13">
        <f>AVERAGE(Table1[Monthly Brutto Salary])</f>
        <v>3399.3698437499997</v>
      </c>
      <c r="I3" s="13">
        <f>MEDIAN(Table1[Monthly Brutto Salary])</f>
        <v>3581.2150000000001</v>
      </c>
      <c r="J3" s="13">
        <f>MIN(Table1[Monthly Brutto Salary])</f>
        <v>2000</v>
      </c>
      <c r="K3" s="13">
        <f>MAX(Table1[Monthly Brutto Salary])</f>
        <v>4346</v>
      </c>
    </row>
    <row r="4" spans="1:11" x14ac:dyDescent="0.3">
      <c r="A4" t="s">
        <v>454</v>
      </c>
      <c r="B4" s="3">
        <f>AVERAGEIF(Table1[Federal Land], "NÖ",Table1[Monthly Brutto Salary])</f>
        <v>3453.75</v>
      </c>
      <c r="D4" t="s">
        <v>462</v>
      </c>
      <c r="E4">
        <f>COUNTIFS(Table1[Experience], "&gt;= 1", Table1[Experience],"&lt;=2")</f>
        <v>47</v>
      </c>
      <c r="F4" s="12">
        <f>AVERAGEIFS(Table1[Monthly Brutto Salary],Table1[Experience], "&gt;=1",Table1[Experience], "&lt;=2")</f>
        <v>3549.7659375000007</v>
      </c>
    </row>
    <row r="5" spans="1:11" x14ac:dyDescent="0.3">
      <c r="A5" t="s">
        <v>455</v>
      </c>
      <c r="B5" s="3">
        <f>AVERAGEIF(Table1[Federal Land], "W",Table1[Monthly Brutto Salary])</f>
        <v>3511.7726190476192</v>
      </c>
      <c r="D5" t="s">
        <v>461</v>
      </c>
      <c r="E5">
        <f>COUNTIFS(Table1[Experience], "&gt;=3", Table1[Experience],"&lt;5")</f>
        <v>21</v>
      </c>
      <c r="F5" s="12">
        <f>AVERAGEIFS(Table1[Monthly Brutto Salary],Table1[Experience], "&gt;=3",Table1[Experience], "&lt;5")</f>
        <v>3476.9080000000004</v>
      </c>
    </row>
    <row r="6" spans="1:11" x14ac:dyDescent="0.3">
      <c r="A6" t="s">
        <v>456</v>
      </c>
      <c r="B6" s="3">
        <f>AVERAGEIF(Table1[Federal Land], "ST",Table1[Monthly Brutto Salary])</f>
        <v>3270.6666666666665</v>
      </c>
      <c r="D6" t="s">
        <v>460</v>
      </c>
      <c r="E6">
        <f>COUNTIF(Table1[Experience],"&gt;5")</f>
        <v>4</v>
      </c>
      <c r="F6" s="12">
        <f>AVERAGEIF(Table1[Experience], "&gt;=5", Table1[Monthly Brutto Salary])</f>
        <v>3862</v>
      </c>
    </row>
    <row r="7" spans="1:11" x14ac:dyDescent="0.3">
      <c r="A7" t="s">
        <v>457</v>
      </c>
      <c r="B7" s="3">
        <f>AVERAGEIF(Table1[Federal Land], "T",Table1[Monthly Brutto Salary])</f>
        <v>3262</v>
      </c>
    </row>
    <row r="8" spans="1:11" x14ac:dyDescent="0.3">
      <c r="A8" t="s">
        <v>458</v>
      </c>
      <c r="B8" s="3">
        <f>AVERAGEIF(Table1[Federal Land], "S",Table1[Monthly Brutto Salary])</f>
        <v>3064.5</v>
      </c>
    </row>
    <row r="13" spans="1:11" ht="18" thickBot="1" x14ac:dyDescent="0.4">
      <c r="A13" s="15" t="s">
        <v>471</v>
      </c>
      <c r="B13" s="15"/>
    </row>
    <row r="14" spans="1:11" ht="15" thickTop="1" x14ac:dyDescent="0.3">
      <c r="A14" t="s">
        <v>449</v>
      </c>
      <c r="B14" t="s">
        <v>459</v>
      </c>
    </row>
    <row r="15" spans="1:11" x14ac:dyDescent="0.3">
      <c r="A15" s="7" t="s">
        <v>453</v>
      </c>
      <c r="B15" s="7">
        <f>COUNTIF(Table1[Federal Land], "OÖ")</f>
        <v>11</v>
      </c>
    </row>
    <row r="16" spans="1:11" x14ac:dyDescent="0.3">
      <c r="A16" s="8" t="s">
        <v>454</v>
      </c>
      <c r="B16" s="8">
        <f>COUNTIF(Table1[Federal Land], "NÖ")</f>
        <v>9</v>
      </c>
    </row>
    <row r="17" spans="1:2" x14ac:dyDescent="0.3">
      <c r="A17" s="7" t="s">
        <v>455</v>
      </c>
      <c r="B17" s="7">
        <f>COUNTIF(Table1[Federal Land], "W")</f>
        <v>72</v>
      </c>
    </row>
    <row r="18" spans="1:2" x14ac:dyDescent="0.3">
      <c r="A18" s="8" t="s">
        <v>456</v>
      </c>
      <c r="B18" s="8">
        <f>COUNTIF(Table1[Federal Land], "ST")</f>
        <v>7</v>
      </c>
    </row>
    <row r="19" spans="1:2" x14ac:dyDescent="0.3">
      <c r="A19" s="7" t="s">
        <v>457</v>
      </c>
      <c r="B19" s="7">
        <f>COUNTIF(Table1[Federal Land], "T")</f>
        <v>4</v>
      </c>
    </row>
    <row r="20" spans="1:2" x14ac:dyDescent="0.3">
      <c r="A20" s="9" t="s">
        <v>458</v>
      </c>
      <c r="B20" s="9">
        <f>COUNTIF(Table1[Federal Land], "S")</f>
        <v>7</v>
      </c>
    </row>
    <row r="21" spans="1:2" x14ac:dyDescent="0.3">
      <c r="A21" s="10" t="s">
        <v>142</v>
      </c>
      <c r="B21">
        <f>COUNTIF(Table1[Federal Land], "V")</f>
        <v>1</v>
      </c>
    </row>
  </sheetData>
  <mergeCells count="3">
    <mergeCell ref="A13:B13"/>
    <mergeCell ref="A1:B1"/>
    <mergeCell ref="D1:F1"/>
  </mergeCells>
  <pageMargins left="0.7" right="0.7" top="0.75" bottom="0.75" header="0.3" footer="0.3"/>
  <tableParts count="4">
    <tablePart r:id="rId1"/>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ACBB3-A11C-42AD-B1E5-9AF19D62EE53}">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4 E A A B Q S w M E F A A C A A g A l n 4 l W a g U q 2 u l A A A A 9 w A A A B I A H A B D b 2 5 m a W c v U G F j a 2 F n Z S 5 4 b W w g o h g A K K A U A A A A A A A A A A A A A A A A A A A A A A A A A A A A h Y 8 9 D o I w A I W v Q r r T l p o Q I a U M r p I Y j c a 1 q R U a o Z j + W O 7 m 4 J G 8 g h h F 3 R z f 9 7 7 h v f v 1 R s u h a 6 O L N F b 1 u g A J x C C S W v Q H p e s C e H e M 5 6 B k d M X F i d c y G m V t 8 8 E e C t A 4 d 8 4 R C i H A M I O 9 q R H B O E H 7 a r k R j e w 4 + M j q v x w r b R 3 X Q g J G d 6 8 x j M A s h U m W p g R i i i Z K K 6 W / B h k H P 9 s f S B e + d d 5 I Z n y 8 3 l I 0 R Y r e J 9 g D U E s D B B Q A A g A I A J Z + J 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W f i V Z a m T T d X c B A A D j C A A A E w A c A E Z v c m 1 1 b G F z L 1 N l Y 3 R p b 2 4 x L m 0 g o h g A K K A U A A A A A A A A A A A A A A A A A A A A A A A A A A A A 7 Z H B S 8 M w F M b v h f 4 P I b u 0 U A r T 6 U H Z Q T v F I Y j Q i Y d 1 j K x 7 s 7 F p U p J X n I z + 7 6 Z b 1 R 1 2 k 1 7 c e g l 9 L / n e 9 7 6 f g R S 5 k i T e n f 1 r 1 3 E d k z E N S x J n A N g n Q y I A X Y f Y L 1 a V T s F W 7 t Y p i P B V 6 X y h V O 7 d c w F h p C S C R O P R 6 C p 5 M a B N M i o 4 a s 6 T E Z g c V Z l 8 M F E w j a T U 6 t 0 O T I x a 4 d z k X A g z T 1 V l H 4 d r Y d b U D 4 i s h A g I 6 g r 8 o B 2 + t T P f H t b C z s t m O k Y o h n T X p M E j l 8 v 2 j 8 7 q 6 Y g h m 7 X v e / R Z q 0 K h 3 e w B 2 N L 6 o 1 Z m w h b W e 9 t p 6 9 7 + q I B M 2 + 6 N E H H K B N N m 2 P i a + T / C U c b k m 9 W d f J b w K z r R T J q V 0 k W k R F X I p m m 8 A y 6 C z Y b G N g k S N 0 l Q u 7 W 9 S R D W W A d k Q 6 M m G F s d S 7 w c h I 1 K X f u u w + X B 6 f s A e 2 0 s x D v z 6 Y n j P + B 4 3 i 1 H h D S T 3 G Z z g t n A n H z H 0 S H R Q b d E I 1 W U T H 4 e K 8 F 2 / f k T K 6 A T f B f d 4 l v Y X d P s W O n d b r f / K 7 c v U E s B A i 0 A F A A C A A g A l n 4 l W a g U q 2 u l A A A A 9 w A A A B I A A A A A A A A A A A A A A A A A A A A A A E N v b m Z p Z y 9 Q Y W N r Y W d l L n h t b F B L A Q I t A B Q A A g A I A J Z + J V k P y u m r p A A A A O k A A A A T A A A A A A A A A A A A A A A A A P E A A A B b Q 2 9 u d G V u d F 9 U e X B l c 1 0 u e G 1 s U E s B A i 0 A F A A C A A g A l n 4 l W W p k 0 3 V 3 A Q A A 4 w g A A B M A A A A A A A A A A A A A A A A A 4 g E A A E Z v c m 1 1 b G F z L 1 N l Y 3 R p b 2 4 x L m 1 Q S w U G A A A A A A M A A w D C A A A A p 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C k A A A A A A A B + K 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l Z X Q 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A 5 I i A v P j x F b n R y e S B U e X B l P S J G a W x s R X J y b 3 J D b 2 R l I i B W Y W x 1 Z T 0 i c 1 V u a 2 5 v d 2 4 i I C 8 + P E V u d H J 5 I F R 5 c G U 9 I k Z p b G x F c n J v c k N v d W 5 0 I i B W Y W x 1 Z T 0 i b D A i I C 8 + P E V u d H J 5 I F R 5 c G U 9 I k Z p b G x M Y X N 0 V X B k Y X R l Z C I g V m F s d W U 9 I m Q y M D I 0 L T A 5 L T A 1 V D A 4 O j U w O j E x L j I 2 O T Q 2 N D N a I i A v P j x F b n R y e S B U e X B l P S J G a W x s Q 2 9 s d W 1 u V H l w Z X M i I F Z h b H V l P S J z Q m d N P S I g L z 4 8 R W 5 0 c n k g V H l w Z T 0 i R m l s b E N v b H V t b k 5 h b W V z I i B W Y W x 1 Z T 0 i c 1 s m c X V v d D t T b 2 Z 0 I F N r a W x s J n F 1 b 3 Q 7 L C Z x d W 9 0 O 0 N v d W 5 0 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2 h l Z X Q x L 0 N o Y W 5 n Z W Q g V H l w Z S 5 7 U 2 9 m d C B T a 2 l s b C w w f S Z x d W 9 0 O y w m c X V v d D t T Z W N 0 a W 9 u M S 9 T a G V l d D E v Q 2 h h b m d l Z C B U e X B l L n t D b 3 V u d C w x f S Z x d W 9 0 O 1 0 s J n F 1 b 3 Q 7 Q 2 9 s d W 1 u Q 2 9 1 b n Q m c X V v d D s 6 M i w m c X V v d D t L Z X l D b 2 x 1 b W 5 O Y W 1 l c y Z x d W 9 0 O z p b X S w m c X V v d D t D b 2 x 1 b W 5 J Z G V u d G l 0 a W V z J n F 1 b 3 Q 7 O l s m c X V v d D t T Z W N 0 a W 9 u M S 9 T a G V l d D E v Q 2 h h b m d l Z C B U e X B l L n t T b 2 Z 0 I F N r a W x s L D B 9 J n F 1 b 3 Q 7 L C Z x d W 9 0 O 1 N l Y 3 R p b 2 4 x L 1 N o Z W V 0 M S 9 D a G F u Z 2 V k I F R 5 c G U u e 0 N v d W 5 0 L D F 9 J n F 1 b 3 Q 7 X S w m c X V v d D t S Z W x h d G l v b n N o a X B J b m Z v J n F 1 b 3 Q 7 O l t d f 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x J d G V t P j x J d G V t T G 9 j Y X R p b 2 4 + P E l 0 Z W 1 U e X B l P k Z v c m 1 1 b G E 8 L 0 l 0 Z W 1 U e X B l P j x J d G V t U G F 0 a D 5 T Z W N 0 a W 9 u M S 9 T a G V l d D E 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T a G V l d D F f X z I i I C 8 + P E V u d H J 5 I F R 5 c G U 9 I k Z p b G x l Z E N v b X B s Z X R l U m V z d W x 0 V G 9 X b 3 J r c 2 h l Z X Q i I F Z h b H V l P S J s M S I g L z 4 8 R W 5 0 c n k g V H l w Z T 0 i Q W R k Z W R U b 0 R h d G F N b 2 R l b C I g V m F s d W U 9 I m w w I i A v P j x F b n R y e S B U e X B l P S J G a W x s Q 2 9 1 b n Q i I F Z h b H V l P S J s M T A 5 I i A v P j x F b n R y e S B U e X B l P S J G a W x s R X J y b 3 J D b 2 R l I i B W Y W x 1 Z T 0 i c 1 V u a 2 5 v d 2 4 i I C 8 + P E V u d H J 5 I F R 5 c G U 9 I k Z p b G x F c n J v c k N v d W 5 0 I i B W Y W x 1 Z T 0 i b D A i I C 8 + P E V u d H J 5 I F R 5 c G U 9 I k Z p b G x M Y X N 0 V X B k Y X R l Z C I g V m F s d W U 9 I m Q y M D I 0 L T A 5 L T A 1 V D A 4 O j U w O j U y L j Q 3 N z g 5 M D l a I i A v P j x F b n R y e S B U e X B l P S J G a W x s Q 2 9 s d W 1 u V H l w Z X M i I F Z h b H V l P S J z Q m d N P S I g L z 4 8 R W 5 0 c n k g V H l w Z T 0 i R m l s b E N v b H V t b k 5 h b W V z I i B W Y W x 1 Z T 0 i c 1 s m c X V v d D t T b 2 Z 0 I F N r a W x s J n F 1 b 3 Q 7 L C Z x d W 9 0 O 0 N v d W 5 0 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2 h l Z X Q x I C g y K S 9 D a G F u Z 2 V k I F R 5 c G U u e 1 N v Z n Q g U 2 t p b G w s M H 0 m c X V v d D s s J n F 1 b 3 Q 7 U 2 V j d G l v b j E v U 2 h l Z X Q x I C g y K S 9 D a G F u Z 2 V k I F R 5 c G U u e 0 N v d W 5 0 L D F 9 J n F 1 b 3 Q 7 X S w m c X V v d D t D b 2 x 1 b W 5 D b 3 V u d C Z x d W 9 0 O z o y L C Z x d W 9 0 O 0 t l e U N v b H V t b k 5 h b W V z J n F 1 b 3 Q 7 O l t d L C Z x d W 9 0 O 0 N v b H V t b k l k Z W 5 0 a X R p Z X M m c X V v d D s 6 W y Z x d W 9 0 O 1 N l Y 3 R p b 2 4 x L 1 N o Z W V 0 M S A o M i k v Q 2 h h b m d l Z C B U e X B l L n t T b 2 Z 0 I F N r a W x s L D B 9 J n F 1 b 3 Q 7 L C Z x d W 9 0 O 1 N l Y 3 R p b 2 4 x L 1 N o Z W V 0 M S A o M i k v Q 2 h h b m d l Z C B U e X B l L n t D b 3 V u d C w x f S Z x d W 9 0 O 1 0 s J n F 1 b 3 Q 7 U m V s Y X R p b 2 5 z a G l w S W 5 m b y Z x d W 9 0 O z p b X X 0 i I C 8 + P C 9 T d G F i b G V F b n R y a W V z P j w v S X R l b T 4 8 S X R l b T 4 8 S X R l b U x v Y 2 F 0 a W 9 u P j x J d G V t V H l w Z T 5 G b 3 J t d W x h P C 9 J d G V t V H l w Z T 4 8 S X R l b V B h d G g + U 2 V j d G l v b j E v U 2 h l Z X Q x J T I w K D I p L 1 N v d X J j Z T w v S X R l b V B h d G g + P C 9 J d G V t T G 9 j Y X R p b 2 4 + P F N 0 Y W J s Z U V u d H J p Z X M g L z 4 8 L 0 l 0 Z W 0 + P E l 0 Z W 0 + P E l 0 Z W 1 M b 2 N h d G l v b j 4 8 S X R l b V R 5 c G U + R m 9 y b X V s Y T w v S X R l b V R 5 c G U + P E l 0 Z W 1 Q Y X R o P l N l Y 3 R p b 2 4 x L 1 N o Z W V 0 M S U y M C g y K S 9 T a G V l d D F f U 2 h l Z X Q 8 L 0 l 0 Z W 1 Q Y X R o P j w v S X R l b U x v Y 2 F 0 a W 9 u P j x T d G F i b G V F b n R y a W V z I C 8 + P C 9 J d G V t P j x J d G V t P j x J d G V t T G 9 j Y X R p b 2 4 + P E l 0 Z W 1 U e X B l P k Z v c m 1 1 b G E 8 L 0 l 0 Z W 1 U e X B l P j x J d G V t U G F 0 a D 5 T Z W N 0 a W 9 u M S 9 T a G V l d D E l M j A o M i k v U H J v b W 9 0 Z W Q l M j B I Z W F k Z X J z P C 9 J d G V t U G F 0 a D 4 8 L 0 l 0 Z W 1 M b 2 N h d G l v b j 4 8 U 3 R h Y m x l R W 5 0 c m l l c y A v P j w v S X R l b T 4 8 S X R l b T 4 8 S X R l b U x v Y 2 F 0 a W 9 u P j x J d G V t V H l w Z T 5 G b 3 J t d W x h P C 9 J d G V t V H l w Z T 4 8 S X R l b V B h d G g + U 2 V j d G l v b j E v U 2 h l Z X Q x J T I w K D I p L 0 N o Y W 5 n Z W Q l M j B U e X B l P C 9 J d G V t U G F 0 a D 4 8 L 0 l 0 Z W 1 M b 2 N h d G l v b j 4 8 U 3 R h Y m x l R W 5 0 c m l l c y A v P j w v S X R l b T 4 8 S X R l b T 4 8 S X R l b U x v Y 2 F 0 a W 9 u P j x J d G V t V H l w Z T 5 G b 3 J t d W x h P C 9 J d G V t V H l w Z T 4 8 S X R l b V B h d G g + U 2 V j d G l v b j E v U 2 h l Z X Q x J T I w K D M 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2 h l Z X Q x X 1 8 z I i A v P j x F b n R y e S B U e X B l P S J G a W x s Z W R D b 2 1 w b G V 0 Z V J l c 3 V s d F R v V 2 9 y a 3 N o Z W V 0 I i B W Y W x 1 Z T 0 i b D E i I C 8 + P E V u d H J 5 I F R 5 c G U 9 I k F k Z G V k V G 9 E Y X R h T W 9 k Z W w i I F Z h b H V l P S J s M C I g L z 4 8 R W 5 0 c n k g V H l w Z T 0 i R m l s b E N v d W 5 0 I i B W Y W x 1 Z T 0 i b D I x N S I g L z 4 8 R W 5 0 c n k g V H l w Z T 0 i R m l s b E V y c m 9 y Q 2 9 k Z S I g V m F s d W U 9 I n N V b m t u b 3 d u I i A v P j x F b n R y e S B U e X B l P S J G a W x s R X J y b 3 J D b 3 V u d C I g V m F s d W U 9 I m w w I i A v P j x F b n R y e S B U e X B l P S J G a W x s T G F z d F V w Z G F 0 Z W Q i I F Z h b H V l P S J k M j A y N C 0 w O S 0 w N V Q w O D o 1 N j o z O S 4 z O D E 3 M D M x W i I g L z 4 8 R W 5 0 c n k g V H l w Z T 0 i R m l s b E N v b H V t b l R 5 c G V z I i B W Y W x 1 Z T 0 i c 0 J n T T 0 i I C 8 + P E V u d H J 5 I F R 5 c G U 9 I k Z p b G x D b 2 x 1 b W 5 O Y W 1 l c y I g V m F s d W U 9 I n N b J n F 1 b 3 Q 7 V G V j a G 5 p Y 2 F s I F N r a W x s J n F 1 b 3 Q 7 L C Z x d W 9 0 O 0 N v d W 5 0 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2 h l Z X Q x I C g z K S 9 D a G F u Z 2 V k I F R 5 c G U u e 1 R l Y 2 h u a W N h b C B T a 2 l s b C w w f S Z x d W 9 0 O y w m c X V v d D t T Z W N 0 a W 9 u M S 9 T a G V l d D E g K D M p L 0 N o Y W 5 n Z W Q g V H l w Z S 5 7 Q 2 9 1 b n Q s M X 0 m c X V v d D t d L C Z x d W 9 0 O 0 N v b H V t b k N v d W 5 0 J n F 1 b 3 Q 7 O j I s J n F 1 b 3 Q 7 S 2 V 5 Q 2 9 s d W 1 u T m F t Z X M m c X V v d D s 6 W 1 0 s J n F 1 b 3 Q 7 Q 2 9 s d W 1 u S W R l b n R p d G l l c y Z x d W 9 0 O z p b J n F 1 b 3 Q 7 U 2 V j d G l v b j E v U 2 h l Z X Q x I C g z K S 9 D a G F u Z 2 V k I F R 5 c G U u e 1 R l Y 2 h u a W N h b C B T a 2 l s b C w w f S Z x d W 9 0 O y w m c X V v d D t T Z W N 0 a W 9 u M S 9 T a G V l d D E g K D M p L 0 N o Y W 5 n Z W Q g V H l w Z S 5 7 Q 2 9 1 b n Q s M X 0 m c X V v d D t d L C Z x d W 9 0 O 1 J l b G F 0 a W 9 u c 2 h p c E l u Z m 8 m c X V v d D s 6 W 1 1 9 I i A v P j w v U 3 R h Y m x l R W 5 0 c m l l c z 4 8 L 0 l 0 Z W 0 + P E l 0 Z W 0 + P E l 0 Z W 1 M b 2 N h d G l v b j 4 8 S X R l b V R 5 c G U + R m 9 y b X V s Y T w v S X R l b V R 5 c G U + P E l 0 Z W 1 Q Y X R o P l N l Y 3 R p b 2 4 x L 1 N o Z W V 0 M S U y M C g z K S 9 T b 3 V y Y 2 U 8 L 0 l 0 Z W 1 Q Y X R o P j w v S X R l b U x v Y 2 F 0 a W 9 u P j x T d G F i b G V F b n R y a W V z I C 8 + P C 9 J d G V t P j x J d G V t P j x J d G V t T G 9 j Y X R p b 2 4 + P E l 0 Z W 1 U e X B l P k Z v c m 1 1 b G E 8 L 0 l 0 Z W 1 U e X B l P j x J d G V t U G F 0 a D 5 T Z W N 0 a W 9 u M S 9 T a G V l d D E l M j A o M y k v U 2 h l Z X Q x X 1 N o Z W V 0 P C 9 J d G V t U G F 0 a D 4 8 L 0 l 0 Z W 1 M b 2 N h d G l v b j 4 8 U 3 R h Y m x l R W 5 0 c m l l c y A v P j w v S X R l b T 4 8 S X R l b T 4 8 S X R l b U x v Y 2 F 0 a W 9 u P j x J d G V t V H l w Z T 5 G b 3 J t d W x h P C 9 J d G V t V H l w Z T 4 8 S X R l b V B h d G g + U 2 V j d G l v b j E v U 2 h l Z X Q x J T I w K D M p L 1 B y b 2 1 v d G V k J T I w S G V h Z G V y c z w v S X R l b V B h d G g + P C 9 J d G V t T G 9 j Y X R p b 2 4 + P F N 0 Y W J s Z U V u d H J p Z X M g L z 4 8 L 0 l 0 Z W 0 + P E l 0 Z W 0 + P E l 0 Z W 1 M b 2 N h d G l v b j 4 8 S X R l b V R 5 c G U + R m 9 y b X V s Y T w v S X R l b V R 5 c G U + P E l 0 Z W 1 Q Y X R o P l N l Y 3 R p b 2 4 x L 1 N o Z W V 0 M S U y M C g z K S 9 D a G F u Z 2 V k J T I w V H l w Z T w v S X R l b V B h d G g + P C 9 J d G V t T G 9 j Y X R p b 2 4 + P F N 0 Y W J s Z U V u d H J p Z X M g L z 4 8 L 0 l 0 Z W 0 + P E l 0 Z W 0 + P E l 0 Z W 1 M b 2 N h d G l v b j 4 8 S X R l b V R 5 c G U + R m 9 y b X V s Y T w v S X R l b V R 5 c G U + P E l 0 Z W 1 Q Y X R o P l N l Y 3 R p b 2 4 x L 1 N o Z W V 0 M S U y M C g 0 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o Z W V 0 M V 9 f N C I g L z 4 8 R W 5 0 c n k g V H l w Z T 0 i R m l s b G V k Q 2 9 t c G x l d G V S Z X N 1 b H R U b 1 d v c m t z a G V l d C I g V m F s d W U 9 I m w x I i A v P j x F b n R y e S B U e X B l P S J B Z G R l Z F R v R G F 0 Y U 1 v Z G V s I i B W Y W x 1 Z T 0 i b D A i I C 8 + P E V u d H J 5 I F R 5 c G U 9 I k Z p b G x D b 3 V u d C I g V m F s d W U 9 I m w 3 M y I g L z 4 8 R W 5 0 c n k g V H l w Z T 0 i R m l s b E V y c m 9 y Q 2 9 k Z S I g V m F s d W U 9 I n N V b m t u b 3 d u I i A v P j x F b n R y e S B U e X B l P S J G a W x s R X J y b 3 J D b 3 V u d C I g V m F s d W U 9 I m w w I i A v P j x F b n R y e S B U e X B l P S J G a W x s T G F z d F V w Z G F 0 Z W Q i I F Z h b H V l P S J k M j A y N C 0 w O S 0 w N V Q x M z o 1 M j o w N S 4 4 O D I 3 M z I z W i I g L z 4 8 R W 5 0 c n k g V H l w Z T 0 i R m l s b E N v b H V t b l R 5 c G V z I i B W Y W x 1 Z T 0 i c 0 J n T T 0 i I C 8 + P E V u d H J 5 I F R 5 c G U 9 I k Z p b G x D b 2 x 1 b W 5 O Y W 1 l c y I g V m F s d W U 9 I n N b J n F 1 b 3 Q 7 Q 2 9 t c G F u e V 9 O Y W 1 l J n F 1 b 3 Q 7 L C Z x d W 9 0 O 0 N v d W 5 0 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2 h l Z X Q x I C g 0 K S 9 D a G F u Z 2 V k I F R 5 c G U u e 0 N v b X B h b n l f T m F t Z S w w f S Z x d W 9 0 O y w m c X V v d D t T Z W N 0 a W 9 u M S 9 T a G V l d D E g K D Q p L 0 N o Y W 5 n Z W Q g V H l w Z S 5 7 Q 2 9 1 b n Q s M X 0 m c X V v d D t d L C Z x d W 9 0 O 0 N v b H V t b k N v d W 5 0 J n F 1 b 3 Q 7 O j I s J n F 1 b 3 Q 7 S 2 V 5 Q 2 9 s d W 1 u T m F t Z X M m c X V v d D s 6 W 1 0 s J n F 1 b 3 Q 7 Q 2 9 s d W 1 u S W R l b n R p d G l l c y Z x d W 9 0 O z p b J n F 1 b 3 Q 7 U 2 V j d G l v b j E v U 2 h l Z X Q x I C g 0 K S 9 D a G F u Z 2 V k I F R 5 c G U u e 0 N v b X B h b n l f T m F t Z S w w f S Z x d W 9 0 O y w m c X V v d D t T Z W N 0 a W 9 u M S 9 T a G V l d D E g K D Q p L 0 N o Y W 5 n Z W Q g V H l w Z S 5 7 Q 2 9 1 b n Q s M X 0 m c X V v d D t d L C Z x d W 9 0 O 1 J l b G F 0 a W 9 u c 2 h p c E l u Z m 8 m c X V v d D s 6 W 1 1 9 I i A v P j w v U 3 R h Y m x l R W 5 0 c m l l c z 4 8 L 0 l 0 Z W 0 + P E l 0 Z W 0 + P E l 0 Z W 1 M b 2 N h d G l v b j 4 8 S X R l b V R 5 c G U + R m 9 y b X V s Y T w v S X R l b V R 5 c G U + P E l 0 Z W 1 Q Y X R o P l N l Y 3 R p b 2 4 x L 1 N o Z W V 0 M S U y M C g 0 K S 9 T b 3 V y Y 2 U 8 L 0 l 0 Z W 1 Q Y X R o P j w v S X R l b U x v Y 2 F 0 a W 9 u P j x T d G F i b G V F b n R y a W V z I C 8 + P C 9 J d G V t P j x J d G V t P j x J d G V t T G 9 j Y X R p b 2 4 + P E l 0 Z W 1 U e X B l P k Z v c m 1 1 b G E 8 L 0 l 0 Z W 1 U e X B l P j x J d G V t U G F 0 a D 5 T Z W N 0 a W 9 u M S 9 T a G V l d D E l M j A o N C k v U 2 h l Z X Q x X 1 N o Z W V 0 P C 9 J d G V t U G F 0 a D 4 8 L 0 l 0 Z W 1 M b 2 N h d G l v b j 4 8 U 3 R h Y m x l R W 5 0 c m l l c y A v P j w v S X R l b T 4 8 S X R l b T 4 8 S X R l b U x v Y 2 F 0 a W 9 u P j x J d G V t V H l w Z T 5 G b 3 J t d W x h P C 9 J d G V t V H l w Z T 4 8 S X R l b V B h d G g + U 2 V j d G l v b j E v U 2 h l Z X Q x J T I w K D Q p L 1 B y b 2 1 v d G V k J T I w S G V h Z G V y c z w v S X R l b V B h d G g + P C 9 J d G V t T G 9 j Y X R p b 2 4 + P F N 0 Y W J s Z U V u d H J p Z X M g L z 4 8 L 0 l 0 Z W 0 + P E l 0 Z W 0 + P E l 0 Z W 1 M b 2 N h d G l v b j 4 8 S X R l b V R 5 c G U + R m 9 y b X V s Y T w v S X R l b V R 5 c G U + P E l 0 Z W 1 Q Y X R o P l N l Y 3 R p b 2 4 x L 1 N o Z W V 0 M S U y M C g 0 K S 9 D a G F u Z 2 V k J T I w V H l w Z T w v S X R l b V B h d G g + P C 9 J d G V t T G 9 j Y X R p b 2 4 + P F N 0 Y W J s Z U V u d H J p Z X M g L z 4 8 L 0 l 0 Z W 0 + P E l 0 Z W 0 + P E l 0 Z W 1 M b 2 N h d G l v b j 4 8 S X R l b V R 5 c G U + R m 9 y b X V s Y T w v S X R l b V R 5 c G U + P E l 0 Z W 1 Q Y X R o P l N l Y 3 R p b 2 4 x L 1 N o Z W V 0 M S U y M C g 1 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o Z W V 0 M V 9 f N S I g L z 4 8 R W 5 0 c n k g V H l w Z T 0 i R m l s b G V k Q 2 9 t c G x l d G V S Z X N 1 b H R U b 1 d v c m t z a G V l d C I g V m F s d W U 9 I m w x I i A v P j x F b n R y e S B U e X B l P S J B Z G R l Z F R v R G F 0 Y U 1 v Z G V s I i B W Y W x 1 Z T 0 i b D A i I C 8 + P E V u d H J 5 I F R 5 c G U 9 I k Z p b G x D b 3 V u d C I g V m F s d W U 9 I m w z N S I g L z 4 8 R W 5 0 c n k g V H l w Z T 0 i R m l s b E V y c m 9 y Q 2 9 k Z S I g V m F s d W U 9 I n N V b m t u b 3 d u I i A v P j x F b n R y e S B U e X B l P S J G a W x s R X J y b 3 J D b 3 V u d C I g V m F s d W U 9 I m w w I i A v P j x F b n R y e S B U e X B l P S J G a W x s T G F z d F V w Z G F 0 Z W Q i I F Z h b H V l P S J k M j A y N C 0 w O S 0 w N V Q x M z o 1 M j o 0 N C 4 z O D M 5 O D Y z W i I g L z 4 8 R W 5 0 c n k g V H l w Z T 0 i R m l s b E N v b H V t b l R 5 c G V z I i B W Y W x 1 Z T 0 i c 0 J n T T 0 i I C 8 + P E V u d H J 5 I F R 5 c G U 9 I k Z p b G x D b 2 x 1 b W 5 O Y W 1 l c y I g V m F s d W U 9 I n N b J n F 1 b 3 Q 7 Q n J h b m N o J n F 1 b 3 Q 7 L C Z x d W 9 0 O 0 N v d W 5 0 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2 h l Z X Q x I C g 1 K S 9 D a G F u Z 2 V k I F R 5 c G U u e 0 J y Y W 5 j a C w w f S Z x d W 9 0 O y w m c X V v d D t T Z W N 0 a W 9 u M S 9 T a G V l d D E g K D U p L 0 N o Y W 5 n Z W Q g V H l w Z S 5 7 Q 2 9 1 b n Q s M X 0 m c X V v d D t d L C Z x d W 9 0 O 0 N v b H V t b k N v d W 5 0 J n F 1 b 3 Q 7 O j I s J n F 1 b 3 Q 7 S 2 V 5 Q 2 9 s d W 1 u T m F t Z X M m c X V v d D s 6 W 1 0 s J n F 1 b 3 Q 7 Q 2 9 s d W 1 u S W R l b n R p d G l l c y Z x d W 9 0 O z p b J n F 1 b 3 Q 7 U 2 V j d G l v b j E v U 2 h l Z X Q x I C g 1 K S 9 D a G F u Z 2 V k I F R 5 c G U u e 0 J y Y W 5 j a C w w f S Z x d W 9 0 O y w m c X V v d D t T Z W N 0 a W 9 u M S 9 T a G V l d D E g K D U p L 0 N o Y W 5 n Z W Q g V H l w Z S 5 7 Q 2 9 1 b n Q s M X 0 m c X V v d D t d L C Z x d W 9 0 O 1 J l b G F 0 a W 9 u c 2 h p c E l u Z m 8 m c X V v d D s 6 W 1 1 9 I i A v P j w v U 3 R h Y m x l R W 5 0 c m l l c z 4 8 L 0 l 0 Z W 0 + P E l 0 Z W 0 + P E l 0 Z W 1 M b 2 N h d G l v b j 4 8 S X R l b V R 5 c G U + R m 9 y b X V s Y T w v S X R l b V R 5 c G U + P E l 0 Z W 1 Q Y X R o P l N l Y 3 R p b 2 4 x L 1 N o Z W V 0 M S U y M C g 1 K S 9 T b 3 V y Y 2 U 8 L 0 l 0 Z W 1 Q Y X R o P j w v S X R l b U x v Y 2 F 0 a W 9 u P j x T d G F i b G V F b n R y a W V z I C 8 + P C 9 J d G V t P j x J d G V t P j x J d G V t T G 9 j Y X R p b 2 4 + P E l 0 Z W 1 U e X B l P k Z v c m 1 1 b G E 8 L 0 l 0 Z W 1 U e X B l P j x J d G V t U G F 0 a D 5 T Z W N 0 a W 9 u M S 9 T a G V l d D E l M j A o N S k v U 2 h l Z X Q x X 1 N o Z W V 0 P C 9 J d G V t U G F 0 a D 4 8 L 0 l 0 Z W 1 M b 2 N h d G l v b j 4 8 U 3 R h Y m x l R W 5 0 c m l l c y A v P j w v S X R l b T 4 8 S X R l b T 4 8 S X R l b U x v Y 2 F 0 a W 9 u P j x J d G V t V H l w Z T 5 G b 3 J t d W x h P C 9 J d G V t V H l w Z T 4 8 S X R l b V B h d G g + U 2 V j d G l v b j E v U 2 h l Z X Q x J T I w K D U p L 1 B y b 2 1 v d G V k J T I w S G V h Z G V y c z w v S X R l b V B h d G g + P C 9 J d G V t T G 9 j Y X R p b 2 4 + P F N 0 Y W J s Z U V u d H J p Z X M g L z 4 8 L 0 l 0 Z W 0 + P E l 0 Z W 0 + P E l 0 Z W 1 M b 2 N h d G l v b j 4 8 S X R l b V R 5 c G U + R m 9 y b X V s Y T w v S X R l b V R 5 c G U + P E l 0 Z W 1 Q Y X R o P l N l Y 3 R p b 2 4 x L 1 N o Z W V 0 M S U y M C g 1 K S 9 D a G F u Z 2 V k J T I w V H l w Z T w v S X R l b V B h d G g + P C 9 J d G V t T G 9 j Y X R p b 2 4 + P F N 0 Y W J s Z U V u d H J p Z X M g L z 4 8 L 0 l 0 Z W 0 + P C 9 J d G V t c z 4 8 L 0 x v Y 2 F s U G F j a 2 F n Z U 1 l d G F k Y X R h R m l s Z T 4 W A A A A U E s F B g A A A A A A A A A A A A A A A A A A A A A A A C Y B A A A B A A A A 0 I y d 3 w E V 0 R G M e g D A T 8 K X 6 w E A A A C 7 r w X x 9 T j L S 7 B d V h V X B i b 7 A A A A A A I A A A A A A B B m A A A A A Q A A I A A A A B H z p q K 2 n D x p y J W J M C n S A i 2 R s E F u B V k q F 2 0 D L t I E T O q d A A A A A A 6 A A A A A A g A A I A A A A K 6 c E E V L R 1 5 e b J l O C O N I m P 0 v z T C B u c 1 b 7 S o p n W N N k 1 K B U A A A A O S u L y G e j i h x l v 1 J A Y t K 9 b A H u f O 8 P Y H s c 6 m o O o a c a g B / g 5 L 7 S l d S a 7 a y D E V c P t G I a + 0 P Q n h M Y v j g 7 a 2 N u Y i T / 0 4 S c 0 O A v D D B F A + 9 N W o I Z X V B Q A A A A N I l h A Y R p N N I C B Z G 3 x d 8 Q J U p 0 Q 8 I 5 D s c V U i t J h C J E E k C y C Q 4 H U / j C 2 1 e 4 B I U E B s 7 / d b a 0 7 k v g D N s K e s n e O N o 9 6 o = < / D a t a M a s h u p > 
</file>

<file path=customXml/itemProps1.xml><?xml version="1.0" encoding="utf-8"?>
<ds:datastoreItem xmlns:ds="http://schemas.openxmlformats.org/officeDocument/2006/customXml" ds:itemID="{69552FC6-8310-414F-B5B9-45DFBA39B14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 Table</vt:lpstr>
      <vt:lpstr>Soft skills</vt:lpstr>
      <vt:lpstr>Tech skills</vt:lpstr>
      <vt:lpstr>Branch</vt:lpstr>
      <vt:lpstr>Company</vt:lpstr>
      <vt:lpstr>Calculations</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Dmitrii</cp:lastModifiedBy>
  <dcterms:created xsi:type="dcterms:W3CDTF">2024-09-04T17:21:32Z</dcterms:created>
  <dcterms:modified xsi:type="dcterms:W3CDTF">2024-09-05T20:49:49Z</dcterms:modified>
</cp:coreProperties>
</file>