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70DD88D-3FEC-46D5-8B34-1A12FE4A966C}" xr6:coauthVersionLast="47" xr6:coauthVersionMax="47" xr10:uidLastSave="{00000000-0000-0000-0000-000000000000}"/>
  <bookViews>
    <workbookView xWindow="-120" yWindow="-120" windowWidth="20730" windowHeight="11160" activeTab="1" xr2:uid="{10009F5F-0953-449C-801F-07C9EC77C6D3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F11" i="1"/>
  <c r="F12" i="1"/>
  <c r="F13" i="1"/>
  <c r="F14" i="1"/>
  <c r="F10" i="1"/>
  <c r="F5" i="1"/>
  <c r="F6" i="1"/>
  <c r="F7" i="1"/>
  <c r="E11" i="1"/>
  <c r="E12" i="1"/>
  <c r="E13" i="1"/>
  <c r="E14" i="1"/>
  <c r="E10" i="1"/>
  <c r="E3" i="1"/>
  <c r="E4" i="1"/>
  <c r="E5" i="1"/>
  <c r="E6" i="1"/>
  <c r="E7" i="1"/>
  <c r="C3" i="1"/>
  <c r="C4" i="1"/>
  <c r="C5" i="1"/>
  <c r="C6" i="1"/>
  <c r="C7" i="1"/>
  <c r="C10" i="1"/>
  <c r="C11" i="1"/>
  <c r="C13" i="1"/>
  <c r="C14" i="1"/>
  <c r="C12" i="1"/>
  <c r="D3" i="1" a="1"/>
  <c r="D11" i="1" a="1"/>
  <c r="D13" i="1" a="1"/>
  <c r="D14" i="1" a="1"/>
  <c r="D12" i="1" a="1"/>
  <c r="D10" i="1" a="1"/>
  <c r="D7" i="1" a="1"/>
  <c r="D5" i="1" a="1"/>
  <c r="D6" i="1" a="1"/>
  <c r="D4" i="1" a="1"/>
  <c r="D4" i="1" l="1"/>
  <c r="F4" i="1" s="1"/>
  <c r="D3" i="1"/>
  <c r="F3" i="1" s="1"/>
  <c r="D12" i="1"/>
  <c r="D14" i="1"/>
  <c r="D13" i="1"/>
  <c r="D11" i="1"/>
  <c r="D10" i="1"/>
  <c r="D6" i="1"/>
  <c r="D5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<sst xmlns="http://schemas.openxmlformats.org/spreadsheetml/2006/main" count="41" uniqueCount="32">
  <si>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STT</t>
  </si>
  <si>
    <t>MÃ HÀNG</t>
  </si>
  <si>
    <t>TÊN HÀNG</t>
  </si>
  <si>
    <t>SỐ LƯỢNG</t>
  </si>
  <si>
    <t>ĐƠN GIÁ</t>
  </si>
  <si>
    <t>THÀNH TIỀN</t>
  </si>
  <si>
    <t>G234K</t>
  </si>
  <si>
    <t>G45N</t>
  </si>
  <si>
    <t>Q56K</t>
  </si>
  <si>
    <t>D500N</t>
  </si>
  <si>
    <t>Q156N</t>
  </si>
  <si>
    <t>CỬA HÀNG 1</t>
  </si>
  <si>
    <t>CỬA HÀNG 2</t>
  </si>
  <si>
    <t>A45K</t>
  </si>
  <si>
    <t>A113N</t>
  </si>
  <si>
    <t>D28K</t>
  </si>
  <si>
    <t>D230N</t>
  </si>
  <si>
    <t>Q87K</t>
  </si>
  <si>
    <t>BẢNG 1</t>
  </si>
  <si>
    <t>GiÁ</t>
  </si>
  <si>
    <t>TỔNG SỐ LƯỢNG</t>
  </si>
  <si>
    <t>A</t>
  </si>
  <si>
    <t>D</t>
  </si>
  <si>
    <t>G</t>
  </si>
  <si>
    <t>Q</t>
  </si>
  <si>
    <t>MÃ</t>
  </si>
  <si>
    <t>K</t>
  </si>
  <si>
    <t>N</t>
  </si>
  <si>
    <t>ÁO</t>
  </si>
  <si>
    <t>DÉP</t>
  </si>
  <si>
    <t>GIẦY</t>
  </si>
  <si>
    <t>QUẦN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</si>
</sst>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5CB2-EDA8-4029-A81C-A5960B57F6C4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BA61-13C6-460F-ADB6-08680C530345}">
  <sheetPr codeName="Sheet1"/>
  <dimension ref="A1:L20"/>
  <sheetViews>
    <sheetView tabSelected="1" zoomScale="115" zoomScaleNormal="115" workbookViewId="0">
      <selection activeCell="I21" sqref="I21"/>
    </sheetView>
  </sheetViews>
  <sheetFormatPr defaultRowHeight="15" x14ac:dyDescent="0.25"/>
  <cols>
    <col min="2" max="2" width="9.7109375" bestFit="1" customWidth="1"/>
    <col min="3" max="3" width="16.5703125" customWidth="1"/>
    <col min="4" max="4" width="10.42578125" bestFit="1" customWidth="1"/>
    <col min="5" max="5" width="8.7109375" bestFit="1" customWidth="1"/>
    <col min="6" max="6" width="11.7109375" bestFit="1" customWidth="1"/>
  </cols>
  <sheetData>
    <row r="1" spans="1:12" x14ac:dyDescent="0.25">
      <c r="A1" s="5" t="s">
        <v>11</v>
      </c>
      <c r="B1" s="5"/>
      <c r="C1" s="5"/>
      <c r="D1" s="5"/>
      <c r="E1" s="5"/>
      <c r="F1" s="5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2" x14ac:dyDescent="0.25">
      <c r="A3" s="1">
        <v>1</v>
      </c>
      <c r="B3" s="1" t="s">
        <v>6</v>
      </c>
      <c r="C3" s="4" t="str">
        <f t="shared" ref="C3:C6" si="0">CONCATENATE(VLOOKUP(LEFT(B3,1),$A$17:$B$20,2,TRUE)," ",IF(RIGHT(B3,1)= "K", "NHẬP","NỘI"))</f>
        <v>GIẦY NHẬP</v>
      </c>
      <c r="D3" s="3" cm="1">
        <f t="array" ref="D3">ExtractNumber(B3)</f>
        <v>234</v>
      </c>
      <c r="E3" s="1">
        <f>IF(RIGHT(B3,1)="K",VLOOKUP(LEFT(B3,1),$A$17:$D$20,3,TRUE),VLOOKUP(LEFT(B3,1),$A$17:$D$20,4,TRUE))</f>
        <v>1200</v>
      </c>
      <c r="F3" s="1">
        <f>D3*E3</f>
        <v>280800</v>
      </c>
    </row>
    <row r="4" spans="1:12" x14ac:dyDescent="0.25">
      <c r="A4" s="1">
        <v>2</v>
      </c>
      <c r="B4" s="1" t="s">
        <v>7</v>
      </c>
      <c r="C4" s="4" t="str">
        <f t="shared" si="0"/>
        <v>GIẦY NỘI</v>
      </c>
      <c r="D4" s="3" cm="1">
        <f t="array" ref="D4">ExtractNumber(B4)</f>
        <v>45</v>
      </c>
      <c r="E4" s="1">
        <f t="shared" ref="E4:E7" si="1">IF(RIGHT(B4,1)="K",VLOOKUP(LEFT(B4,1),$A$17:$D$20,3,TRUE),VLOOKUP(LEFT(B4,1),$A$17:$D$20,4,TRUE))</f>
        <v>1100</v>
      </c>
      <c r="F4" s="1">
        <f t="shared" ref="F4:F7" si="2">D4*E4</f>
        <v>49500</v>
      </c>
    </row>
    <row r="5" spans="1:12" x14ac:dyDescent="0.25">
      <c r="A5" s="1">
        <v>3</v>
      </c>
      <c r="B5" s="1" t="s">
        <v>8</v>
      </c>
      <c r="C5" s="4" t="str">
        <f t="shared" si="0"/>
        <v>QUẦN NHẬP</v>
      </c>
      <c r="D5" s="3" cm="1">
        <f t="array" ref="D5">ExtractNumber(B5)</f>
        <v>56</v>
      </c>
      <c r="E5" s="1">
        <f t="shared" si="1"/>
        <v>970</v>
      </c>
      <c r="F5" s="1">
        <f t="shared" si="2"/>
        <v>54320</v>
      </c>
    </row>
    <row r="6" spans="1:12" x14ac:dyDescent="0.25">
      <c r="A6" s="1">
        <v>4</v>
      </c>
      <c r="B6" s="1" t="s">
        <v>9</v>
      </c>
      <c r="C6" s="4" t="str">
        <f t="shared" si="0"/>
        <v>DÉP NỘI</v>
      </c>
      <c r="D6" s="3" cm="1">
        <f t="array" ref="D6">ExtractNumber(B6)</f>
        <v>500</v>
      </c>
      <c r="E6" s="1">
        <f t="shared" si="1"/>
        <v>340</v>
      </c>
      <c r="F6" s="1">
        <f t="shared" si="2"/>
        <v>170000</v>
      </c>
    </row>
    <row r="7" spans="1:12" x14ac:dyDescent="0.25">
      <c r="A7" s="1">
        <v>5</v>
      </c>
      <c r="B7" s="1" t="s">
        <v>10</v>
      </c>
      <c r="C7" s="4" t="str">
        <f>CONCATENATE(VLOOKUP(LEFT(B7,1),$A$17:$B$20,2,TRUE)," ",IF(RIGHT(B7,1)= "K", "NHẬP","NỘI"))</f>
        <v>QUẦN NỘI</v>
      </c>
      <c r="D7" s="3" cm="1">
        <f t="array" ref="D7">ExtractNumber(B7)</f>
        <v>156</v>
      </c>
      <c r="E7" s="1">
        <f t="shared" si="1"/>
        <v>950</v>
      </c>
      <c r="F7" s="1">
        <f t="shared" si="2"/>
        <v>148200</v>
      </c>
    </row>
    <row r="8" spans="1:12" x14ac:dyDescent="0.25">
      <c r="A8" s="5" t="s">
        <v>12</v>
      </c>
      <c r="B8" s="5"/>
      <c r="C8" s="5"/>
      <c r="D8" s="5"/>
      <c r="E8" s="5"/>
      <c r="F8" s="5"/>
      <c r="I8" t="str">
        <f t="shared" ref="I8:I14" si="3">LEFT(B8,1)</f>
        <v/>
      </c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12" x14ac:dyDescent="0.25">
      <c r="A10" s="1">
        <v>1</v>
      </c>
      <c r="B10" s="1" t="s">
        <v>13</v>
      </c>
      <c r="C10" s="1" t="str">
        <f t="shared" ref="C10:C11" si="4">CONCATENATE(VLOOKUP(MID(B10,1,1),$A$17:$B$20,2,TRUE)," ",IF(RIGHT(B10,1)= "K", "NHẬP","NỘI"))</f>
        <v>ÁO NHẬP</v>
      </c>
      <c r="D10" s="1" cm="1">
        <f t="array" ref="D10">ExtractNumber(B10)</f>
        <v>45</v>
      </c>
      <c r="E10" s="1">
        <f>IF(RIGHT(B10,1)="K",VLOOKUP(LEFT(B10,1),$A$17:$D$20,3,TRUE),VLOOKUP(LEFT(B10,1),$A$17:$D$20,4,TRUE))</f>
        <v>300</v>
      </c>
      <c r="F10" s="1">
        <f>D10*E10</f>
        <v>13500</v>
      </c>
      <c r="L10" s="8"/>
    </row>
    <row r="11" spans="1:12" x14ac:dyDescent="0.25">
      <c r="A11" s="1">
        <v>2</v>
      </c>
      <c r="B11" s="1" t="s">
        <v>14</v>
      </c>
      <c r="C11" s="1" t="str">
        <f t="shared" si="4"/>
        <v>ÁO NỘI</v>
      </c>
      <c r="D11" s="1" cm="1">
        <f t="array" ref="D11">ExtractNumber(B11)</f>
        <v>113</v>
      </c>
      <c r="E11" s="1">
        <f t="shared" ref="E11:E14" si="5">IF(RIGHT(B11,1)="K",VLOOKUP(LEFT(B11,1),$A$17:$D$20,3,TRUE),VLOOKUP(LEFT(B11,1),$A$17:$D$20,4,TRUE))</f>
        <v>250</v>
      </c>
      <c r="F11" s="1">
        <f t="shared" ref="F11:F14" si="6">D11*E11</f>
        <v>28250</v>
      </c>
      <c r="L11" s="8"/>
    </row>
    <row r="12" spans="1:12" x14ac:dyDescent="0.25">
      <c r="A12" s="1">
        <v>3</v>
      </c>
      <c r="B12" s="1" t="s">
        <v>15</v>
      </c>
      <c r="C12" s="1" t="str">
        <f>CONCATENATE(VLOOKUP(MID(B12,1,1),$A$17:$B$20,2,TRUE)," ",IF(RIGHT(B12,1)= "K", "NHẬP","NỘI"))</f>
        <v>DÉP NHẬP</v>
      </c>
      <c r="D12" s="1" cm="1">
        <f t="array" ref="D12">ExtractNumber(B12)</f>
        <v>28</v>
      </c>
      <c r="E12" s="1">
        <f t="shared" si="5"/>
        <v>400</v>
      </c>
      <c r="F12" s="1">
        <f t="shared" si="6"/>
        <v>11200</v>
      </c>
      <c r="L12" s="8"/>
    </row>
    <row r="13" spans="1:12" x14ac:dyDescent="0.25">
      <c r="A13" s="1">
        <v>4</v>
      </c>
      <c r="B13" s="1" t="s">
        <v>16</v>
      </c>
      <c r="C13" s="1" t="str">
        <f t="shared" ref="C13:C14" si="7">CONCATENATE(VLOOKUP(MID(B13,1,1),$A$17:$B$20,2,TRUE)," ",IF(RIGHT(B13,1)= "K", "NHẬP","NỘI"))</f>
        <v>DÉP NỘI</v>
      </c>
      <c r="D13" s="1" cm="1">
        <f t="array" ref="D13">ExtractNumber(B13)</f>
        <v>230</v>
      </c>
      <c r="E13" s="1">
        <f t="shared" si="5"/>
        <v>340</v>
      </c>
      <c r="F13" s="1">
        <f t="shared" si="6"/>
        <v>78200</v>
      </c>
      <c r="L13" s="8"/>
    </row>
    <row r="14" spans="1:12" x14ac:dyDescent="0.25">
      <c r="A14" s="1">
        <v>5</v>
      </c>
      <c r="B14" s="1" t="s">
        <v>17</v>
      </c>
      <c r="C14" s="1" t="str">
        <f t="shared" si="7"/>
        <v>QUẦN NHẬP</v>
      </c>
      <c r="D14" s="1" cm="1">
        <f t="array" ref="D14">ExtractNumber(B14)</f>
        <v>87</v>
      </c>
      <c r="E14" s="1">
        <f t="shared" si="5"/>
        <v>970</v>
      </c>
      <c r="F14" s="1">
        <f t="shared" si="6"/>
        <v>84390</v>
      </c>
      <c r="L14" s="8"/>
    </row>
    <row r="15" spans="1:12" x14ac:dyDescent="0.25">
      <c r="A15" s="6" t="s">
        <v>18</v>
      </c>
      <c r="B15" s="7"/>
      <c r="C15" s="6" t="s">
        <v>19</v>
      </c>
      <c r="D15" s="7"/>
      <c r="E15" s="6" t="s">
        <v>20</v>
      </c>
      <c r="F15" s="7"/>
    </row>
    <row r="16" spans="1:12" x14ac:dyDescent="0.25">
      <c r="A16" s="1" t="s">
        <v>25</v>
      </c>
      <c r="B16" s="1" t="s">
        <v>2</v>
      </c>
      <c r="C16" s="2" t="s">
        <v>26</v>
      </c>
      <c r="D16" s="2" t="s">
        <v>27</v>
      </c>
      <c r="E16" s="2" t="s">
        <v>26</v>
      </c>
      <c r="F16" s="2" t="s">
        <v>27</v>
      </c>
    </row>
    <row r="17" spans="1:6" x14ac:dyDescent="0.25">
      <c r="A17" s="1" t="s">
        <v>21</v>
      </c>
      <c r="B17" s="1" t="s">
        <v>28</v>
      </c>
      <c r="C17" s="1">
        <v>300</v>
      </c>
      <c r="D17" s="1">
        <v>250</v>
      </c>
      <c r="E17" s="1"/>
      <c r="F17" s="1"/>
    </row>
    <row r="18" spans="1:6" x14ac:dyDescent="0.25">
      <c r="A18" s="1" t="s">
        <v>22</v>
      </c>
      <c r="B18" s="1" t="s">
        <v>29</v>
      </c>
      <c r="C18" s="1">
        <v>400</v>
      </c>
      <c r="D18" s="1">
        <v>340</v>
      </c>
      <c r="E18" s="1"/>
      <c r="F18" s="1"/>
    </row>
    <row r="19" spans="1:6" x14ac:dyDescent="0.25">
      <c r="A19" s="1" t="s">
        <v>23</v>
      </c>
      <c r="B19" s="1" t="s">
        <v>30</v>
      </c>
      <c r="C19" s="1">
        <v>1200</v>
      </c>
      <c r="D19" s="1">
        <v>1100</v>
      </c>
      <c r="E19" s="1"/>
      <c r="F19" s="1"/>
    </row>
    <row r="20" spans="1:6" x14ac:dyDescent="0.25">
      <c r="A20" s="1" t="s">
        <v>24</v>
      </c>
      <c r="B20" s="1" t="s">
        <v>31</v>
      </c>
      <c r="C20" s="1">
        <v>970</v>
      </c>
      <c r="D20" s="1">
        <v>950</v>
      </c>
      <c r="E20" s="1"/>
      <c r="F20" s="1"/>
    </row>
  </sheetData>
  <dataConsolidate>
    <dataRefs count="2">
      <dataRef ref="C3:D7" sheet="Sheet1"/>
      <dataRef ref="C10:D14" sheet="Sheet1"/>
    </dataRefs>
  </dataConsolidate>
  <mergeCells count="5">
    <mergeCell ref="A1:F1"/>
    <mergeCell ref="A8:F8"/>
    <mergeCell ref="C15:D15"/>
    <mergeCell ref="E15:F15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2022-11-05T14:46:52Z</dcterms:created>
  <dcterms:modified xsi:type="dcterms:W3CDTF">2022-11-07T07:51:09Z</dcterms:modified>
</cp:coreProperties>
</file>