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Files\Jain\Notes\Sem 2\SMS\Assignments\A3\"/>
    </mc:Choice>
  </mc:AlternateContent>
  <bookViews>
    <workbookView xWindow="0" yWindow="0" windowWidth="23040" windowHeight="9192"/>
  </bookViews>
  <sheets>
    <sheet name="Main Branch Analysis" sheetId="6" r:id="rId1"/>
    <sheet name="Branch-1 Analysis" sheetId="7" r:id="rId2"/>
    <sheet name="Branch-2 Analysis" sheetId="8" r:id="rId3"/>
    <sheet name="Branch-3 Analysis" sheetId="9" r:id="rId4"/>
    <sheet name="Overall Analysis" sheetId="5" r:id="rId5"/>
    <sheet name="Data" sheetId="2" r:id="rId6"/>
  </sheets>
  <definedNames>
    <definedName name="_xlnm._FilterDatabase" localSheetId="5" hidden="1">Data!$A$1:$F$431</definedName>
    <definedName name="Slicer_Hour">#N/A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6" i="5" l="1"/>
  <c r="I8" i="5"/>
  <c r="M6" i="5"/>
  <c r="K5" i="5"/>
  <c r="L6" i="5"/>
  <c r="M7" i="5"/>
  <c r="K6" i="5"/>
  <c r="J7" i="5"/>
  <c r="K8" i="5"/>
  <c r="M5" i="5"/>
  <c r="L5" i="5"/>
  <c r="J35" i="5"/>
  <c r="H8" i="5"/>
  <c r="J5" i="5"/>
  <c r="I5" i="5"/>
  <c r="J8" i="5"/>
  <c r="J34" i="5"/>
  <c r="J33" i="5"/>
  <c r="L7" i="5"/>
  <c r="J6" i="5"/>
  <c r="H5" i="5"/>
  <c r="M8" i="5"/>
  <c r="I6" i="5"/>
  <c r="L8" i="5"/>
  <c r="H6" i="5"/>
  <c r="I7" i="5"/>
  <c r="H7" i="5"/>
  <c r="K7" i="5"/>
</calcChain>
</file>

<file path=xl/sharedStrings.xml><?xml version="1.0" encoding="utf-8"?>
<sst xmlns="http://schemas.openxmlformats.org/spreadsheetml/2006/main" count="1151" uniqueCount="55">
  <si>
    <t>Day</t>
  </si>
  <si>
    <t>Hour</t>
  </si>
  <si>
    <t>Main</t>
  </si>
  <si>
    <t>Branch1</t>
  </si>
  <si>
    <t>Branch2</t>
  </si>
  <si>
    <t>Branch3</t>
  </si>
  <si>
    <t>Mon</t>
  </si>
  <si>
    <t>9 to 10</t>
  </si>
  <si>
    <t>10 to 11</t>
  </si>
  <si>
    <t>11 to noon</t>
  </si>
  <si>
    <t>Noon to 1</t>
  </si>
  <si>
    <t>1 to 2</t>
  </si>
  <si>
    <t>2 to 3</t>
  </si>
  <si>
    <t>3 to 4</t>
  </si>
  <si>
    <t>4 to 5</t>
  </si>
  <si>
    <t>Tue</t>
  </si>
  <si>
    <t>Wed</t>
  </si>
  <si>
    <t>Thu</t>
  </si>
  <si>
    <t>Fri</t>
  </si>
  <si>
    <t>Sat</t>
  </si>
  <si>
    <t>Grand Total</t>
  </si>
  <si>
    <t>Row Labels</t>
  </si>
  <si>
    <t>Sum of Main</t>
  </si>
  <si>
    <t>MAIN BRANCH</t>
  </si>
  <si>
    <t>BRANCH 1</t>
  </si>
  <si>
    <t>BRANCH 2</t>
  </si>
  <si>
    <t>BRANCH 3</t>
  </si>
  <si>
    <t>Main Branch</t>
  </si>
  <si>
    <t>Monday</t>
  </si>
  <si>
    <t>Tuesday</t>
  </si>
  <si>
    <t>Wednesday</t>
  </si>
  <si>
    <t>Thrusday</t>
  </si>
  <si>
    <t>Friday</t>
  </si>
  <si>
    <t>Saturday</t>
  </si>
  <si>
    <t>Branch 1</t>
  </si>
  <si>
    <t>Branch 2</t>
  </si>
  <si>
    <t>Branch 3</t>
  </si>
  <si>
    <t>Branches</t>
  </si>
  <si>
    <t>MainBranch</t>
  </si>
  <si>
    <t>Mon / Total</t>
  </si>
  <si>
    <t>Tue / Total</t>
  </si>
  <si>
    <t>Wed / Total</t>
  </si>
  <si>
    <t>Thu / Total</t>
  </si>
  <si>
    <t>Fri / Total</t>
  </si>
  <si>
    <t>Sat / Total</t>
  </si>
  <si>
    <t>Day-wise Customer Arivals</t>
  </si>
  <si>
    <t>Branch-wise Customer Arrivals</t>
  </si>
  <si>
    <t>Sum of Branch1</t>
  </si>
  <si>
    <t>Sum of Branch2</t>
  </si>
  <si>
    <t>Sum of Branch3</t>
  </si>
  <si>
    <t>Time-wise Customer Arrivals for Main Branch</t>
  </si>
  <si>
    <t>Time-wise Customer Arrivals for Branch-1</t>
  </si>
  <si>
    <t>Time-wise Customer Arrivals for Branch-2</t>
  </si>
  <si>
    <t>Time-wise Customer Arrivals for Branch-3</t>
  </si>
  <si>
    <t>Sparkline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</si>
</sst>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b/>
      <sz val="11"/>
      <color rgb="FFFA7D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0"/>
      <name val="Arial"/>
      <family val="2"/>
    </font>
    <font>
      <b/>
      <u/>
      <sz val="12"/>
      <color theme="0"/>
      <name val="Calibri"/>
      <family val="2"/>
      <scheme val="minor"/>
    </font>
    <font>
      <b/>
      <sz val="18"/>
      <color rgb="FFFA7D00"/>
      <name val="Calibri"/>
      <family val="2"/>
      <scheme val="minor"/>
    </font>
    <font>
      <sz val="11"/>
      <color rgb="FF9C0006"/>
      <name val="Calibri"/>
      <family val="2"/>
      <scheme val="minor"/>
    </font>
    <font>
      <b/>
      <u/>
      <sz val="28"/>
      <color theme="0"/>
      <name val="Calibri"/>
      <family val="2"/>
      <scheme val="minor"/>
    </font>
    <font>
      <b/>
      <sz val="12"/>
      <color rgb="FFFA7D00"/>
      <name val="Calibri"/>
      <family val="2"/>
      <scheme val="minor"/>
    </font>
    <font>
      <b/>
      <sz val="11"/>
      <name val="Calibri"/>
      <family val="2"/>
      <scheme val="minor"/>
    </font>
  </fonts>
  <fills count="13">
    <fill>
      <patternFill patternType="none"/>
    </fill>
    <fill>
      <patternFill patternType="gray125"/>
    </fill>
    <fill>
      <patternFill patternType="solid">
        <fgColor rgb="FFFFC7CE"/>
      </patternFill>
    </fill>
    <fill>
      <patternFill patternType="solid">
        <fgColor rgb="FFF2F2F2"/>
      </patternFill>
    </fill>
    <fill>
      <patternFill patternType="solid">
        <fgColor theme="4"/>
      </patternFill>
    </fill>
    <fill>
      <patternFill patternType="solid">
        <fgColor theme="6" tint="0.59999389629810485"/>
        <bgColor indexed="65"/>
      </patternFill>
    </fill>
    <fill>
      <patternFill patternType="solid">
        <fgColor theme="9"/>
      </patternFill>
    </fill>
    <fill>
      <patternFill patternType="solid">
        <fgColor rgb="FFC00000"/>
        <bgColor indexed="64"/>
      </patternFill>
    </fill>
    <fill>
      <patternFill patternType="solid">
        <fgColor theme="0"/>
        <bgColor indexed="64"/>
      </patternFill>
    </fill>
    <fill>
      <patternFill patternType="solid">
        <fgColor theme="0" tint="-0.499984740745262"/>
        <bgColor indexed="64"/>
      </patternFill>
    </fill>
    <fill>
      <patternFill patternType="solid">
        <fgColor rgb="FFC00000"/>
      </patternFill>
    </fill>
    <fill>
      <patternFill patternType="solid">
        <fgColor theme="1"/>
        <bgColor indexed="64"/>
      </patternFill>
    </fill>
    <fill>
      <patternFill patternType="solid">
        <fgColor theme="2"/>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theme="9" tint="0.79998168889431442"/>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theme="9" tint="0.79998168889431442"/>
      </top>
      <bottom style="thin">
        <color theme="0"/>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2" fillId="3" borderId="1" applyNumberFormat="0" applyAlignment="0" applyProtection="0"/>
  </cellStyleXfs>
  <cellXfs count="52">
    <xf numFmtId="0" fontId="0" fillId="0" borderId="0" xfId="0"/>
    <xf numFmtId="0" fontId="1" fillId="0" borderId="0" xfId="1" applyAlignment="1">
      <alignment horizontal="left"/>
    </xf>
    <xf numFmtId="0" fontId="1" fillId="0" borderId="0" xfId="1" applyNumberFormat="1" applyAlignment="1">
      <alignment horizontal="right"/>
    </xf>
    <xf numFmtId="0" fontId="1" fillId="0" borderId="0" xfId="1"/>
    <xf numFmtId="0" fontId="1" fillId="0" borderId="0" xfId="1" applyNumberFormat="1" applyAlignment="1">
      <alignment horizontal="left"/>
    </xf>
    <xf numFmtId="0" fontId="1" fillId="0" borderId="0" xfId="1" applyAlignment="1">
      <alignment horizontal="right"/>
    </xf>
    <xf numFmtId="0" fontId="6" fillId="0" borderId="0" xfId="1" applyFont="1" applyAlignment="1">
      <alignment horizontal="left"/>
    </xf>
    <xf numFmtId="0" fontId="6" fillId="0" borderId="0" xfId="1" applyNumberFormat="1" applyFont="1" applyAlignment="1">
      <alignment horizontal="left"/>
    </xf>
    <xf numFmtId="0" fontId="6" fillId="0" borderId="0" xfId="1" applyFont="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NumberFormat="1" applyAlignment="1">
      <alignment horizontal="center"/>
    </xf>
    <xf numFmtId="0" fontId="5" fillId="6" borderId="6" xfId="0" applyFont="1" applyFill="1" applyBorder="1" applyAlignment="1">
      <alignment horizontal="center"/>
    </xf>
    <xf numFmtId="0" fontId="0" fillId="0" borderId="7" xfId="0" applyBorder="1" applyAlignment="1">
      <alignment horizontal="center"/>
    </xf>
    <xf numFmtId="0" fontId="0" fillId="5" borderId="2" xfId="0" applyFont="1" applyFill="1" applyBorder="1" applyAlignment="1">
      <alignment horizontal="center" vertical="center"/>
    </xf>
    <xf numFmtId="0" fontId="0" fillId="2" borderId="0" xfId="0" applyFont="1" applyFill="1" applyAlignment="1">
      <alignment horizontal="center" vertical="center"/>
    </xf>
    <xf numFmtId="0" fontId="0" fillId="4" borderId="0" xfId="0" applyFont="1" applyFill="1" applyAlignment="1">
      <alignment horizontal="center" vertical="center"/>
    </xf>
    <xf numFmtId="0" fontId="0" fillId="6" borderId="0" xfId="0" applyFont="1" applyFill="1" applyAlignment="1">
      <alignment horizontal="center" vertical="center"/>
    </xf>
    <xf numFmtId="0" fontId="0" fillId="0" borderId="3" xfId="0" applyNumberFormat="1" applyBorder="1" applyAlignment="1">
      <alignment horizontal="center"/>
    </xf>
    <xf numFmtId="0" fontId="0" fillId="0" borderId="4" xfId="0" applyNumberFormat="1" applyBorder="1" applyAlignment="1">
      <alignment horizontal="center"/>
    </xf>
    <xf numFmtId="0" fontId="0" fillId="0" borderId="5" xfId="0" applyNumberFormat="1" applyBorder="1" applyAlignment="1">
      <alignment horizontal="center"/>
    </xf>
    <xf numFmtId="0" fontId="7" fillId="10" borderId="8" xfId="0" applyFont="1" applyFill="1" applyBorder="1" applyAlignment="1">
      <alignment horizontal="center" vertical="center"/>
    </xf>
    <xf numFmtId="0" fontId="7" fillId="7" borderId="2" xfId="0" applyFont="1" applyFill="1" applyBorder="1" applyAlignment="1">
      <alignment horizontal="left" vertical="center"/>
    </xf>
    <xf numFmtId="0" fontId="7" fillId="10" borderId="2" xfId="0" applyFont="1" applyFill="1" applyBorder="1" applyAlignment="1">
      <alignment horizontal="left" vertical="center"/>
    </xf>
    <xf numFmtId="0" fontId="3" fillId="9" borderId="6" xfId="0" applyFont="1" applyFill="1" applyBorder="1" applyAlignment="1">
      <alignment horizontal="center" vertical="center"/>
    </xf>
    <xf numFmtId="0" fontId="4" fillId="8" borderId="6" xfId="0" applyFont="1" applyFill="1" applyBorder="1" applyAlignment="1">
      <alignment horizontal="center" vertical="center"/>
    </xf>
    <xf numFmtId="0" fontId="0" fillId="5" borderId="6" xfId="0" applyNumberFormat="1" applyFont="1" applyFill="1" applyBorder="1" applyAlignment="1">
      <alignment horizontal="center"/>
    </xf>
    <xf numFmtId="0" fontId="9" fillId="2" borderId="6" xfId="0" applyNumberFormat="1" applyFont="1" applyFill="1" applyBorder="1" applyAlignment="1">
      <alignment horizontal="center"/>
    </xf>
    <xf numFmtId="0" fontId="5" fillId="4" borderId="6" xfId="0" applyNumberFormat="1" applyFont="1" applyFill="1" applyBorder="1" applyAlignment="1">
      <alignment horizontal="center" vertical="center"/>
    </xf>
    <xf numFmtId="0" fontId="5" fillId="6" borderId="6" xfId="0" applyNumberFormat="1" applyFont="1" applyFill="1" applyBorder="1" applyAlignment="1">
      <alignment horizontal="center"/>
    </xf>
    <xf numFmtId="0" fontId="0" fillId="5" borderId="7" xfId="0" applyNumberFormat="1" applyFont="1" applyFill="1" applyBorder="1" applyAlignment="1">
      <alignment horizontal="center"/>
    </xf>
    <xf numFmtId="0" fontId="9" fillId="2" borderId="7" xfId="0" applyNumberFormat="1" applyFont="1" applyFill="1" applyBorder="1" applyAlignment="1">
      <alignment horizontal="center"/>
    </xf>
    <xf numFmtId="0" fontId="5" fillId="4" borderId="7" xfId="0" applyNumberFormat="1" applyFont="1" applyFill="1" applyBorder="1" applyAlignment="1">
      <alignment horizontal="center" vertical="center"/>
    </xf>
    <xf numFmtId="0" fontId="5" fillId="6" borderId="7" xfId="0" applyNumberFormat="1" applyFont="1" applyFill="1" applyBorder="1" applyAlignment="1">
      <alignment horizontal="center"/>
    </xf>
    <xf numFmtId="0" fontId="9" fillId="0" borderId="6" xfId="0" applyFont="1" applyFill="1" applyBorder="1" applyAlignment="1">
      <alignment horizontal="center" vertical="center" indent="1"/>
    </xf>
    <xf numFmtId="0" fontId="11" fillId="3" borderId="0" xfId="2" applyFont="1" applyBorder="1" applyAlignment="1">
      <alignment horizontal="center" vertical="center"/>
    </xf>
    <xf numFmtId="0" fontId="10" fillId="10" borderId="0" xfId="0" applyFont="1" applyFill="1" applyBorder="1" applyAlignment="1">
      <alignment horizontal="center" vertical="center"/>
    </xf>
    <xf numFmtId="0" fontId="12" fillId="0" borderId="0" xfId="0" pivotButton="1" applyFont="1"/>
    <xf numFmtId="0" fontId="12" fillId="0" borderId="0" xfId="0" applyFont="1"/>
    <xf numFmtId="0" fontId="4" fillId="12" borderId="6" xfId="0" applyFont="1" applyFill="1" applyBorder="1" applyAlignment="1">
      <alignment horizontal="center" vertical="center"/>
    </xf>
    <xf numFmtId="0" fontId="8" fillId="3" borderId="9" xfId="2" applyFont="1" applyBorder="1" applyAlignment="1">
      <alignment horizontal="center" vertical="center"/>
    </xf>
    <xf numFmtId="0" fontId="8" fillId="3" borderId="10" xfId="2" applyFont="1" applyBorder="1" applyAlignment="1">
      <alignment horizontal="center" vertical="center"/>
    </xf>
    <xf numFmtId="0" fontId="8" fillId="3" borderId="11" xfId="2" applyFont="1" applyBorder="1" applyAlignment="1">
      <alignment horizontal="center" vertical="center"/>
    </xf>
    <xf numFmtId="0" fontId="7" fillId="10" borderId="12" xfId="0" applyFont="1" applyFill="1" applyBorder="1" applyAlignment="1">
      <alignment horizontal="center" vertical="center"/>
    </xf>
    <xf numFmtId="0" fontId="7" fillId="11" borderId="13" xfId="0" applyFont="1" applyFill="1" applyBorder="1" applyAlignment="1">
      <alignment horizontal="center" vertical="center"/>
    </xf>
    <xf numFmtId="0" fontId="3" fillId="9" borderId="14" xfId="0" applyFont="1" applyFill="1" applyBorder="1" applyAlignment="1">
      <alignment horizontal="center" vertical="center"/>
    </xf>
    <xf numFmtId="0" fontId="0" fillId="0" borderId="13" xfId="0" applyBorder="1"/>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0" fillId="0" borderId="17" xfId="0" applyBorder="1"/>
  </cellXfs>
  <cellStyles count="3">
    <cellStyle name="Calculation" xfId="2" builtinId="22"/>
    <cellStyle name="Normal" xfId="0" builtinId="0"/>
    <cellStyle name="Normal 2" xfId="1"/>
  </cellStyles>
  <dxfs count="168">
    <dxf>
      <font>
        <color auto="1"/>
      </font>
    </dxf>
    <dxf>
      <font>
        <color auto="1"/>
      </font>
    </dxf>
    <dxf>
      <font>
        <color auto="1"/>
      </font>
    </dxf>
    <dxf>
      <font>
        <b/>
      </font>
    </dxf>
    <dxf>
      <font>
        <b/>
      </font>
    </dxf>
    <dxf>
      <font>
        <b/>
      </font>
    </dxf>
    <dxf>
      <alignment horizontal="left" readingOrder="0"/>
    </dxf>
    <dxf>
      <alignment horizontal="center" readingOrder="0"/>
    </dxf>
    <dxf>
      <alignment horizontal="left" readingOrder="0"/>
    </dxf>
    <dxf>
      <alignment horizontal="left" readingOrder="0"/>
    </dxf>
    <dxf>
      <alignment horizontal="center" readingOrder="0"/>
    </dxf>
    <dxf>
      <font>
        <u/>
        <color theme="0"/>
      </font>
      <fill>
        <patternFill patternType="solid">
          <fgColor indexed="64"/>
          <bgColor rgb="FFC00000"/>
        </patternFill>
      </fill>
      <alignment vertical="center" readingOrder="0"/>
    </dxf>
    <dxf>
      <font>
        <u/>
        <color theme="0"/>
      </font>
      <fill>
        <patternFill patternType="solid">
          <fgColor indexed="64"/>
          <bgColor rgb="FFC00000"/>
        </patternFill>
      </fill>
      <alignment vertical="center" readingOrder="0"/>
    </dxf>
    <dxf>
      <font>
        <u/>
        <color theme="0"/>
      </font>
      <fill>
        <patternFill patternType="solid">
          <fgColor indexed="64"/>
          <bgColor rgb="FFC00000"/>
        </patternFill>
      </fill>
      <alignment vertical="center" readingOrder="0"/>
    </dxf>
    <dxf>
      <font>
        <u/>
      </font>
    </dxf>
    <dxf>
      <font>
        <u/>
      </font>
    </dxf>
    <dxf>
      <font>
        <u/>
      </font>
    </dxf>
    <dxf>
      <alignment vertical="center" readingOrder="0"/>
    </dxf>
    <dxf>
      <alignment vertical="center" readingOrder="0"/>
    </dxf>
    <dxf>
      <alignment vertical="center" readingOrder="0"/>
    </dxf>
    <dxf>
      <font>
        <color theme="0"/>
      </font>
      <fill>
        <patternFill patternType="solid">
          <fgColor indexed="64"/>
          <bgColor rgb="FFC00000"/>
        </patternFill>
      </fill>
    </dxf>
    <dxf>
      <font>
        <color theme="0"/>
      </font>
      <fill>
        <patternFill patternType="solid">
          <fgColor indexed="64"/>
          <bgColor rgb="FFC00000"/>
        </patternFill>
      </fill>
    </dxf>
    <dxf>
      <font>
        <color theme="0"/>
      </font>
    </dxf>
    <dxf>
      <fill>
        <patternFill>
          <bgColor rgb="FFC0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z val="12"/>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double">
          <color indexed="64"/>
        </bottom>
      </border>
    </dxf>
    <dxf>
      <border>
        <bottom style="double">
          <color indexed="64"/>
        </bottom>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top style="thin">
          <color indexed="64"/>
        </top>
        <bottom style="double">
          <color indexed="64"/>
        </bottom>
      </border>
    </dxf>
    <dxf>
      <border>
        <top style="thin">
          <color indexed="64"/>
        </top>
        <bottom style="double">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fgColor indexed="65"/>
          <bgColor theme="9"/>
        </patternFill>
      </fill>
    </dxf>
    <dxf>
      <fill>
        <patternFill patternType="solid">
          <fgColor indexed="65"/>
          <bgColor theme="9"/>
        </patternFill>
      </fill>
    </dxf>
    <dxf>
      <fill>
        <patternFill patternType="solid">
          <fgColor indexed="65"/>
          <bgColor theme="9"/>
        </patternFill>
      </fill>
    </dxf>
    <dxf>
      <font>
        <b val="0"/>
        <i val="0"/>
        <strike val="0"/>
        <condense val="0"/>
        <extend val="0"/>
        <outline val="0"/>
        <shadow val="0"/>
        <u val="none"/>
        <vertAlign val="baseline"/>
        <sz val="11"/>
        <color theme="0"/>
        <name val="Calibri"/>
        <scheme val="minor"/>
      </font>
      <fill>
        <patternFill patternType="solid">
          <fgColor indexed="65"/>
          <bgColor theme="9"/>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ill>
        <patternFill patternType="solid">
          <fgColor indexed="65"/>
          <bgColor theme="4"/>
        </patternFill>
      </fill>
    </dxf>
    <dxf>
      <fill>
        <patternFill patternType="solid">
          <fgColor indexed="65"/>
          <bgColor theme="4"/>
        </patternFill>
      </fill>
    </dxf>
    <dxf>
      <fill>
        <patternFill patternType="solid">
          <fgColor indexed="65"/>
          <bgColor theme="4"/>
        </patternFill>
      </fill>
    </dxf>
    <dxf>
      <font>
        <b val="0"/>
        <i val="0"/>
        <strike val="0"/>
        <condense val="0"/>
        <extend val="0"/>
        <outline val="0"/>
        <shadow val="0"/>
        <u val="none"/>
        <vertAlign val="baseline"/>
        <sz val="11"/>
        <color theme="0"/>
        <name val="Calibri"/>
        <scheme val="minor"/>
      </font>
      <fill>
        <patternFill patternType="solid">
          <fgColor indexed="65"/>
          <bgColor theme="4"/>
        </patternFill>
      </fill>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ill>
        <patternFill patternType="solid">
          <fgColor indexed="65"/>
          <bgColor theme="8"/>
        </patternFill>
      </fill>
    </dxf>
    <dxf>
      <fill>
        <patternFill patternType="solid">
          <fgColor indexed="65"/>
          <bgColor theme="8"/>
        </patternFill>
      </fill>
    </dxf>
    <dxf>
      <fill>
        <patternFill patternType="solid">
          <fgColor indexed="65"/>
          <bgColor theme="8"/>
        </patternFill>
      </fill>
    </dxf>
    <dxf>
      <font>
        <b val="0"/>
        <i val="0"/>
        <strike val="0"/>
        <condense val="0"/>
        <extend val="0"/>
        <outline val="0"/>
        <shadow val="0"/>
        <u val="none"/>
        <vertAlign val="baseline"/>
        <sz val="11"/>
        <color theme="0"/>
        <name val="Calibri"/>
        <scheme val="minor"/>
      </font>
      <fill>
        <patternFill patternType="solid">
          <fgColor indexed="65"/>
          <bgColor theme="8"/>
        </patternFill>
      </fill>
    </dxf>
    <dxf>
      <font>
        <color theme="0"/>
      </font>
    </dxf>
    <dxf>
      <font>
        <color theme="0"/>
      </font>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ill>
        <patternFill patternType="solid">
          <fgColor indexed="65"/>
          <bgColor rgb="FFFFC7CE"/>
        </patternFill>
      </fill>
    </dxf>
    <dxf>
      <fill>
        <patternFill patternType="solid">
          <fgColor indexed="65"/>
          <bgColor rgb="FFFFC7CE"/>
        </patternFill>
      </fill>
    </dxf>
    <dxf>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color auto="1"/>
      </font>
    </dxf>
    <dxf>
      <font>
        <color auto="1"/>
      </font>
    </dxf>
    <dxf>
      <font>
        <b val="0"/>
        <i val="0"/>
        <strike val="0"/>
        <condense val="0"/>
        <extend val="0"/>
        <outline val="0"/>
        <shadow val="0"/>
        <u val="none"/>
        <vertAlign val="baseline"/>
        <sz val="11"/>
        <color theme="0"/>
        <name val="Calibri"/>
        <scheme val="minor"/>
      </font>
      <fill>
        <patternFill patternType="solid">
          <fgColor indexed="65"/>
          <bgColor theme="9"/>
        </patternFill>
      </fill>
    </dxf>
    <dxf>
      <font>
        <b val="0"/>
        <i val="0"/>
        <strike val="0"/>
        <condense val="0"/>
        <extend val="0"/>
        <outline val="0"/>
        <shadow val="0"/>
        <u val="none"/>
        <vertAlign val="baseline"/>
        <sz val="11"/>
        <color theme="0"/>
        <name val="Calibri"/>
        <scheme val="minor"/>
      </font>
      <fill>
        <patternFill patternType="solid">
          <fgColor indexed="65"/>
          <bgColor theme="9"/>
        </patternFill>
      </fill>
    </dxf>
    <dxf>
      <font>
        <b val="0"/>
        <i val="0"/>
        <strike val="0"/>
        <condense val="0"/>
        <extend val="0"/>
        <outline val="0"/>
        <shadow val="0"/>
        <u val="none"/>
        <vertAlign val="baseline"/>
        <sz val="11"/>
        <color theme="1"/>
        <name val="Calibri"/>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6" tint="0.59999389629810485"/>
        </patternFill>
      </fill>
    </dxf>
    <dxf>
      <font>
        <i/>
        <u/>
        <sz val="12"/>
      </font>
      <alignment horizontal="center" vertical="center" readingOrder="0"/>
    </dxf>
    <dxf>
      <font>
        <i/>
        <u/>
        <sz val="12"/>
      </font>
      <alignment horizontal="center" vertical="center" readingOrder="0"/>
    </dxf>
    <dxf>
      <font>
        <i/>
        <u/>
        <sz val="12"/>
      </font>
      <alignment horizontal="center" vertical="center" readingOrder="0"/>
    </dxf>
    <dxf>
      <font>
        <u/>
      </font>
    </dxf>
    <dxf>
      <font>
        <sz val="12"/>
      </font>
    </dxf>
    <dxf>
      <font>
        <i/>
      </font>
    </dxf>
    <dxf>
      <font>
        <sz val="14"/>
      </font>
    </dxf>
    <dxf>
      <alignment vertic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font>
        <color theme="0"/>
      </font>
    </dxf>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[Kiran Prasanth_20MBAR0038.xlsx]Main Branch Analysis!PivotTable27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Main Branch - Customer Arrivals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'Main Branch Analysis'!$B$4</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'Main Branch Analysis'!$A$5:$A$54</c:f>
              <c:multiLvlStrCache>
                <c:ptCount val="43"/>
                <c:lvl>
                  <c:pt idx="0">
                    <c:v>9 to 10</c:v>
                  </c:pt>
                  <c:pt idx="1">
                    <c:v>10 to 11</c:v>
                  </c:pt>
                  <c:pt idx="2">
                    <c:v>11 to noon</c:v>
                  </c:pt>
                  <c:pt idx="3">
                    <c:v>Noon to 1</c:v>
                  </c:pt>
                  <c:pt idx="4">
                    <c:v>1 to 2</c:v>
                  </c:pt>
                  <c:pt idx="5">
                    <c:v>2 to 3</c:v>
                  </c:pt>
                  <c:pt idx="6">
                    <c:v>3 to 4</c:v>
                  </c:pt>
                  <c:pt idx="7">
                    <c:v>4 to 5</c:v>
                  </c:pt>
                  <c:pt idx="8">
                    <c:v>9 to 10</c:v>
                  </c:pt>
                  <c:pt idx="9">
                    <c:v>10 to 11</c:v>
                  </c:pt>
                  <c:pt idx="10">
                    <c:v>11 to noon</c:v>
                  </c:pt>
                  <c:pt idx="11">
                    <c:v>Noon to 1</c:v>
                  </c:pt>
                  <c:pt idx="12">
                    <c:v>1 to 2</c:v>
                  </c:pt>
                  <c:pt idx="13">
                    <c:v>2 to 3</c:v>
                  </c:pt>
                  <c:pt idx="14">
                    <c:v>3 to 4</c:v>
                  </c:pt>
                  <c:pt idx="15">
                    <c:v>4 to 5</c:v>
                  </c:pt>
                  <c:pt idx="16">
                    <c:v>9 to 10</c:v>
                  </c:pt>
                  <c:pt idx="17">
                    <c:v>10 to 11</c:v>
                  </c:pt>
                  <c:pt idx="18">
                    <c:v>11 to noon</c:v>
                  </c:pt>
                  <c:pt idx="19">
                    <c:v>Noon to 1</c:v>
                  </c:pt>
                  <c:pt idx="20">
                    <c:v>1 to 2</c:v>
                  </c:pt>
                  <c:pt idx="21">
                    <c:v>2 to 3</c:v>
                  </c:pt>
                  <c:pt idx="22">
                    <c:v>3 to 4</c:v>
                  </c:pt>
                  <c:pt idx="23">
                    <c:v>4 to 5</c:v>
                  </c:pt>
                  <c:pt idx="24">
                    <c:v>9 to 10</c:v>
                  </c:pt>
                  <c:pt idx="25">
                    <c:v>10 to 11</c:v>
                  </c:pt>
                  <c:pt idx="26">
                    <c:v>11 to noon</c:v>
                  </c:pt>
                  <c:pt idx="27">
                    <c:v>Noon to 1</c:v>
                  </c:pt>
                  <c:pt idx="28">
                    <c:v>1 to 2</c:v>
                  </c:pt>
                  <c:pt idx="29">
                    <c:v>2 to 3</c:v>
                  </c:pt>
                  <c:pt idx="30">
                    <c:v>3 to 4</c:v>
                  </c:pt>
                  <c:pt idx="31">
                    <c:v>4 to 5</c:v>
                  </c:pt>
                  <c:pt idx="32">
                    <c:v>9 to 10</c:v>
                  </c:pt>
                  <c:pt idx="33">
                    <c:v>10 to 11</c:v>
                  </c:pt>
                  <c:pt idx="34">
                    <c:v>11 to noon</c:v>
                  </c:pt>
                  <c:pt idx="35">
                    <c:v>Noon to 1</c:v>
                  </c:pt>
                  <c:pt idx="36">
                    <c:v>1 to 2</c:v>
                  </c:pt>
                  <c:pt idx="37">
                    <c:v>2 to 3</c:v>
                  </c:pt>
                  <c:pt idx="38">
                    <c:v>3 to 4</c:v>
                  </c:pt>
                  <c:pt idx="39">
                    <c:v>4 to 5</c:v>
                  </c:pt>
                  <c:pt idx="40">
                    <c:v>9 to 10</c:v>
                  </c:pt>
                  <c:pt idx="41">
                    <c:v>10 to 11</c:v>
                  </c:pt>
                  <c:pt idx="42">
                    <c:v>11 to noon</c:v>
                  </c:pt>
                </c:lvl>
                <c:lvl>
                  <c:pt idx="0">
                    <c:v>Mon</c:v>
                  </c:pt>
                  <c:pt idx="8">
                    <c:v>Tue</c:v>
                  </c:pt>
                  <c:pt idx="16">
                    <c:v>Wed</c:v>
                  </c:pt>
                  <c:pt idx="24">
                    <c:v>Thu</c:v>
                  </c:pt>
                  <c:pt idx="32">
                    <c:v>Fri</c:v>
                  </c:pt>
                  <c:pt idx="40">
                    <c:v>Sat</c:v>
                  </c:pt>
                </c:lvl>
              </c:multiLvlStrCache>
            </c:multiLvlStrRef>
          </c:cat>
          <c:val>
            <c:numRef>
              <c:f>'Main Branch Analysis'!$B$5:$B$54</c:f>
              <c:numCache>
                <c:formatCode>General</c:formatCode>
                <c:ptCount val="43"/>
                <c:pt idx="0">
                  <c:v>341</c:v>
                </c:pt>
                <c:pt idx="1">
                  <c:v>220</c:v>
                </c:pt>
                <c:pt idx="2">
                  <c:v>584</c:v>
                </c:pt>
                <c:pt idx="3">
                  <c:v>715</c:v>
                </c:pt>
                <c:pt idx="4">
                  <c:v>484</c:v>
                </c:pt>
                <c:pt idx="5">
                  <c:v>314</c:v>
                </c:pt>
                <c:pt idx="6">
                  <c:v>233</c:v>
                </c:pt>
                <c:pt idx="7">
                  <c:v>671</c:v>
                </c:pt>
                <c:pt idx="8">
                  <c:v>311</c:v>
                </c:pt>
                <c:pt idx="9">
                  <c:v>208</c:v>
                </c:pt>
                <c:pt idx="10">
                  <c:v>562</c:v>
                </c:pt>
                <c:pt idx="11">
                  <c:v>763</c:v>
                </c:pt>
                <c:pt idx="12">
                  <c:v>477</c:v>
                </c:pt>
                <c:pt idx="13">
                  <c:v>360</c:v>
                </c:pt>
                <c:pt idx="14">
                  <c:v>258</c:v>
                </c:pt>
                <c:pt idx="15">
                  <c:v>666</c:v>
                </c:pt>
                <c:pt idx="16">
                  <c:v>318</c:v>
                </c:pt>
                <c:pt idx="17">
                  <c:v>227</c:v>
                </c:pt>
                <c:pt idx="18">
                  <c:v>637</c:v>
                </c:pt>
                <c:pt idx="19">
                  <c:v>736</c:v>
                </c:pt>
                <c:pt idx="20">
                  <c:v>479</c:v>
                </c:pt>
                <c:pt idx="21">
                  <c:v>311</c:v>
                </c:pt>
                <c:pt idx="22">
                  <c:v>231</c:v>
                </c:pt>
                <c:pt idx="23">
                  <c:v>655</c:v>
                </c:pt>
                <c:pt idx="24">
                  <c:v>315</c:v>
                </c:pt>
                <c:pt idx="25">
                  <c:v>238</c:v>
                </c:pt>
                <c:pt idx="26">
                  <c:v>548</c:v>
                </c:pt>
                <c:pt idx="27">
                  <c:v>670</c:v>
                </c:pt>
                <c:pt idx="28">
                  <c:v>505</c:v>
                </c:pt>
                <c:pt idx="29">
                  <c:v>284</c:v>
                </c:pt>
                <c:pt idx="30">
                  <c:v>245</c:v>
                </c:pt>
                <c:pt idx="31">
                  <c:v>658</c:v>
                </c:pt>
                <c:pt idx="32">
                  <c:v>547</c:v>
                </c:pt>
                <c:pt idx="33">
                  <c:v>400</c:v>
                </c:pt>
                <c:pt idx="34">
                  <c:v>1047</c:v>
                </c:pt>
                <c:pt idx="35">
                  <c:v>1234</c:v>
                </c:pt>
                <c:pt idx="36">
                  <c:v>792</c:v>
                </c:pt>
                <c:pt idx="37">
                  <c:v>568</c:v>
                </c:pt>
                <c:pt idx="38">
                  <c:v>372</c:v>
                </c:pt>
                <c:pt idx="39">
                  <c:v>1070</c:v>
                </c:pt>
                <c:pt idx="40">
                  <c:v>821</c:v>
                </c:pt>
                <c:pt idx="41">
                  <c:v>561</c:v>
                </c:pt>
                <c:pt idx="42">
                  <c:v>1353</c:v>
                </c:pt>
              </c:numCache>
            </c:numRef>
          </c:val>
          <c:extLst>
            <c:ext xmlns:c16="http://schemas.microsoft.com/office/drawing/2014/chart" uri="{C3380CC4-5D6E-409C-BE32-E72D297353CC}">
              <c16:uniqueId val="{00000000-32F9-43DD-8CF8-D02B691EF990}"/>
            </c:ext>
          </c:extLst>
        </c:ser>
        <c:dLbls>
          <c:dLblPos val="outEnd"/>
          <c:showLegendKey val="0"/>
          <c:showVal val="1"/>
          <c:showCatName val="0"/>
          <c:showSerName val="0"/>
          <c:showPercent val="0"/>
          <c:showBubbleSize val="0"/>
        </c:dLbls>
        <c:gapWidth val="115"/>
        <c:overlap val="-20"/>
        <c:axId val="1629930928"/>
        <c:axId val="1629931760"/>
      </c:barChart>
      <c:catAx>
        <c:axId val="16299309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31760"/>
        <c:crosses val="autoZero"/>
        <c:auto val="1"/>
        <c:lblAlgn val="ctr"/>
        <c:lblOffset val="100"/>
        <c:noMultiLvlLbl val="0"/>
      </c:catAx>
      <c:valAx>
        <c:axId val="162993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3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[Kiran Prasanth_20MBAR0038.xlsx]Main Branch Analysis!PivotTable27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Weekly Trend Analysis - Main Branch</a:t>
            </a:r>
          </a:p>
        </c:rich>
      </c:tx>
      <c:layout>
        <c:manualLayout>
          <c:xMode val="edge"/>
          <c:yMode val="edge"/>
          <c:x val="0.31426131220618436"/>
          <c:y val="5.1394099297797202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'Main Branch Analysis'!$B$4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multiLvlStrRef>
              <c:f>'Main Branch Analysis'!$A$5:$A$54</c:f>
              <c:multiLvlStrCache>
                <c:ptCount val="43"/>
                <c:lvl>
                  <c:pt idx="0">
                    <c:v>9 to 10</c:v>
                  </c:pt>
                  <c:pt idx="1">
                    <c:v>10 to 11</c:v>
                  </c:pt>
                  <c:pt idx="2">
                    <c:v>11 to noon</c:v>
                  </c:pt>
                  <c:pt idx="3">
                    <c:v>Noon to 1</c:v>
                  </c:pt>
                  <c:pt idx="4">
                    <c:v>1 to 2</c:v>
                  </c:pt>
                  <c:pt idx="5">
                    <c:v>2 to 3</c:v>
                  </c:pt>
                  <c:pt idx="6">
                    <c:v>3 to 4</c:v>
                  </c:pt>
                  <c:pt idx="7">
                    <c:v>4 to 5</c:v>
                  </c:pt>
                  <c:pt idx="8">
                    <c:v>9 to 10</c:v>
                  </c:pt>
                  <c:pt idx="9">
                    <c:v>10 to 11</c:v>
                  </c:pt>
                  <c:pt idx="10">
                    <c:v>11 to noon</c:v>
                  </c:pt>
                  <c:pt idx="11">
                    <c:v>Noon to 1</c:v>
                  </c:pt>
                  <c:pt idx="12">
                    <c:v>1 to 2</c:v>
                  </c:pt>
                  <c:pt idx="13">
                    <c:v>2 to 3</c:v>
                  </c:pt>
                  <c:pt idx="14">
                    <c:v>3 to 4</c:v>
                  </c:pt>
                  <c:pt idx="15">
                    <c:v>4 to 5</c:v>
                  </c:pt>
                  <c:pt idx="16">
                    <c:v>9 to 10</c:v>
                  </c:pt>
                  <c:pt idx="17">
                    <c:v>10 to 11</c:v>
                  </c:pt>
                  <c:pt idx="18">
                    <c:v>11 to noon</c:v>
                  </c:pt>
                  <c:pt idx="19">
                    <c:v>Noon to 1</c:v>
                  </c:pt>
                  <c:pt idx="20">
                    <c:v>1 to 2</c:v>
                  </c:pt>
                  <c:pt idx="21">
                    <c:v>2 to 3</c:v>
                  </c:pt>
                  <c:pt idx="22">
                    <c:v>3 to 4</c:v>
                  </c:pt>
                  <c:pt idx="23">
                    <c:v>4 to 5</c:v>
                  </c:pt>
                  <c:pt idx="24">
                    <c:v>9 to 10</c:v>
                  </c:pt>
                  <c:pt idx="25">
                    <c:v>10 to 11</c:v>
                  </c:pt>
                  <c:pt idx="26">
                    <c:v>11 to noon</c:v>
                  </c:pt>
                  <c:pt idx="27">
                    <c:v>Noon to 1</c:v>
                  </c:pt>
                  <c:pt idx="28">
                    <c:v>1 to 2</c:v>
                  </c:pt>
                  <c:pt idx="29">
                    <c:v>2 to 3</c:v>
                  </c:pt>
                  <c:pt idx="30">
                    <c:v>3 to 4</c:v>
                  </c:pt>
                  <c:pt idx="31">
                    <c:v>4 to 5</c:v>
                  </c:pt>
                  <c:pt idx="32">
                    <c:v>9 to 10</c:v>
                  </c:pt>
                  <c:pt idx="33">
                    <c:v>10 to 11</c:v>
                  </c:pt>
                  <c:pt idx="34">
                    <c:v>11 to noon</c:v>
                  </c:pt>
                  <c:pt idx="35">
                    <c:v>Noon to 1</c:v>
                  </c:pt>
                  <c:pt idx="36">
                    <c:v>1 to 2</c:v>
                  </c:pt>
                  <c:pt idx="37">
                    <c:v>2 to 3</c:v>
                  </c:pt>
                  <c:pt idx="38">
                    <c:v>3 to 4</c:v>
                  </c:pt>
                  <c:pt idx="39">
                    <c:v>4 to 5</c:v>
                  </c:pt>
                  <c:pt idx="40">
                    <c:v>9 to 10</c:v>
                  </c:pt>
                  <c:pt idx="41">
                    <c:v>10 to 11</c:v>
                  </c:pt>
                  <c:pt idx="42">
                    <c:v>11 to noon</c:v>
                  </c:pt>
                </c:lvl>
                <c:lvl>
                  <c:pt idx="0">
                    <c:v>Mon</c:v>
                  </c:pt>
                  <c:pt idx="8">
                    <c:v>Tue</c:v>
                  </c:pt>
                  <c:pt idx="16">
                    <c:v>Wed</c:v>
                  </c:pt>
                  <c:pt idx="24">
                    <c:v>Thu</c:v>
                  </c:pt>
                  <c:pt idx="32">
                    <c:v>Fri</c:v>
                  </c:pt>
                  <c:pt idx="40">
                    <c:v>Sat</c:v>
                  </c:pt>
                </c:lvl>
              </c:multiLvlStrCache>
            </c:multiLvlStrRef>
          </c:cat>
          <c:val>
            <c:numRef>
              <c:f>'Main Branch Analysis'!$B$5:$B$54</c:f>
              <c:numCache>
                <c:formatCode>General</c:formatCode>
                <c:ptCount val="43"/>
                <c:pt idx="0">
                  <c:v>341</c:v>
                </c:pt>
                <c:pt idx="1">
                  <c:v>220</c:v>
                </c:pt>
                <c:pt idx="2">
                  <c:v>584</c:v>
                </c:pt>
                <c:pt idx="3">
                  <c:v>715</c:v>
                </c:pt>
                <c:pt idx="4">
                  <c:v>484</c:v>
                </c:pt>
                <c:pt idx="5">
                  <c:v>314</c:v>
                </c:pt>
                <c:pt idx="6">
                  <c:v>233</c:v>
                </c:pt>
                <c:pt idx="7">
                  <c:v>671</c:v>
                </c:pt>
                <c:pt idx="8">
                  <c:v>311</c:v>
                </c:pt>
                <c:pt idx="9">
                  <c:v>208</c:v>
                </c:pt>
                <c:pt idx="10">
                  <c:v>562</c:v>
                </c:pt>
                <c:pt idx="11">
                  <c:v>763</c:v>
                </c:pt>
                <c:pt idx="12">
                  <c:v>477</c:v>
                </c:pt>
                <c:pt idx="13">
                  <c:v>360</c:v>
                </c:pt>
                <c:pt idx="14">
                  <c:v>258</c:v>
                </c:pt>
                <c:pt idx="15">
                  <c:v>666</c:v>
                </c:pt>
                <c:pt idx="16">
                  <c:v>318</c:v>
                </c:pt>
                <c:pt idx="17">
                  <c:v>227</c:v>
                </c:pt>
                <c:pt idx="18">
                  <c:v>637</c:v>
                </c:pt>
                <c:pt idx="19">
                  <c:v>736</c:v>
                </c:pt>
                <c:pt idx="20">
                  <c:v>479</c:v>
                </c:pt>
                <c:pt idx="21">
                  <c:v>311</c:v>
                </c:pt>
                <c:pt idx="22">
                  <c:v>231</c:v>
                </c:pt>
                <c:pt idx="23">
                  <c:v>655</c:v>
                </c:pt>
                <c:pt idx="24">
                  <c:v>315</c:v>
                </c:pt>
                <c:pt idx="25">
                  <c:v>238</c:v>
                </c:pt>
                <c:pt idx="26">
                  <c:v>548</c:v>
                </c:pt>
                <c:pt idx="27">
                  <c:v>670</c:v>
                </c:pt>
                <c:pt idx="28">
                  <c:v>505</c:v>
                </c:pt>
                <c:pt idx="29">
                  <c:v>284</c:v>
                </c:pt>
                <c:pt idx="30">
                  <c:v>245</c:v>
                </c:pt>
                <c:pt idx="31">
                  <c:v>658</c:v>
                </c:pt>
                <c:pt idx="32">
                  <c:v>547</c:v>
                </c:pt>
                <c:pt idx="33">
                  <c:v>400</c:v>
                </c:pt>
                <c:pt idx="34">
                  <c:v>1047</c:v>
                </c:pt>
                <c:pt idx="35">
                  <c:v>1234</c:v>
                </c:pt>
                <c:pt idx="36">
                  <c:v>792</c:v>
                </c:pt>
                <c:pt idx="37">
                  <c:v>568</c:v>
                </c:pt>
                <c:pt idx="38">
                  <c:v>372</c:v>
                </c:pt>
                <c:pt idx="39">
                  <c:v>1070</c:v>
                </c:pt>
                <c:pt idx="40">
                  <c:v>821</c:v>
                </c:pt>
                <c:pt idx="41">
                  <c:v>561</c:v>
                </c:pt>
                <c:pt idx="42">
                  <c:v>1353</c:v>
                </c:pt>
              </c:numCache>
            </c:numRef>
          </c:val>
          <c:smooth val="0"/>
          <c:extLst>
            <c:ext xmlns:c16="http://schemas.microsoft.com/office/drawing/2014/chart" uri="{C3380CC4-5D6E-409C-BE32-E72D297353CC}">
              <c16:uniqueId val="{00000000-7C2D-4721-AC53-2E9ECA82FEF0}"/>
            </c:ext>
          </c:extLst>
        </c:ser>
        <c:dLbls>
          <c:showLegendKey val="0"/>
          <c:showVal val="0"/>
          <c:showCatName val="0"/>
          <c:showSerName val="0"/>
          <c:showPercent val="0"/>
          <c:showBubbleSize val="0"/>
        </c:dLbls>
        <c:marker val="1"/>
        <c:smooth val="0"/>
        <c:axId val="2013792144"/>
        <c:axId val="2013795472"/>
      </c:lineChart>
      <c:catAx>
        <c:axId val="201379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3795472"/>
        <c:crosses val="autoZero"/>
        <c:auto val="1"/>
        <c:lblAlgn val="ctr"/>
        <c:lblOffset val="100"/>
        <c:noMultiLvlLbl val="0"/>
      </c:catAx>
      <c:valAx>
        <c:axId val="2013795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379214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[Kiran Prasanth_20MBAR0038.xlsx]Branch-1 Analysis!PivotTable27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Branch 1 - Customer Arrivals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'Branch-1 Analysis'!$B$4</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'Branch-1 Analysis'!$A$5:$A$54</c:f>
              <c:multiLvlStrCache>
                <c:ptCount val="43"/>
                <c:lvl>
                  <c:pt idx="0">
                    <c:v>9 to 10</c:v>
                  </c:pt>
                  <c:pt idx="1">
                    <c:v>10 to 11</c:v>
                  </c:pt>
                  <c:pt idx="2">
                    <c:v>11 to noon</c:v>
                  </c:pt>
                  <c:pt idx="3">
                    <c:v>Noon to 1</c:v>
                  </c:pt>
                  <c:pt idx="4">
                    <c:v>1 to 2</c:v>
                  </c:pt>
                  <c:pt idx="5">
                    <c:v>2 to 3</c:v>
                  </c:pt>
                  <c:pt idx="6">
                    <c:v>3 to 4</c:v>
                  </c:pt>
                  <c:pt idx="7">
                    <c:v>4 to 5</c:v>
                  </c:pt>
                  <c:pt idx="8">
                    <c:v>9 to 10</c:v>
                  </c:pt>
                  <c:pt idx="9">
                    <c:v>10 to 11</c:v>
                  </c:pt>
                  <c:pt idx="10">
                    <c:v>11 to noon</c:v>
                  </c:pt>
                  <c:pt idx="11">
                    <c:v>Noon to 1</c:v>
                  </c:pt>
                  <c:pt idx="12">
                    <c:v>1 to 2</c:v>
                  </c:pt>
                  <c:pt idx="13">
                    <c:v>2 to 3</c:v>
                  </c:pt>
                  <c:pt idx="14">
                    <c:v>3 to 4</c:v>
                  </c:pt>
                  <c:pt idx="15">
                    <c:v>4 to 5</c:v>
                  </c:pt>
                  <c:pt idx="16">
                    <c:v>9 to 10</c:v>
                  </c:pt>
                  <c:pt idx="17">
                    <c:v>10 to 11</c:v>
                  </c:pt>
                  <c:pt idx="18">
                    <c:v>11 to noon</c:v>
                  </c:pt>
                  <c:pt idx="19">
                    <c:v>Noon to 1</c:v>
                  </c:pt>
                  <c:pt idx="20">
                    <c:v>1 to 2</c:v>
                  </c:pt>
                  <c:pt idx="21">
                    <c:v>2 to 3</c:v>
                  </c:pt>
                  <c:pt idx="22">
                    <c:v>3 to 4</c:v>
                  </c:pt>
                  <c:pt idx="23">
                    <c:v>4 to 5</c:v>
                  </c:pt>
                  <c:pt idx="24">
                    <c:v>9 to 10</c:v>
                  </c:pt>
                  <c:pt idx="25">
                    <c:v>10 to 11</c:v>
                  </c:pt>
                  <c:pt idx="26">
                    <c:v>11 to noon</c:v>
                  </c:pt>
                  <c:pt idx="27">
                    <c:v>Noon to 1</c:v>
                  </c:pt>
                  <c:pt idx="28">
                    <c:v>1 to 2</c:v>
                  </c:pt>
                  <c:pt idx="29">
                    <c:v>2 to 3</c:v>
                  </c:pt>
                  <c:pt idx="30">
                    <c:v>3 to 4</c:v>
                  </c:pt>
                  <c:pt idx="31">
                    <c:v>4 to 5</c:v>
                  </c:pt>
                  <c:pt idx="32">
                    <c:v>9 to 10</c:v>
                  </c:pt>
                  <c:pt idx="33">
                    <c:v>10 to 11</c:v>
                  </c:pt>
                  <c:pt idx="34">
                    <c:v>11 to noon</c:v>
                  </c:pt>
                  <c:pt idx="35">
                    <c:v>Noon to 1</c:v>
                  </c:pt>
                  <c:pt idx="36">
                    <c:v>1 to 2</c:v>
                  </c:pt>
                  <c:pt idx="37">
                    <c:v>2 to 3</c:v>
                  </c:pt>
                  <c:pt idx="38">
                    <c:v>3 to 4</c:v>
                  </c:pt>
                  <c:pt idx="39">
                    <c:v>4 to 5</c:v>
                  </c:pt>
                  <c:pt idx="40">
                    <c:v>9 to 10</c:v>
                  </c:pt>
                  <c:pt idx="41">
                    <c:v>10 to 11</c:v>
                  </c:pt>
                  <c:pt idx="42">
                    <c:v>11 to noon</c:v>
                  </c:pt>
                </c:lvl>
                <c:lvl>
                  <c:pt idx="0">
                    <c:v>Mon</c:v>
                  </c:pt>
                  <c:pt idx="8">
                    <c:v>Tue</c:v>
                  </c:pt>
                  <c:pt idx="16">
                    <c:v>Wed</c:v>
                  </c:pt>
                  <c:pt idx="24">
                    <c:v>Thu</c:v>
                  </c:pt>
                  <c:pt idx="32">
                    <c:v>Fri</c:v>
                  </c:pt>
                  <c:pt idx="40">
                    <c:v>Sat</c:v>
                  </c:pt>
                </c:lvl>
              </c:multiLvlStrCache>
            </c:multiLvlStrRef>
          </c:cat>
          <c:val>
            <c:numRef>
              <c:f>'Branch-1 Analysis'!$B$5:$B$54</c:f>
              <c:numCache>
                <c:formatCode>General</c:formatCode>
                <c:ptCount val="43"/>
                <c:pt idx="0">
                  <c:v>170</c:v>
                </c:pt>
                <c:pt idx="1">
                  <c:v>123</c:v>
                </c:pt>
                <c:pt idx="2">
                  <c:v>263</c:v>
                </c:pt>
                <c:pt idx="3">
                  <c:v>371</c:v>
                </c:pt>
                <c:pt idx="4">
                  <c:v>250</c:v>
                </c:pt>
                <c:pt idx="5">
                  <c:v>173</c:v>
                </c:pt>
                <c:pt idx="6">
                  <c:v>113</c:v>
                </c:pt>
                <c:pt idx="7">
                  <c:v>345</c:v>
                </c:pt>
                <c:pt idx="8">
                  <c:v>173</c:v>
                </c:pt>
                <c:pt idx="9">
                  <c:v>133</c:v>
                </c:pt>
                <c:pt idx="10">
                  <c:v>289</c:v>
                </c:pt>
                <c:pt idx="11">
                  <c:v>360</c:v>
                </c:pt>
                <c:pt idx="12">
                  <c:v>243</c:v>
                </c:pt>
                <c:pt idx="13">
                  <c:v>158</c:v>
                </c:pt>
                <c:pt idx="14">
                  <c:v>135</c:v>
                </c:pt>
                <c:pt idx="15">
                  <c:v>324</c:v>
                </c:pt>
                <c:pt idx="16">
                  <c:v>149</c:v>
                </c:pt>
                <c:pt idx="17">
                  <c:v>107</c:v>
                </c:pt>
                <c:pt idx="18">
                  <c:v>321</c:v>
                </c:pt>
                <c:pt idx="19">
                  <c:v>349</c:v>
                </c:pt>
                <c:pt idx="20">
                  <c:v>219</c:v>
                </c:pt>
                <c:pt idx="21">
                  <c:v>173</c:v>
                </c:pt>
                <c:pt idx="22">
                  <c:v>116</c:v>
                </c:pt>
                <c:pt idx="23">
                  <c:v>329</c:v>
                </c:pt>
                <c:pt idx="24">
                  <c:v>150</c:v>
                </c:pt>
                <c:pt idx="25">
                  <c:v>112</c:v>
                </c:pt>
                <c:pt idx="26">
                  <c:v>276</c:v>
                </c:pt>
                <c:pt idx="27">
                  <c:v>385</c:v>
                </c:pt>
                <c:pt idx="28">
                  <c:v>236</c:v>
                </c:pt>
                <c:pt idx="29">
                  <c:v>178</c:v>
                </c:pt>
                <c:pt idx="30">
                  <c:v>111</c:v>
                </c:pt>
                <c:pt idx="31">
                  <c:v>314</c:v>
                </c:pt>
                <c:pt idx="32">
                  <c:v>312</c:v>
                </c:pt>
                <c:pt idx="33">
                  <c:v>196</c:v>
                </c:pt>
                <c:pt idx="34">
                  <c:v>508</c:v>
                </c:pt>
                <c:pt idx="35">
                  <c:v>629</c:v>
                </c:pt>
                <c:pt idx="36">
                  <c:v>447</c:v>
                </c:pt>
                <c:pt idx="37">
                  <c:v>303</c:v>
                </c:pt>
                <c:pt idx="38">
                  <c:v>229</c:v>
                </c:pt>
                <c:pt idx="39">
                  <c:v>579</c:v>
                </c:pt>
                <c:pt idx="40">
                  <c:v>403</c:v>
                </c:pt>
                <c:pt idx="41">
                  <c:v>313</c:v>
                </c:pt>
                <c:pt idx="42">
                  <c:v>700</c:v>
                </c:pt>
              </c:numCache>
            </c:numRef>
          </c:val>
          <c:extLst>
            <c:ext xmlns:c16="http://schemas.microsoft.com/office/drawing/2014/chart" uri="{C3380CC4-5D6E-409C-BE32-E72D297353CC}">
              <c16:uniqueId val="{00000001-BFD5-45FB-8558-09C43C26DBD8}"/>
            </c:ext>
          </c:extLst>
        </c:ser>
        <c:dLbls>
          <c:dLblPos val="outEnd"/>
          <c:showLegendKey val="0"/>
          <c:showVal val="1"/>
          <c:showCatName val="0"/>
          <c:showSerName val="0"/>
          <c:showPercent val="0"/>
          <c:showBubbleSize val="0"/>
        </c:dLbls>
        <c:gapWidth val="115"/>
        <c:overlap val="-20"/>
        <c:axId val="1629930928"/>
        <c:axId val="1629931760"/>
      </c:barChart>
      <c:catAx>
        <c:axId val="16299309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31760"/>
        <c:crosses val="autoZero"/>
        <c:auto val="1"/>
        <c:lblAlgn val="ctr"/>
        <c:lblOffset val="100"/>
        <c:noMultiLvlLbl val="0"/>
      </c:catAx>
      <c:valAx>
        <c:axId val="162993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3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[Kiran Prasanth_20MBAR0038.xlsx]Branch-1 Analysis!PivotTable27</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baseline="0">
                <a:effectLst/>
              </a:rPr>
              <a:t>Weekly Trend Analysis - Branch 1</a:t>
            </a:r>
            <a:endParaRPr lang="en-IN" sz="1400">
              <a:effectLst/>
            </a:endParaRPr>
          </a:p>
        </c:rich>
      </c:tx>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'Branch-1 Analysis'!$B$4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multiLvlStrRef>
              <c:f>'Branch-1 Analysis'!$A$5:$A$54</c:f>
              <c:multiLvlStrCache>
                <c:ptCount val="43"/>
                <c:lvl>
                  <c:pt idx="0">
                    <c:v>9 to 10</c:v>
                  </c:pt>
                  <c:pt idx="1">
                    <c:v>10 to 11</c:v>
                  </c:pt>
                  <c:pt idx="2">
                    <c:v>11 to noon</c:v>
                  </c:pt>
                  <c:pt idx="3">
                    <c:v>Noon to 1</c:v>
                  </c:pt>
                  <c:pt idx="4">
                    <c:v>1 to 2</c:v>
                  </c:pt>
                  <c:pt idx="5">
                    <c:v>2 to 3</c:v>
                  </c:pt>
                  <c:pt idx="6">
                    <c:v>3 to 4</c:v>
                  </c:pt>
                  <c:pt idx="7">
                    <c:v>4 to 5</c:v>
                  </c:pt>
                  <c:pt idx="8">
                    <c:v>9 to 10</c:v>
                  </c:pt>
                  <c:pt idx="9">
                    <c:v>10 to 11</c:v>
                  </c:pt>
                  <c:pt idx="10">
                    <c:v>11 to noon</c:v>
                  </c:pt>
                  <c:pt idx="11">
                    <c:v>Noon to 1</c:v>
                  </c:pt>
                  <c:pt idx="12">
                    <c:v>1 to 2</c:v>
                  </c:pt>
                  <c:pt idx="13">
                    <c:v>2 to 3</c:v>
                  </c:pt>
                  <c:pt idx="14">
                    <c:v>3 to 4</c:v>
                  </c:pt>
                  <c:pt idx="15">
                    <c:v>4 to 5</c:v>
                  </c:pt>
                  <c:pt idx="16">
                    <c:v>9 to 10</c:v>
                  </c:pt>
                  <c:pt idx="17">
                    <c:v>10 to 11</c:v>
                  </c:pt>
                  <c:pt idx="18">
                    <c:v>11 to noon</c:v>
                  </c:pt>
                  <c:pt idx="19">
                    <c:v>Noon to 1</c:v>
                  </c:pt>
                  <c:pt idx="20">
                    <c:v>1 to 2</c:v>
                  </c:pt>
                  <c:pt idx="21">
                    <c:v>2 to 3</c:v>
                  </c:pt>
                  <c:pt idx="22">
                    <c:v>3 to 4</c:v>
                  </c:pt>
                  <c:pt idx="23">
                    <c:v>4 to 5</c:v>
                  </c:pt>
                  <c:pt idx="24">
                    <c:v>9 to 10</c:v>
                  </c:pt>
                  <c:pt idx="25">
                    <c:v>10 to 11</c:v>
                  </c:pt>
                  <c:pt idx="26">
                    <c:v>11 to noon</c:v>
                  </c:pt>
                  <c:pt idx="27">
                    <c:v>Noon to 1</c:v>
                  </c:pt>
                  <c:pt idx="28">
                    <c:v>1 to 2</c:v>
                  </c:pt>
                  <c:pt idx="29">
                    <c:v>2 to 3</c:v>
                  </c:pt>
                  <c:pt idx="30">
                    <c:v>3 to 4</c:v>
                  </c:pt>
                  <c:pt idx="31">
                    <c:v>4 to 5</c:v>
                  </c:pt>
                  <c:pt idx="32">
                    <c:v>9 to 10</c:v>
                  </c:pt>
                  <c:pt idx="33">
                    <c:v>10 to 11</c:v>
                  </c:pt>
                  <c:pt idx="34">
                    <c:v>11 to noon</c:v>
                  </c:pt>
                  <c:pt idx="35">
                    <c:v>Noon to 1</c:v>
                  </c:pt>
                  <c:pt idx="36">
                    <c:v>1 to 2</c:v>
                  </c:pt>
                  <c:pt idx="37">
                    <c:v>2 to 3</c:v>
                  </c:pt>
                  <c:pt idx="38">
                    <c:v>3 to 4</c:v>
                  </c:pt>
                  <c:pt idx="39">
                    <c:v>4 to 5</c:v>
                  </c:pt>
                  <c:pt idx="40">
                    <c:v>9 to 10</c:v>
                  </c:pt>
                  <c:pt idx="41">
                    <c:v>10 to 11</c:v>
                  </c:pt>
                  <c:pt idx="42">
                    <c:v>11 to noon</c:v>
                  </c:pt>
                </c:lvl>
                <c:lvl>
                  <c:pt idx="0">
                    <c:v>Mon</c:v>
                  </c:pt>
                  <c:pt idx="8">
                    <c:v>Tue</c:v>
                  </c:pt>
                  <c:pt idx="16">
                    <c:v>Wed</c:v>
                  </c:pt>
                  <c:pt idx="24">
                    <c:v>Thu</c:v>
                  </c:pt>
                  <c:pt idx="32">
                    <c:v>Fri</c:v>
                  </c:pt>
                  <c:pt idx="40">
                    <c:v>Sat</c:v>
                  </c:pt>
                </c:lvl>
              </c:multiLvlStrCache>
            </c:multiLvlStrRef>
          </c:cat>
          <c:val>
            <c:numRef>
              <c:f>'Branch-1 Analysis'!$B$5:$B$54</c:f>
              <c:numCache>
                <c:formatCode>General</c:formatCode>
                <c:ptCount val="43"/>
                <c:pt idx="0">
                  <c:v>170</c:v>
                </c:pt>
                <c:pt idx="1">
                  <c:v>123</c:v>
                </c:pt>
                <c:pt idx="2">
                  <c:v>263</c:v>
                </c:pt>
                <c:pt idx="3">
                  <c:v>371</c:v>
                </c:pt>
                <c:pt idx="4">
                  <c:v>250</c:v>
                </c:pt>
                <c:pt idx="5">
                  <c:v>173</c:v>
                </c:pt>
                <c:pt idx="6">
                  <c:v>113</c:v>
                </c:pt>
                <c:pt idx="7">
                  <c:v>345</c:v>
                </c:pt>
                <c:pt idx="8">
                  <c:v>173</c:v>
                </c:pt>
                <c:pt idx="9">
                  <c:v>133</c:v>
                </c:pt>
                <c:pt idx="10">
                  <c:v>289</c:v>
                </c:pt>
                <c:pt idx="11">
                  <c:v>360</c:v>
                </c:pt>
                <c:pt idx="12">
                  <c:v>243</c:v>
                </c:pt>
                <c:pt idx="13">
                  <c:v>158</c:v>
                </c:pt>
                <c:pt idx="14">
                  <c:v>135</c:v>
                </c:pt>
                <c:pt idx="15">
                  <c:v>324</c:v>
                </c:pt>
                <c:pt idx="16">
                  <c:v>149</c:v>
                </c:pt>
                <c:pt idx="17">
                  <c:v>107</c:v>
                </c:pt>
                <c:pt idx="18">
                  <c:v>321</c:v>
                </c:pt>
                <c:pt idx="19">
                  <c:v>349</c:v>
                </c:pt>
                <c:pt idx="20">
                  <c:v>219</c:v>
                </c:pt>
                <c:pt idx="21">
                  <c:v>173</c:v>
                </c:pt>
                <c:pt idx="22">
                  <c:v>116</c:v>
                </c:pt>
                <c:pt idx="23">
                  <c:v>329</c:v>
                </c:pt>
                <c:pt idx="24">
                  <c:v>150</c:v>
                </c:pt>
                <c:pt idx="25">
                  <c:v>112</c:v>
                </c:pt>
                <c:pt idx="26">
                  <c:v>276</c:v>
                </c:pt>
                <c:pt idx="27">
                  <c:v>385</c:v>
                </c:pt>
                <c:pt idx="28">
                  <c:v>236</c:v>
                </c:pt>
                <c:pt idx="29">
                  <c:v>178</c:v>
                </c:pt>
                <c:pt idx="30">
                  <c:v>111</c:v>
                </c:pt>
                <c:pt idx="31">
                  <c:v>314</c:v>
                </c:pt>
                <c:pt idx="32">
                  <c:v>312</c:v>
                </c:pt>
                <c:pt idx="33">
                  <c:v>196</c:v>
                </c:pt>
                <c:pt idx="34">
                  <c:v>508</c:v>
                </c:pt>
                <c:pt idx="35">
                  <c:v>629</c:v>
                </c:pt>
                <c:pt idx="36">
                  <c:v>447</c:v>
                </c:pt>
                <c:pt idx="37">
                  <c:v>303</c:v>
                </c:pt>
                <c:pt idx="38">
                  <c:v>229</c:v>
                </c:pt>
                <c:pt idx="39">
                  <c:v>579</c:v>
                </c:pt>
                <c:pt idx="40">
                  <c:v>403</c:v>
                </c:pt>
                <c:pt idx="41">
                  <c:v>313</c:v>
                </c:pt>
                <c:pt idx="42">
                  <c:v>700</c:v>
                </c:pt>
              </c:numCache>
            </c:numRef>
          </c:val>
          <c:smooth val="0"/>
          <c:extLst>
            <c:ext xmlns:c16="http://schemas.microsoft.com/office/drawing/2014/chart" uri="{C3380CC4-5D6E-409C-BE32-E72D297353CC}">
              <c16:uniqueId val="{00000000-F30D-41CB-8AE4-E463B52148B0}"/>
            </c:ext>
          </c:extLst>
        </c:ser>
        <c:dLbls>
          <c:showLegendKey val="0"/>
          <c:showVal val="0"/>
          <c:showCatName val="0"/>
          <c:showSerName val="0"/>
          <c:showPercent val="0"/>
          <c:showBubbleSize val="0"/>
        </c:dLbls>
        <c:marker val="1"/>
        <c:smooth val="0"/>
        <c:axId val="2054455520"/>
        <c:axId val="2054451776"/>
      </c:lineChart>
      <c:catAx>
        <c:axId val="2054455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4451776"/>
        <c:crosses val="autoZero"/>
        <c:auto val="1"/>
        <c:lblAlgn val="ctr"/>
        <c:lblOffset val="100"/>
        <c:noMultiLvlLbl val="0"/>
      </c:catAx>
      <c:valAx>
        <c:axId val="205445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445552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[Kiran Prasanth_20MBAR0038.xlsx]Branch-2 Analysis!PivotTable27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Branch 2 - Customer Arrivals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'Branch-2 Analysis'!$B$4</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'Branch-2 Analysis'!$A$5:$A$54</c:f>
              <c:multiLvlStrCache>
                <c:ptCount val="43"/>
                <c:lvl>
                  <c:pt idx="0">
                    <c:v>9 to 10</c:v>
                  </c:pt>
                  <c:pt idx="1">
                    <c:v>10 to 11</c:v>
                  </c:pt>
                  <c:pt idx="2">
                    <c:v>11 to noon</c:v>
                  </c:pt>
                  <c:pt idx="3">
                    <c:v>Noon to 1</c:v>
                  </c:pt>
                  <c:pt idx="4">
                    <c:v>1 to 2</c:v>
                  </c:pt>
                  <c:pt idx="5">
                    <c:v>2 to 3</c:v>
                  </c:pt>
                  <c:pt idx="6">
                    <c:v>3 to 4</c:v>
                  </c:pt>
                  <c:pt idx="7">
                    <c:v>4 to 5</c:v>
                  </c:pt>
                  <c:pt idx="8">
                    <c:v>9 to 10</c:v>
                  </c:pt>
                  <c:pt idx="9">
                    <c:v>10 to 11</c:v>
                  </c:pt>
                  <c:pt idx="10">
                    <c:v>11 to noon</c:v>
                  </c:pt>
                  <c:pt idx="11">
                    <c:v>Noon to 1</c:v>
                  </c:pt>
                  <c:pt idx="12">
                    <c:v>1 to 2</c:v>
                  </c:pt>
                  <c:pt idx="13">
                    <c:v>2 to 3</c:v>
                  </c:pt>
                  <c:pt idx="14">
                    <c:v>3 to 4</c:v>
                  </c:pt>
                  <c:pt idx="15">
                    <c:v>4 to 5</c:v>
                  </c:pt>
                  <c:pt idx="16">
                    <c:v>9 to 10</c:v>
                  </c:pt>
                  <c:pt idx="17">
                    <c:v>10 to 11</c:v>
                  </c:pt>
                  <c:pt idx="18">
                    <c:v>11 to noon</c:v>
                  </c:pt>
                  <c:pt idx="19">
                    <c:v>Noon to 1</c:v>
                  </c:pt>
                  <c:pt idx="20">
                    <c:v>1 to 2</c:v>
                  </c:pt>
                  <c:pt idx="21">
                    <c:v>2 to 3</c:v>
                  </c:pt>
                  <c:pt idx="22">
                    <c:v>3 to 4</c:v>
                  </c:pt>
                  <c:pt idx="23">
                    <c:v>4 to 5</c:v>
                  </c:pt>
                  <c:pt idx="24">
                    <c:v>9 to 10</c:v>
                  </c:pt>
                  <c:pt idx="25">
                    <c:v>10 to 11</c:v>
                  </c:pt>
                  <c:pt idx="26">
                    <c:v>11 to noon</c:v>
                  </c:pt>
                  <c:pt idx="27">
                    <c:v>Noon to 1</c:v>
                  </c:pt>
                  <c:pt idx="28">
                    <c:v>1 to 2</c:v>
                  </c:pt>
                  <c:pt idx="29">
                    <c:v>2 to 3</c:v>
                  </c:pt>
                  <c:pt idx="30">
                    <c:v>3 to 4</c:v>
                  </c:pt>
                  <c:pt idx="31">
                    <c:v>4 to 5</c:v>
                  </c:pt>
                  <c:pt idx="32">
                    <c:v>9 to 10</c:v>
                  </c:pt>
                  <c:pt idx="33">
                    <c:v>10 to 11</c:v>
                  </c:pt>
                  <c:pt idx="34">
                    <c:v>11 to noon</c:v>
                  </c:pt>
                  <c:pt idx="35">
                    <c:v>Noon to 1</c:v>
                  </c:pt>
                  <c:pt idx="36">
                    <c:v>1 to 2</c:v>
                  </c:pt>
                  <c:pt idx="37">
                    <c:v>2 to 3</c:v>
                  </c:pt>
                  <c:pt idx="38">
                    <c:v>3 to 4</c:v>
                  </c:pt>
                  <c:pt idx="39">
                    <c:v>4 to 5</c:v>
                  </c:pt>
                  <c:pt idx="40">
                    <c:v>9 to 10</c:v>
                  </c:pt>
                  <c:pt idx="41">
                    <c:v>10 to 11</c:v>
                  </c:pt>
                  <c:pt idx="42">
                    <c:v>11 to noon</c:v>
                  </c:pt>
                </c:lvl>
                <c:lvl>
                  <c:pt idx="0">
                    <c:v>Mon</c:v>
                  </c:pt>
                  <c:pt idx="8">
                    <c:v>Tue</c:v>
                  </c:pt>
                  <c:pt idx="16">
                    <c:v>Wed</c:v>
                  </c:pt>
                  <c:pt idx="24">
                    <c:v>Thu</c:v>
                  </c:pt>
                  <c:pt idx="32">
                    <c:v>Fri</c:v>
                  </c:pt>
                  <c:pt idx="40">
                    <c:v>Sat</c:v>
                  </c:pt>
                </c:lvl>
              </c:multiLvlStrCache>
            </c:multiLvlStrRef>
          </c:cat>
          <c:val>
            <c:numRef>
              <c:f>'Branch-2 Analysis'!$B$5:$B$54</c:f>
              <c:numCache>
                <c:formatCode>General</c:formatCode>
                <c:ptCount val="43"/>
                <c:pt idx="0">
                  <c:v>159</c:v>
                </c:pt>
                <c:pt idx="1">
                  <c:v>115</c:v>
                </c:pt>
                <c:pt idx="2">
                  <c:v>272</c:v>
                </c:pt>
                <c:pt idx="3">
                  <c:v>366</c:v>
                </c:pt>
                <c:pt idx="4">
                  <c:v>259</c:v>
                </c:pt>
                <c:pt idx="5">
                  <c:v>189</c:v>
                </c:pt>
                <c:pt idx="6">
                  <c:v>114</c:v>
                </c:pt>
                <c:pt idx="7">
                  <c:v>356</c:v>
                </c:pt>
                <c:pt idx="8">
                  <c:v>179</c:v>
                </c:pt>
                <c:pt idx="9">
                  <c:v>129</c:v>
                </c:pt>
                <c:pt idx="10">
                  <c:v>300</c:v>
                </c:pt>
                <c:pt idx="11">
                  <c:v>400</c:v>
                </c:pt>
                <c:pt idx="12">
                  <c:v>225</c:v>
                </c:pt>
                <c:pt idx="13">
                  <c:v>137</c:v>
                </c:pt>
                <c:pt idx="14">
                  <c:v>123</c:v>
                </c:pt>
                <c:pt idx="15">
                  <c:v>308</c:v>
                </c:pt>
                <c:pt idx="16">
                  <c:v>166</c:v>
                </c:pt>
                <c:pt idx="17">
                  <c:v>132</c:v>
                </c:pt>
                <c:pt idx="18">
                  <c:v>296</c:v>
                </c:pt>
                <c:pt idx="19">
                  <c:v>365</c:v>
                </c:pt>
                <c:pt idx="20">
                  <c:v>266</c:v>
                </c:pt>
                <c:pt idx="21">
                  <c:v>159</c:v>
                </c:pt>
                <c:pt idx="22">
                  <c:v>116</c:v>
                </c:pt>
                <c:pt idx="23">
                  <c:v>351</c:v>
                </c:pt>
                <c:pt idx="24">
                  <c:v>162</c:v>
                </c:pt>
                <c:pt idx="25">
                  <c:v>109</c:v>
                </c:pt>
                <c:pt idx="26">
                  <c:v>289</c:v>
                </c:pt>
                <c:pt idx="27">
                  <c:v>378</c:v>
                </c:pt>
                <c:pt idx="28">
                  <c:v>210</c:v>
                </c:pt>
                <c:pt idx="29">
                  <c:v>176</c:v>
                </c:pt>
                <c:pt idx="30">
                  <c:v>129</c:v>
                </c:pt>
                <c:pt idx="31">
                  <c:v>317</c:v>
                </c:pt>
                <c:pt idx="32">
                  <c:v>295</c:v>
                </c:pt>
                <c:pt idx="33">
                  <c:v>206</c:v>
                </c:pt>
                <c:pt idx="34">
                  <c:v>467</c:v>
                </c:pt>
                <c:pt idx="35">
                  <c:v>622</c:v>
                </c:pt>
                <c:pt idx="36">
                  <c:v>431</c:v>
                </c:pt>
                <c:pt idx="37">
                  <c:v>286</c:v>
                </c:pt>
                <c:pt idx="38">
                  <c:v>225</c:v>
                </c:pt>
                <c:pt idx="39">
                  <c:v>592</c:v>
                </c:pt>
                <c:pt idx="40">
                  <c:v>400</c:v>
                </c:pt>
                <c:pt idx="41">
                  <c:v>269</c:v>
                </c:pt>
                <c:pt idx="42">
                  <c:v>690</c:v>
                </c:pt>
              </c:numCache>
            </c:numRef>
          </c:val>
          <c:extLst>
            <c:ext xmlns:c16="http://schemas.microsoft.com/office/drawing/2014/chart" uri="{C3380CC4-5D6E-409C-BE32-E72D297353CC}">
              <c16:uniqueId val="{00000001-B4E7-4536-AEBB-4F2F78CCB7CE}"/>
            </c:ext>
          </c:extLst>
        </c:ser>
        <c:dLbls>
          <c:dLblPos val="outEnd"/>
          <c:showLegendKey val="0"/>
          <c:showVal val="1"/>
          <c:showCatName val="0"/>
          <c:showSerName val="0"/>
          <c:showPercent val="0"/>
          <c:showBubbleSize val="0"/>
        </c:dLbls>
        <c:gapWidth val="115"/>
        <c:overlap val="-20"/>
        <c:axId val="1629930928"/>
        <c:axId val="1629931760"/>
      </c:barChart>
      <c:catAx>
        <c:axId val="16299309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31760"/>
        <c:crosses val="autoZero"/>
        <c:auto val="1"/>
        <c:lblAlgn val="ctr"/>
        <c:lblOffset val="100"/>
        <c:noMultiLvlLbl val="0"/>
      </c:catAx>
      <c:valAx>
        <c:axId val="162993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3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[Kiran Prasanth_20MBAR0038.xlsx]Branch-2 Analysis!PivotTable27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baseline="0">
                <a:effectLst/>
              </a:rPr>
              <a:t>Weekly Trend Analysis - Branch 2</a:t>
            </a:r>
            <a:endParaRPr lang="en-IN" sz="1400">
              <a:effectLst/>
            </a:endParaRPr>
          </a:p>
        </c:rich>
      </c:tx>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'Branch-2 Analysis'!$B$4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multiLvlStrRef>
              <c:f>'Branch-2 Analysis'!$A$5:$A$54</c:f>
              <c:multiLvlStrCache>
                <c:ptCount val="43"/>
                <c:lvl>
                  <c:pt idx="0">
                    <c:v>9 to 10</c:v>
                  </c:pt>
                  <c:pt idx="1">
                    <c:v>10 to 11</c:v>
                  </c:pt>
                  <c:pt idx="2">
                    <c:v>11 to noon</c:v>
                  </c:pt>
                  <c:pt idx="3">
                    <c:v>Noon to 1</c:v>
                  </c:pt>
                  <c:pt idx="4">
                    <c:v>1 to 2</c:v>
                  </c:pt>
                  <c:pt idx="5">
                    <c:v>2 to 3</c:v>
                  </c:pt>
                  <c:pt idx="6">
                    <c:v>3 to 4</c:v>
                  </c:pt>
                  <c:pt idx="7">
                    <c:v>4 to 5</c:v>
                  </c:pt>
                  <c:pt idx="8">
                    <c:v>9 to 10</c:v>
                  </c:pt>
                  <c:pt idx="9">
                    <c:v>10 to 11</c:v>
                  </c:pt>
                  <c:pt idx="10">
                    <c:v>11 to noon</c:v>
                  </c:pt>
                  <c:pt idx="11">
                    <c:v>Noon to 1</c:v>
                  </c:pt>
                  <c:pt idx="12">
                    <c:v>1 to 2</c:v>
                  </c:pt>
                  <c:pt idx="13">
                    <c:v>2 to 3</c:v>
                  </c:pt>
                  <c:pt idx="14">
                    <c:v>3 to 4</c:v>
                  </c:pt>
                  <c:pt idx="15">
                    <c:v>4 to 5</c:v>
                  </c:pt>
                  <c:pt idx="16">
                    <c:v>9 to 10</c:v>
                  </c:pt>
                  <c:pt idx="17">
                    <c:v>10 to 11</c:v>
                  </c:pt>
                  <c:pt idx="18">
                    <c:v>11 to noon</c:v>
                  </c:pt>
                  <c:pt idx="19">
                    <c:v>Noon to 1</c:v>
                  </c:pt>
                  <c:pt idx="20">
                    <c:v>1 to 2</c:v>
                  </c:pt>
                  <c:pt idx="21">
                    <c:v>2 to 3</c:v>
                  </c:pt>
                  <c:pt idx="22">
                    <c:v>3 to 4</c:v>
                  </c:pt>
                  <c:pt idx="23">
                    <c:v>4 to 5</c:v>
                  </c:pt>
                  <c:pt idx="24">
                    <c:v>9 to 10</c:v>
                  </c:pt>
                  <c:pt idx="25">
                    <c:v>10 to 11</c:v>
                  </c:pt>
                  <c:pt idx="26">
                    <c:v>11 to noon</c:v>
                  </c:pt>
                  <c:pt idx="27">
                    <c:v>Noon to 1</c:v>
                  </c:pt>
                  <c:pt idx="28">
                    <c:v>1 to 2</c:v>
                  </c:pt>
                  <c:pt idx="29">
                    <c:v>2 to 3</c:v>
                  </c:pt>
                  <c:pt idx="30">
                    <c:v>3 to 4</c:v>
                  </c:pt>
                  <c:pt idx="31">
                    <c:v>4 to 5</c:v>
                  </c:pt>
                  <c:pt idx="32">
                    <c:v>9 to 10</c:v>
                  </c:pt>
                  <c:pt idx="33">
                    <c:v>10 to 11</c:v>
                  </c:pt>
                  <c:pt idx="34">
                    <c:v>11 to noon</c:v>
                  </c:pt>
                  <c:pt idx="35">
                    <c:v>Noon to 1</c:v>
                  </c:pt>
                  <c:pt idx="36">
                    <c:v>1 to 2</c:v>
                  </c:pt>
                  <c:pt idx="37">
                    <c:v>2 to 3</c:v>
                  </c:pt>
                  <c:pt idx="38">
                    <c:v>3 to 4</c:v>
                  </c:pt>
                  <c:pt idx="39">
                    <c:v>4 to 5</c:v>
                  </c:pt>
                  <c:pt idx="40">
                    <c:v>9 to 10</c:v>
                  </c:pt>
                  <c:pt idx="41">
                    <c:v>10 to 11</c:v>
                  </c:pt>
                  <c:pt idx="42">
                    <c:v>11 to noon</c:v>
                  </c:pt>
                </c:lvl>
                <c:lvl>
                  <c:pt idx="0">
                    <c:v>Mon</c:v>
                  </c:pt>
                  <c:pt idx="8">
                    <c:v>Tue</c:v>
                  </c:pt>
                  <c:pt idx="16">
                    <c:v>Wed</c:v>
                  </c:pt>
                  <c:pt idx="24">
                    <c:v>Thu</c:v>
                  </c:pt>
                  <c:pt idx="32">
                    <c:v>Fri</c:v>
                  </c:pt>
                  <c:pt idx="40">
                    <c:v>Sat</c:v>
                  </c:pt>
                </c:lvl>
              </c:multiLvlStrCache>
            </c:multiLvlStrRef>
          </c:cat>
          <c:val>
            <c:numRef>
              <c:f>'Branch-2 Analysis'!$B$5:$B$54</c:f>
              <c:numCache>
                <c:formatCode>General</c:formatCode>
                <c:ptCount val="43"/>
                <c:pt idx="0">
                  <c:v>159</c:v>
                </c:pt>
                <c:pt idx="1">
                  <c:v>115</c:v>
                </c:pt>
                <c:pt idx="2">
                  <c:v>272</c:v>
                </c:pt>
                <c:pt idx="3">
                  <c:v>366</c:v>
                </c:pt>
                <c:pt idx="4">
                  <c:v>259</c:v>
                </c:pt>
                <c:pt idx="5">
                  <c:v>189</c:v>
                </c:pt>
                <c:pt idx="6">
                  <c:v>114</c:v>
                </c:pt>
                <c:pt idx="7">
                  <c:v>356</c:v>
                </c:pt>
                <c:pt idx="8">
                  <c:v>179</c:v>
                </c:pt>
                <c:pt idx="9">
                  <c:v>129</c:v>
                </c:pt>
                <c:pt idx="10">
                  <c:v>300</c:v>
                </c:pt>
                <c:pt idx="11">
                  <c:v>400</c:v>
                </c:pt>
                <c:pt idx="12">
                  <c:v>225</c:v>
                </c:pt>
                <c:pt idx="13">
                  <c:v>137</c:v>
                </c:pt>
                <c:pt idx="14">
                  <c:v>123</c:v>
                </c:pt>
                <c:pt idx="15">
                  <c:v>308</c:v>
                </c:pt>
                <c:pt idx="16">
                  <c:v>166</c:v>
                </c:pt>
                <c:pt idx="17">
                  <c:v>132</c:v>
                </c:pt>
                <c:pt idx="18">
                  <c:v>296</c:v>
                </c:pt>
                <c:pt idx="19">
                  <c:v>365</c:v>
                </c:pt>
                <c:pt idx="20">
                  <c:v>266</c:v>
                </c:pt>
                <c:pt idx="21">
                  <c:v>159</c:v>
                </c:pt>
                <c:pt idx="22">
                  <c:v>116</c:v>
                </c:pt>
                <c:pt idx="23">
                  <c:v>351</c:v>
                </c:pt>
                <c:pt idx="24">
                  <c:v>162</c:v>
                </c:pt>
                <c:pt idx="25">
                  <c:v>109</c:v>
                </c:pt>
                <c:pt idx="26">
                  <c:v>289</c:v>
                </c:pt>
                <c:pt idx="27">
                  <c:v>378</c:v>
                </c:pt>
                <c:pt idx="28">
                  <c:v>210</c:v>
                </c:pt>
                <c:pt idx="29">
                  <c:v>176</c:v>
                </c:pt>
                <c:pt idx="30">
                  <c:v>129</c:v>
                </c:pt>
                <c:pt idx="31">
                  <c:v>317</c:v>
                </c:pt>
                <c:pt idx="32">
                  <c:v>295</c:v>
                </c:pt>
                <c:pt idx="33">
                  <c:v>206</c:v>
                </c:pt>
                <c:pt idx="34">
                  <c:v>467</c:v>
                </c:pt>
                <c:pt idx="35">
                  <c:v>622</c:v>
                </c:pt>
                <c:pt idx="36">
                  <c:v>431</c:v>
                </c:pt>
                <c:pt idx="37">
                  <c:v>286</c:v>
                </c:pt>
                <c:pt idx="38">
                  <c:v>225</c:v>
                </c:pt>
                <c:pt idx="39">
                  <c:v>592</c:v>
                </c:pt>
                <c:pt idx="40">
                  <c:v>400</c:v>
                </c:pt>
                <c:pt idx="41">
                  <c:v>269</c:v>
                </c:pt>
                <c:pt idx="42">
                  <c:v>690</c:v>
                </c:pt>
              </c:numCache>
            </c:numRef>
          </c:val>
          <c:smooth val="0"/>
          <c:extLst>
            <c:ext xmlns:c16="http://schemas.microsoft.com/office/drawing/2014/chart" uri="{C3380CC4-5D6E-409C-BE32-E72D297353CC}">
              <c16:uniqueId val="{00000000-9548-4C7E-B4A7-02A2760C5498}"/>
            </c:ext>
          </c:extLst>
        </c:ser>
        <c:dLbls>
          <c:showLegendKey val="0"/>
          <c:showVal val="0"/>
          <c:showCatName val="0"/>
          <c:showSerName val="0"/>
          <c:showPercent val="0"/>
          <c:showBubbleSize val="0"/>
        </c:dLbls>
        <c:marker val="1"/>
        <c:smooth val="0"/>
        <c:axId val="2013861056"/>
        <c:axId val="2013862720"/>
      </c:lineChart>
      <c:catAx>
        <c:axId val="201386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3862720"/>
        <c:crosses val="autoZero"/>
        <c:auto val="1"/>
        <c:lblAlgn val="ctr"/>
        <c:lblOffset val="100"/>
        <c:noMultiLvlLbl val="0"/>
      </c:catAx>
      <c:valAx>
        <c:axId val="2013862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386105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[Kiran Prasanth_20MBAR0038.xlsx]Branch-3 Analysis!PivotTable27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Branch 3 - Customer Arrivals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'Branch-3 Analysis'!$B$4</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'Branch-3 Analysis'!$A$5:$A$54</c:f>
              <c:multiLvlStrCache>
                <c:ptCount val="43"/>
                <c:lvl>
                  <c:pt idx="0">
                    <c:v>9 to 10</c:v>
                  </c:pt>
                  <c:pt idx="1">
                    <c:v>10 to 11</c:v>
                  </c:pt>
                  <c:pt idx="2">
                    <c:v>11 to noon</c:v>
                  </c:pt>
                  <c:pt idx="3">
                    <c:v>Noon to 1</c:v>
                  </c:pt>
                  <c:pt idx="4">
                    <c:v>1 to 2</c:v>
                  </c:pt>
                  <c:pt idx="5">
                    <c:v>2 to 3</c:v>
                  </c:pt>
                  <c:pt idx="6">
                    <c:v>3 to 4</c:v>
                  </c:pt>
                  <c:pt idx="7">
                    <c:v>4 to 5</c:v>
                  </c:pt>
                  <c:pt idx="8">
                    <c:v>9 to 10</c:v>
                  </c:pt>
                  <c:pt idx="9">
                    <c:v>10 to 11</c:v>
                  </c:pt>
                  <c:pt idx="10">
                    <c:v>11 to noon</c:v>
                  </c:pt>
                  <c:pt idx="11">
                    <c:v>Noon to 1</c:v>
                  </c:pt>
                  <c:pt idx="12">
                    <c:v>1 to 2</c:v>
                  </c:pt>
                  <c:pt idx="13">
                    <c:v>2 to 3</c:v>
                  </c:pt>
                  <c:pt idx="14">
                    <c:v>3 to 4</c:v>
                  </c:pt>
                  <c:pt idx="15">
                    <c:v>4 to 5</c:v>
                  </c:pt>
                  <c:pt idx="16">
                    <c:v>9 to 10</c:v>
                  </c:pt>
                  <c:pt idx="17">
                    <c:v>10 to 11</c:v>
                  </c:pt>
                  <c:pt idx="18">
                    <c:v>11 to noon</c:v>
                  </c:pt>
                  <c:pt idx="19">
                    <c:v>Noon to 1</c:v>
                  </c:pt>
                  <c:pt idx="20">
                    <c:v>1 to 2</c:v>
                  </c:pt>
                  <c:pt idx="21">
                    <c:v>2 to 3</c:v>
                  </c:pt>
                  <c:pt idx="22">
                    <c:v>3 to 4</c:v>
                  </c:pt>
                  <c:pt idx="23">
                    <c:v>4 to 5</c:v>
                  </c:pt>
                  <c:pt idx="24">
                    <c:v>9 to 10</c:v>
                  </c:pt>
                  <c:pt idx="25">
                    <c:v>10 to 11</c:v>
                  </c:pt>
                  <c:pt idx="26">
                    <c:v>11 to noon</c:v>
                  </c:pt>
                  <c:pt idx="27">
                    <c:v>Noon to 1</c:v>
                  </c:pt>
                  <c:pt idx="28">
                    <c:v>1 to 2</c:v>
                  </c:pt>
                  <c:pt idx="29">
                    <c:v>2 to 3</c:v>
                  </c:pt>
                  <c:pt idx="30">
                    <c:v>3 to 4</c:v>
                  </c:pt>
                  <c:pt idx="31">
                    <c:v>4 to 5</c:v>
                  </c:pt>
                  <c:pt idx="32">
                    <c:v>9 to 10</c:v>
                  </c:pt>
                  <c:pt idx="33">
                    <c:v>10 to 11</c:v>
                  </c:pt>
                  <c:pt idx="34">
                    <c:v>11 to noon</c:v>
                  </c:pt>
                  <c:pt idx="35">
                    <c:v>Noon to 1</c:v>
                  </c:pt>
                  <c:pt idx="36">
                    <c:v>1 to 2</c:v>
                  </c:pt>
                  <c:pt idx="37">
                    <c:v>2 to 3</c:v>
                  </c:pt>
                  <c:pt idx="38">
                    <c:v>3 to 4</c:v>
                  </c:pt>
                  <c:pt idx="39">
                    <c:v>4 to 5</c:v>
                  </c:pt>
                  <c:pt idx="40">
                    <c:v>9 to 10</c:v>
                  </c:pt>
                  <c:pt idx="41">
                    <c:v>10 to 11</c:v>
                  </c:pt>
                  <c:pt idx="42">
                    <c:v>11 to noon</c:v>
                  </c:pt>
                </c:lvl>
                <c:lvl>
                  <c:pt idx="0">
                    <c:v>Mon</c:v>
                  </c:pt>
                  <c:pt idx="8">
                    <c:v>Tue</c:v>
                  </c:pt>
                  <c:pt idx="16">
                    <c:v>Wed</c:v>
                  </c:pt>
                  <c:pt idx="24">
                    <c:v>Thu</c:v>
                  </c:pt>
                  <c:pt idx="32">
                    <c:v>Fri</c:v>
                  </c:pt>
                  <c:pt idx="40">
                    <c:v>Sat</c:v>
                  </c:pt>
                </c:lvl>
              </c:multiLvlStrCache>
            </c:multiLvlStrRef>
          </c:cat>
          <c:val>
            <c:numRef>
              <c:f>'Branch-3 Analysis'!$B$5:$B$54</c:f>
              <c:numCache>
                <c:formatCode>General</c:formatCode>
                <c:ptCount val="43"/>
                <c:pt idx="0">
                  <c:v>181</c:v>
                </c:pt>
                <c:pt idx="1">
                  <c:v>140</c:v>
                </c:pt>
                <c:pt idx="2">
                  <c:v>307</c:v>
                </c:pt>
                <c:pt idx="3">
                  <c:v>362</c:v>
                </c:pt>
                <c:pt idx="4">
                  <c:v>209</c:v>
                </c:pt>
                <c:pt idx="5">
                  <c:v>168</c:v>
                </c:pt>
                <c:pt idx="6">
                  <c:v>105</c:v>
                </c:pt>
                <c:pt idx="7">
                  <c:v>337</c:v>
                </c:pt>
                <c:pt idx="8">
                  <c:v>148</c:v>
                </c:pt>
                <c:pt idx="9">
                  <c:v>128</c:v>
                </c:pt>
                <c:pt idx="10">
                  <c:v>295</c:v>
                </c:pt>
                <c:pt idx="11">
                  <c:v>363</c:v>
                </c:pt>
                <c:pt idx="12">
                  <c:v>230</c:v>
                </c:pt>
                <c:pt idx="13">
                  <c:v>170</c:v>
                </c:pt>
                <c:pt idx="14">
                  <c:v>123</c:v>
                </c:pt>
                <c:pt idx="15">
                  <c:v>332</c:v>
                </c:pt>
                <c:pt idx="16">
                  <c:v>154</c:v>
                </c:pt>
                <c:pt idx="17">
                  <c:v>104</c:v>
                </c:pt>
                <c:pt idx="18">
                  <c:v>312</c:v>
                </c:pt>
                <c:pt idx="19">
                  <c:v>334</c:v>
                </c:pt>
                <c:pt idx="20">
                  <c:v>257</c:v>
                </c:pt>
                <c:pt idx="21">
                  <c:v>205</c:v>
                </c:pt>
                <c:pt idx="22">
                  <c:v>97</c:v>
                </c:pt>
                <c:pt idx="23">
                  <c:v>327</c:v>
                </c:pt>
                <c:pt idx="24">
                  <c:v>156</c:v>
                </c:pt>
                <c:pt idx="25">
                  <c:v>124</c:v>
                </c:pt>
                <c:pt idx="26">
                  <c:v>268</c:v>
                </c:pt>
                <c:pt idx="27">
                  <c:v>371</c:v>
                </c:pt>
                <c:pt idx="28">
                  <c:v>248</c:v>
                </c:pt>
                <c:pt idx="29">
                  <c:v>166</c:v>
                </c:pt>
                <c:pt idx="30">
                  <c:v>116</c:v>
                </c:pt>
                <c:pt idx="31">
                  <c:v>343</c:v>
                </c:pt>
                <c:pt idx="32">
                  <c:v>293</c:v>
                </c:pt>
                <c:pt idx="33">
                  <c:v>223</c:v>
                </c:pt>
                <c:pt idx="34">
                  <c:v>510</c:v>
                </c:pt>
                <c:pt idx="35">
                  <c:v>607</c:v>
                </c:pt>
                <c:pt idx="36">
                  <c:v>443</c:v>
                </c:pt>
                <c:pt idx="37">
                  <c:v>286</c:v>
                </c:pt>
                <c:pt idx="38">
                  <c:v>209</c:v>
                </c:pt>
                <c:pt idx="39">
                  <c:v>545</c:v>
                </c:pt>
                <c:pt idx="40">
                  <c:v>393</c:v>
                </c:pt>
                <c:pt idx="41">
                  <c:v>295</c:v>
                </c:pt>
                <c:pt idx="42">
                  <c:v>684</c:v>
                </c:pt>
              </c:numCache>
            </c:numRef>
          </c:val>
          <c:extLst>
            <c:ext xmlns:c16="http://schemas.microsoft.com/office/drawing/2014/chart" uri="{C3380CC4-5D6E-409C-BE32-E72D297353CC}">
              <c16:uniqueId val="{00000001-3D20-4F26-A0AD-4802F5200BE3}"/>
            </c:ext>
          </c:extLst>
        </c:ser>
        <c:dLbls>
          <c:dLblPos val="outEnd"/>
          <c:showLegendKey val="0"/>
          <c:showVal val="1"/>
          <c:showCatName val="0"/>
          <c:showSerName val="0"/>
          <c:showPercent val="0"/>
          <c:showBubbleSize val="0"/>
        </c:dLbls>
        <c:gapWidth val="115"/>
        <c:overlap val="-20"/>
        <c:axId val="1629930928"/>
        <c:axId val="1629931760"/>
      </c:barChart>
      <c:catAx>
        <c:axId val="16299309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31760"/>
        <c:crosses val="autoZero"/>
        <c:auto val="1"/>
        <c:lblAlgn val="ctr"/>
        <c:lblOffset val="100"/>
        <c:noMultiLvlLbl val="0"/>
      </c:catAx>
      <c:valAx>
        <c:axId val="162993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3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[Kiran Prasanth_20MBAR0038.xlsx]Branch-3 Analysis!PivotTable27</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Weekly Trend Analysis - Branch 3</a:t>
            </a:r>
          </a:p>
        </c:rich>
      </c:tx>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'Branch-3 Analysis'!$B$4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multiLvlStrRef>
              <c:f>'Branch-3 Analysis'!$A$5:$A$54</c:f>
              <c:multiLvlStrCache>
                <c:ptCount val="43"/>
                <c:lvl>
                  <c:pt idx="0">
                    <c:v>9 to 10</c:v>
                  </c:pt>
                  <c:pt idx="1">
                    <c:v>10 to 11</c:v>
                  </c:pt>
                  <c:pt idx="2">
                    <c:v>11 to noon</c:v>
                  </c:pt>
                  <c:pt idx="3">
                    <c:v>Noon to 1</c:v>
                  </c:pt>
                  <c:pt idx="4">
                    <c:v>1 to 2</c:v>
                  </c:pt>
                  <c:pt idx="5">
                    <c:v>2 to 3</c:v>
                  </c:pt>
                  <c:pt idx="6">
                    <c:v>3 to 4</c:v>
                  </c:pt>
                  <c:pt idx="7">
                    <c:v>4 to 5</c:v>
                  </c:pt>
                  <c:pt idx="8">
                    <c:v>9 to 10</c:v>
                  </c:pt>
                  <c:pt idx="9">
                    <c:v>10 to 11</c:v>
                  </c:pt>
                  <c:pt idx="10">
                    <c:v>11 to noon</c:v>
                  </c:pt>
                  <c:pt idx="11">
                    <c:v>Noon to 1</c:v>
                  </c:pt>
                  <c:pt idx="12">
                    <c:v>1 to 2</c:v>
                  </c:pt>
                  <c:pt idx="13">
                    <c:v>2 to 3</c:v>
                  </c:pt>
                  <c:pt idx="14">
                    <c:v>3 to 4</c:v>
                  </c:pt>
                  <c:pt idx="15">
                    <c:v>4 to 5</c:v>
                  </c:pt>
                  <c:pt idx="16">
                    <c:v>9 to 10</c:v>
                  </c:pt>
                  <c:pt idx="17">
                    <c:v>10 to 11</c:v>
                  </c:pt>
                  <c:pt idx="18">
                    <c:v>11 to noon</c:v>
                  </c:pt>
                  <c:pt idx="19">
                    <c:v>Noon to 1</c:v>
                  </c:pt>
                  <c:pt idx="20">
                    <c:v>1 to 2</c:v>
                  </c:pt>
                  <c:pt idx="21">
                    <c:v>2 to 3</c:v>
                  </c:pt>
                  <c:pt idx="22">
                    <c:v>3 to 4</c:v>
                  </c:pt>
                  <c:pt idx="23">
                    <c:v>4 to 5</c:v>
                  </c:pt>
                  <c:pt idx="24">
                    <c:v>9 to 10</c:v>
                  </c:pt>
                  <c:pt idx="25">
                    <c:v>10 to 11</c:v>
                  </c:pt>
                  <c:pt idx="26">
                    <c:v>11 to noon</c:v>
                  </c:pt>
                  <c:pt idx="27">
                    <c:v>Noon to 1</c:v>
                  </c:pt>
                  <c:pt idx="28">
                    <c:v>1 to 2</c:v>
                  </c:pt>
                  <c:pt idx="29">
                    <c:v>2 to 3</c:v>
                  </c:pt>
                  <c:pt idx="30">
                    <c:v>3 to 4</c:v>
                  </c:pt>
                  <c:pt idx="31">
                    <c:v>4 to 5</c:v>
                  </c:pt>
                  <c:pt idx="32">
                    <c:v>9 to 10</c:v>
                  </c:pt>
                  <c:pt idx="33">
                    <c:v>10 to 11</c:v>
                  </c:pt>
                  <c:pt idx="34">
                    <c:v>11 to noon</c:v>
                  </c:pt>
                  <c:pt idx="35">
                    <c:v>Noon to 1</c:v>
                  </c:pt>
                  <c:pt idx="36">
                    <c:v>1 to 2</c:v>
                  </c:pt>
                  <c:pt idx="37">
                    <c:v>2 to 3</c:v>
                  </c:pt>
                  <c:pt idx="38">
                    <c:v>3 to 4</c:v>
                  </c:pt>
                  <c:pt idx="39">
                    <c:v>4 to 5</c:v>
                  </c:pt>
                  <c:pt idx="40">
                    <c:v>9 to 10</c:v>
                  </c:pt>
                  <c:pt idx="41">
                    <c:v>10 to 11</c:v>
                  </c:pt>
                  <c:pt idx="42">
                    <c:v>11 to noon</c:v>
                  </c:pt>
                </c:lvl>
                <c:lvl>
                  <c:pt idx="0">
                    <c:v>Mon</c:v>
                  </c:pt>
                  <c:pt idx="8">
                    <c:v>Tue</c:v>
                  </c:pt>
                  <c:pt idx="16">
                    <c:v>Wed</c:v>
                  </c:pt>
                  <c:pt idx="24">
                    <c:v>Thu</c:v>
                  </c:pt>
                  <c:pt idx="32">
                    <c:v>Fri</c:v>
                  </c:pt>
                  <c:pt idx="40">
                    <c:v>Sat</c:v>
                  </c:pt>
                </c:lvl>
              </c:multiLvlStrCache>
            </c:multiLvlStrRef>
          </c:cat>
          <c:val>
            <c:numRef>
              <c:f>'Branch-3 Analysis'!$B$5:$B$54</c:f>
              <c:numCache>
                <c:formatCode>General</c:formatCode>
                <c:ptCount val="43"/>
                <c:pt idx="0">
                  <c:v>181</c:v>
                </c:pt>
                <c:pt idx="1">
                  <c:v>140</c:v>
                </c:pt>
                <c:pt idx="2">
                  <c:v>307</c:v>
                </c:pt>
                <c:pt idx="3">
                  <c:v>362</c:v>
                </c:pt>
                <c:pt idx="4">
                  <c:v>209</c:v>
                </c:pt>
                <c:pt idx="5">
                  <c:v>168</c:v>
                </c:pt>
                <c:pt idx="6">
                  <c:v>105</c:v>
                </c:pt>
                <c:pt idx="7">
                  <c:v>337</c:v>
                </c:pt>
                <c:pt idx="8">
                  <c:v>148</c:v>
                </c:pt>
                <c:pt idx="9">
                  <c:v>128</c:v>
                </c:pt>
                <c:pt idx="10">
                  <c:v>295</c:v>
                </c:pt>
                <c:pt idx="11">
                  <c:v>363</c:v>
                </c:pt>
                <c:pt idx="12">
                  <c:v>230</c:v>
                </c:pt>
                <c:pt idx="13">
                  <c:v>170</c:v>
                </c:pt>
                <c:pt idx="14">
                  <c:v>123</c:v>
                </c:pt>
                <c:pt idx="15">
                  <c:v>332</c:v>
                </c:pt>
                <c:pt idx="16">
                  <c:v>154</c:v>
                </c:pt>
                <c:pt idx="17">
                  <c:v>104</c:v>
                </c:pt>
                <c:pt idx="18">
                  <c:v>312</c:v>
                </c:pt>
                <c:pt idx="19">
                  <c:v>334</c:v>
                </c:pt>
                <c:pt idx="20">
                  <c:v>257</c:v>
                </c:pt>
                <c:pt idx="21">
                  <c:v>205</c:v>
                </c:pt>
                <c:pt idx="22">
                  <c:v>97</c:v>
                </c:pt>
                <c:pt idx="23">
                  <c:v>327</c:v>
                </c:pt>
                <c:pt idx="24">
                  <c:v>156</c:v>
                </c:pt>
                <c:pt idx="25">
                  <c:v>124</c:v>
                </c:pt>
                <c:pt idx="26">
                  <c:v>268</c:v>
                </c:pt>
                <c:pt idx="27">
                  <c:v>371</c:v>
                </c:pt>
                <c:pt idx="28">
                  <c:v>248</c:v>
                </c:pt>
                <c:pt idx="29">
                  <c:v>166</c:v>
                </c:pt>
                <c:pt idx="30">
                  <c:v>116</c:v>
                </c:pt>
                <c:pt idx="31">
                  <c:v>343</c:v>
                </c:pt>
                <c:pt idx="32">
                  <c:v>293</c:v>
                </c:pt>
                <c:pt idx="33">
                  <c:v>223</c:v>
                </c:pt>
                <c:pt idx="34">
                  <c:v>510</c:v>
                </c:pt>
                <c:pt idx="35">
                  <c:v>607</c:v>
                </c:pt>
                <c:pt idx="36">
                  <c:v>443</c:v>
                </c:pt>
                <c:pt idx="37">
                  <c:v>286</c:v>
                </c:pt>
                <c:pt idx="38">
                  <c:v>209</c:v>
                </c:pt>
                <c:pt idx="39">
                  <c:v>545</c:v>
                </c:pt>
                <c:pt idx="40">
                  <c:v>393</c:v>
                </c:pt>
                <c:pt idx="41">
                  <c:v>295</c:v>
                </c:pt>
                <c:pt idx="42">
                  <c:v>684</c:v>
                </c:pt>
              </c:numCache>
            </c:numRef>
          </c:val>
          <c:smooth val="0"/>
          <c:extLst>
            <c:ext xmlns:c16="http://schemas.microsoft.com/office/drawing/2014/chart" uri="{C3380CC4-5D6E-409C-BE32-E72D297353CC}">
              <c16:uniqueId val="{00000000-984D-4D18-9002-718608AFEBA3}"/>
            </c:ext>
          </c:extLst>
        </c:ser>
        <c:dLbls>
          <c:showLegendKey val="0"/>
          <c:showVal val="0"/>
          <c:showCatName val="0"/>
          <c:showSerName val="0"/>
          <c:showPercent val="0"/>
          <c:showBubbleSize val="0"/>
        </c:dLbls>
        <c:marker val="1"/>
        <c:smooth val="0"/>
        <c:axId val="2004643040"/>
        <c:axId val="2004644288"/>
      </c:lineChart>
      <c:catAx>
        <c:axId val="2004643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4644288"/>
        <c:crosses val="autoZero"/>
        <c:auto val="1"/>
        <c:lblAlgn val="ctr"/>
        <c:lblOffset val="100"/>
        <c:noMultiLvlLbl val="0"/>
      </c:catAx>
      <c:valAx>
        <c:axId val="200464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464304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IN"/>
              <a:t>Day-wise Customer Arrival Analysis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'Overall Analysis'!$H$4</c:f>
              <c:strCache>
                <c:ptCount val="1"/>
                <c:pt idx="0">
                  <c:v>Monday</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'Overall Analysis'!$G$5:$G$8</c:f>
              <c:strCache>
                <c:ptCount val="4"/>
                <c:pt idx="0">
                  <c:v>Main Branch</c:v>
                </c:pt>
                <c:pt idx="1">
                  <c:v>Branch 1</c:v>
                </c:pt>
                <c:pt idx="2">
                  <c:v>Branch 2</c:v>
                </c:pt>
                <c:pt idx="3">
                  <c:v>Branch 3</c:v>
                </c:pt>
              </c:strCache>
            </c:strRef>
          </c:cat>
          <c:val>
            <c:numRef>
              <c:f>'Overall Analysis'!$H$5:$H$8</c:f>
              <c:numCache>
                <c:formatCode>General</c:formatCode>
                <c:ptCount val="4"/>
                <c:pt idx="0">
                  <c:v>3562</c:v>
                </c:pt>
                <c:pt idx="1">
                  <c:v>1808</c:v>
                </c:pt>
                <c:pt idx="2">
                  <c:v>1830</c:v>
                </c:pt>
                <c:pt idx="3">
                  <c:v>1809</c:v>
                </c:pt>
              </c:numCache>
            </c:numRef>
          </c:val>
          <c:extLst>
            <c:ext xmlns:c16="http://schemas.microsoft.com/office/drawing/2014/chart" uri="{C3380CC4-5D6E-409C-BE32-E72D297353CC}">
              <c16:uniqueId val="{00000000-6123-4D36-A8A0-2ECEB5A7B749}"/>
            </c:ext>
          </c:extLst>
        </c:ser>
        <c:ser>
          <c:idx val="1"/>
          <c:order val="1"/>
          <c:tx>
            <c:strRef>
              <c:f>'Overall Analysis'!$I$4</c:f>
              <c:strCache>
                <c:ptCount val="1"/>
                <c:pt idx="0">
                  <c:v>Tuesday</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'Overall Analysis'!$G$5:$G$8</c:f>
              <c:strCache>
                <c:ptCount val="4"/>
                <c:pt idx="0">
                  <c:v>Main Branch</c:v>
                </c:pt>
                <c:pt idx="1">
                  <c:v>Branch 1</c:v>
                </c:pt>
                <c:pt idx="2">
                  <c:v>Branch 2</c:v>
                </c:pt>
                <c:pt idx="3">
                  <c:v>Branch 3</c:v>
                </c:pt>
              </c:strCache>
            </c:strRef>
          </c:cat>
          <c:val>
            <c:numRef>
              <c:f>'Overall Analysis'!$I$5:$I$8</c:f>
              <c:numCache>
                <c:formatCode>General</c:formatCode>
                <c:ptCount val="4"/>
                <c:pt idx="0">
                  <c:v>3605</c:v>
                </c:pt>
                <c:pt idx="1">
                  <c:v>1815</c:v>
                </c:pt>
                <c:pt idx="2">
                  <c:v>1801</c:v>
                </c:pt>
                <c:pt idx="3">
                  <c:v>1789</c:v>
                </c:pt>
              </c:numCache>
            </c:numRef>
          </c:val>
          <c:extLst>
            <c:ext xmlns:c16="http://schemas.microsoft.com/office/drawing/2014/chart" uri="{C3380CC4-5D6E-409C-BE32-E72D297353CC}">
              <c16:uniqueId val="{00000001-6123-4D36-A8A0-2ECEB5A7B749}"/>
            </c:ext>
          </c:extLst>
        </c:ser>
        <c:ser>
          <c:idx val="2"/>
          <c:order val="2"/>
          <c:tx>
            <c:strRef>
              <c:f>'Overall Analysis'!$J$4</c:f>
              <c:strCache>
                <c:ptCount val="1"/>
                <c:pt idx="0">
                  <c:v>Wednesday</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'Overall Analysis'!$G$5:$G$8</c:f>
              <c:strCache>
                <c:ptCount val="4"/>
                <c:pt idx="0">
                  <c:v>Main Branch</c:v>
                </c:pt>
                <c:pt idx="1">
                  <c:v>Branch 1</c:v>
                </c:pt>
                <c:pt idx="2">
                  <c:v>Branch 2</c:v>
                </c:pt>
                <c:pt idx="3">
                  <c:v>Branch 3</c:v>
                </c:pt>
              </c:strCache>
            </c:strRef>
          </c:cat>
          <c:val>
            <c:numRef>
              <c:f>'Overall Analysis'!$J$5:$J$8</c:f>
              <c:numCache>
                <c:formatCode>General</c:formatCode>
                <c:ptCount val="4"/>
                <c:pt idx="0">
                  <c:v>3594</c:v>
                </c:pt>
                <c:pt idx="1">
                  <c:v>1763</c:v>
                </c:pt>
                <c:pt idx="2">
                  <c:v>1851</c:v>
                </c:pt>
                <c:pt idx="3">
                  <c:v>1790</c:v>
                </c:pt>
              </c:numCache>
            </c:numRef>
          </c:val>
          <c:extLst>
            <c:ext xmlns:c16="http://schemas.microsoft.com/office/drawing/2014/chart" uri="{C3380CC4-5D6E-409C-BE32-E72D297353CC}">
              <c16:uniqueId val="{00000002-6123-4D36-A8A0-2ECEB5A7B749}"/>
            </c:ext>
          </c:extLst>
        </c:ser>
        <c:ser>
          <c:idx val="3"/>
          <c:order val="3"/>
          <c:tx>
            <c:strRef>
              <c:f>'Overall Analysis'!$K$4</c:f>
              <c:strCache>
                <c:ptCount val="1"/>
                <c:pt idx="0">
                  <c:v>Thrusday</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'Overall Analysis'!$G$5:$G$8</c:f>
              <c:strCache>
                <c:ptCount val="4"/>
                <c:pt idx="0">
                  <c:v>Main Branch</c:v>
                </c:pt>
                <c:pt idx="1">
                  <c:v>Branch 1</c:v>
                </c:pt>
                <c:pt idx="2">
                  <c:v>Branch 2</c:v>
                </c:pt>
                <c:pt idx="3">
                  <c:v>Branch 3</c:v>
                </c:pt>
              </c:strCache>
            </c:strRef>
          </c:cat>
          <c:val>
            <c:numRef>
              <c:f>'Overall Analysis'!$K$5:$K$8</c:f>
              <c:numCache>
                <c:formatCode>General</c:formatCode>
                <c:ptCount val="4"/>
                <c:pt idx="0">
                  <c:v>3463</c:v>
                </c:pt>
                <c:pt idx="1">
                  <c:v>1762</c:v>
                </c:pt>
                <c:pt idx="2">
                  <c:v>1770</c:v>
                </c:pt>
                <c:pt idx="3">
                  <c:v>1792</c:v>
                </c:pt>
              </c:numCache>
            </c:numRef>
          </c:val>
          <c:extLst>
            <c:ext xmlns:c16="http://schemas.microsoft.com/office/drawing/2014/chart" uri="{C3380CC4-5D6E-409C-BE32-E72D297353CC}">
              <c16:uniqueId val="{00000003-6123-4D36-A8A0-2ECEB5A7B749}"/>
            </c:ext>
          </c:extLst>
        </c:ser>
        <c:ser>
          <c:idx val="4"/>
          <c:order val="4"/>
          <c:tx>
            <c:strRef>
              <c:f>'Overall Analysis'!$L$4</c:f>
              <c:strCache>
                <c:ptCount val="1"/>
                <c:pt idx="0">
                  <c:v>Friday</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'Overall Analysis'!$G$5:$G$8</c:f>
              <c:strCache>
                <c:ptCount val="4"/>
                <c:pt idx="0">
                  <c:v>Main Branch</c:v>
                </c:pt>
                <c:pt idx="1">
                  <c:v>Branch 1</c:v>
                </c:pt>
                <c:pt idx="2">
                  <c:v>Branch 2</c:v>
                </c:pt>
                <c:pt idx="3">
                  <c:v>Branch 3</c:v>
                </c:pt>
              </c:strCache>
            </c:strRef>
          </c:cat>
          <c:val>
            <c:numRef>
              <c:f>'Overall Analysis'!$L$5:$L$8</c:f>
              <c:numCache>
                <c:formatCode>General</c:formatCode>
                <c:ptCount val="4"/>
                <c:pt idx="0">
                  <c:v>6030</c:v>
                </c:pt>
                <c:pt idx="1">
                  <c:v>3203</c:v>
                </c:pt>
                <c:pt idx="2">
                  <c:v>3124</c:v>
                </c:pt>
                <c:pt idx="3">
                  <c:v>3116</c:v>
                </c:pt>
              </c:numCache>
            </c:numRef>
          </c:val>
          <c:extLst>
            <c:ext xmlns:c16="http://schemas.microsoft.com/office/drawing/2014/chart" uri="{C3380CC4-5D6E-409C-BE32-E72D297353CC}">
              <c16:uniqueId val="{00000004-6123-4D36-A8A0-2ECEB5A7B749}"/>
            </c:ext>
          </c:extLst>
        </c:ser>
        <c:ser>
          <c:idx val="5"/>
          <c:order val="5"/>
          <c:tx>
            <c:strRef>
              <c:f>'Overall Analysis'!$M$4</c:f>
              <c:strCache>
                <c:ptCount val="1"/>
                <c:pt idx="0">
                  <c:v>Saturday</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'Overall Analysis'!$G$5:$G$8</c:f>
              <c:strCache>
                <c:ptCount val="4"/>
                <c:pt idx="0">
                  <c:v>Main Branch</c:v>
                </c:pt>
                <c:pt idx="1">
                  <c:v>Branch 1</c:v>
                </c:pt>
                <c:pt idx="2">
                  <c:v>Branch 2</c:v>
                </c:pt>
                <c:pt idx="3">
                  <c:v>Branch 3</c:v>
                </c:pt>
              </c:strCache>
            </c:strRef>
          </c:cat>
          <c:val>
            <c:numRef>
              <c:f>'Overall Analysis'!$M$5:$M$8</c:f>
              <c:numCache>
                <c:formatCode>General</c:formatCode>
                <c:ptCount val="4"/>
                <c:pt idx="0">
                  <c:v>2735</c:v>
                </c:pt>
                <c:pt idx="1">
                  <c:v>1416</c:v>
                </c:pt>
                <c:pt idx="2">
                  <c:v>1359</c:v>
                </c:pt>
                <c:pt idx="3">
                  <c:v>1372</c:v>
                </c:pt>
              </c:numCache>
            </c:numRef>
          </c:val>
          <c:extLst>
            <c:ext xmlns:c16="http://schemas.microsoft.com/office/drawing/2014/chart" uri="{C3380CC4-5D6E-409C-BE32-E72D297353CC}">
              <c16:uniqueId val="{00000005-6123-4D36-A8A0-2ECEB5A7B749}"/>
            </c:ext>
          </c:extLst>
        </c:ser>
        <c:dLbls>
          <c:showLegendKey val="0"/>
          <c:showVal val="1"/>
          <c:showCatName val="0"/>
          <c:showSerName val="0"/>
          <c:showPercent val="0"/>
          <c:showBubbleSize val="0"/>
        </c:dLbls>
        <c:gapWidth val="150"/>
        <c:overlap val="-25"/>
        <c:axId val="1620665184"/>
        <c:axId val="1620666016"/>
      </c:barChart>
      <c:catAx>
        <c:axId val="162066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620666016"/>
        <c:crosses val="autoZero"/>
        <c:auto val="1"/>
        <c:lblAlgn val="ctr"/>
        <c:lblOffset val="100"/>
        <c:noMultiLvlLbl val="0"/>
      </c:catAx>
      <c:valAx>
        <c:axId val="1620666016"/>
        <c:scaling>
          <c:orientation val="minMax"/>
        </c:scaling>
        <c:delete val="1"/>
        <c:axPos val="l"/>
        <c:numFmt formatCode="General" sourceLinked="1"/>
        <c:majorTickMark val="none"/>
        <c:minorTickMark val="none"/>
        <c:tickLblPos val="nextTo"/>
        <c:crossAx val="16206651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259080</xdr:colOff>
      <xdr:row>2</xdr:row>
      <xdr:rowOff>76200</xdr:rowOff>
    </xdr:from>
    <xdr:to>
      <xdr:col>12</xdr:col>
      <xdr:colOff>259080</xdr:colOff>
      <xdr:row>30</xdr:row>
      <xdr:rowOff>129540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281940</xdr:colOff>
      <xdr:row>3</xdr:row>
      <xdr:rowOff>144780</xdr:rowOff>
    </xdr:from>
    <xdr:to>
      <xdr:col>20</xdr:col>
      <xdr:colOff>251460</xdr:colOff>
      <xdr:row>21</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2</xdr:row>
      <xdr:rowOff>137160</xdr:rowOff>
    </xdr:from>
    <xdr:to>
      <xdr:col>12</xdr:col>
      <xdr:colOff>449580</xdr:colOff>
      <xdr:row>31</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449580</xdr:colOff>
      <xdr:row>5</xdr:row>
      <xdr:rowOff>15240</xdr:rowOff>
    </xdr:from>
    <xdr:to>
      <xdr:col>20</xdr:col>
      <xdr:colOff>99060</xdr:colOff>
      <xdr:row>23</xdr:row>
      <xdr:rowOff>91440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327660</xdr:colOff>
      <xdr:row>2</xdr:row>
      <xdr:rowOff>144780</xdr:rowOff>
    </xdr:from>
    <xdr:to>
      <xdr:col>12</xdr:col>
      <xdr:colOff>579120</xdr:colOff>
      <xdr:row>31</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601980</xdr:colOff>
      <xdr:row>5</xdr:row>
      <xdr:rowOff>15240</xdr:rowOff>
    </xdr:from>
    <xdr:to>
      <xdr:col>20</xdr:col>
      <xdr:colOff>91440</xdr:colOff>
      <xdr:row>23</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335280</xdr:colOff>
      <xdr:row>2</xdr:row>
      <xdr:rowOff>175260</xdr:rowOff>
    </xdr:from>
    <xdr:to>
      <xdr:col>13</xdr:col>
      <xdr:colOff>45720</xdr:colOff>
      <xdr:row>31</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45720</xdr:colOff>
      <xdr:row>4</xdr:row>
      <xdr:rowOff>137160</xdr:rowOff>
    </xdr:from>
    <xdr:to>
      <xdr:col>20</xdr:col>
      <xdr:colOff>91440</xdr:colOff>
      <xdr:row>23</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1013460</xdr:colOff>
      <xdr:row>8</xdr:row>
      <xdr:rowOff>137160</xdr:rowOff>
    </xdr:from>
    <xdr:to>
      <xdr:col>12</xdr:col>
      <xdr:colOff>731520</xdr:colOff>
      <xdr:row>27</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731520</xdr:colOff>
      <xdr:row>14</xdr:row>
      <xdr:rowOff>22860</xdr:rowOff>
    </xdr:from>
    <xdr:to>
      <xdr:col>14</xdr:col>
      <xdr:colOff>937260</xdr:colOff>
      <xdr:row>27</xdr:row>
      <xdr:rowOff>81915</xdr:rowOff>
    </xdr:to>
    <mc:AlternateContent xmlns:mc="http://schemas.openxmlformats.org/markup-compatibility/2006">
      <mc:Choice xmlns:a14="http://schemas.microsoft.com/office/drawing/2010/main" Requires="a14">
        <xdr:graphicFrame macro="">
          <xdr:nvGraphicFramePr>
            <xdr:cNvPr id="3" name="Hou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1948160" y="2758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1</xdr:colOff>
      <xdr:row>2</xdr:row>
      <xdr:rowOff>104775</xdr:rowOff>
    </xdr:from>
    <xdr:to>
      <xdr:col>10</xdr:col>
      <xdr:colOff>571501</xdr:colOff>
      <xdr:row>6</xdr:row>
      <xdr:rowOff>57150</xdr:rowOff>
    </xdr:to>
    <xdr:sp macro="" textlink="">
      <xdr:nvSpPr>
        <xdr:cNvPr id="2" name="TextBox 1"/>
        <xdr:cNvSpPr txBox="1"/>
      </xdr:nvSpPr>
      <xdr:spPr>
        <a:xfrm>
          <a:off x="4381501" y="428625"/>
          <a:ext cx="2400300"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These show the</a:t>
          </a:r>
          <a:r>
            <a:rPr lang="en-US" sz="1100" baseline="0"/>
            <a:t> number of customer arrivals for consecutive hourly periods.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ran" refreshedDate="44327.640747685182" createdVersion="6" refreshedVersion="6" minRefreshableVersion="3" recordCount="430">
  <cacheSource type="worksheet">
    <worksheetSource ref="A1:F431" sheet="Data"/>
  </cacheSource>
  <cacheFields count="6">
    <cacheField name="Day" numFmtId="0">
      <sharedItems count="6">
        <s v="Mon"/>
        <s v="Tue"/>
        <s v="Wed"/>
        <s v="Thu"/>
        <s v="Fri"/>
        <s v="Sat"/>
      </sharedItems>
    </cacheField>
    <cacheField name="Hour" numFmtId="0">
      <sharedItems count="8">
        <s v="9 to 10"/>
        <s v="10 to 11"/>
        <s v="11 to noon"/>
        <s v="Noon to 1"/>
        <s v="1 to 2"/>
        <s v="2 to 3"/>
        <s v="3 to 4"/>
        <s v="4 to 5"/>
      </sharedItems>
    </cacheField>
    <cacheField name="Main" numFmtId="0">
      <sharedItems containsSemiMixedTypes="0" containsString="0" containsNumber="1" containsInteger="1" minValue="13" maxValue="158" count="105">
        <n v="29"/>
        <n v="35"/>
        <n v="31"/>
        <n v="36"/>
        <n v="45"/>
        <n v="86"/>
        <n v="38"/>
        <n v="26"/>
        <n v="34"/>
        <n v="53"/>
        <n v="83"/>
        <n v="39"/>
        <n v="41"/>
        <n v="75"/>
        <n v="30"/>
        <n v="40"/>
        <n v="52"/>
        <n v="72"/>
        <n v="42"/>
        <n v="25"/>
        <n v="57"/>
        <n v="93"/>
        <n v="43"/>
        <n v="27"/>
        <n v="60"/>
        <n v="79"/>
        <n v="32"/>
        <n v="37"/>
        <n v="58"/>
        <n v="84"/>
        <n v="22"/>
        <n v="33"/>
        <n v="50"/>
        <n v="77"/>
        <n v="85"/>
        <n v="24"/>
        <n v="28"/>
        <n v="59"/>
        <n v="87"/>
        <n v="44"/>
        <n v="47"/>
        <n v="18"/>
        <n v="19"/>
        <n v="13"/>
        <n v="56"/>
        <n v="21"/>
        <n v="23"/>
        <n v="54"/>
        <n v="20"/>
        <n v="46"/>
        <n v="67"/>
        <n v="48"/>
        <n v="65"/>
        <n v="15"/>
        <n v="16"/>
        <n v="71"/>
        <n v="94"/>
        <n v="135"/>
        <n v="62"/>
        <n v="64"/>
        <n v="96"/>
        <n v="123"/>
        <n v="51"/>
        <n v="105"/>
        <n v="138"/>
        <n v="55"/>
        <n v="131"/>
        <n v="61"/>
        <n v="66"/>
        <n v="107"/>
        <n v="125"/>
        <n v="90"/>
        <n v="134"/>
        <n v="78"/>
        <n v="121"/>
        <n v="128"/>
        <n v="117"/>
        <n v="141"/>
        <n v="110"/>
        <n v="140"/>
        <n v="102"/>
        <n v="158"/>
        <n v="68"/>
        <n v="82"/>
        <n v="70"/>
        <n v="129"/>
        <n v="108"/>
        <n v="74"/>
        <n v="126"/>
        <n v="76"/>
        <n v="120"/>
        <n v="73"/>
        <n v="91"/>
        <n v="69"/>
        <n v="124"/>
        <n v="63"/>
        <n v="139"/>
        <n v="80"/>
        <n v="49"/>
        <n v="88"/>
        <n v="17"/>
        <n v="109"/>
        <n v="114"/>
        <n v="118"/>
        <n v="95"/>
      </sharedItems>
    </cacheField>
    <cacheField name="Branch1" numFmtId="0">
      <sharedItems containsSemiMixedTypes="0" containsString="0" containsNumber="1" containsInteger="1" minValue="5" maxValue="87" count="68">
        <n v="20"/>
        <n v="14"/>
        <n v="13"/>
        <n v="11"/>
        <n v="41"/>
        <n v="38"/>
        <n v="16"/>
        <n v="17"/>
        <n v="12"/>
        <n v="34"/>
        <n v="39"/>
        <n v="22"/>
        <n v="15"/>
        <n v="45"/>
        <n v="8"/>
        <n v="21"/>
        <n v="46"/>
        <n v="18"/>
        <n v="9"/>
        <n v="35"/>
        <n v="37"/>
        <n v="19"/>
        <n v="26"/>
        <n v="43"/>
        <n v="23"/>
        <n v="49"/>
        <n v="27"/>
        <n v="32"/>
        <n v="36"/>
        <n v="47"/>
        <n v="28"/>
        <n v="10"/>
        <n v="25"/>
        <n v="6"/>
        <n v="29"/>
        <n v="33"/>
        <n v="24"/>
        <n v="30"/>
        <n v="5"/>
        <n v="66"/>
        <n v="76"/>
        <n v="31"/>
        <n v="53"/>
        <n v="70"/>
        <n v="61"/>
        <n v="42"/>
        <n v="67"/>
        <n v="44"/>
        <n v="87"/>
        <n v="52"/>
        <n v="62"/>
        <n v="68"/>
        <n v="48"/>
        <n v="73"/>
        <n v="64"/>
        <n v="40"/>
        <n v="55"/>
        <n v="65"/>
        <n v="63"/>
        <n v="71"/>
        <n v="51"/>
        <n v="59"/>
        <n v="50"/>
        <n v="7"/>
        <n v="56"/>
        <n v="74"/>
        <n v="54"/>
        <n v="69"/>
      </sharedItems>
    </cacheField>
    <cacheField name="Branch2" numFmtId="0">
      <sharedItems containsSemiMixedTypes="0" containsString="0" containsNumber="1" containsInteger="1" minValue="3" maxValue="79"/>
    </cacheField>
    <cacheField name="Branch3" numFmtId="0">
      <sharedItems containsSemiMixedTypes="0" containsString="0" containsNumber="1" containsInteger="1" minValue="4" maxValue="7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0">
  <r>
    <x v="0"/>
    <x v="0"/>
    <x v="0"/>
    <x v="0"/>
    <n v="20"/>
    <n v="18"/>
  </r>
  <r>
    <x v="1"/>
    <x v="0"/>
    <x v="1"/>
    <x v="1"/>
    <n v="13"/>
    <n v="15"/>
  </r>
  <r>
    <x v="2"/>
    <x v="0"/>
    <x v="2"/>
    <x v="2"/>
    <n v="19"/>
    <n v="15"/>
  </r>
  <r>
    <x v="3"/>
    <x v="0"/>
    <x v="3"/>
    <x v="3"/>
    <n v="16"/>
    <n v="13"/>
  </r>
  <r>
    <x v="4"/>
    <x v="0"/>
    <x v="4"/>
    <x v="4"/>
    <n v="30"/>
    <n v="27"/>
  </r>
  <r>
    <x v="5"/>
    <x v="0"/>
    <x v="5"/>
    <x v="5"/>
    <n v="30"/>
    <n v="32"/>
  </r>
  <r>
    <x v="0"/>
    <x v="0"/>
    <x v="6"/>
    <x v="6"/>
    <n v="24"/>
    <n v="19"/>
  </r>
  <r>
    <x v="1"/>
    <x v="0"/>
    <x v="7"/>
    <x v="0"/>
    <n v="20"/>
    <n v="15"/>
  </r>
  <r>
    <x v="2"/>
    <x v="0"/>
    <x v="8"/>
    <x v="7"/>
    <n v="16"/>
    <n v="16"/>
  </r>
  <r>
    <x v="3"/>
    <x v="0"/>
    <x v="7"/>
    <x v="8"/>
    <n v="19"/>
    <n v="18"/>
  </r>
  <r>
    <x v="4"/>
    <x v="0"/>
    <x v="9"/>
    <x v="9"/>
    <n v="29"/>
    <n v="30"/>
  </r>
  <r>
    <x v="5"/>
    <x v="0"/>
    <x v="10"/>
    <x v="10"/>
    <n v="40"/>
    <n v="39"/>
  </r>
  <r>
    <x v="0"/>
    <x v="0"/>
    <x v="11"/>
    <x v="8"/>
    <n v="11"/>
    <n v="20"/>
  </r>
  <r>
    <x v="1"/>
    <x v="0"/>
    <x v="1"/>
    <x v="11"/>
    <n v="17"/>
    <n v="13"/>
  </r>
  <r>
    <x v="2"/>
    <x v="0"/>
    <x v="12"/>
    <x v="12"/>
    <n v="23"/>
    <n v="21"/>
  </r>
  <r>
    <x v="3"/>
    <x v="0"/>
    <x v="12"/>
    <x v="8"/>
    <n v="12"/>
    <n v="15"/>
  </r>
  <r>
    <x v="4"/>
    <x v="0"/>
    <x v="9"/>
    <x v="5"/>
    <n v="42"/>
    <n v="30"/>
  </r>
  <r>
    <x v="5"/>
    <x v="0"/>
    <x v="13"/>
    <x v="13"/>
    <n v="36"/>
    <n v="37"/>
  </r>
  <r>
    <x v="0"/>
    <x v="0"/>
    <x v="7"/>
    <x v="7"/>
    <n v="9"/>
    <n v="13"/>
  </r>
  <r>
    <x v="1"/>
    <x v="0"/>
    <x v="14"/>
    <x v="14"/>
    <n v="24"/>
    <n v="15"/>
  </r>
  <r>
    <x v="2"/>
    <x v="0"/>
    <x v="15"/>
    <x v="7"/>
    <n v="17"/>
    <n v="18"/>
  </r>
  <r>
    <x v="3"/>
    <x v="0"/>
    <x v="8"/>
    <x v="7"/>
    <n v="16"/>
    <n v="22"/>
  </r>
  <r>
    <x v="4"/>
    <x v="0"/>
    <x v="16"/>
    <x v="15"/>
    <n v="26"/>
    <n v="32"/>
  </r>
  <r>
    <x v="5"/>
    <x v="0"/>
    <x v="17"/>
    <x v="16"/>
    <n v="39"/>
    <n v="45"/>
  </r>
  <r>
    <x v="0"/>
    <x v="0"/>
    <x v="18"/>
    <x v="17"/>
    <n v="18"/>
    <n v="17"/>
  </r>
  <r>
    <x v="1"/>
    <x v="0"/>
    <x v="19"/>
    <x v="7"/>
    <n v="13"/>
    <n v="24"/>
  </r>
  <r>
    <x v="2"/>
    <x v="0"/>
    <x v="14"/>
    <x v="18"/>
    <n v="15"/>
    <n v="10"/>
  </r>
  <r>
    <x v="3"/>
    <x v="0"/>
    <x v="19"/>
    <x v="2"/>
    <n v="17"/>
    <n v="20"/>
  </r>
  <r>
    <x v="4"/>
    <x v="0"/>
    <x v="20"/>
    <x v="19"/>
    <n v="29"/>
    <n v="24"/>
  </r>
  <r>
    <x v="5"/>
    <x v="0"/>
    <x v="21"/>
    <x v="20"/>
    <n v="47"/>
    <n v="32"/>
  </r>
  <r>
    <x v="0"/>
    <x v="0"/>
    <x v="22"/>
    <x v="21"/>
    <n v="14"/>
    <n v="18"/>
  </r>
  <r>
    <x v="1"/>
    <x v="0"/>
    <x v="23"/>
    <x v="6"/>
    <n v="18"/>
    <n v="16"/>
  </r>
  <r>
    <x v="2"/>
    <x v="0"/>
    <x v="7"/>
    <x v="12"/>
    <n v="15"/>
    <n v="16"/>
  </r>
  <r>
    <x v="3"/>
    <x v="0"/>
    <x v="0"/>
    <x v="15"/>
    <n v="14"/>
    <n v="16"/>
  </r>
  <r>
    <x v="4"/>
    <x v="0"/>
    <x v="24"/>
    <x v="22"/>
    <n v="27"/>
    <n v="32"/>
  </r>
  <r>
    <x v="5"/>
    <x v="0"/>
    <x v="25"/>
    <x v="23"/>
    <n v="40"/>
    <n v="37"/>
  </r>
  <r>
    <x v="0"/>
    <x v="0"/>
    <x v="26"/>
    <x v="24"/>
    <n v="13"/>
    <n v="13"/>
  </r>
  <r>
    <x v="1"/>
    <x v="0"/>
    <x v="8"/>
    <x v="15"/>
    <n v="15"/>
    <n v="17"/>
  </r>
  <r>
    <x v="2"/>
    <x v="0"/>
    <x v="27"/>
    <x v="2"/>
    <n v="15"/>
    <n v="12"/>
  </r>
  <r>
    <x v="3"/>
    <x v="0"/>
    <x v="12"/>
    <x v="1"/>
    <n v="18"/>
    <n v="16"/>
  </r>
  <r>
    <x v="4"/>
    <x v="0"/>
    <x v="28"/>
    <x v="22"/>
    <n v="24"/>
    <n v="33"/>
  </r>
  <r>
    <x v="5"/>
    <x v="0"/>
    <x v="29"/>
    <x v="25"/>
    <n v="35"/>
    <n v="38"/>
  </r>
  <r>
    <x v="0"/>
    <x v="0"/>
    <x v="30"/>
    <x v="7"/>
    <n v="20"/>
    <n v="24"/>
  </r>
  <r>
    <x v="1"/>
    <x v="0"/>
    <x v="26"/>
    <x v="11"/>
    <n v="19"/>
    <n v="8"/>
  </r>
  <r>
    <x v="2"/>
    <x v="0"/>
    <x v="31"/>
    <x v="7"/>
    <n v="9"/>
    <n v="17"/>
  </r>
  <r>
    <x v="3"/>
    <x v="0"/>
    <x v="7"/>
    <x v="7"/>
    <n v="18"/>
    <n v="14"/>
  </r>
  <r>
    <x v="4"/>
    <x v="0"/>
    <x v="32"/>
    <x v="26"/>
    <n v="31"/>
    <n v="32"/>
  </r>
  <r>
    <x v="5"/>
    <x v="0"/>
    <x v="33"/>
    <x v="27"/>
    <n v="43"/>
    <n v="43"/>
  </r>
  <r>
    <x v="0"/>
    <x v="0"/>
    <x v="27"/>
    <x v="12"/>
    <n v="20"/>
    <n v="18"/>
  </r>
  <r>
    <x v="1"/>
    <x v="0"/>
    <x v="18"/>
    <x v="12"/>
    <n v="18"/>
    <n v="12"/>
  </r>
  <r>
    <x v="2"/>
    <x v="0"/>
    <x v="30"/>
    <x v="21"/>
    <n v="13"/>
    <n v="13"/>
  </r>
  <r>
    <x v="3"/>
    <x v="0"/>
    <x v="0"/>
    <x v="0"/>
    <n v="16"/>
    <n v="15"/>
  </r>
  <r>
    <x v="4"/>
    <x v="0"/>
    <x v="24"/>
    <x v="28"/>
    <n v="38"/>
    <n v="31"/>
  </r>
  <r>
    <x v="5"/>
    <x v="0"/>
    <x v="34"/>
    <x v="29"/>
    <n v="52"/>
    <n v="40"/>
  </r>
  <r>
    <x v="0"/>
    <x v="0"/>
    <x v="31"/>
    <x v="2"/>
    <n v="10"/>
    <n v="21"/>
  </r>
  <r>
    <x v="1"/>
    <x v="0"/>
    <x v="19"/>
    <x v="17"/>
    <n v="22"/>
    <n v="13"/>
  </r>
  <r>
    <x v="2"/>
    <x v="0"/>
    <x v="35"/>
    <x v="1"/>
    <n v="24"/>
    <n v="16"/>
  </r>
  <r>
    <x v="3"/>
    <x v="0"/>
    <x v="36"/>
    <x v="2"/>
    <n v="16"/>
    <n v="7"/>
  </r>
  <r>
    <x v="4"/>
    <x v="0"/>
    <x v="37"/>
    <x v="30"/>
    <n v="19"/>
    <n v="22"/>
  </r>
  <r>
    <x v="5"/>
    <x v="0"/>
    <x v="38"/>
    <x v="26"/>
    <n v="38"/>
    <n v="50"/>
  </r>
  <r>
    <x v="0"/>
    <x v="1"/>
    <x v="7"/>
    <x v="2"/>
    <n v="13"/>
    <n v="12"/>
  </r>
  <r>
    <x v="1"/>
    <x v="1"/>
    <x v="30"/>
    <x v="18"/>
    <n v="11"/>
    <n v="10"/>
  </r>
  <r>
    <x v="2"/>
    <x v="1"/>
    <x v="30"/>
    <x v="31"/>
    <n v="13"/>
    <n v="15"/>
  </r>
  <r>
    <x v="3"/>
    <x v="1"/>
    <x v="19"/>
    <x v="7"/>
    <n v="11"/>
    <n v="12"/>
  </r>
  <r>
    <x v="4"/>
    <x v="1"/>
    <x v="39"/>
    <x v="32"/>
    <n v="22"/>
    <n v="19"/>
  </r>
  <r>
    <x v="5"/>
    <x v="1"/>
    <x v="40"/>
    <x v="26"/>
    <n v="30"/>
    <n v="27"/>
  </r>
  <r>
    <x v="0"/>
    <x v="1"/>
    <x v="30"/>
    <x v="7"/>
    <n v="16"/>
    <n v="13"/>
  </r>
  <r>
    <x v="1"/>
    <x v="1"/>
    <x v="41"/>
    <x v="12"/>
    <n v="12"/>
    <n v="9"/>
  </r>
  <r>
    <x v="2"/>
    <x v="1"/>
    <x v="42"/>
    <x v="8"/>
    <n v="19"/>
    <n v="7"/>
  </r>
  <r>
    <x v="3"/>
    <x v="1"/>
    <x v="7"/>
    <x v="18"/>
    <n v="10"/>
    <n v="9"/>
  </r>
  <r>
    <x v="4"/>
    <x v="1"/>
    <x v="26"/>
    <x v="12"/>
    <n v="20"/>
    <n v="22"/>
  </r>
  <r>
    <x v="5"/>
    <x v="1"/>
    <x v="12"/>
    <x v="27"/>
    <n v="20"/>
    <n v="37"/>
  </r>
  <r>
    <x v="0"/>
    <x v="1"/>
    <x v="30"/>
    <x v="33"/>
    <n v="11"/>
    <n v="12"/>
  </r>
  <r>
    <x v="1"/>
    <x v="1"/>
    <x v="43"/>
    <x v="12"/>
    <n v="14"/>
    <n v="16"/>
  </r>
  <r>
    <x v="2"/>
    <x v="1"/>
    <x v="7"/>
    <x v="31"/>
    <n v="10"/>
    <n v="12"/>
  </r>
  <r>
    <x v="3"/>
    <x v="1"/>
    <x v="35"/>
    <x v="31"/>
    <n v="14"/>
    <n v="14"/>
  </r>
  <r>
    <x v="4"/>
    <x v="1"/>
    <x v="1"/>
    <x v="17"/>
    <n v="21"/>
    <n v="26"/>
  </r>
  <r>
    <x v="5"/>
    <x v="1"/>
    <x v="44"/>
    <x v="34"/>
    <n v="24"/>
    <n v="31"/>
  </r>
  <r>
    <x v="0"/>
    <x v="1"/>
    <x v="45"/>
    <x v="1"/>
    <n v="3"/>
    <n v="15"/>
  </r>
  <r>
    <x v="1"/>
    <x v="1"/>
    <x v="41"/>
    <x v="1"/>
    <n v="13"/>
    <n v="19"/>
  </r>
  <r>
    <x v="2"/>
    <x v="1"/>
    <x v="46"/>
    <x v="8"/>
    <n v="12"/>
    <n v="5"/>
  </r>
  <r>
    <x v="3"/>
    <x v="1"/>
    <x v="35"/>
    <x v="8"/>
    <n v="13"/>
    <n v="8"/>
  </r>
  <r>
    <x v="4"/>
    <x v="1"/>
    <x v="18"/>
    <x v="24"/>
    <n v="24"/>
    <n v="31"/>
  </r>
  <r>
    <x v="5"/>
    <x v="1"/>
    <x v="47"/>
    <x v="5"/>
    <n v="30"/>
    <n v="33"/>
  </r>
  <r>
    <x v="0"/>
    <x v="1"/>
    <x v="23"/>
    <x v="3"/>
    <n v="18"/>
    <n v="12"/>
  </r>
  <r>
    <x v="1"/>
    <x v="1"/>
    <x v="23"/>
    <x v="31"/>
    <n v="14"/>
    <n v="11"/>
  </r>
  <r>
    <x v="2"/>
    <x v="1"/>
    <x v="48"/>
    <x v="1"/>
    <n v="12"/>
    <n v="11"/>
  </r>
  <r>
    <x v="3"/>
    <x v="1"/>
    <x v="7"/>
    <x v="7"/>
    <n v="12"/>
    <n v="12"/>
  </r>
  <r>
    <x v="4"/>
    <x v="1"/>
    <x v="49"/>
    <x v="24"/>
    <n v="16"/>
    <n v="23"/>
  </r>
  <r>
    <x v="5"/>
    <x v="1"/>
    <x v="50"/>
    <x v="35"/>
    <n v="22"/>
    <n v="22"/>
  </r>
  <r>
    <x v="0"/>
    <x v="1"/>
    <x v="35"/>
    <x v="2"/>
    <n v="19"/>
    <n v="19"/>
  </r>
  <r>
    <x v="1"/>
    <x v="1"/>
    <x v="48"/>
    <x v="31"/>
    <n v="14"/>
    <n v="8"/>
  </r>
  <r>
    <x v="2"/>
    <x v="1"/>
    <x v="36"/>
    <x v="18"/>
    <n v="13"/>
    <n v="8"/>
  </r>
  <r>
    <x v="3"/>
    <x v="1"/>
    <x v="30"/>
    <x v="14"/>
    <n v="10"/>
    <n v="14"/>
  </r>
  <r>
    <x v="4"/>
    <x v="1"/>
    <x v="15"/>
    <x v="36"/>
    <n v="23"/>
    <n v="25"/>
  </r>
  <r>
    <x v="5"/>
    <x v="1"/>
    <x v="51"/>
    <x v="37"/>
    <n v="29"/>
    <n v="17"/>
  </r>
  <r>
    <x v="0"/>
    <x v="1"/>
    <x v="30"/>
    <x v="8"/>
    <n v="10"/>
    <n v="13"/>
  </r>
  <r>
    <x v="1"/>
    <x v="1"/>
    <x v="45"/>
    <x v="8"/>
    <n v="11"/>
    <n v="12"/>
  </r>
  <r>
    <x v="2"/>
    <x v="1"/>
    <x v="7"/>
    <x v="33"/>
    <n v="21"/>
    <n v="12"/>
  </r>
  <r>
    <x v="3"/>
    <x v="1"/>
    <x v="35"/>
    <x v="38"/>
    <n v="14"/>
    <n v="19"/>
  </r>
  <r>
    <x v="4"/>
    <x v="1"/>
    <x v="15"/>
    <x v="7"/>
    <n v="16"/>
    <n v="11"/>
  </r>
  <r>
    <x v="5"/>
    <x v="1"/>
    <x v="52"/>
    <x v="26"/>
    <n v="25"/>
    <n v="29"/>
  </r>
  <r>
    <x v="0"/>
    <x v="1"/>
    <x v="45"/>
    <x v="3"/>
    <n v="9"/>
    <n v="20"/>
  </r>
  <r>
    <x v="1"/>
    <x v="1"/>
    <x v="19"/>
    <x v="3"/>
    <n v="15"/>
    <n v="17"/>
  </r>
  <r>
    <x v="2"/>
    <x v="1"/>
    <x v="35"/>
    <x v="1"/>
    <n v="9"/>
    <n v="12"/>
  </r>
  <r>
    <x v="3"/>
    <x v="1"/>
    <x v="23"/>
    <x v="18"/>
    <n v="7"/>
    <n v="13"/>
  </r>
  <r>
    <x v="4"/>
    <x v="1"/>
    <x v="1"/>
    <x v="11"/>
    <n v="20"/>
    <n v="18"/>
  </r>
  <r>
    <x v="5"/>
    <x v="1"/>
    <x v="37"/>
    <x v="10"/>
    <n v="27"/>
    <n v="30"/>
  </r>
  <r>
    <x v="0"/>
    <x v="1"/>
    <x v="42"/>
    <x v="7"/>
    <n v="11"/>
    <n v="12"/>
  </r>
  <r>
    <x v="1"/>
    <x v="1"/>
    <x v="46"/>
    <x v="0"/>
    <n v="14"/>
    <n v="10"/>
  </r>
  <r>
    <x v="2"/>
    <x v="1"/>
    <x v="53"/>
    <x v="14"/>
    <n v="10"/>
    <n v="8"/>
  </r>
  <r>
    <x v="3"/>
    <x v="1"/>
    <x v="48"/>
    <x v="3"/>
    <n v="7"/>
    <n v="15"/>
  </r>
  <r>
    <x v="4"/>
    <x v="1"/>
    <x v="31"/>
    <x v="7"/>
    <n v="25"/>
    <n v="25"/>
  </r>
  <r>
    <x v="5"/>
    <x v="1"/>
    <x v="52"/>
    <x v="27"/>
    <n v="28"/>
    <n v="30"/>
  </r>
  <r>
    <x v="0"/>
    <x v="1"/>
    <x v="54"/>
    <x v="18"/>
    <n v="5"/>
    <n v="12"/>
  </r>
  <r>
    <x v="1"/>
    <x v="1"/>
    <x v="45"/>
    <x v="7"/>
    <n v="11"/>
    <n v="16"/>
  </r>
  <r>
    <x v="2"/>
    <x v="1"/>
    <x v="35"/>
    <x v="8"/>
    <n v="13"/>
    <n v="14"/>
  </r>
  <r>
    <x v="3"/>
    <x v="1"/>
    <x v="48"/>
    <x v="1"/>
    <n v="11"/>
    <n v="8"/>
  </r>
  <r>
    <x v="4"/>
    <x v="1"/>
    <x v="9"/>
    <x v="8"/>
    <n v="19"/>
    <n v="23"/>
  </r>
  <r>
    <x v="5"/>
    <x v="1"/>
    <x v="37"/>
    <x v="22"/>
    <n v="34"/>
    <n v="39"/>
  </r>
  <r>
    <x v="0"/>
    <x v="2"/>
    <x v="20"/>
    <x v="30"/>
    <n v="26"/>
    <n v="29"/>
  </r>
  <r>
    <x v="1"/>
    <x v="2"/>
    <x v="32"/>
    <x v="37"/>
    <n v="38"/>
    <n v="34"/>
  </r>
  <r>
    <x v="2"/>
    <x v="2"/>
    <x v="55"/>
    <x v="0"/>
    <n v="30"/>
    <n v="27"/>
  </r>
  <r>
    <x v="3"/>
    <x v="2"/>
    <x v="16"/>
    <x v="37"/>
    <n v="30"/>
    <n v="21"/>
  </r>
  <r>
    <x v="4"/>
    <x v="2"/>
    <x v="56"/>
    <x v="39"/>
    <n v="48"/>
    <n v="47"/>
  </r>
  <r>
    <x v="5"/>
    <x v="2"/>
    <x v="57"/>
    <x v="40"/>
    <n v="79"/>
    <n v="71"/>
  </r>
  <r>
    <x v="0"/>
    <x v="2"/>
    <x v="58"/>
    <x v="32"/>
    <n v="36"/>
    <n v="19"/>
  </r>
  <r>
    <x v="1"/>
    <x v="2"/>
    <x v="44"/>
    <x v="32"/>
    <n v="25"/>
    <n v="33"/>
  </r>
  <r>
    <x v="2"/>
    <x v="2"/>
    <x v="51"/>
    <x v="41"/>
    <n v="22"/>
    <n v="17"/>
  </r>
  <r>
    <x v="3"/>
    <x v="2"/>
    <x v="59"/>
    <x v="30"/>
    <n v="27"/>
    <n v="38"/>
  </r>
  <r>
    <x v="4"/>
    <x v="2"/>
    <x v="60"/>
    <x v="42"/>
    <n v="52"/>
    <n v="51"/>
  </r>
  <r>
    <x v="5"/>
    <x v="2"/>
    <x v="61"/>
    <x v="43"/>
    <n v="76"/>
    <n v="74"/>
  </r>
  <r>
    <x v="0"/>
    <x v="2"/>
    <x v="20"/>
    <x v="0"/>
    <n v="32"/>
    <n v="31"/>
  </r>
  <r>
    <x v="1"/>
    <x v="2"/>
    <x v="62"/>
    <x v="30"/>
    <n v="26"/>
    <n v="20"/>
  </r>
  <r>
    <x v="2"/>
    <x v="2"/>
    <x v="59"/>
    <x v="27"/>
    <n v="23"/>
    <n v="35"/>
  </r>
  <r>
    <x v="3"/>
    <x v="2"/>
    <x v="62"/>
    <x v="0"/>
    <n v="27"/>
    <n v="35"/>
  </r>
  <r>
    <x v="4"/>
    <x v="2"/>
    <x v="63"/>
    <x v="29"/>
    <n v="49"/>
    <n v="51"/>
  </r>
  <r>
    <x v="5"/>
    <x v="2"/>
    <x v="64"/>
    <x v="44"/>
    <n v="64"/>
    <n v="73"/>
  </r>
  <r>
    <x v="0"/>
    <x v="2"/>
    <x v="44"/>
    <x v="30"/>
    <n v="31"/>
    <n v="26"/>
  </r>
  <r>
    <x v="1"/>
    <x v="2"/>
    <x v="59"/>
    <x v="27"/>
    <n v="22"/>
    <n v="36"/>
  </r>
  <r>
    <x v="2"/>
    <x v="2"/>
    <x v="52"/>
    <x v="27"/>
    <n v="31"/>
    <n v="41"/>
  </r>
  <r>
    <x v="3"/>
    <x v="2"/>
    <x v="65"/>
    <x v="30"/>
    <n v="31"/>
    <n v="33"/>
  </r>
  <r>
    <x v="4"/>
    <x v="2"/>
    <x v="63"/>
    <x v="45"/>
    <n v="39"/>
    <n v="66"/>
  </r>
  <r>
    <x v="5"/>
    <x v="2"/>
    <x v="66"/>
    <x v="39"/>
    <n v="66"/>
    <n v="70"/>
  </r>
  <r>
    <x v="0"/>
    <x v="2"/>
    <x v="67"/>
    <x v="32"/>
    <n v="31"/>
    <n v="29"/>
  </r>
  <r>
    <x v="1"/>
    <x v="2"/>
    <x v="44"/>
    <x v="34"/>
    <n v="34"/>
    <n v="31"/>
  </r>
  <r>
    <x v="2"/>
    <x v="2"/>
    <x v="68"/>
    <x v="37"/>
    <n v="30"/>
    <n v="45"/>
  </r>
  <r>
    <x v="3"/>
    <x v="2"/>
    <x v="44"/>
    <x v="37"/>
    <n v="29"/>
    <n v="19"/>
  </r>
  <r>
    <x v="4"/>
    <x v="2"/>
    <x v="69"/>
    <x v="25"/>
    <n v="51"/>
    <n v="45"/>
  </r>
  <r>
    <x v="5"/>
    <x v="2"/>
    <x v="70"/>
    <x v="46"/>
    <n v="77"/>
    <n v="74"/>
  </r>
  <r>
    <x v="0"/>
    <x v="2"/>
    <x v="47"/>
    <x v="30"/>
    <n v="22"/>
    <n v="37"/>
  </r>
  <r>
    <x v="1"/>
    <x v="2"/>
    <x v="65"/>
    <x v="37"/>
    <n v="26"/>
    <n v="20"/>
  </r>
  <r>
    <x v="2"/>
    <x v="2"/>
    <x v="65"/>
    <x v="47"/>
    <n v="23"/>
    <n v="38"/>
  </r>
  <r>
    <x v="3"/>
    <x v="2"/>
    <x v="37"/>
    <x v="27"/>
    <n v="27"/>
    <n v="23"/>
  </r>
  <r>
    <x v="4"/>
    <x v="2"/>
    <x v="71"/>
    <x v="16"/>
    <n v="43"/>
    <n v="54"/>
  </r>
  <r>
    <x v="5"/>
    <x v="2"/>
    <x v="72"/>
    <x v="48"/>
    <n v="59"/>
    <n v="56"/>
  </r>
  <r>
    <x v="0"/>
    <x v="2"/>
    <x v="68"/>
    <x v="26"/>
    <n v="22"/>
    <n v="32"/>
  </r>
  <r>
    <x v="1"/>
    <x v="2"/>
    <x v="51"/>
    <x v="30"/>
    <n v="30"/>
    <n v="28"/>
  </r>
  <r>
    <x v="2"/>
    <x v="2"/>
    <x v="73"/>
    <x v="26"/>
    <n v="31"/>
    <n v="33"/>
  </r>
  <r>
    <x v="3"/>
    <x v="2"/>
    <x v="47"/>
    <x v="26"/>
    <n v="39"/>
    <n v="27"/>
  </r>
  <r>
    <x v="4"/>
    <x v="2"/>
    <x v="74"/>
    <x v="49"/>
    <n v="44"/>
    <n v="37"/>
  </r>
  <r>
    <x v="5"/>
    <x v="2"/>
    <x v="75"/>
    <x v="43"/>
    <n v="68"/>
    <n v="67"/>
  </r>
  <r>
    <x v="0"/>
    <x v="2"/>
    <x v="9"/>
    <x v="27"/>
    <n v="22"/>
    <n v="33"/>
  </r>
  <r>
    <x v="1"/>
    <x v="2"/>
    <x v="67"/>
    <x v="19"/>
    <n v="33"/>
    <n v="28"/>
  </r>
  <r>
    <x v="2"/>
    <x v="2"/>
    <x v="55"/>
    <x v="9"/>
    <n v="39"/>
    <n v="27"/>
  </r>
  <r>
    <x v="3"/>
    <x v="2"/>
    <x v="20"/>
    <x v="27"/>
    <n v="28"/>
    <n v="18"/>
  </r>
  <r>
    <x v="4"/>
    <x v="2"/>
    <x v="76"/>
    <x v="50"/>
    <n v="51"/>
    <n v="47"/>
  </r>
  <r>
    <x v="5"/>
    <x v="2"/>
    <x v="77"/>
    <x v="50"/>
    <n v="72"/>
    <n v="68"/>
  </r>
  <r>
    <x v="0"/>
    <x v="2"/>
    <x v="9"/>
    <x v="11"/>
    <n v="24"/>
    <n v="37"/>
  </r>
  <r>
    <x v="1"/>
    <x v="2"/>
    <x v="52"/>
    <x v="24"/>
    <n v="32"/>
    <n v="29"/>
  </r>
  <r>
    <x v="2"/>
    <x v="2"/>
    <x v="67"/>
    <x v="9"/>
    <n v="36"/>
    <n v="29"/>
  </r>
  <r>
    <x v="3"/>
    <x v="2"/>
    <x v="16"/>
    <x v="36"/>
    <n v="22"/>
    <n v="23"/>
  </r>
  <r>
    <x v="4"/>
    <x v="2"/>
    <x v="78"/>
    <x v="23"/>
    <n v="46"/>
    <n v="62"/>
  </r>
  <r>
    <x v="5"/>
    <x v="2"/>
    <x v="79"/>
    <x v="51"/>
    <n v="61"/>
    <n v="67"/>
  </r>
  <r>
    <x v="0"/>
    <x v="2"/>
    <x v="52"/>
    <x v="30"/>
    <n v="26"/>
    <n v="34"/>
  </r>
  <r>
    <x v="1"/>
    <x v="2"/>
    <x v="44"/>
    <x v="34"/>
    <n v="34"/>
    <n v="36"/>
  </r>
  <r>
    <x v="2"/>
    <x v="2"/>
    <x v="28"/>
    <x v="20"/>
    <n v="31"/>
    <n v="20"/>
  </r>
  <r>
    <x v="3"/>
    <x v="2"/>
    <x v="51"/>
    <x v="32"/>
    <n v="29"/>
    <n v="31"/>
  </r>
  <r>
    <x v="4"/>
    <x v="2"/>
    <x v="80"/>
    <x v="52"/>
    <n v="44"/>
    <n v="50"/>
  </r>
  <r>
    <x v="5"/>
    <x v="2"/>
    <x v="81"/>
    <x v="53"/>
    <n v="68"/>
    <n v="64"/>
  </r>
  <r>
    <x v="0"/>
    <x v="3"/>
    <x v="82"/>
    <x v="37"/>
    <n v="31"/>
    <n v="41"/>
  </r>
  <r>
    <x v="1"/>
    <x v="3"/>
    <x v="83"/>
    <x v="11"/>
    <n v="39"/>
    <n v="34"/>
  </r>
  <r>
    <x v="2"/>
    <x v="3"/>
    <x v="84"/>
    <x v="19"/>
    <n v="36"/>
    <n v="29"/>
  </r>
  <r>
    <x v="3"/>
    <x v="3"/>
    <x v="50"/>
    <x v="4"/>
    <n v="43"/>
    <n v="44"/>
  </r>
  <r>
    <x v="4"/>
    <x v="3"/>
    <x v="85"/>
    <x v="54"/>
    <n v="61"/>
    <n v="71"/>
  </r>
  <r>
    <x v="0"/>
    <x v="3"/>
    <x v="60"/>
    <x v="20"/>
    <n v="41"/>
    <n v="35"/>
  </r>
  <r>
    <x v="1"/>
    <x v="3"/>
    <x v="67"/>
    <x v="28"/>
    <n v="29"/>
    <n v="33"/>
  </r>
  <r>
    <x v="2"/>
    <x v="3"/>
    <x v="84"/>
    <x v="16"/>
    <n v="43"/>
    <n v="22"/>
  </r>
  <r>
    <x v="3"/>
    <x v="3"/>
    <x v="28"/>
    <x v="47"/>
    <n v="44"/>
    <n v="39"/>
  </r>
  <r>
    <x v="4"/>
    <x v="3"/>
    <x v="86"/>
    <x v="53"/>
    <n v="60"/>
    <n v="63"/>
  </r>
  <r>
    <x v="0"/>
    <x v="3"/>
    <x v="24"/>
    <x v="55"/>
    <n v="32"/>
    <n v="39"/>
  </r>
  <r>
    <x v="1"/>
    <x v="3"/>
    <x v="87"/>
    <x v="37"/>
    <n v="36"/>
    <n v="33"/>
  </r>
  <r>
    <x v="2"/>
    <x v="3"/>
    <x v="29"/>
    <x v="35"/>
    <n v="34"/>
    <n v="41"/>
  </r>
  <r>
    <x v="3"/>
    <x v="3"/>
    <x v="58"/>
    <x v="9"/>
    <n v="30"/>
    <n v="27"/>
  </r>
  <r>
    <x v="4"/>
    <x v="3"/>
    <x v="70"/>
    <x v="51"/>
    <n v="46"/>
    <n v="69"/>
  </r>
  <r>
    <x v="0"/>
    <x v="3"/>
    <x v="59"/>
    <x v="4"/>
    <n v="38"/>
    <n v="32"/>
  </r>
  <r>
    <x v="1"/>
    <x v="3"/>
    <x v="83"/>
    <x v="52"/>
    <n v="30"/>
    <n v="35"/>
  </r>
  <r>
    <x v="2"/>
    <x v="3"/>
    <x v="84"/>
    <x v="27"/>
    <n v="33"/>
    <n v="31"/>
  </r>
  <r>
    <x v="3"/>
    <x v="3"/>
    <x v="73"/>
    <x v="30"/>
    <n v="24"/>
    <n v="32"/>
  </r>
  <r>
    <x v="4"/>
    <x v="3"/>
    <x v="88"/>
    <x v="42"/>
    <n v="70"/>
    <n v="50"/>
  </r>
  <r>
    <x v="0"/>
    <x v="3"/>
    <x v="55"/>
    <x v="22"/>
    <n v="42"/>
    <n v="36"/>
  </r>
  <r>
    <x v="1"/>
    <x v="3"/>
    <x v="89"/>
    <x v="4"/>
    <n v="36"/>
    <n v="41"/>
  </r>
  <r>
    <x v="2"/>
    <x v="3"/>
    <x v="33"/>
    <x v="19"/>
    <n v="36"/>
    <n v="37"/>
  </r>
  <r>
    <x v="3"/>
    <x v="3"/>
    <x v="84"/>
    <x v="5"/>
    <n v="40"/>
    <n v="37"/>
  </r>
  <r>
    <x v="4"/>
    <x v="3"/>
    <x v="90"/>
    <x v="56"/>
    <n v="67"/>
    <n v="56"/>
  </r>
  <r>
    <x v="0"/>
    <x v="3"/>
    <x v="91"/>
    <x v="20"/>
    <n v="36"/>
    <n v="32"/>
  </r>
  <r>
    <x v="1"/>
    <x v="3"/>
    <x v="33"/>
    <x v="27"/>
    <n v="49"/>
    <n v="43"/>
  </r>
  <r>
    <x v="2"/>
    <x v="3"/>
    <x v="68"/>
    <x v="9"/>
    <n v="40"/>
    <n v="49"/>
  </r>
  <r>
    <x v="3"/>
    <x v="3"/>
    <x v="28"/>
    <x v="25"/>
    <n v="32"/>
    <n v="42"/>
  </r>
  <r>
    <x v="4"/>
    <x v="3"/>
    <x v="80"/>
    <x v="54"/>
    <n v="70"/>
    <n v="62"/>
  </r>
  <r>
    <x v="0"/>
    <x v="3"/>
    <x v="13"/>
    <x v="5"/>
    <n v="39"/>
    <n v="47"/>
  </r>
  <r>
    <x v="1"/>
    <x v="3"/>
    <x v="83"/>
    <x v="10"/>
    <n v="55"/>
    <n v="30"/>
  </r>
  <r>
    <x v="2"/>
    <x v="3"/>
    <x v="92"/>
    <x v="10"/>
    <n v="39"/>
    <n v="24"/>
  </r>
  <r>
    <x v="3"/>
    <x v="3"/>
    <x v="93"/>
    <x v="29"/>
    <n v="38"/>
    <n v="32"/>
  </r>
  <r>
    <x v="4"/>
    <x v="3"/>
    <x v="94"/>
    <x v="57"/>
    <n v="71"/>
    <n v="66"/>
  </r>
  <r>
    <x v="0"/>
    <x v="3"/>
    <x v="84"/>
    <x v="47"/>
    <n v="37"/>
    <n v="24"/>
  </r>
  <r>
    <x v="1"/>
    <x v="3"/>
    <x v="38"/>
    <x v="4"/>
    <n v="42"/>
    <n v="38"/>
  </r>
  <r>
    <x v="2"/>
    <x v="3"/>
    <x v="84"/>
    <x v="28"/>
    <n v="30"/>
    <n v="35"/>
  </r>
  <r>
    <x v="3"/>
    <x v="3"/>
    <x v="83"/>
    <x v="24"/>
    <n v="38"/>
    <n v="38"/>
  </r>
  <r>
    <x v="4"/>
    <x v="3"/>
    <x v="57"/>
    <x v="58"/>
    <n v="68"/>
    <n v="65"/>
  </r>
  <r>
    <x v="0"/>
    <x v="3"/>
    <x v="95"/>
    <x v="52"/>
    <n v="42"/>
    <n v="41"/>
  </r>
  <r>
    <x v="1"/>
    <x v="3"/>
    <x v="55"/>
    <x v="23"/>
    <n v="39"/>
    <n v="43"/>
  </r>
  <r>
    <x v="2"/>
    <x v="3"/>
    <x v="50"/>
    <x v="30"/>
    <n v="38"/>
    <n v="31"/>
  </r>
  <r>
    <x v="3"/>
    <x v="3"/>
    <x v="49"/>
    <x v="47"/>
    <n v="49"/>
    <n v="44"/>
  </r>
  <r>
    <x v="4"/>
    <x v="3"/>
    <x v="96"/>
    <x v="59"/>
    <n v="49"/>
    <n v="45"/>
  </r>
  <r>
    <x v="0"/>
    <x v="3"/>
    <x v="13"/>
    <x v="37"/>
    <n v="28"/>
    <n v="35"/>
  </r>
  <r>
    <x v="1"/>
    <x v="3"/>
    <x v="55"/>
    <x v="30"/>
    <n v="45"/>
    <n v="33"/>
  </r>
  <r>
    <x v="2"/>
    <x v="3"/>
    <x v="55"/>
    <x v="41"/>
    <n v="36"/>
    <n v="35"/>
  </r>
  <r>
    <x v="3"/>
    <x v="3"/>
    <x v="97"/>
    <x v="20"/>
    <n v="40"/>
    <n v="36"/>
  </r>
  <r>
    <x v="4"/>
    <x v="3"/>
    <x v="88"/>
    <x v="42"/>
    <n v="60"/>
    <n v="60"/>
  </r>
  <r>
    <x v="0"/>
    <x v="4"/>
    <x v="24"/>
    <x v="17"/>
    <n v="35"/>
    <n v="15"/>
  </r>
  <r>
    <x v="1"/>
    <x v="4"/>
    <x v="16"/>
    <x v="30"/>
    <n v="24"/>
    <n v="18"/>
  </r>
  <r>
    <x v="2"/>
    <x v="4"/>
    <x v="3"/>
    <x v="22"/>
    <n v="26"/>
    <n v="24"/>
  </r>
  <r>
    <x v="3"/>
    <x v="4"/>
    <x v="98"/>
    <x v="11"/>
    <n v="17"/>
    <n v="24"/>
  </r>
  <r>
    <x v="4"/>
    <x v="4"/>
    <x v="34"/>
    <x v="20"/>
    <n v="42"/>
    <n v="44"/>
  </r>
  <r>
    <x v="0"/>
    <x v="4"/>
    <x v="12"/>
    <x v="35"/>
    <n v="26"/>
    <n v="21"/>
  </r>
  <r>
    <x v="1"/>
    <x v="4"/>
    <x v="4"/>
    <x v="11"/>
    <n v="25"/>
    <n v="23"/>
  </r>
  <r>
    <x v="2"/>
    <x v="4"/>
    <x v="39"/>
    <x v="32"/>
    <n v="23"/>
    <n v="20"/>
  </r>
  <r>
    <x v="3"/>
    <x v="4"/>
    <x v="32"/>
    <x v="7"/>
    <n v="23"/>
    <n v="23"/>
  </r>
  <r>
    <x v="4"/>
    <x v="4"/>
    <x v="99"/>
    <x v="20"/>
    <n v="45"/>
    <n v="48"/>
  </r>
  <r>
    <x v="0"/>
    <x v="4"/>
    <x v="40"/>
    <x v="41"/>
    <n v="26"/>
    <n v="16"/>
  </r>
  <r>
    <x v="1"/>
    <x v="4"/>
    <x v="16"/>
    <x v="22"/>
    <n v="28"/>
    <n v="27"/>
  </r>
  <r>
    <x v="2"/>
    <x v="4"/>
    <x v="58"/>
    <x v="32"/>
    <n v="26"/>
    <n v="28"/>
  </r>
  <r>
    <x v="3"/>
    <x v="4"/>
    <x v="24"/>
    <x v="34"/>
    <n v="16"/>
    <n v="30"/>
  </r>
  <r>
    <x v="4"/>
    <x v="4"/>
    <x v="97"/>
    <x v="60"/>
    <n v="42"/>
    <n v="39"/>
  </r>
  <r>
    <x v="0"/>
    <x v="4"/>
    <x v="32"/>
    <x v="32"/>
    <n v="29"/>
    <n v="21"/>
  </r>
  <r>
    <x v="1"/>
    <x v="4"/>
    <x v="32"/>
    <x v="15"/>
    <n v="22"/>
    <n v="22"/>
  </r>
  <r>
    <x v="2"/>
    <x v="4"/>
    <x v="62"/>
    <x v="17"/>
    <n v="21"/>
    <n v="28"/>
  </r>
  <r>
    <x v="3"/>
    <x v="4"/>
    <x v="51"/>
    <x v="32"/>
    <n v="23"/>
    <n v="17"/>
  </r>
  <r>
    <x v="4"/>
    <x v="4"/>
    <x v="13"/>
    <x v="61"/>
    <n v="61"/>
    <n v="49"/>
  </r>
  <r>
    <x v="0"/>
    <x v="4"/>
    <x v="37"/>
    <x v="24"/>
    <n v="28"/>
    <n v="26"/>
  </r>
  <r>
    <x v="1"/>
    <x v="4"/>
    <x v="95"/>
    <x v="26"/>
    <n v="21"/>
    <n v="22"/>
  </r>
  <r>
    <x v="2"/>
    <x v="4"/>
    <x v="62"/>
    <x v="32"/>
    <n v="27"/>
    <n v="22"/>
  </r>
  <r>
    <x v="3"/>
    <x v="4"/>
    <x v="47"/>
    <x v="26"/>
    <n v="24"/>
    <n v="30"/>
  </r>
  <r>
    <x v="4"/>
    <x v="4"/>
    <x v="97"/>
    <x v="23"/>
    <n v="50"/>
    <n v="47"/>
  </r>
  <r>
    <x v="0"/>
    <x v="4"/>
    <x v="11"/>
    <x v="15"/>
    <n v="21"/>
    <n v="25"/>
  </r>
  <r>
    <x v="1"/>
    <x v="4"/>
    <x v="9"/>
    <x v="32"/>
    <n v="19"/>
    <n v="18"/>
  </r>
  <r>
    <x v="2"/>
    <x v="4"/>
    <x v="49"/>
    <x v="7"/>
    <n v="23"/>
    <n v="26"/>
  </r>
  <r>
    <x v="3"/>
    <x v="4"/>
    <x v="8"/>
    <x v="36"/>
    <n v="25"/>
    <n v="30"/>
  </r>
  <r>
    <x v="4"/>
    <x v="4"/>
    <x v="99"/>
    <x v="20"/>
    <n v="25"/>
    <n v="31"/>
  </r>
  <r>
    <x v="0"/>
    <x v="4"/>
    <x v="40"/>
    <x v="26"/>
    <n v="30"/>
    <n v="25"/>
  </r>
  <r>
    <x v="1"/>
    <x v="4"/>
    <x v="31"/>
    <x v="36"/>
    <n v="30"/>
    <n v="27"/>
  </r>
  <r>
    <x v="2"/>
    <x v="4"/>
    <x v="65"/>
    <x v="12"/>
    <n v="39"/>
    <n v="24"/>
  </r>
  <r>
    <x v="3"/>
    <x v="4"/>
    <x v="28"/>
    <x v="37"/>
    <n v="22"/>
    <n v="25"/>
  </r>
  <r>
    <x v="4"/>
    <x v="4"/>
    <x v="17"/>
    <x v="16"/>
    <n v="43"/>
    <n v="50"/>
  </r>
  <r>
    <x v="0"/>
    <x v="4"/>
    <x v="22"/>
    <x v="15"/>
    <n v="17"/>
    <n v="19"/>
  </r>
  <r>
    <x v="1"/>
    <x v="4"/>
    <x v="98"/>
    <x v="0"/>
    <n v="20"/>
    <n v="21"/>
  </r>
  <r>
    <x v="2"/>
    <x v="4"/>
    <x v="51"/>
    <x v="24"/>
    <n v="23"/>
    <n v="29"/>
  </r>
  <r>
    <x v="3"/>
    <x v="4"/>
    <x v="98"/>
    <x v="32"/>
    <n v="22"/>
    <n v="17"/>
  </r>
  <r>
    <x v="4"/>
    <x v="4"/>
    <x v="91"/>
    <x v="62"/>
    <n v="27"/>
    <n v="50"/>
  </r>
  <r>
    <x v="0"/>
    <x v="4"/>
    <x v="51"/>
    <x v="36"/>
    <n v="20"/>
    <n v="28"/>
  </r>
  <r>
    <x v="1"/>
    <x v="4"/>
    <x v="22"/>
    <x v="26"/>
    <n v="22"/>
    <n v="27"/>
  </r>
  <r>
    <x v="2"/>
    <x v="4"/>
    <x v="6"/>
    <x v="36"/>
    <n v="36"/>
    <n v="21"/>
  </r>
  <r>
    <x v="3"/>
    <x v="4"/>
    <x v="20"/>
    <x v="36"/>
    <n v="21"/>
    <n v="30"/>
  </r>
  <r>
    <x v="4"/>
    <x v="4"/>
    <x v="13"/>
    <x v="20"/>
    <n v="57"/>
    <n v="45"/>
  </r>
  <r>
    <x v="0"/>
    <x v="4"/>
    <x v="32"/>
    <x v="26"/>
    <n v="27"/>
    <n v="13"/>
  </r>
  <r>
    <x v="1"/>
    <x v="4"/>
    <x v="27"/>
    <x v="24"/>
    <n v="14"/>
    <n v="25"/>
  </r>
  <r>
    <x v="2"/>
    <x v="4"/>
    <x v="51"/>
    <x v="15"/>
    <n v="22"/>
    <n v="35"/>
  </r>
  <r>
    <x v="3"/>
    <x v="4"/>
    <x v="49"/>
    <x v="2"/>
    <n v="17"/>
    <n v="22"/>
  </r>
  <r>
    <x v="4"/>
    <x v="4"/>
    <x v="89"/>
    <x v="62"/>
    <n v="39"/>
    <n v="40"/>
  </r>
  <r>
    <x v="0"/>
    <x v="5"/>
    <x v="1"/>
    <x v="24"/>
    <n v="14"/>
    <n v="22"/>
  </r>
  <r>
    <x v="1"/>
    <x v="5"/>
    <x v="3"/>
    <x v="21"/>
    <n v="14"/>
    <n v="20"/>
  </r>
  <r>
    <x v="2"/>
    <x v="5"/>
    <x v="23"/>
    <x v="12"/>
    <n v="17"/>
    <n v="23"/>
  </r>
  <r>
    <x v="3"/>
    <x v="5"/>
    <x v="11"/>
    <x v="1"/>
    <n v="17"/>
    <n v="18"/>
  </r>
  <r>
    <x v="4"/>
    <x v="5"/>
    <x v="20"/>
    <x v="19"/>
    <n v="29"/>
    <n v="30"/>
  </r>
  <r>
    <x v="0"/>
    <x v="5"/>
    <x v="1"/>
    <x v="12"/>
    <n v="23"/>
    <n v="19"/>
  </r>
  <r>
    <x v="1"/>
    <x v="5"/>
    <x v="27"/>
    <x v="2"/>
    <n v="19"/>
    <n v="17"/>
  </r>
  <r>
    <x v="2"/>
    <x v="5"/>
    <x v="26"/>
    <x v="15"/>
    <n v="9"/>
    <n v="22"/>
  </r>
  <r>
    <x v="3"/>
    <x v="5"/>
    <x v="14"/>
    <x v="21"/>
    <n v="18"/>
    <n v="27"/>
  </r>
  <r>
    <x v="4"/>
    <x v="5"/>
    <x v="44"/>
    <x v="37"/>
    <n v="27"/>
    <n v="31"/>
  </r>
  <r>
    <x v="0"/>
    <x v="5"/>
    <x v="30"/>
    <x v="0"/>
    <n v="17"/>
    <n v="18"/>
  </r>
  <r>
    <x v="1"/>
    <x v="5"/>
    <x v="6"/>
    <x v="15"/>
    <n v="13"/>
    <n v="17"/>
  </r>
  <r>
    <x v="2"/>
    <x v="5"/>
    <x v="0"/>
    <x v="32"/>
    <n v="14"/>
    <n v="16"/>
  </r>
  <r>
    <x v="3"/>
    <x v="5"/>
    <x v="14"/>
    <x v="15"/>
    <n v="17"/>
    <n v="21"/>
  </r>
  <r>
    <x v="4"/>
    <x v="5"/>
    <x v="49"/>
    <x v="26"/>
    <n v="34"/>
    <n v="27"/>
  </r>
  <r>
    <x v="0"/>
    <x v="5"/>
    <x v="14"/>
    <x v="6"/>
    <n v="13"/>
    <n v="16"/>
  </r>
  <r>
    <x v="1"/>
    <x v="5"/>
    <x v="11"/>
    <x v="1"/>
    <n v="14"/>
    <n v="20"/>
  </r>
  <r>
    <x v="2"/>
    <x v="5"/>
    <x v="7"/>
    <x v="15"/>
    <n v="8"/>
    <n v="21"/>
  </r>
  <r>
    <x v="3"/>
    <x v="5"/>
    <x v="23"/>
    <x v="21"/>
    <n v="14"/>
    <n v="16"/>
  </r>
  <r>
    <x v="4"/>
    <x v="5"/>
    <x v="93"/>
    <x v="9"/>
    <n v="27"/>
    <n v="29"/>
  </r>
  <r>
    <x v="0"/>
    <x v="5"/>
    <x v="27"/>
    <x v="17"/>
    <n v="21"/>
    <n v="11"/>
  </r>
  <r>
    <x v="1"/>
    <x v="5"/>
    <x v="1"/>
    <x v="8"/>
    <n v="9"/>
    <n v="20"/>
  </r>
  <r>
    <x v="2"/>
    <x v="5"/>
    <x v="31"/>
    <x v="1"/>
    <n v="20"/>
    <n v="17"/>
  </r>
  <r>
    <x v="3"/>
    <x v="5"/>
    <x v="36"/>
    <x v="32"/>
    <n v="16"/>
    <n v="18"/>
  </r>
  <r>
    <x v="4"/>
    <x v="5"/>
    <x v="65"/>
    <x v="34"/>
    <n v="18"/>
    <n v="29"/>
  </r>
  <r>
    <x v="0"/>
    <x v="5"/>
    <x v="39"/>
    <x v="12"/>
    <n v="20"/>
    <n v="10"/>
  </r>
  <r>
    <x v="1"/>
    <x v="5"/>
    <x v="27"/>
    <x v="7"/>
    <n v="8"/>
    <n v="8"/>
  </r>
  <r>
    <x v="2"/>
    <x v="5"/>
    <x v="0"/>
    <x v="17"/>
    <n v="23"/>
    <n v="24"/>
  </r>
  <r>
    <x v="3"/>
    <x v="5"/>
    <x v="42"/>
    <x v="7"/>
    <n v="18"/>
    <n v="12"/>
  </r>
  <r>
    <x v="4"/>
    <x v="5"/>
    <x v="47"/>
    <x v="41"/>
    <n v="39"/>
    <n v="26"/>
  </r>
  <r>
    <x v="0"/>
    <x v="5"/>
    <x v="30"/>
    <x v="3"/>
    <n v="23"/>
    <n v="23"/>
  </r>
  <r>
    <x v="1"/>
    <x v="5"/>
    <x v="2"/>
    <x v="2"/>
    <n v="8"/>
    <n v="16"/>
  </r>
  <r>
    <x v="2"/>
    <x v="5"/>
    <x v="2"/>
    <x v="21"/>
    <n v="14"/>
    <n v="16"/>
  </r>
  <r>
    <x v="3"/>
    <x v="5"/>
    <x v="26"/>
    <x v="21"/>
    <n v="25"/>
    <n v="15"/>
  </r>
  <r>
    <x v="4"/>
    <x v="5"/>
    <x v="37"/>
    <x v="22"/>
    <n v="27"/>
    <n v="37"/>
  </r>
  <r>
    <x v="0"/>
    <x v="5"/>
    <x v="46"/>
    <x v="15"/>
    <n v="19"/>
    <n v="14"/>
  </r>
  <r>
    <x v="1"/>
    <x v="5"/>
    <x v="31"/>
    <x v="6"/>
    <n v="13"/>
    <n v="20"/>
  </r>
  <r>
    <x v="2"/>
    <x v="5"/>
    <x v="27"/>
    <x v="7"/>
    <n v="15"/>
    <n v="25"/>
  </r>
  <r>
    <x v="3"/>
    <x v="5"/>
    <x v="30"/>
    <x v="7"/>
    <n v="17"/>
    <n v="11"/>
  </r>
  <r>
    <x v="4"/>
    <x v="5"/>
    <x v="16"/>
    <x v="37"/>
    <n v="24"/>
    <n v="29"/>
  </r>
  <r>
    <x v="0"/>
    <x v="5"/>
    <x v="3"/>
    <x v="7"/>
    <n v="19"/>
    <n v="18"/>
  </r>
  <r>
    <x v="1"/>
    <x v="5"/>
    <x v="1"/>
    <x v="6"/>
    <n v="23"/>
    <n v="21"/>
  </r>
  <r>
    <x v="2"/>
    <x v="5"/>
    <x v="3"/>
    <x v="18"/>
    <n v="23"/>
    <n v="16"/>
  </r>
  <r>
    <x v="3"/>
    <x v="5"/>
    <x v="19"/>
    <x v="3"/>
    <n v="16"/>
    <n v="13"/>
  </r>
  <r>
    <x v="4"/>
    <x v="5"/>
    <x v="67"/>
    <x v="27"/>
    <n v="32"/>
    <n v="29"/>
  </r>
  <r>
    <x v="0"/>
    <x v="5"/>
    <x v="14"/>
    <x v="7"/>
    <n v="20"/>
    <n v="17"/>
  </r>
  <r>
    <x v="1"/>
    <x v="5"/>
    <x v="11"/>
    <x v="7"/>
    <n v="16"/>
    <n v="11"/>
  </r>
  <r>
    <x v="2"/>
    <x v="5"/>
    <x v="2"/>
    <x v="1"/>
    <n v="16"/>
    <n v="25"/>
  </r>
  <r>
    <x v="3"/>
    <x v="5"/>
    <x v="26"/>
    <x v="6"/>
    <n v="18"/>
    <n v="15"/>
  </r>
  <r>
    <x v="4"/>
    <x v="5"/>
    <x v="37"/>
    <x v="34"/>
    <n v="29"/>
    <n v="19"/>
  </r>
  <r>
    <x v="0"/>
    <x v="6"/>
    <x v="46"/>
    <x v="8"/>
    <n v="11"/>
    <n v="4"/>
  </r>
  <r>
    <x v="1"/>
    <x v="6"/>
    <x v="48"/>
    <x v="12"/>
    <n v="17"/>
    <n v="11"/>
  </r>
  <r>
    <x v="2"/>
    <x v="6"/>
    <x v="42"/>
    <x v="3"/>
    <n v="10"/>
    <n v="14"/>
  </r>
  <r>
    <x v="3"/>
    <x v="6"/>
    <x v="46"/>
    <x v="2"/>
    <n v="15"/>
    <n v="12"/>
  </r>
  <r>
    <x v="4"/>
    <x v="6"/>
    <x v="22"/>
    <x v="35"/>
    <n v="30"/>
    <n v="17"/>
  </r>
  <r>
    <x v="0"/>
    <x v="6"/>
    <x v="30"/>
    <x v="12"/>
    <n v="7"/>
    <n v="12"/>
  </r>
  <r>
    <x v="1"/>
    <x v="6"/>
    <x v="8"/>
    <x v="63"/>
    <n v="15"/>
    <n v="16"/>
  </r>
  <r>
    <x v="2"/>
    <x v="6"/>
    <x v="45"/>
    <x v="2"/>
    <n v="17"/>
    <n v="9"/>
  </r>
  <r>
    <x v="3"/>
    <x v="6"/>
    <x v="23"/>
    <x v="38"/>
    <n v="12"/>
    <n v="13"/>
  </r>
  <r>
    <x v="4"/>
    <x v="6"/>
    <x v="31"/>
    <x v="32"/>
    <n v="27"/>
    <n v="20"/>
  </r>
  <r>
    <x v="0"/>
    <x v="6"/>
    <x v="19"/>
    <x v="8"/>
    <n v="20"/>
    <n v="6"/>
  </r>
  <r>
    <x v="1"/>
    <x v="6"/>
    <x v="36"/>
    <x v="6"/>
    <n v="7"/>
    <n v="10"/>
  </r>
  <r>
    <x v="2"/>
    <x v="6"/>
    <x v="30"/>
    <x v="33"/>
    <n v="13"/>
    <n v="12"/>
  </r>
  <r>
    <x v="3"/>
    <x v="6"/>
    <x v="36"/>
    <x v="3"/>
    <n v="12"/>
    <n v="9"/>
  </r>
  <r>
    <x v="4"/>
    <x v="6"/>
    <x v="18"/>
    <x v="24"/>
    <n v="26"/>
    <n v="27"/>
  </r>
  <r>
    <x v="0"/>
    <x v="6"/>
    <x v="42"/>
    <x v="14"/>
    <n v="9"/>
    <n v="15"/>
  </r>
  <r>
    <x v="1"/>
    <x v="6"/>
    <x v="19"/>
    <x v="6"/>
    <n v="9"/>
    <n v="11"/>
  </r>
  <r>
    <x v="2"/>
    <x v="6"/>
    <x v="36"/>
    <x v="8"/>
    <n v="9"/>
    <n v="10"/>
  </r>
  <r>
    <x v="3"/>
    <x v="6"/>
    <x v="19"/>
    <x v="18"/>
    <n v="16"/>
    <n v="7"/>
  </r>
  <r>
    <x v="4"/>
    <x v="6"/>
    <x v="11"/>
    <x v="11"/>
    <n v="20"/>
    <n v="24"/>
  </r>
  <r>
    <x v="0"/>
    <x v="6"/>
    <x v="42"/>
    <x v="7"/>
    <n v="13"/>
    <n v="16"/>
  </r>
  <r>
    <x v="1"/>
    <x v="6"/>
    <x v="45"/>
    <x v="31"/>
    <n v="9"/>
    <n v="6"/>
  </r>
  <r>
    <x v="2"/>
    <x v="6"/>
    <x v="46"/>
    <x v="3"/>
    <n v="11"/>
    <n v="8"/>
  </r>
  <r>
    <x v="3"/>
    <x v="6"/>
    <x v="36"/>
    <x v="3"/>
    <n v="14"/>
    <n v="13"/>
  </r>
  <r>
    <x v="4"/>
    <x v="6"/>
    <x v="39"/>
    <x v="7"/>
    <n v="15"/>
    <n v="18"/>
  </r>
  <r>
    <x v="0"/>
    <x v="6"/>
    <x v="0"/>
    <x v="63"/>
    <n v="11"/>
    <n v="7"/>
  </r>
  <r>
    <x v="1"/>
    <x v="6"/>
    <x v="2"/>
    <x v="1"/>
    <n v="14"/>
    <n v="13"/>
  </r>
  <r>
    <x v="2"/>
    <x v="6"/>
    <x v="7"/>
    <x v="1"/>
    <n v="12"/>
    <n v="8"/>
  </r>
  <r>
    <x v="3"/>
    <x v="6"/>
    <x v="30"/>
    <x v="14"/>
    <n v="12"/>
    <n v="15"/>
  </r>
  <r>
    <x v="4"/>
    <x v="6"/>
    <x v="22"/>
    <x v="26"/>
    <n v="20"/>
    <n v="16"/>
  </r>
  <r>
    <x v="0"/>
    <x v="6"/>
    <x v="45"/>
    <x v="18"/>
    <n v="11"/>
    <n v="17"/>
  </r>
  <r>
    <x v="1"/>
    <x v="6"/>
    <x v="35"/>
    <x v="2"/>
    <n v="15"/>
    <n v="9"/>
  </r>
  <r>
    <x v="2"/>
    <x v="6"/>
    <x v="41"/>
    <x v="2"/>
    <n v="9"/>
    <n v="10"/>
  </r>
  <r>
    <x v="3"/>
    <x v="6"/>
    <x v="35"/>
    <x v="3"/>
    <n v="10"/>
    <n v="15"/>
  </r>
  <r>
    <x v="4"/>
    <x v="6"/>
    <x v="6"/>
    <x v="0"/>
    <n v="23"/>
    <n v="18"/>
  </r>
  <r>
    <x v="0"/>
    <x v="6"/>
    <x v="100"/>
    <x v="31"/>
    <n v="8"/>
    <n v="13"/>
  </r>
  <r>
    <x v="1"/>
    <x v="6"/>
    <x v="2"/>
    <x v="0"/>
    <n v="13"/>
    <n v="13"/>
  </r>
  <r>
    <x v="2"/>
    <x v="6"/>
    <x v="7"/>
    <x v="17"/>
    <n v="14"/>
    <n v="9"/>
  </r>
  <r>
    <x v="3"/>
    <x v="6"/>
    <x v="100"/>
    <x v="2"/>
    <n v="17"/>
    <n v="10"/>
  </r>
  <r>
    <x v="4"/>
    <x v="6"/>
    <x v="31"/>
    <x v="24"/>
    <n v="27"/>
    <n v="28"/>
  </r>
  <r>
    <x v="0"/>
    <x v="6"/>
    <x v="36"/>
    <x v="18"/>
    <n v="11"/>
    <n v="6"/>
  </r>
  <r>
    <x v="1"/>
    <x v="6"/>
    <x v="48"/>
    <x v="2"/>
    <n v="12"/>
    <n v="19"/>
  </r>
  <r>
    <x v="2"/>
    <x v="6"/>
    <x v="30"/>
    <x v="38"/>
    <n v="10"/>
    <n v="9"/>
  </r>
  <r>
    <x v="3"/>
    <x v="6"/>
    <x v="0"/>
    <x v="7"/>
    <n v="12"/>
    <n v="14"/>
  </r>
  <r>
    <x v="4"/>
    <x v="6"/>
    <x v="14"/>
    <x v="17"/>
    <n v="20"/>
    <n v="14"/>
  </r>
  <r>
    <x v="0"/>
    <x v="6"/>
    <x v="14"/>
    <x v="1"/>
    <n v="13"/>
    <n v="9"/>
  </r>
  <r>
    <x v="1"/>
    <x v="6"/>
    <x v="35"/>
    <x v="3"/>
    <n v="12"/>
    <n v="15"/>
  </r>
  <r>
    <x v="2"/>
    <x v="6"/>
    <x v="7"/>
    <x v="2"/>
    <n v="11"/>
    <n v="8"/>
  </r>
  <r>
    <x v="3"/>
    <x v="6"/>
    <x v="30"/>
    <x v="2"/>
    <n v="9"/>
    <n v="8"/>
  </r>
  <r>
    <x v="4"/>
    <x v="6"/>
    <x v="23"/>
    <x v="15"/>
    <n v="17"/>
    <n v="27"/>
  </r>
  <r>
    <x v="0"/>
    <x v="7"/>
    <x v="93"/>
    <x v="27"/>
    <n v="37"/>
    <n v="30"/>
  </r>
  <r>
    <x v="1"/>
    <x v="7"/>
    <x v="93"/>
    <x v="32"/>
    <n v="37"/>
    <n v="23"/>
  </r>
  <r>
    <x v="2"/>
    <x v="7"/>
    <x v="33"/>
    <x v="22"/>
    <n v="33"/>
    <n v="29"/>
  </r>
  <r>
    <x v="3"/>
    <x v="7"/>
    <x v="52"/>
    <x v="0"/>
    <n v="32"/>
    <n v="35"/>
  </r>
  <r>
    <x v="4"/>
    <x v="7"/>
    <x v="78"/>
    <x v="64"/>
    <n v="59"/>
    <n v="48"/>
  </r>
  <r>
    <x v="0"/>
    <x v="7"/>
    <x v="25"/>
    <x v="13"/>
    <n v="29"/>
    <n v="28"/>
  </r>
  <r>
    <x v="1"/>
    <x v="7"/>
    <x v="87"/>
    <x v="30"/>
    <n v="29"/>
    <n v="52"/>
  </r>
  <r>
    <x v="2"/>
    <x v="7"/>
    <x v="28"/>
    <x v="27"/>
    <n v="36"/>
    <n v="30"/>
  </r>
  <r>
    <x v="3"/>
    <x v="7"/>
    <x v="93"/>
    <x v="52"/>
    <n v="33"/>
    <n v="35"/>
  </r>
  <r>
    <x v="4"/>
    <x v="7"/>
    <x v="10"/>
    <x v="65"/>
    <n v="57"/>
    <n v="62"/>
  </r>
  <r>
    <x v="0"/>
    <x v="7"/>
    <x v="84"/>
    <x v="37"/>
    <n v="42"/>
    <n v="33"/>
  </r>
  <r>
    <x v="1"/>
    <x v="7"/>
    <x v="24"/>
    <x v="27"/>
    <n v="22"/>
    <n v="25"/>
  </r>
  <r>
    <x v="2"/>
    <x v="7"/>
    <x v="67"/>
    <x v="20"/>
    <n v="37"/>
    <n v="29"/>
  </r>
  <r>
    <x v="3"/>
    <x v="7"/>
    <x v="20"/>
    <x v="26"/>
    <n v="27"/>
    <n v="29"/>
  </r>
  <r>
    <x v="4"/>
    <x v="7"/>
    <x v="101"/>
    <x v="61"/>
    <n v="47"/>
    <n v="54"/>
  </r>
  <r>
    <x v="0"/>
    <x v="7"/>
    <x v="95"/>
    <x v="30"/>
    <n v="30"/>
    <n v="23"/>
  </r>
  <r>
    <x v="1"/>
    <x v="7"/>
    <x v="68"/>
    <x v="16"/>
    <n v="27"/>
    <n v="39"/>
  </r>
  <r>
    <x v="2"/>
    <x v="7"/>
    <x v="73"/>
    <x v="28"/>
    <n v="33"/>
    <n v="33"/>
  </r>
  <r>
    <x v="3"/>
    <x v="7"/>
    <x v="24"/>
    <x v="28"/>
    <n v="32"/>
    <n v="34"/>
  </r>
  <r>
    <x v="4"/>
    <x v="7"/>
    <x v="76"/>
    <x v="25"/>
    <n v="56"/>
    <n v="47"/>
  </r>
  <r>
    <x v="0"/>
    <x v="7"/>
    <x v="93"/>
    <x v="28"/>
    <n v="39"/>
    <n v="37"/>
  </r>
  <r>
    <x v="1"/>
    <x v="7"/>
    <x v="73"/>
    <x v="41"/>
    <n v="34"/>
    <n v="40"/>
  </r>
  <r>
    <x v="2"/>
    <x v="7"/>
    <x v="52"/>
    <x v="26"/>
    <n v="32"/>
    <n v="32"/>
  </r>
  <r>
    <x v="3"/>
    <x v="7"/>
    <x v="44"/>
    <x v="41"/>
    <n v="28"/>
    <n v="30"/>
  </r>
  <r>
    <x v="4"/>
    <x v="7"/>
    <x v="61"/>
    <x v="66"/>
    <n v="64"/>
    <n v="66"/>
  </r>
  <r>
    <x v="0"/>
    <x v="7"/>
    <x v="93"/>
    <x v="19"/>
    <n v="41"/>
    <n v="30"/>
  </r>
  <r>
    <x v="1"/>
    <x v="7"/>
    <x v="67"/>
    <x v="34"/>
    <n v="24"/>
    <n v="25"/>
  </r>
  <r>
    <x v="2"/>
    <x v="7"/>
    <x v="37"/>
    <x v="9"/>
    <n v="34"/>
    <n v="37"/>
  </r>
  <r>
    <x v="3"/>
    <x v="7"/>
    <x v="73"/>
    <x v="22"/>
    <n v="31"/>
    <n v="36"/>
  </r>
  <r>
    <x v="4"/>
    <x v="7"/>
    <x v="102"/>
    <x v="67"/>
    <n v="62"/>
    <n v="46"/>
  </r>
  <r>
    <x v="0"/>
    <x v="7"/>
    <x v="32"/>
    <x v="20"/>
    <n v="27"/>
    <n v="30"/>
  </r>
  <r>
    <x v="1"/>
    <x v="7"/>
    <x v="68"/>
    <x v="10"/>
    <n v="36"/>
    <n v="37"/>
  </r>
  <r>
    <x v="2"/>
    <x v="7"/>
    <x v="73"/>
    <x v="9"/>
    <n v="30"/>
    <n v="38"/>
  </r>
  <r>
    <x v="3"/>
    <x v="7"/>
    <x v="34"/>
    <x v="34"/>
    <n v="32"/>
    <n v="38"/>
  </r>
  <r>
    <x v="4"/>
    <x v="7"/>
    <x v="103"/>
    <x v="62"/>
    <n v="71"/>
    <n v="54"/>
  </r>
  <r>
    <x v="0"/>
    <x v="7"/>
    <x v="58"/>
    <x v="55"/>
    <n v="40"/>
    <n v="40"/>
  </r>
  <r>
    <x v="1"/>
    <x v="7"/>
    <x v="97"/>
    <x v="27"/>
    <n v="34"/>
    <n v="37"/>
  </r>
  <r>
    <x v="2"/>
    <x v="7"/>
    <x v="47"/>
    <x v="37"/>
    <n v="39"/>
    <n v="30"/>
  </r>
  <r>
    <x v="3"/>
    <x v="7"/>
    <x v="67"/>
    <x v="4"/>
    <n v="31"/>
    <n v="39"/>
  </r>
  <r>
    <x v="4"/>
    <x v="7"/>
    <x v="78"/>
    <x v="64"/>
    <n v="65"/>
    <n v="50"/>
  </r>
  <r>
    <x v="0"/>
    <x v="7"/>
    <x v="84"/>
    <x v="27"/>
    <n v="39"/>
    <n v="39"/>
  </r>
  <r>
    <x v="1"/>
    <x v="7"/>
    <x v="16"/>
    <x v="37"/>
    <n v="32"/>
    <n v="25"/>
  </r>
  <r>
    <x v="2"/>
    <x v="7"/>
    <x v="82"/>
    <x v="29"/>
    <n v="36"/>
    <n v="28"/>
  </r>
  <r>
    <x v="3"/>
    <x v="7"/>
    <x v="59"/>
    <x v="34"/>
    <n v="34"/>
    <n v="29"/>
  </r>
  <r>
    <x v="4"/>
    <x v="7"/>
    <x v="104"/>
    <x v="52"/>
    <n v="52"/>
    <n v="50"/>
  </r>
  <r>
    <x v="0"/>
    <x v="7"/>
    <x v="84"/>
    <x v="37"/>
    <n v="32"/>
    <n v="47"/>
  </r>
  <r>
    <x v="1"/>
    <x v="7"/>
    <x v="24"/>
    <x v="27"/>
    <n v="33"/>
    <n v="29"/>
  </r>
  <r>
    <x v="2"/>
    <x v="7"/>
    <x v="20"/>
    <x v="22"/>
    <n v="41"/>
    <n v="41"/>
  </r>
  <r>
    <x v="3"/>
    <x v="7"/>
    <x v="95"/>
    <x v="26"/>
    <n v="37"/>
    <n v="38"/>
  </r>
  <r>
    <x v="4"/>
    <x v="7"/>
    <x v="92"/>
    <x v="54"/>
    <n v="59"/>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B54" firstHeaderRow="1" firstDataRow="1" firstDataCol="1"/>
  <pivotFields count="6">
    <pivotField axis="axisRow" multipleItemSelectionAllowed="1" showAll="0">
      <items count="7">
        <item x="0"/>
        <item x="1"/>
        <item x="2"/>
        <item x="3"/>
        <item x="4"/>
        <item x="5"/>
        <item t="default"/>
      </items>
    </pivotField>
    <pivotField axis="axisRow" showAll="0">
      <items count="9">
        <item x="0"/>
        <item x="1"/>
        <item x="2"/>
        <item x="3"/>
        <item x="4"/>
        <item x="5"/>
        <item x="6"/>
        <item x="7"/>
        <item t="default"/>
      </items>
    </pivotField>
    <pivotField dataField="1" showAll="0">
      <items count="106">
        <item x="43"/>
        <item x="53"/>
        <item x="54"/>
        <item x="100"/>
        <item x="41"/>
        <item x="42"/>
        <item x="48"/>
        <item x="45"/>
        <item x="30"/>
        <item x="46"/>
        <item x="35"/>
        <item x="19"/>
        <item x="7"/>
        <item x="23"/>
        <item x="36"/>
        <item x="0"/>
        <item x="14"/>
        <item x="2"/>
        <item x="26"/>
        <item x="31"/>
        <item x="8"/>
        <item x="1"/>
        <item x="3"/>
        <item x="27"/>
        <item x="6"/>
        <item x="11"/>
        <item x="15"/>
        <item x="12"/>
        <item x="18"/>
        <item x="22"/>
        <item x="39"/>
        <item x="4"/>
        <item x="49"/>
        <item x="40"/>
        <item x="51"/>
        <item x="98"/>
        <item x="32"/>
        <item x="62"/>
        <item x="16"/>
        <item x="9"/>
        <item x="47"/>
        <item x="65"/>
        <item x="44"/>
        <item x="20"/>
        <item x="28"/>
        <item x="37"/>
        <item x="24"/>
        <item x="67"/>
        <item x="58"/>
        <item x="95"/>
        <item x="59"/>
        <item x="52"/>
        <item x="68"/>
        <item x="50"/>
        <item x="82"/>
        <item x="93"/>
        <item x="84"/>
        <item x="55"/>
        <item x="17"/>
        <item x="91"/>
        <item x="87"/>
        <item x="13"/>
        <item x="89"/>
        <item x="33"/>
        <item x="73"/>
        <item x="25"/>
        <item x="97"/>
        <item x="83"/>
        <item x="10"/>
        <item x="29"/>
        <item x="34"/>
        <item x="5"/>
        <item x="38"/>
        <item x="99"/>
        <item x="71"/>
        <item x="92"/>
        <item x="21"/>
        <item x="56"/>
        <item x="104"/>
        <item x="60"/>
        <item x="80"/>
        <item x="63"/>
        <item x="69"/>
        <item x="86"/>
        <item x="101"/>
        <item x="78"/>
        <item x="102"/>
        <item x="76"/>
        <item x="103"/>
        <item x="90"/>
        <item x="74"/>
        <item x="61"/>
        <item x="94"/>
        <item x="70"/>
        <item x="88"/>
        <item x="75"/>
        <item x="85"/>
        <item x="66"/>
        <item x="72"/>
        <item x="57"/>
        <item x="64"/>
        <item x="96"/>
        <item x="79"/>
        <item x="77"/>
        <item x="81"/>
        <item t="default"/>
      </items>
    </pivotField>
    <pivotField showAll="0">
      <items count="69">
        <item x="38"/>
        <item x="33"/>
        <item x="63"/>
        <item x="14"/>
        <item x="18"/>
        <item x="31"/>
        <item x="3"/>
        <item x="8"/>
        <item x="2"/>
        <item x="1"/>
        <item x="12"/>
        <item x="6"/>
        <item x="7"/>
        <item x="17"/>
        <item x="21"/>
        <item x="0"/>
        <item x="15"/>
        <item x="11"/>
        <item x="24"/>
        <item x="36"/>
        <item x="32"/>
        <item x="22"/>
        <item x="26"/>
        <item x="30"/>
        <item x="34"/>
        <item x="37"/>
        <item x="41"/>
        <item x="27"/>
        <item x="35"/>
        <item x="9"/>
        <item x="19"/>
        <item x="28"/>
        <item x="20"/>
        <item x="5"/>
        <item x="10"/>
        <item x="55"/>
        <item x="4"/>
        <item x="45"/>
        <item x="23"/>
        <item x="47"/>
        <item x="13"/>
        <item x="16"/>
        <item x="29"/>
        <item x="52"/>
        <item x="25"/>
        <item x="62"/>
        <item x="60"/>
        <item x="49"/>
        <item x="42"/>
        <item x="66"/>
        <item x="56"/>
        <item x="64"/>
        <item x="61"/>
        <item x="44"/>
        <item x="50"/>
        <item x="58"/>
        <item x="54"/>
        <item x="57"/>
        <item x="39"/>
        <item x="46"/>
        <item x="51"/>
        <item x="67"/>
        <item x="43"/>
        <item x="59"/>
        <item x="53"/>
        <item x="65"/>
        <item x="40"/>
        <item x="48"/>
        <item t="default"/>
      </items>
    </pivotField>
    <pivotField showAll="0"/>
    <pivotField showAll="0"/>
  </pivotFields>
  <rowFields count="2">
    <field x="0"/>
    <field x="1"/>
  </rowFields>
  <rowItems count="50">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t="grand">
      <x/>
    </i>
  </rowItems>
  <colItems count="1">
    <i/>
  </colItems>
  <dataFields count="1">
    <dataField name="Sum of Main" fld="2" baseField="0" baseItem="0"/>
  </dataFields>
  <chartFormats count="2">
    <chartFormat chart="6"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54" firstHeaderRow="1" firstDataRow="1" firstDataCol="1"/>
  <pivotFields count="6">
    <pivotField axis="axisRow" multipleItemSelectionAllowed="1" showAll="0">
      <items count="7">
        <item x="0"/>
        <item x="1"/>
        <item x="2"/>
        <item x="3"/>
        <item x="4"/>
        <item x="5"/>
        <item t="default"/>
      </items>
    </pivotField>
    <pivotField axis="axisRow" showAll="0">
      <items count="9">
        <item x="0"/>
        <item x="1"/>
        <item x="2"/>
        <item x="3"/>
        <item x="4"/>
        <item x="5"/>
        <item x="6"/>
        <item x="7"/>
        <item t="default"/>
      </items>
    </pivotField>
    <pivotField showAll="0">
      <items count="106">
        <item x="43"/>
        <item x="53"/>
        <item x="54"/>
        <item x="100"/>
        <item x="41"/>
        <item x="42"/>
        <item x="48"/>
        <item x="45"/>
        <item x="30"/>
        <item x="46"/>
        <item x="35"/>
        <item x="19"/>
        <item x="7"/>
        <item x="23"/>
        <item x="36"/>
        <item x="0"/>
        <item x="14"/>
        <item x="2"/>
        <item x="26"/>
        <item x="31"/>
        <item x="8"/>
        <item x="1"/>
        <item x="3"/>
        <item x="27"/>
        <item x="6"/>
        <item x="11"/>
        <item x="15"/>
        <item x="12"/>
        <item x="18"/>
        <item x="22"/>
        <item x="39"/>
        <item x="4"/>
        <item x="49"/>
        <item x="40"/>
        <item x="51"/>
        <item x="98"/>
        <item x="32"/>
        <item x="62"/>
        <item x="16"/>
        <item x="9"/>
        <item x="47"/>
        <item x="65"/>
        <item x="44"/>
        <item x="20"/>
        <item x="28"/>
        <item x="37"/>
        <item x="24"/>
        <item x="67"/>
        <item x="58"/>
        <item x="95"/>
        <item x="59"/>
        <item x="52"/>
        <item x="68"/>
        <item x="50"/>
        <item x="82"/>
        <item x="93"/>
        <item x="84"/>
        <item x="55"/>
        <item x="17"/>
        <item x="91"/>
        <item x="87"/>
        <item x="13"/>
        <item x="89"/>
        <item x="33"/>
        <item x="73"/>
        <item x="25"/>
        <item x="97"/>
        <item x="83"/>
        <item x="10"/>
        <item x="29"/>
        <item x="34"/>
        <item x="5"/>
        <item x="38"/>
        <item x="99"/>
        <item x="71"/>
        <item x="92"/>
        <item x="21"/>
        <item x="56"/>
        <item x="104"/>
        <item x="60"/>
        <item x="80"/>
        <item x="63"/>
        <item x="69"/>
        <item x="86"/>
        <item x="101"/>
        <item x="78"/>
        <item x="102"/>
        <item x="76"/>
        <item x="103"/>
        <item x="90"/>
        <item x="74"/>
        <item x="61"/>
        <item x="94"/>
        <item x="70"/>
        <item x="88"/>
        <item x="75"/>
        <item x="85"/>
        <item x="66"/>
        <item x="72"/>
        <item x="57"/>
        <item x="64"/>
        <item x="96"/>
        <item x="79"/>
        <item x="77"/>
        <item x="81"/>
        <item t="default"/>
      </items>
    </pivotField>
    <pivotField dataField="1" showAll="0">
      <items count="69">
        <item x="38"/>
        <item x="33"/>
        <item x="63"/>
        <item x="14"/>
        <item x="18"/>
        <item x="31"/>
        <item x="3"/>
        <item x="8"/>
        <item x="2"/>
        <item x="1"/>
        <item x="12"/>
        <item x="6"/>
        <item x="7"/>
        <item x="17"/>
        <item x="21"/>
        <item x="0"/>
        <item x="15"/>
        <item x="11"/>
        <item x="24"/>
        <item x="36"/>
        <item x="32"/>
        <item x="22"/>
        <item x="26"/>
        <item x="30"/>
        <item x="34"/>
        <item x="37"/>
        <item x="41"/>
        <item x="27"/>
        <item x="35"/>
        <item x="9"/>
        <item x="19"/>
        <item x="28"/>
        <item x="20"/>
        <item x="5"/>
        <item x="10"/>
        <item x="55"/>
        <item x="4"/>
        <item x="45"/>
        <item x="23"/>
        <item x="47"/>
        <item x="13"/>
        <item x="16"/>
        <item x="29"/>
        <item x="52"/>
        <item x="25"/>
        <item x="62"/>
        <item x="60"/>
        <item x="49"/>
        <item x="42"/>
        <item x="66"/>
        <item x="56"/>
        <item x="64"/>
        <item x="61"/>
        <item x="44"/>
        <item x="50"/>
        <item x="58"/>
        <item x="54"/>
        <item x="57"/>
        <item x="39"/>
        <item x="46"/>
        <item x="51"/>
        <item x="67"/>
        <item x="43"/>
        <item x="59"/>
        <item x="53"/>
        <item x="65"/>
        <item x="40"/>
        <item x="48"/>
        <item t="default"/>
      </items>
    </pivotField>
    <pivotField showAll="0"/>
    <pivotField showAll="0"/>
  </pivotFields>
  <rowFields count="2">
    <field x="0"/>
    <field x="1"/>
  </rowFields>
  <rowItems count="50">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t="grand">
      <x/>
    </i>
  </rowItems>
  <colItems count="1">
    <i/>
  </colItems>
  <dataFields count="1">
    <dataField name="Sum of Branch1" fld="3" baseField="0" baseItem="0"/>
  </dataFields>
  <chartFormats count="2">
    <chartFormat chart="5" format="2"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B54" firstHeaderRow="1" firstDataRow="1" firstDataCol="1"/>
  <pivotFields count="6">
    <pivotField axis="axisRow" multipleItemSelectionAllowed="1" showAll="0">
      <items count="7">
        <item x="0"/>
        <item x="1"/>
        <item x="2"/>
        <item x="3"/>
        <item x="4"/>
        <item x="5"/>
        <item t="default"/>
      </items>
    </pivotField>
    <pivotField axis="axisRow" showAll="0">
      <items count="9">
        <item x="0"/>
        <item x="1"/>
        <item x="2"/>
        <item x="3"/>
        <item x="4"/>
        <item x="5"/>
        <item x="6"/>
        <item x="7"/>
        <item t="default"/>
      </items>
    </pivotField>
    <pivotField showAll="0">
      <items count="106">
        <item x="43"/>
        <item x="53"/>
        <item x="54"/>
        <item x="100"/>
        <item x="41"/>
        <item x="42"/>
        <item x="48"/>
        <item x="45"/>
        <item x="30"/>
        <item x="46"/>
        <item x="35"/>
        <item x="19"/>
        <item x="7"/>
        <item x="23"/>
        <item x="36"/>
        <item x="0"/>
        <item x="14"/>
        <item x="2"/>
        <item x="26"/>
        <item x="31"/>
        <item x="8"/>
        <item x="1"/>
        <item x="3"/>
        <item x="27"/>
        <item x="6"/>
        <item x="11"/>
        <item x="15"/>
        <item x="12"/>
        <item x="18"/>
        <item x="22"/>
        <item x="39"/>
        <item x="4"/>
        <item x="49"/>
        <item x="40"/>
        <item x="51"/>
        <item x="98"/>
        <item x="32"/>
        <item x="62"/>
        <item x="16"/>
        <item x="9"/>
        <item x="47"/>
        <item x="65"/>
        <item x="44"/>
        <item x="20"/>
        <item x="28"/>
        <item x="37"/>
        <item x="24"/>
        <item x="67"/>
        <item x="58"/>
        <item x="95"/>
        <item x="59"/>
        <item x="52"/>
        <item x="68"/>
        <item x="50"/>
        <item x="82"/>
        <item x="93"/>
        <item x="84"/>
        <item x="55"/>
        <item x="17"/>
        <item x="91"/>
        <item x="87"/>
        <item x="13"/>
        <item x="89"/>
        <item x="33"/>
        <item x="73"/>
        <item x="25"/>
        <item x="97"/>
        <item x="83"/>
        <item x="10"/>
        <item x="29"/>
        <item x="34"/>
        <item x="5"/>
        <item x="38"/>
        <item x="99"/>
        <item x="71"/>
        <item x="92"/>
        <item x="21"/>
        <item x="56"/>
        <item x="104"/>
        <item x="60"/>
        <item x="80"/>
        <item x="63"/>
        <item x="69"/>
        <item x="86"/>
        <item x="101"/>
        <item x="78"/>
        <item x="102"/>
        <item x="76"/>
        <item x="103"/>
        <item x="90"/>
        <item x="74"/>
        <item x="61"/>
        <item x="94"/>
        <item x="70"/>
        <item x="88"/>
        <item x="75"/>
        <item x="85"/>
        <item x="66"/>
        <item x="72"/>
        <item x="57"/>
        <item x="64"/>
        <item x="96"/>
        <item x="79"/>
        <item x="77"/>
        <item x="81"/>
        <item t="default"/>
      </items>
    </pivotField>
    <pivotField showAll="0">
      <items count="69">
        <item x="38"/>
        <item x="33"/>
        <item x="63"/>
        <item x="14"/>
        <item x="18"/>
        <item x="31"/>
        <item x="3"/>
        <item x="8"/>
        <item x="2"/>
        <item x="1"/>
        <item x="12"/>
        <item x="6"/>
        <item x="7"/>
        <item x="17"/>
        <item x="21"/>
        <item x="0"/>
        <item x="15"/>
        <item x="11"/>
        <item x="24"/>
        <item x="36"/>
        <item x="32"/>
        <item x="22"/>
        <item x="26"/>
        <item x="30"/>
        <item x="34"/>
        <item x="37"/>
        <item x="41"/>
        <item x="27"/>
        <item x="35"/>
        <item x="9"/>
        <item x="19"/>
        <item x="28"/>
        <item x="20"/>
        <item x="5"/>
        <item x="10"/>
        <item x="55"/>
        <item x="4"/>
        <item x="45"/>
        <item x="23"/>
        <item x="47"/>
        <item x="13"/>
        <item x="16"/>
        <item x="29"/>
        <item x="52"/>
        <item x="25"/>
        <item x="62"/>
        <item x="60"/>
        <item x="49"/>
        <item x="42"/>
        <item x="66"/>
        <item x="56"/>
        <item x="64"/>
        <item x="61"/>
        <item x="44"/>
        <item x="50"/>
        <item x="58"/>
        <item x="54"/>
        <item x="57"/>
        <item x="39"/>
        <item x="46"/>
        <item x="51"/>
        <item x="67"/>
        <item x="43"/>
        <item x="59"/>
        <item x="53"/>
        <item x="65"/>
        <item x="40"/>
        <item x="48"/>
        <item t="default"/>
      </items>
    </pivotField>
    <pivotField dataField="1" showAll="0"/>
    <pivotField showAll="0"/>
  </pivotFields>
  <rowFields count="2">
    <field x="0"/>
    <field x="1"/>
  </rowFields>
  <rowItems count="50">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t="grand">
      <x/>
    </i>
  </rowItems>
  <colItems count="1">
    <i/>
  </colItems>
  <dataFields count="1">
    <dataField name="Sum of Branch2" fld="4" baseField="0" baseItem="0"/>
  </dataFields>
  <formats count="6">
    <format dxfId="5">
      <pivotArea field="0" type="button" dataOnly="0" labelOnly="1" outline="0" axis="axisRow" fieldPosition="0"/>
    </format>
    <format dxfId="4">
      <pivotArea dataOnly="0" labelOnly="1" outline="0" axis="axisValues" fieldPosition="0"/>
    </format>
    <format dxfId="3">
      <pivotArea dataOnly="0" labelOnly="1" outline="0" axis="axisValues" fieldPosition="0"/>
    </format>
    <format dxfId="2">
      <pivotArea field="0" type="button" dataOnly="0" labelOnly="1" outline="0" axis="axisRow" fieldPosition="0"/>
    </format>
    <format dxfId="1">
      <pivotArea dataOnly="0" labelOnly="1" outline="0" axis="axisValues" fieldPosition="0"/>
    </format>
    <format dxfId="0">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B54" firstHeaderRow="1" firstDataRow="1" firstDataCol="1"/>
  <pivotFields count="6">
    <pivotField axis="axisRow" multipleItemSelectionAllowed="1" showAll="0">
      <items count="7">
        <item x="0"/>
        <item x="1"/>
        <item x="2"/>
        <item x="3"/>
        <item x="4"/>
        <item x="5"/>
        <item t="default"/>
      </items>
    </pivotField>
    <pivotField axis="axisRow" showAll="0">
      <items count="9">
        <item x="0"/>
        <item x="1"/>
        <item x="2"/>
        <item x="3"/>
        <item x="4"/>
        <item x="5"/>
        <item x="6"/>
        <item x="7"/>
        <item t="default"/>
      </items>
    </pivotField>
    <pivotField showAll="0">
      <items count="106">
        <item x="43"/>
        <item x="53"/>
        <item x="54"/>
        <item x="100"/>
        <item x="41"/>
        <item x="42"/>
        <item x="48"/>
        <item x="45"/>
        <item x="30"/>
        <item x="46"/>
        <item x="35"/>
        <item x="19"/>
        <item x="7"/>
        <item x="23"/>
        <item x="36"/>
        <item x="0"/>
        <item x="14"/>
        <item x="2"/>
        <item x="26"/>
        <item x="31"/>
        <item x="8"/>
        <item x="1"/>
        <item x="3"/>
        <item x="27"/>
        <item x="6"/>
        <item x="11"/>
        <item x="15"/>
        <item x="12"/>
        <item x="18"/>
        <item x="22"/>
        <item x="39"/>
        <item x="4"/>
        <item x="49"/>
        <item x="40"/>
        <item x="51"/>
        <item x="98"/>
        <item x="32"/>
        <item x="62"/>
        <item x="16"/>
        <item x="9"/>
        <item x="47"/>
        <item x="65"/>
        <item x="44"/>
        <item x="20"/>
        <item x="28"/>
        <item x="37"/>
        <item x="24"/>
        <item x="67"/>
        <item x="58"/>
        <item x="95"/>
        <item x="59"/>
        <item x="52"/>
        <item x="68"/>
        <item x="50"/>
        <item x="82"/>
        <item x="93"/>
        <item x="84"/>
        <item x="55"/>
        <item x="17"/>
        <item x="91"/>
        <item x="87"/>
        <item x="13"/>
        <item x="89"/>
        <item x="33"/>
        <item x="73"/>
        <item x="25"/>
        <item x="97"/>
        <item x="83"/>
        <item x="10"/>
        <item x="29"/>
        <item x="34"/>
        <item x="5"/>
        <item x="38"/>
        <item x="99"/>
        <item x="71"/>
        <item x="92"/>
        <item x="21"/>
        <item x="56"/>
        <item x="104"/>
        <item x="60"/>
        <item x="80"/>
        <item x="63"/>
        <item x="69"/>
        <item x="86"/>
        <item x="101"/>
        <item x="78"/>
        <item x="102"/>
        <item x="76"/>
        <item x="103"/>
        <item x="90"/>
        <item x="74"/>
        <item x="61"/>
        <item x="94"/>
        <item x="70"/>
        <item x="88"/>
        <item x="75"/>
        <item x="85"/>
        <item x="66"/>
        <item x="72"/>
        <item x="57"/>
        <item x="64"/>
        <item x="96"/>
        <item x="79"/>
        <item x="77"/>
        <item x="81"/>
        <item t="default"/>
      </items>
    </pivotField>
    <pivotField showAll="0">
      <items count="69">
        <item x="38"/>
        <item x="33"/>
        <item x="63"/>
        <item x="14"/>
        <item x="18"/>
        <item x="31"/>
        <item x="3"/>
        <item x="8"/>
        <item x="2"/>
        <item x="1"/>
        <item x="12"/>
        <item x="6"/>
        <item x="7"/>
        <item x="17"/>
        <item x="21"/>
        <item x="0"/>
        <item x="15"/>
        <item x="11"/>
        <item x="24"/>
        <item x="36"/>
        <item x="32"/>
        <item x="22"/>
        <item x="26"/>
        <item x="30"/>
        <item x="34"/>
        <item x="37"/>
        <item x="41"/>
        <item x="27"/>
        <item x="35"/>
        <item x="9"/>
        <item x="19"/>
        <item x="28"/>
        <item x="20"/>
        <item x="5"/>
        <item x="10"/>
        <item x="55"/>
        <item x="4"/>
        <item x="45"/>
        <item x="23"/>
        <item x="47"/>
        <item x="13"/>
        <item x="16"/>
        <item x="29"/>
        <item x="52"/>
        <item x="25"/>
        <item x="62"/>
        <item x="60"/>
        <item x="49"/>
        <item x="42"/>
        <item x="66"/>
        <item x="56"/>
        <item x="64"/>
        <item x="61"/>
        <item x="44"/>
        <item x="50"/>
        <item x="58"/>
        <item x="54"/>
        <item x="57"/>
        <item x="39"/>
        <item x="46"/>
        <item x="51"/>
        <item x="67"/>
        <item x="43"/>
        <item x="59"/>
        <item x="53"/>
        <item x="65"/>
        <item x="40"/>
        <item x="48"/>
        <item t="default"/>
      </items>
    </pivotField>
    <pivotField showAll="0"/>
    <pivotField dataField="1" showAll="0"/>
  </pivotFields>
  <rowFields count="2">
    <field x="0"/>
    <field x="1"/>
  </rowFields>
  <rowItems count="50">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t="grand">
      <x/>
    </i>
  </rowItems>
  <colItems count="1">
    <i/>
  </colItems>
  <dataFields count="1">
    <dataField name="Sum of Branch3" fld="5" baseField="0" baseItem="0"/>
  </dataFields>
  <chartFormats count="2">
    <chartFormat chart="7" format="1"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E53" firstHeaderRow="0" firstDataRow="1" firstDataCol="1"/>
  <pivotFields count="6">
    <pivotField axis="axisRow" showAll="0">
      <items count="7">
        <item n="Mon / Total" x="0"/>
        <item n="Tue / Total" x="1"/>
        <item n="Wed / Total" x="2"/>
        <item n="Thu / Total" x="3"/>
        <item n="Fri / Total" x="4"/>
        <item n="Sat / Total" x="5"/>
        <item t="default"/>
      </items>
    </pivotField>
    <pivotField axis="axisRow" showAll="0">
      <items count="9">
        <item x="0"/>
        <item x="1"/>
        <item x="2"/>
        <item x="3"/>
        <item x="4"/>
        <item x="5"/>
        <item x="6"/>
        <item x="7"/>
        <item t="default"/>
      </items>
    </pivotField>
    <pivotField dataField="1" showAll="0"/>
    <pivotField dataField="1" showAll="0"/>
    <pivotField dataField="1" showAll="0"/>
    <pivotField dataField="1" showAll="0"/>
  </pivotFields>
  <rowFields count="2">
    <field x="0"/>
    <field x="1"/>
  </rowFields>
  <rowItems count="50">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t="grand">
      <x/>
    </i>
  </rowItems>
  <colFields count="1">
    <field x="-2"/>
  </colFields>
  <colItems count="4">
    <i>
      <x/>
    </i>
    <i i="1">
      <x v="1"/>
    </i>
    <i i="2">
      <x v="2"/>
    </i>
    <i i="3">
      <x v="3"/>
    </i>
  </colItems>
  <dataFields count="4">
    <dataField name="MAIN BRANCH" fld="2" baseField="0" baseItem="0"/>
    <dataField name="BRANCH 1" fld="3" baseField="0" baseItem="0"/>
    <dataField name="BRANCH 2" fld="4" baseField="0" baseItem="0"/>
    <dataField name="BRANCH 3" fld="5" baseField="0" baseItem="0"/>
  </dataFields>
  <formats count="162">
    <format dxfId="167">
      <pivotArea dataOnly="0" labelOnly="1" outline="0" fieldPosition="0">
        <references count="1">
          <reference field="4294967294" count="1">
            <x v="1"/>
          </reference>
        </references>
      </pivotArea>
    </format>
    <format dxfId="166">
      <pivotArea dataOnly="0" labelOnly="1" outline="0" fieldPosition="0">
        <references count="1">
          <reference field="4294967294" count="1">
            <x v="1"/>
          </reference>
        </references>
      </pivotArea>
    </format>
    <format dxfId="165">
      <pivotArea outline="0" collapsedLevelsAreSubtotals="1" fieldPosition="0">
        <references count="2">
          <reference field="4294967294" count="1" selected="0">
            <x v="1"/>
          </reference>
          <reference field="1" count="1" selected="0">
            <x v="0"/>
          </reference>
        </references>
      </pivotArea>
    </format>
    <format dxfId="164">
      <pivotArea type="topRight" dataOnly="0" labelOnly="1" outline="0" offset="G1" fieldPosition="0"/>
    </format>
    <format dxfId="163">
      <pivotArea dataOnly="0" labelOnly="1" fieldPosition="0">
        <references count="2">
          <reference field="4294967294" count="1" selected="0">
            <x v="1"/>
          </reference>
          <reference field="1" count="1">
            <x v="0"/>
          </reference>
        </references>
      </pivotArea>
    </format>
    <format dxfId="162">
      <pivotArea outline="0" collapsedLevelsAreSubtotals="1" fieldPosition="0">
        <references count="2">
          <reference field="4294967294" count="1" selected="0">
            <x v="2"/>
          </reference>
          <reference field="1" count="1" selected="0">
            <x v="0"/>
          </reference>
        </references>
      </pivotArea>
    </format>
    <format dxfId="161">
      <pivotArea type="topRight" dataOnly="0" labelOnly="1" outline="0" offset="O1" fieldPosition="0"/>
    </format>
    <format dxfId="160">
      <pivotArea dataOnly="0" labelOnly="1" fieldPosition="0">
        <references count="2">
          <reference field="4294967294" count="1" selected="0">
            <x v="2"/>
          </reference>
          <reference field="1" count="1">
            <x v="0"/>
          </reference>
        </references>
      </pivotArea>
    </format>
    <format dxfId="159">
      <pivotArea outline="0" collapsedLevelsAreSubtotals="1" fieldPosition="0">
        <references count="2">
          <reference field="4294967294" count="1" selected="0">
            <x v="3"/>
          </reference>
          <reference field="1" count="1" selected="0">
            <x v="0"/>
          </reference>
        </references>
      </pivotArea>
    </format>
    <format dxfId="158">
      <pivotArea type="topRight" dataOnly="0" labelOnly="1" outline="0" offset="W1" fieldPosition="0"/>
    </format>
    <format dxfId="157">
      <pivotArea dataOnly="0" labelOnly="1" fieldPosition="0">
        <references count="2">
          <reference field="4294967294" count="1" selected="0">
            <x v="3"/>
          </reference>
          <reference field="1" count="1">
            <x v="0"/>
          </reference>
        </references>
      </pivotArea>
    </format>
    <format dxfId="156">
      <pivotArea field="1" grandRow="1" outline="0" collapsedLevelsAreSubtotals="1" axis="axisRow" fieldPosition="1">
        <references count="1">
          <reference field="4294967294" count="4" selected="0">
            <x v="0"/>
            <x v="1"/>
            <x v="2"/>
            <x v="3"/>
          </reference>
        </references>
      </pivotArea>
    </format>
    <format dxfId="155">
      <pivotArea type="topRight" dataOnly="0" labelOnly="1" outline="0" offset="AE1:AH1" fieldPosition="0"/>
    </format>
    <format dxfId="154">
      <pivotArea field="1" dataOnly="0" labelOnly="1" grandRow="1" outline="0" axis="axisRow" fieldPosition="1">
        <references count="1">
          <reference field="4294967294" count="1" selected="0">
            <x v="0"/>
          </reference>
        </references>
      </pivotArea>
    </format>
    <format dxfId="153">
      <pivotArea field="1" dataOnly="0" labelOnly="1" grandRow="1" outline="0" axis="axisRow" fieldPosition="1">
        <references count="1">
          <reference field="4294967294" count="1" selected="0">
            <x v="1"/>
          </reference>
        </references>
      </pivotArea>
    </format>
    <format dxfId="152">
      <pivotArea field="1" dataOnly="0" labelOnly="1" grandRow="1" outline="0" axis="axisRow" fieldPosition="1">
        <references count="1">
          <reference field="4294967294" count="1" selected="0">
            <x v="2"/>
          </reference>
        </references>
      </pivotArea>
    </format>
    <format dxfId="151">
      <pivotArea field="1" dataOnly="0" labelOnly="1" grandRow="1" outline="0" axis="axisRow" fieldPosition="1">
        <references count="1">
          <reference field="4294967294" count="1" selected="0">
            <x v="3"/>
          </reference>
        </references>
      </pivotArea>
    </format>
    <format dxfId="150">
      <pivotArea field="1" dataOnly="0" labelOnly="1" grandRow="1" outline="0" axis="axisRow" fieldPosition="1">
        <references count="1">
          <reference field="4294967294" count="1" selected="0">
            <x v="0"/>
          </reference>
        </references>
      </pivotArea>
    </format>
    <format dxfId="149">
      <pivotArea field="1" dataOnly="0" labelOnly="1" grandRow="1" outline="0" axis="axisRow" fieldPosition="1">
        <references count="1">
          <reference field="4294967294" count="1" selected="0">
            <x v="1"/>
          </reference>
        </references>
      </pivotArea>
    </format>
    <format dxfId="148">
      <pivotArea field="1" dataOnly="0" labelOnly="1" grandRow="1" outline="0" axis="axisRow" fieldPosition="1">
        <references count="1">
          <reference field="4294967294" count="1" selected="0">
            <x v="2"/>
          </reference>
        </references>
      </pivotArea>
    </format>
    <format dxfId="147">
      <pivotArea field="1" dataOnly="0" labelOnly="1" grandRow="1" outline="0" axis="axisRow" fieldPosition="1">
        <references count="1">
          <reference field="4294967294" count="1" selected="0">
            <x v="3"/>
          </reference>
        </references>
      </pivotArea>
    </format>
    <format dxfId="146">
      <pivotArea field="1" dataOnly="0" labelOnly="1" grandRow="1" outline="0" axis="axisRow" fieldPosition="1">
        <references count="1">
          <reference field="4294967294" count="1" selected="0">
            <x v="0"/>
          </reference>
        </references>
      </pivotArea>
    </format>
    <format dxfId="145">
      <pivotArea field="1" dataOnly="0" labelOnly="1" grandRow="1" outline="0" axis="axisRow" fieldPosition="1">
        <references count="1">
          <reference field="4294967294" count="1" selected="0">
            <x v="1"/>
          </reference>
        </references>
      </pivotArea>
    </format>
    <format dxfId="144">
      <pivotArea field="1" dataOnly="0" labelOnly="1" grandRow="1" outline="0" axis="axisRow" fieldPosition="1">
        <references count="1">
          <reference field="4294967294" count="1" selected="0">
            <x v="2"/>
          </reference>
        </references>
      </pivotArea>
    </format>
    <format dxfId="143">
      <pivotArea field="1" dataOnly="0" labelOnly="1" grandRow="1" outline="0" axis="axisRow" fieldPosition="1">
        <references count="1">
          <reference field="4294967294" count="1" selected="0">
            <x v="3"/>
          </reference>
        </references>
      </pivotArea>
    </format>
    <format dxfId="142">
      <pivotArea field="1" dataOnly="0" labelOnly="1" grandRow="1" outline="0" axis="axisRow" fieldPosition="1">
        <references count="1">
          <reference field="4294967294" count="1" selected="0">
            <x v="0"/>
          </reference>
        </references>
      </pivotArea>
    </format>
    <format dxfId="141">
      <pivotArea field="1" dataOnly="0" labelOnly="1" grandRow="1" outline="0" axis="axisRow" fieldPosition="1">
        <references count="1">
          <reference field="4294967294" count="1" selected="0">
            <x v="1"/>
          </reference>
        </references>
      </pivotArea>
    </format>
    <format dxfId="140">
      <pivotArea field="1" dataOnly="0" labelOnly="1" grandRow="1" outline="0" axis="axisRow" fieldPosition="1">
        <references count="1">
          <reference field="4294967294" count="1" selected="0">
            <x v="2"/>
          </reference>
        </references>
      </pivotArea>
    </format>
    <format dxfId="139">
      <pivotArea field="1" dataOnly="0" labelOnly="1" grandRow="1" outline="0" axis="axisRow" fieldPosition="1">
        <references count="1">
          <reference field="4294967294" count="1" selected="0">
            <x v="3"/>
          </reference>
        </references>
      </pivotArea>
    </format>
    <format dxfId="138">
      <pivotArea dataOnly="0" labelOnly="1" outline="0" fieldPosition="0">
        <references count="1">
          <reference field="4294967294" count="1">
            <x v="0"/>
          </reference>
        </references>
      </pivotArea>
    </format>
    <format dxfId="137">
      <pivotArea dataOnly="0" labelOnly="1" outline="0" fieldPosition="0">
        <references count="1">
          <reference field="4294967294" count="1">
            <x v="0"/>
          </reference>
        </references>
      </pivotArea>
    </format>
    <format dxfId="136">
      <pivotArea dataOnly="0" labelOnly="1" outline="0" fieldPosition="0">
        <references count="1">
          <reference field="4294967294" count="1">
            <x v="0"/>
          </reference>
        </references>
      </pivotArea>
    </format>
    <format dxfId="135">
      <pivotArea dataOnly="0" labelOnly="1" outline="0" fieldPosition="0">
        <references count="1">
          <reference field="4294967294" count="1">
            <x v="0"/>
          </reference>
        </references>
      </pivotArea>
    </format>
    <format dxfId="134">
      <pivotArea dataOnly="0" labelOnly="1" outline="0" fieldPosition="0">
        <references count="1">
          <reference field="4294967294" count="1">
            <x v="0"/>
          </reference>
        </references>
      </pivotArea>
    </format>
    <format dxfId="133">
      <pivotArea dataOnly="0" labelOnly="1" outline="0" fieldPosition="0">
        <references count="1">
          <reference field="4294967294" count="1">
            <x v="0"/>
          </reference>
        </references>
      </pivotArea>
    </format>
    <format dxfId="132">
      <pivotArea dataOnly="0" labelOnly="1" outline="0" fieldPosition="0">
        <references count="1">
          <reference field="4294967294" count="1">
            <x v="1"/>
          </reference>
        </references>
      </pivotArea>
    </format>
    <format dxfId="131">
      <pivotArea dataOnly="0" labelOnly="1" outline="0" fieldPosition="0">
        <references count="1">
          <reference field="4294967294" count="1">
            <x v="2"/>
          </reference>
        </references>
      </pivotArea>
    </format>
    <format dxfId="130">
      <pivotArea dataOnly="0" labelOnly="1" outline="0" fieldPosition="0">
        <references count="1">
          <reference field="4294967294" count="1">
            <x v="3"/>
          </reference>
        </references>
      </pivotArea>
    </format>
    <format dxfId="129">
      <pivotArea collapsedLevelsAreSubtotals="1" fieldPosition="0">
        <references count="3">
          <reference field="4294967294" count="1" selected="0">
            <x v="0"/>
          </reference>
          <reference field="0" count="0"/>
          <reference field="1" count="0" selected="0"/>
        </references>
      </pivotArea>
    </format>
    <format dxfId="128">
      <pivotArea type="origin" dataOnly="0" labelOnly="1" outline="0" fieldPosition="0"/>
    </format>
    <format dxfId="127">
      <pivotArea field="-2" type="button" dataOnly="0" labelOnly="1" outline="0" axis="axisCol" fieldPosition="0"/>
    </format>
    <format dxfId="126">
      <pivotArea field="1" type="button" dataOnly="0" labelOnly="1" outline="0" axis="axisRow" fieldPosition="1"/>
    </format>
    <format dxfId="125">
      <pivotArea type="topRight" dataOnly="0" labelOnly="1" outline="0" offset="A1:F1" fieldPosition="0"/>
    </format>
    <format dxfId="124">
      <pivotArea field="0" type="button" dataOnly="0" labelOnly="1" outline="0" axis="axisRow" fieldPosition="0"/>
    </format>
    <format dxfId="123">
      <pivotArea dataOnly="0" labelOnly="1" fieldPosition="0">
        <references count="1">
          <reference field="0" count="0"/>
        </references>
      </pivotArea>
    </format>
    <format dxfId="122">
      <pivotArea dataOnly="0" labelOnly="1" outline="0" fieldPosition="0">
        <references count="1">
          <reference field="4294967294" count="1">
            <x v="0"/>
          </reference>
        </references>
      </pivotArea>
    </format>
    <format dxfId="121">
      <pivotArea dataOnly="0" labelOnly="1" fieldPosition="0">
        <references count="2">
          <reference field="4294967294" count="1" selected="0">
            <x v="0"/>
          </reference>
          <reference field="1" count="0"/>
        </references>
      </pivotArea>
    </format>
    <format dxfId="120">
      <pivotArea field="0" type="button" dataOnly="0" labelOnly="1" outline="0" axis="axisRow" fieldPosition="0"/>
    </format>
    <format dxfId="119">
      <pivotArea dataOnly="0" labelOnly="1" fieldPosition="0">
        <references count="2">
          <reference field="4294967294" count="1" selected="0">
            <x v="0"/>
          </reference>
          <reference field="1" count="0"/>
        </references>
      </pivotArea>
    </format>
    <format dxfId="118">
      <pivotArea field="0" type="button" dataOnly="0" labelOnly="1" outline="0" axis="axisRow" fieldPosition="0"/>
    </format>
    <format dxfId="117">
      <pivotArea dataOnly="0" labelOnly="1" fieldPosition="0">
        <references count="2">
          <reference field="4294967294" count="1" selected="0">
            <x v="0"/>
          </reference>
          <reference field="1" count="0"/>
        </references>
      </pivotArea>
    </format>
    <format dxfId="116">
      <pivotArea collapsedLevelsAreSubtotals="1" fieldPosition="0">
        <references count="3">
          <reference field="4294967294" count="1" selected="0">
            <x v="0"/>
          </reference>
          <reference field="0" count="0"/>
          <reference field="1" count="0" selected="0"/>
        </references>
      </pivotArea>
    </format>
    <format dxfId="115">
      <pivotArea type="origin" dataOnly="0" labelOnly="1" outline="0" offset="A2" fieldPosition="0"/>
    </format>
    <format dxfId="114">
      <pivotArea field="0" type="button" dataOnly="0" labelOnly="1" outline="0" axis="axisRow" fieldPosition="0"/>
    </format>
    <format dxfId="113">
      <pivotArea dataOnly="0" labelOnly="1" fieldPosition="0">
        <references count="1">
          <reference field="0" count="0"/>
        </references>
      </pivotArea>
    </format>
    <format dxfId="112">
      <pivotArea dataOnly="0" labelOnly="1" outline="0" fieldPosition="0">
        <references count="1">
          <reference field="4294967294" count="1">
            <x v="0"/>
          </reference>
        </references>
      </pivotArea>
    </format>
    <format dxfId="111">
      <pivotArea dataOnly="0" labelOnly="1" fieldPosition="0">
        <references count="2">
          <reference field="4294967294" count="1" selected="0">
            <x v="0"/>
          </reference>
          <reference field="1" count="0"/>
        </references>
      </pivotArea>
    </format>
    <format dxfId="110">
      <pivotArea collapsedLevelsAreSubtotals="1" fieldPosition="0">
        <references count="3">
          <reference field="4294967294" count="1" selected="0">
            <x v="1"/>
          </reference>
          <reference field="0" count="0"/>
          <reference field="1" count="0" selected="0"/>
        </references>
      </pivotArea>
    </format>
    <format dxfId="109">
      <pivotArea type="topRight" dataOnly="0" labelOnly="1" outline="0" offset="G1:N1" fieldPosition="0"/>
    </format>
    <format dxfId="108">
      <pivotArea dataOnly="0" labelOnly="1" outline="0" fieldPosition="0">
        <references count="1">
          <reference field="4294967294" count="1">
            <x v="1"/>
          </reference>
        </references>
      </pivotArea>
    </format>
    <format dxfId="107">
      <pivotArea dataOnly="0" labelOnly="1" fieldPosition="0">
        <references count="2">
          <reference field="4294967294" count="1" selected="0">
            <x v="1"/>
          </reference>
          <reference field="1" count="0"/>
        </references>
      </pivotArea>
    </format>
    <format dxfId="106">
      <pivotArea dataOnly="0" labelOnly="1" fieldPosition="0">
        <references count="2">
          <reference field="4294967294" count="1" selected="0">
            <x v="1"/>
          </reference>
          <reference field="1" count="0"/>
        </references>
      </pivotArea>
    </format>
    <format dxfId="105">
      <pivotArea field="0" type="button" dataOnly="0" labelOnly="1" outline="0" axis="axisRow" fieldPosition="0"/>
    </format>
    <format dxfId="104">
      <pivotArea dataOnly="0" labelOnly="1" fieldPosition="0">
        <references count="2">
          <reference field="4294967294" count="1" selected="0">
            <x v="0"/>
          </reference>
          <reference field="1" count="0"/>
        </references>
      </pivotArea>
    </format>
    <format dxfId="103">
      <pivotArea collapsedLevelsAreSubtotals="1" fieldPosition="0">
        <references count="3">
          <reference field="4294967294" count="1" selected="0">
            <x v="2"/>
          </reference>
          <reference field="0" count="0"/>
          <reference field="1" count="0" selected="0"/>
        </references>
      </pivotArea>
    </format>
    <format dxfId="102">
      <pivotArea type="topRight" dataOnly="0" labelOnly="1" outline="0" offset="O1:V1" fieldPosition="0"/>
    </format>
    <format dxfId="101">
      <pivotArea dataOnly="0" labelOnly="1" outline="0" fieldPosition="0">
        <references count="1">
          <reference field="4294967294" count="1">
            <x v="2"/>
          </reference>
        </references>
      </pivotArea>
    </format>
    <format dxfId="100">
      <pivotArea dataOnly="0" labelOnly="1" fieldPosition="0">
        <references count="2">
          <reference field="4294967294" count="1" selected="0">
            <x v="2"/>
          </reference>
          <reference field="1" count="0"/>
        </references>
      </pivotArea>
    </format>
    <format dxfId="99">
      <pivotArea dataOnly="0" labelOnly="1" fieldPosition="0">
        <references count="2">
          <reference field="4294967294" count="1" selected="0">
            <x v="2"/>
          </reference>
          <reference field="1" count="0"/>
        </references>
      </pivotArea>
    </format>
    <format dxfId="98">
      <pivotArea field="0" type="button" dataOnly="0" labelOnly="1" outline="0" axis="axisRow" fieldPosition="0"/>
    </format>
    <format dxfId="97">
      <pivotArea dataOnly="0" labelOnly="1" fieldPosition="0">
        <references count="2">
          <reference field="4294967294" count="1" selected="0">
            <x v="0"/>
          </reference>
          <reference field="1" count="0"/>
        </references>
      </pivotArea>
    </format>
    <format dxfId="96">
      <pivotArea dataOnly="0" labelOnly="1" fieldPosition="0">
        <references count="2">
          <reference field="4294967294" count="1" selected="0">
            <x v="1"/>
          </reference>
          <reference field="1" count="0"/>
        </references>
      </pivotArea>
    </format>
    <format dxfId="95">
      <pivotArea dataOnly="0" labelOnly="1" fieldPosition="0">
        <references count="2">
          <reference field="4294967294" count="1" selected="0">
            <x v="2"/>
          </reference>
          <reference field="1" count="0"/>
        </references>
      </pivotArea>
    </format>
    <format dxfId="94">
      <pivotArea dataOnly="0" labelOnly="1" fieldPosition="0">
        <references count="2">
          <reference field="4294967294" count="1" selected="0">
            <x v="3"/>
          </reference>
          <reference field="1" count="0"/>
        </references>
      </pivotArea>
    </format>
    <format dxfId="93">
      <pivotArea collapsedLevelsAreSubtotals="1" fieldPosition="0">
        <references count="3">
          <reference field="4294967294" count="1" selected="0">
            <x v="2"/>
          </reference>
          <reference field="0" count="0"/>
          <reference field="1" count="0" selected="0"/>
        </references>
      </pivotArea>
    </format>
    <format dxfId="92">
      <pivotArea type="topRight" dataOnly="0" labelOnly="1" outline="0" offset="O1:V1" fieldPosition="0"/>
    </format>
    <format dxfId="91">
      <pivotArea dataOnly="0" labelOnly="1" outline="0" fieldPosition="0">
        <references count="1">
          <reference field="4294967294" count="1">
            <x v="2"/>
          </reference>
        </references>
      </pivotArea>
    </format>
    <format dxfId="90">
      <pivotArea dataOnly="0" labelOnly="1" fieldPosition="0">
        <references count="2">
          <reference field="4294967294" count="1" selected="0">
            <x v="2"/>
          </reference>
          <reference field="1" count="0"/>
        </references>
      </pivotArea>
    </format>
    <format dxfId="89">
      <pivotArea dataOnly="0" labelOnly="1" fieldPosition="0">
        <references count="2">
          <reference field="4294967294" count="1" selected="0">
            <x v="2"/>
          </reference>
          <reference field="1" count="0"/>
        </references>
      </pivotArea>
    </format>
    <format dxfId="88">
      <pivotArea collapsedLevelsAreSubtotals="1" fieldPosition="0">
        <references count="3">
          <reference field="4294967294" count="1" selected="0">
            <x v="3"/>
          </reference>
          <reference field="0" count="0"/>
          <reference field="1" count="0" selected="0"/>
        </references>
      </pivotArea>
    </format>
    <format dxfId="87">
      <pivotArea type="topRight" dataOnly="0" labelOnly="1" outline="0" offset="W1:AD1" fieldPosition="0"/>
    </format>
    <format dxfId="86">
      <pivotArea dataOnly="0" labelOnly="1" outline="0" fieldPosition="0">
        <references count="1">
          <reference field="4294967294" count="1">
            <x v="3"/>
          </reference>
        </references>
      </pivotArea>
    </format>
    <format dxfId="85">
      <pivotArea dataOnly="0" labelOnly="1" fieldPosition="0">
        <references count="2">
          <reference field="4294967294" count="1" selected="0">
            <x v="3"/>
          </reference>
          <reference field="1" count="0"/>
        </references>
      </pivotArea>
    </format>
    <format dxfId="84">
      <pivotArea dataOnly="0" labelOnly="1" fieldPosition="0">
        <references count="2">
          <reference field="4294967294" count="1" selected="0">
            <x v="3"/>
          </reference>
          <reference field="1" count="0"/>
        </references>
      </pivotArea>
    </format>
    <format dxfId="83">
      <pivotArea dataOnly="0" labelOnly="1" fieldPosition="0">
        <references count="2">
          <reference field="4294967294" count="1" selected="0">
            <x v="3"/>
          </reference>
          <reference field="1" count="0"/>
        </references>
      </pivotArea>
    </format>
    <format dxfId="82">
      <pivotArea collapsedLevelsAreSubtotals="1" fieldPosition="0">
        <references count="3">
          <reference field="4294967294" count="1" selected="0">
            <x v="3"/>
          </reference>
          <reference field="0" count="0"/>
          <reference field="1" count="0" selected="0"/>
        </references>
      </pivotArea>
    </format>
    <format dxfId="81">
      <pivotArea collapsedLevelsAreSubtotals="1" fieldPosition="0">
        <references count="3">
          <reference field="4294967294" count="1" selected="0">
            <x v="2"/>
          </reference>
          <reference field="0" count="0"/>
          <reference field="1" count="0" selected="0"/>
        </references>
      </pivotArea>
    </format>
    <format dxfId="80">
      <pivotArea dataOnly="0" labelOnly="1" fieldPosition="0">
        <references count="2">
          <reference field="4294967294" count="1" selected="0">
            <x v="2"/>
          </reference>
          <reference field="1" count="0"/>
        </references>
      </pivotArea>
    </format>
    <format dxfId="79">
      <pivotArea collapsedLevelsAreSubtotals="1" fieldPosition="0">
        <references count="3">
          <reference field="4294967294" count="1" selected="0">
            <x v="2"/>
          </reference>
          <reference field="0" count="0"/>
          <reference field="1" count="0" selected="0"/>
        </references>
      </pivotArea>
    </format>
    <format dxfId="78">
      <pivotArea dataOnly="0" labelOnly="1" fieldPosition="0">
        <references count="2">
          <reference field="4294967294" count="1" selected="0">
            <x v="2"/>
          </reference>
          <reference field="1" count="0"/>
        </references>
      </pivotArea>
    </format>
    <format dxfId="77">
      <pivotArea field="1" outline="0" collapsedLevelsAreSubtotals="1" axis="axisRow" fieldPosition="1">
        <references count="2">
          <reference field="4294967294" count="2" selected="0">
            <x v="2"/>
            <x v="3"/>
          </reference>
          <reference field="1" count="0" selected="0"/>
        </references>
      </pivotArea>
    </format>
    <format dxfId="76">
      <pivotArea outline="0" collapsedLevelsAreSubtotals="1" fieldPosition="0">
        <references count="2">
          <reference field="4294967294" count="1" selected="0">
            <x v="1"/>
          </reference>
          <reference field="1" count="0" selected="0"/>
        </references>
      </pivotArea>
    </format>
    <format dxfId="75">
      <pivotArea dataOnly="0" labelOnly="1" fieldPosition="0">
        <references count="2">
          <reference field="4294967294" count="1" selected="0">
            <x v="1"/>
          </reference>
          <reference field="1" count="0"/>
        </references>
      </pivotArea>
    </format>
    <format dxfId="74">
      <pivotArea collapsedLevelsAreSubtotals="1" fieldPosition="0">
        <references count="3">
          <reference field="4294967294" count="1" selected="0">
            <x v="0"/>
          </reference>
          <reference field="0" count="0"/>
          <reference field="1" count="0" selected="0"/>
        </references>
      </pivotArea>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fieldPosition="0">
        <references count="2">
          <reference field="4294967294" count="1" selected="0">
            <x v="0"/>
          </reference>
          <reference field="1" count="0"/>
        </references>
      </pivotArea>
    </format>
    <format dxfId="70">
      <pivotArea outline="0" collapsedLevelsAreSubtotals="1" fieldPosition="0">
        <references count="2">
          <reference field="4294967294" count="1" selected="0">
            <x v="0"/>
          </reference>
          <reference field="1" count="0" selected="0"/>
        </references>
      </pivotArea>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grandRow="1" outline="0" fieldPosition="0"/>
    </format>
    <format dxfId="66">
      <pivotArea dataOnly="0" labelOnly="1" fieldPosition="0">
        <references count="2">
          <reference field="4294967294" count="1" selected="0">
            <x v="0"/>
          </reference>
          <reference field="1" count="0"/>
        </references>
      </pivotArea>
    </format>
    <format dxfId="65">
      <pivotArea outline="0" collapsedLevelsAreSubtotals="1" fieldPosition="0">
        <references count="2">
          <reference field="4294967294" count="1" selected="0">
            <x v="0"/>
          </reference>
          <reference field="1" count="0" selected="0"/>
        </references>
      </pivotArea>
    </format>
    <format dxfId="64">
      <pivotArea field="0" type="button" dataOnly="0" labelOnly="1" outline="0" axis="axisRow" fieldPosition="0"/>
    </format>
    <format dxfId="63">
      <pivotArea dataOnly="0" labelOnly="1" fieldPosition="0">
        <references count="1">
          <reference field="0" count="0"/>
        </references>
      </pivotArea>
    </format>
    <format dxfId="62">
      <pivotArea dataOnly="0" labelOnly="1" grandRow="1" outline="0" fieldPosition="0"/>
    </format>
    <format dxfId="61">
      <pivotArea dataOnly="0" labelOnly="1" fieldPosition="0">
        <references count="2">
          <reference field="4294967294" count="1" selected="0">
            <x v="0"/>
          </reference>
          <reference field="1" count="0"/>
        </references>
      </pivotArea>
    </format>
    <format dxfId="60">
      <pivotArea field="0" type="button" dataOnly="0" labelOnly="1" outline="0" axis="axisRow" fieldPosition="0"/>
    </format>
    <format dxfId="59">
      <pivotArea dataOnly="0" labelOnly="1" fieldPosition="0">
        <references count="2">
          <reference field="4294967294" count="1" selected="0">
            <x v="0"/>
          </reference>
          <reference field="1" count="0"/>
        </references>
      </pivotArea>
    </format>
    <format dxfId="58">
      <pivotArea dataOnly="0" labelOnly="1" fieldPosition="0">
        <references count="2">
          <reference field="4294967294" count="1" selected="0">
            <x v="1"/>
          </reference>
          <reference field="1" count="0"/>
        </references>
      </pivotArea>
    </format>
    <format dxfId="57">
      <pivotArea dataOnly="0" labelOnly="1" fieldPosition="0">
        <references count="2">
          <reference field="4294967294" count="1" selected="0">
            <x v="2"/>
          </reference>
          <reference field="1" count="0"/>
        </references>
      </pivotArea>
    </format>
    <format dxfId="56">
      <pivotArea dataOnly="0" labelOnly="1" fieldPosition="0">
        <references count="2">
          <reference field="4294967294" count="1" selected="0">
            <x v="3"/>
          </reference>
          <reference field="1" count="0"/>
        </references>
      </pivotArea>
    </format>
    <format dxfId="55">
      <pivotArea field="1" outline="0" collapsedLevelsAreSubtotals="1" axis="axisRow" fieldPosition="1">
        <references count="2">
          <reference field="4294967294" count="4" selected="0">
            <x v="0"/>
            <x v="1"/>
            <x v="2"/>
            <x v="3"/>
          </reference>
          <reference field="1" count="0" selected="0"/>
        </references>
      </pivotArea>
    </format>
    <format dxfId="54">
      <pivotArea dataOnly="0" labelOnly="1" grandRow="1" outline="0" fieldPosition="0"/>
    </format>
    <format dxfId="53">
      <pivotArea field="1" outline="0" collapsedLevelsAreSubtotals="1" axis="axisRow" fieldPosition="1">
        <references count="2">
          <reference field="4294967294" count="4" selected="0">
            <x v="0"/>
            <x v="1"/>
            <x v="2"/>
            <x v="3"/>
          </reference>
          <reference field="1" count="0" selected="0"/>
        </references>
      </pivotArea>
    </format>
    <format dxfId="52">
      <pivotArea dataOnly="0" labelOnly="1" grandRow="1" outline="0" fieldPosition="0"/>
    </format>
    <format dxfId="51">
      <pivotArea field="1" outline="0" collapsedLevelsAreSubtotals="1" axis="axisRow" fieldPosition="1">
        <references count="2">
          <reference field="4294967294" count="4" selected="0">
            <x v="0"/>
            <x v="1"/>
            <x v="2"/>
            <x v="3"/>
          </reference>
          <reference field="1" count="0" selected="0"/>
        </references>
      </pivotArea>
    </format>
    <format dxfId="50">
      <pivotArea dataOnly="0" labelOnly="1" grandRow="1" outline="0" fieldPosition="0"/>
    </format>
    <format dxfId="49">
      <pivotArea field="1" grandRow="1" outline="0" collapsedLevelsAreSubtotals="1" axis="axisRow" fieldPosition="1">
        <references count="1">
          <reference field="4294967294" count="4" selected="0">
            <x v="0"/>
            <x v="1"/>
            <x v="2"/>
            <x v="3"/>
          </reference>
        </references>
      </pivotArea>
    </format>
    <format dxfId="48">
      <pivotArea field="1" dataOnly="0" labelOnly="1" grandRow="1" outline="0" axis="axisRow" fieldPosition="1">
        <references count="1">
          <reference field="4294967294" count="1" selected="0">
            <x v="0"/>
          </reference>
        </references>
      </pivotArea>
    </format>
    <format dxfId="47">
      <pivotArea field="1" dataOnly="0" labelOnly="1" grandRow="1" outline="0" axis="axisRow" fieldPosition="1">
        <references count="1">
          <reference field="4294967294" count="1" selected="0">
            <x v="1"/>
          </reference>
        </references>
      </pivotArea>
    </format>
    <format dxfId="46">
      <pivotArea field="1" dataOnly="0" labelOnly="1" grandRow="1" outline="0" axis="axisRow" fieldPosition="1">
        <references count="1">
          <reference field="4294967294" count="1" selected="0">
            <x v="2"/>
          </reference>
        </references>
      </pivotArea>
    </format>
    <format dxfId="45">
      <pivotArea field="1" dataOnly="0" labelOnly="1" grandRow="1" outline="0" axis="axisRow" fieldPosition="1">
        <references count="1">
          <reference field="4294967294" count="1" selected="0">
            <x v="3"/>
          </reference>
        </references>
      </pivotArea>
    </format>
    <format dxfId="44">
      <pivotArea field="1" dataOnly="0" labelOnly="1" grandRow="1" outline="0" axis="axisRow" fieldPosition="1">
        <references count="1">
          <reference field="4294967294" count="1" selected="0">
            <x v="0"/>
          </reference>
        </references>
      </pivotArea>
    </format>
    <format dxfId="43">
      <pivotArea field="1" dataOnly="0" labelOnly="1" grandRow="1" outline="0" axis="axisRow" fieldPosition="1">
        <references count="1">
          <reference field="4294967294" count="1" selected="0">
            <x v="1"/>
          </reference>
        </references>
      </pivotArea>
    </format>
    <format dxfId="42">
      <pivotArea field="1" dataOnly="0" labelOnly="1" grandRow="1" outline="0" axis="axisRow" fieldPosition="1">
        <references count="1">
          <reference field="4294967294" count="1" selected="0">
            <x v="2"/>
          </reference>
        </references>
      </pivotArea>
    </format>
    <format dxfId="41">
      <pivotArea field="1" dataOnly="0" labelOnly="1" grandRow="1" outline="0" axis="axisRow" fieldPosition="1">
        <references count="1">
          <reference field="4294967294" count="1" selected="0">
            <x v="3"/>
          </reference>
        </references>
      </pivotArea>
    </format>
    <format dxfId="40">
      <pivotArea field="1" dataOnly="0" labelOnly="1" grandRow="1" outline="0" axis="axisRow" fieldPosition="1">
        <references count="1">
          <reference field="4294967294" count="1" selected="0">
            <x v="0"/>
          </reference>
        </references>
      </pivotArea>
    </format>
    <format dxfId="39">
      <pivotArea field="1" dataOnly="0" labelOnly="1" grandRow="1" outline="0" axis="axisRow" fieldPosition="1">
        <references count="1">
          <reference field="4294967294" count="1" selected="0">
            <x v="1"/>
          </reference>
        </references>
      </pivotArea>
    </format>
    <format dxfId="38">
      <pivotArea field="1" dataOnly="0" labelOnly="1" grandRow="1" outline="0" axis="axisRow" fieldPosition="1">
        <references count="1">
          <reference field="4294967294" count="1" selected="0">
            <x v="2"/>
          </reference>
        </references>
      </pivotArea>
    </format>
    <format dxfId="37">
      <pivotArea field="1" dataOnly="0" labelOnly="1" grandRow="1" outline="0" axis="axisRow" fieldPosition="1">
        <references count="1">
          <reference field="4294967294" count="1" selected="0">
            <x v="3"/>
          </reference>
        </references>
      </pivotArea>
    </format>
    <format dxfId="36">
      <pivotArea field="1" dataOnly="0" labelOnly="1" grandRow="1" outline="0" axis="axisRow" fieldPosition="1">
        <references count="1">
          <reference field="4294967294" count="1" selected="0">
            <x v="0"/>
          </reference>
        </references>
      </pivotArea>
    </format>
    <format dxfId="35">
      <pivotArea field="1" dataOnly="0" labelOnly="1" grandRow="1" outline="0" axis="axisRow" fieldPosition="1">
        <references count="1">
          <reference field="4294967294" count="1" selected="0">
            <x v="1"/>
          </reference>
        </references>
      </pivotArea>
    </format>
    <format dxfId="34">
      <pivotArea field="1" dataOnly="0" labelOnly="1" grandRow="1" outline="0" axis="axisRow" fieldPosition="1">
        <references count="1">
          <reference field="4294967294" count="1" selected="0">
            <x v="2"/>
          </reference>
        </references>
      </pivotArea>
    </format>
    <format dxfId="33">
      <pivotArea field="1" dataOnly="0" labelOnly="1" grandRow="1" outline="0" axis="axisRow" fieldPosition="1">
        <references count="1">
          <reference field="4294967294" count="1" selected="0">
            <x v="3"/>
          </reference>
        </references>
      </pivotArea>
    </format>
    <format dxfId="32">
      <pivotArea dataOnly="0" labelOnly="1" fieldPosition="0">
        <references count="1">
          <reference field="0" count="0"/>
        </references>
      </pivotArea>
    </format>
    <format dxfId="31">
      <pivotArea dataOnly="0" labelOnly="1" fieldPosition="0">
        <references count="1">
          <reference field="0" count="0"/>
        </references>
      </pivotArea>
    </format>
    <format dxfId="30">
      <pivotArea dataOnly="0" labelOnly="1" fieldPosition="0">
        <references count="1">
          <reference field="0" count="5">
            <x v="1"/>
            <x v="2"/>
            <x v="3"/>
            <x v="4"/>
            <x v="5"/>
          </reference>
        </references>
      </pivotArea>
    </format>
    <format dxfId="29">
      <pivotArea dataOnly="0" labelOnly="1" fieldPosition="0">
        <references count="2">
          <reference field="0" count="1" selected="0">
            <x v="0"/>
          </reference>
          <reference field="1" count="0"/>
        </references>
      </pivotArea>
    </format>
    <format dxfId="28">
      <pivotArea dataOnly="0" labelOnly="1" fieldPosition="0">
        <references count="2">
          <reference field="0" count="1" selected="0">
            <x v="1"/>
          </reference>
          <reference field="1" count="0"/>
        </references>
      </pivotArea>
    </format>
    <format dxfId="27">
      <pivotArea dataOnly="0" labelOnly="1" fieldPosition="0">
        <references count="2">
          <reference field="0" count="1" selected="0">
            <x v="2"/>
          </reference>
          <reference field="1" count="0"/>
        </references>
      </pivotArea>
    </format>
    <format dxfId="26">
      <pivotArea dataOnly="0" labelOnly="1" fieldPosition="0">
        <references count="2">
          <reference field="0" count="1" selected="0">
            <x v="3"/>
          </reference>
          <reference field="1" count="0"/>
        </references>
      </pivotArea>
    </format>
    <format dxfId="25">
      <pivotArea dataOnly="0" labelOnly="1" fieldPosition="0">
        <references count="2">
          <reference field="0" count="1" selected="0">
            <x v="4"/>
          </reference>
          <reference field="1" count="0"/>
        </references>
      </pivotArea>
    </format>
    <format dxfId="24">
      <pivotArea dataOnly="0" labelOnly="1" fieldPosition="0">
        <references count="2">
          <reference field="0" count="1" selected="0">
            <x v="5"/>
          </reference>
          <reference field="1" count="3">
            <x v="0"/>
            <x v="1"/>
            <x v="2"/>
          </reference>
        </references>
      </pivotArea>
    </format>
    <format dxfId="23">
      <pivotArea dataOnly="0" labelOnly="1" fieldPosition="0">
        <references count="1">
          <reference field="0" count="1">
            <x v="0"/>
          </reference>
        </references>
      </pivotArea>
    </format>
    <format dxfId="22">
      <pivotArea dataOnly="0" labelOnly="1" fieldPosition="0">
        <references count="1">
          <reference field="0" count="1">
            <x v="0"/>
          </reference>
        </references>
      </pivotArea>
    </format>
    <format dxfId="21">
      <pivotArea dataOnly="0" labelOnly="1" fieldPosition="0">
        <references count="1">
          <reference field="0" count="1">
            <x v="1"/>
          </reference>
        </references>
      </pivotArea>
    </format>
    <format dxfId="20">
      <pivotArea dataOnly="0" labelOnly="1" fieldPosition="0">
        <references count="1">
          <reference field="0" count="1">
            <x v="2"/>
          </reference>
        </references>
      </pivotArea>
    </format>
    <format dxfId="19">
      <pivotArea dataOnly="0" labelOnly="1" fieldPosition="0">
        <references count="1">
          <reference field="0" count="1">
            <x v="0"/>
          </reference>
        </references>
      </pivotArea>
    </format>
    <format dxfId="18">
      <pivotArea dataOnly="0" labelOnly="1" fieldPosition="0">
        <references count="1">
          <reference field="0" count="1">
            <x v="1"/>
          </reference>
        </references>
      </pivotArea>
    </format>
    <format dxfId="17">
      <pivotArea dataOnly="0" labelOnly="1" fieldPosition="0">
        <references count="1">
          <reference field="0" count="1">
            <x v="2"/>
          </reference>
        </references>
      </pivotArea>
    </format>
    <format dxfId="16">
      <pivotArea dataOnly="0" labelOnly="1" fieldPosition="0">
        <references count="1">
          <reference field="0" count="1">
            <x v="2"/>
          </reference>
        </references>
      </pivotArea>
    </format>
    <format dxfId="15">
      <pivotArea dataOnly="0" labelOnly="1" fieldPosition="0">
        <references count="1">
          <reference field="0" count="1">
            <x v="1"/>
          </reference>
        </references>
      </pivotArea>
    </format>
    <format dxfId="14">
      <pivotArea dataOnly="0" labelOnly="1" fieldPosition="0">
        <references count="1">
          <reference field="0" count="1">
            <x v="0"/>
          </reference>
        </references>
      </pivotArea>
    </format>
    <format dxfId="13">
      <pivotArea dataOnly="0" labelOnly="1" fieldPosition="0">
        <references count="1">
          <reference field="0" count="1">
            <x v="3"/>
          </reference>
        </references>
      </pivotArea>
    </format>
    <format dxfId="12">
      <pivotArea dataOnly="0" labelOnly="1" fieldPosition="0">
        <references count="1">
          <reference field="0" count="1">
            <x v="4"/>
          </reference>
        </references>
      </pivotArea>
    </format>
    <format dxfId="11">
      <pivotArea dataOnly="0" labelOnly="1" fieldPosition="0">
        <references count="1">
          <reference field="0" count="1">
            <x v="5"/>
          </reference>
        </references>
      </pivotArea>
    </format>
    <format dxfId="10">
      <pivotArea outline="0" collapsedLevelsAreSubtotals="1" fieldPosition="0"/>
    </format>
    <format dxfId="9">
      <pivotArea dataOnly="0" labelOnly="1" fieldPosition="0">
        <references count="1">
          <reference field="0" count="1">
            <x v="4"/>
          </reference>
        </references>
      </pivotArea>
    </format>
    <format dxfId="8">
      <pivotArea dataOnly="0" labelOnly="1" fieldPosition="0">
        <references count="1">
          <reference field="0" count="1">
            <x v="5"/>
          </reference>
        </references>
      </pivotArea>
    </format>
    <format dxfId="7">
      <pivotArea dataOnly="0" labelOnly="1" fieldPosition="0">
        <references count="1">
          <reference field="0" count="0"/>
        </references>
      </pivotArea>
    </format>
    <format dxfId="6">
      <pivotArea dataOnly="0" labelOnly="1" fieldPosition="0">
        <references count="1">
          <reference field="0"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ur" sourceName="Hour">
  <pivotTables>
    <pivotTable tabId="5" name="PivotTable26"/>
  </pivotTables>
  <data>
    <tabular pivotCacheId="1" sortOrder="descending">
      <items count="8">
        <i x="3" s="1"/>
        <i x="0" s="1"/>
        <i x="7" s="1"/>
        <i x="6" s="1"/>
        <i x="5"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ur" cache="Slicer_Hour" caption="Hou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abSelected="1" workbookViewId="0">
      <selection activeCell="C15" sqref="C15"/>
    </sheetView>
  </sheetViews>
  <sheetFormatPr defaultRowHeight="14.4" x14ac:dyDescent="0.3"/>
  <cols>
    <col min="1" max="1" width="13.88671875" customWidth="1"/>
    <col min="2" max="2" width="11.77734375" customWidth="1"/>
    <col min="3" max="5" width="14.44140625" bestFit="1" customWidth="1"/>
    <col min="6" max="9" width="5.6640625" customWidth="1"/>
    <col min="10" max="10" width="10.77734375" customWidth="1"/>
    <col min="11" max="11" width="7.6640625" bestFit="1" customWidth="1"/>
    <col min="12" max="12" width="10.109375" bestFit="1" customWidth="1"/>
    <col min="13" max="13" width="9.33203125" bestFit="1" customWidth="1"/>
    <col min="14" max="17" width="5.6640625" bestFit="1" customWidth="1"/>
    <col min="18" max="18" width="16.5546875" bestFit="1" customWidth="1"/>
    <col min="19" max="19" width="19.21875" bestFit="1" customWidth="1"/>
    <col min="20" max="21" width="14.44140625" customWidth="1"/>
    <col min="22" max="22" width="11.77734375" customWidth="1"/>
    <col min="23" max="25" width="14.44140625" customWidth="1"/>
    <col min="26" max="26" width="11.77734375" customWidth="1"/>
    <col min="27" max="29" width="14.44140625" customWidth="1"/>
    <col min="30" max="30" width="11.77734375" customWidth="1"/>
    <col min="31" max="33" width="14.44140625" customWidth="1"/>
    <col min="34" max="34" width="16.5546875" bestFit="1" customWidth="1"/>
    <col min="35" max="37" width="19.21875" bestFit="1" customWidth="1"/>
  </cols>
  <sheetData>
    <row r="1" spans="1:21" ht="36.6" x14ac:dyDescent="0.3">
      <c r="A1" s="38" t="s">
        <v>50</v>
      </c>
      <c r="B1" s="38"/>
      <c r="C1" s="38"/>
      <c r="D1" s="38"/>
      <c r="E1" s="38"/>
      <c r="F1" s="38"/>
      <c r="G1" s="38"/>
      <c r="H1" s="38"/>
      <c r="I1" s="38"/>
      <c r="J1" s="38"/>
      <c r="K1" s="38"/>
      <c r="L1" s="38"/>
      <c r="M1" s="38"/>
      <c r="N1" s="38"/>
      <c r="O1" s="38"/>
      <c r="P1" s="38"/>
      <c r="Q1" s="38"/>
      <c r="R1" s="38"/>
      <c r="S1" s="38"/>
      <c r="T1" s="38"/>
      <c r="U1" s="38"/>
    </row>
    <row r="4" spans="1:21" x14ac:dyDescent="0.3">
      <c r="A4" s="9" t="s">
        <v>21</v>
      </c>
      <c r="B4" t="s">
        <v>22</v>
      </c>
    </row>
    <row r="5" spans="1:21" x14ac:dyDescent="0.3">
      <c r="A5" s="10" t="s">
        <v>6</v>
      </c>
      <c r="B5" s="11">
        <v>3562</v>
      </c>
    </row>
    <row r="6" spans="1:21" x14ac:dyDescent="0.3">
      <c r="A6" s="12" t="s">
        <v>7</v>
      </c>
      <c r="B6" s="11">
        <v>341</v>
      </c>
    </row>
    <row r="7" spans="1:21" x14ac:dyDescent="0.3">
      <c r="A7" s="12" t="s">
        <v>8</v>
      </c>
      <c r="B7" s="11">
        <v>220</v>
      </c>
    </row>
    <row r="8" spans="1:21" x14ac:dyDescent="0.3">
      <c r="A8" s="12" t="s">
        <v>9</v>
      </c>
      <c r="B8" s="11">
        <v>584</v>
      </c>
    </row>
    <row r="9" spans="1:21" x14ac:dyDescent="0.3">
      <c r="A9" s="12" t="s">
        <v>10</v>
      </c>
      <c r="B9" s="11">
        <v>715</v>
      </c>
    </row>
    <row r="10" spans="1:21" x14ac:dyDescent="0.3">
      <c r="A10" s="12" t="s">
        <v>11</v>
      </c>
      <c r="B10" s="11">
        <v>484</v>
      </c>
    </row>
    <row r="11" spans="1:21" x14ac:dyDescent="0.3">
      <c r="A11" s="12" t="s">
        <v>12</v>
      </c>
      <c r="B11" s="11">
        <v>314</v>
      </c>
    </row>
    <row r="12" spans="1:21" x14ac:dyDescent="0.3">
      <c r="A12" s="12" t="s">
        <v>13</v>
      </c>
      <c r="B12" s="11">
        <v>233</v>
      </c>
    </row>
    <row r="13" spans="1:21" x14ac:dyDescent="0.3">
      <c r="A13" s="12" t="s">
        <v>14</v>
      </c>
      <c r="B13" s="11">
        <v>671</v>
      </c>
    </row>
    <row r="14" spans="1:21" x14ac:dyDescent="0.3">
      <c r="A14" s="10" t="s">
        <v>15</v>
      </c>
      <c r="B14" s="11">
        <v>3605</v>
      </c>
    </row>
    <row r="15" spans="1:21" x14ac:dyDescent="0.3">
      <c r="A15" s="12" t="s">
        <v>7</v>
      </c>
      <c r="B15" s="11">
        <v>311</v>
      </c>
    </row>
    <row r="16" spans="1:21" x14ac:dyDescent="0.3">
      <c r="A16" s="12" t="s">
        <v>8</v>
      </c>
      <c r="B16" s="11">
        <v>208</v>
      </c>
    </row>
    <row r="17" spans="1:2" x14ac:dyDescent="0.3">
      <c r="A17" s="12" t="s">
        <v>9</v>
      </c>
      <c r="B17" s="11">
        <v>562</v>
      </c>
    </row>
    <row r="18" spans="1:2" x14ac:dyDescent="0.3">
      <c r="A18" s="12" t="s">
        <v>10</v>
      </c>
      <c r="B18" s="11">
        <v>763</v>
      </c>
    </row>
    <row r="19" spans="1:2" x14ac:dyDescent="0.3">
      <c r="A19" s="12" t="s">
        <v>11</v>
      </c>
      <c r="B19" s="11">
        <v>477</v>
      </c>
    </row>
    <row r="20" spans="1:2" x14ac:dyDescent="0.3">
      <c r="A20" s="12" t="s">
        <v>12</v>
      </c>
      <c r="B20" s="11">
        <v>360</v>
      </c>
    </row>
    <row r="21" spans="1:2" x14ac:dyDescent="0.3">
      <c r="A21" s="12" t="s">
        <v>13</v>
      </c>
      <c r="B21" s="11">
        <v>258</v>
      </c>
    </row>
    <row r="22" spans="1:2" x14ac:dyDescent="0.3">
      <c r="A22" s="12" t="s">
        <v>14</v>
      </c>
      <c r="B22" s="11">
        <v>666</v>
      </c>
    </row>
    <row r="23" spans="1:2" x14ac:dyDescent="0.3">
      <c r="A23" s="10" t="s">
        <v>16</v>
      </c>
      <c r="B23" s="11">
        <v>3594</v>
      </c>
    </row>
    <row r="24" spans="1:2" x14ac:dyDescent="0.3">
      <c r="A24" s="12" t="s">
        <v>7</v>
      </c>
      <c r="B24" s="11">
        <v>318</v>
      </c>
    </row>
    <row r="25" spans="1:2" x14ac:dyDescent="0.3">
      <c r="A25" s="12" t="s">
        <v>8</v>
      </c>
      <c r="B25" s="11">
        <v>227</v>
      </c>
    </row>
    <row r="26" spans="1:2" x14ac:dyDescent="0.3">
      <c r="A26" s="12" t="s">
        <v>9</v>
      </c>
      <c r="B26" s="11">
        <v>637</v>
      </c>
    </row>
    <row r="27" spans="1:2" x14ac:dyDescent="0.3">
      <c r="A27" s="12" t="s">
        <v>10</v>
      </c>
      <c r="B27" s="11">
        <v>736</v>
      </c>
    </row>
    <row r="28" spans="1:2" x14ac:dyDescent="0.3">
      <c r="A28" s="12" t="s">
        <v>11</v>
      </c>
      <c r="B28" s="11">
        <v>479</v>
      </c>
    </row>
    <row r="29" spans="1:2" x14ac:dyDescent="0.3">
      <c r="A29" s="12" t="s">
        <v>12</v>
      </c>
      <c r="B29" s="11">
        <v>311</v>
      </c>
    </row>
    <row r="30" spans="1:2" x14ac:dyDescent="0.3">
      <c r="A30" s="12" t="s">
        <v>13</v>
      </c>
      <c r="B30" s="11">
        <v>231</v>
      </c>
    </row>
    <row r="31" spans="1:2" x14ac:dyDescent="0.3">
      <c r="A31" s="12" t="s">
        <v>14</v>
      </c>
      <c r="B31" s="11">
        <v>655</v>
      </c>
    </row>
    <row r="32" spans="1:2" x14ac:dyDescent="0.3">
      <c r="A32" s="10" t="s">
        <v>17</v>
      </c>
      <c r="B32" s="11">
        <v>3463</v>
      </c>
    </row>
    <row r="33" spans="1:2" x14ac:dyDescent="0.3">
      <c r="A33" s="12" t="s">
        <v>7</v>
      </c>
      <c r="B33" s="11">
        <v>315</v>
      </c>
    </row>
    <row r="34" spans="1:2" x14ac:dyDescent="0.3">
      <c r="A34" s="12" t="s">
        <v>8</v>
      </c>
      <c r="B34" s="11">
        <v>238</v>
      </c>
    </row>
    <row r="35" spans="1:2" x14ac:dyDescent="0.3">
      <c r="A35" s="12" t="s">
        <v>9</v>
      </c>
      <c r="B35" s="11">
        <v>548</v>
      </c>
    </row>
    <row r="36" spans="1:2" x14ac:dyDescent="0.3">
      <c r="A36" s="12" t="s">
        <v>10</v>
      </c>
      <c r="B36" s="11">
        <v>670</v>
      </c>
    </row>
    <row r="37" spans="1:2" x14ac:dyDescent="0.3">
      <c r="A37" s="12" t="s">
        <v>11</v>
      </c>
      <c r="B37" s="11">
        <v>505</v>
      </c>
    </row>
    <row r="38" spans="1:2" x14ac:dyDescent="0.3">
      <c r="A38" s="12" t="s">
        <v>12</v>
      </c>
      <c r="B38" s="11">
        <v>284</v>
      </c>
    </row>
    <row r="39" spans="1:2" x14ac:dyDescent="0.3">
      <c r="A39" s="12" t="s">
        <v>13</v>
      </c>
      <c r="B39" s="11">
        <v>245</v>
      </c>
    </row>
    <row r="40" spans="1:2" x14ac:dyDescent="0.3">
      <c r="A40" s="12" t="s">
        <v>14</v>
      </c>
      <c r="B40" s="11">
        <v>658</v>
      </c>
    </row>
    <row r="41" spans="1:2" x14ac:dyDescent="0.3">
      <c r="A41" s="10" t="s">
        <v>18</v>
      </c>
      <c r="B41" s="11">
        <v>6030</v>
      </c>
    </row>
    <row r="42" spans="1:2" x14ac:dyDescent="0.3">
      <c r="A42" s="12" t="s">
        <v>7</v>
      </c>
      <c r="B42" s="11">
        <v>547</v>
      </c>
    </row>
    <row r="43" spans="1:2" x14ac:dyDescent="0.3">
      <c r="A43" s="12" t="s">
        <v>8</v>
      </c>
      <c r="B43" s="11">
        <v>400</v>
      </c>
    </row>
    <row r="44" spans="1:2" x14ac:dyDescent="0.3">
      <c r="A44" s="12" t="s">
        <v>9</v>
      </c>
      <c r="B44" s="11">
        <v>1047</v>
      </c>
    </row>
    <row r="45" spans="1:2" x14ac:dyDescent="0.3">
      <c r="A45" s="12" t="s">
        <v>10</v>
      </c>
      <c r="B45" s="11">
        <v>1234</v>
      </c>
    </row>
    <row r="46" spans="1:2" x14ac:dyDescent="0.3">
      <c r="A46" s="12" t="s">
        <v>11</v>
      </c>
      <c r="B46" s="11">
        <v>792</v>
      </c>
    </row>
    <row r="47" spans="1:2" x14ac:dyDescent="0.3">
      <c r="A47" s="12" t="s">
        <v>12</v>
      </c>
      <c r="B47" s="11">
        <v>568</v>
      </c>
    </row>
    <row r="48" spans="1:2" x14ac:dyDescent="0.3">
      <c r="A48" s="12" t="s">
        <v>13</v>
      </c>
      <c r="B48" s="11">
        <v>372</v>
      </c>
    </row>
    <row r="49" spans="1:2" x14ac:dyDescent="0.3">
      <c r="A49" s="12" t="s">
        <v>14</v>
      </c>
      <c r="B49" s="11">
        <v>1070</v>
      </c>
    </row>
    <row r="50" spans="1:2" x14ac:dyDescent="0.3">
      <c r="A50" s="10" t="s">
        <v>19</v>
      </c>
      <c r="B50" s="11">
        <v>2735</v>
      </c>
    </row>
    <row r="51" spans="1:2" x14ac:dyDescent="0.3">
      <c r="A51" s="12" t="s">
        <v>7</v>
      </c>
      <c r="B51" s="11">
        <v>821</v>
      </c>
    </row>
    <row r="52" spans="1:2" x14ac:dyDescent="0.3">
      <c r="A52" s="12" t="s">
        <v>8</v>
      </c>
      <c r="B52" s="11">
        <v>561</v>
      </c>
    </row>
    <row r="53" spans="1:2" x14ac:dyDescent="0.3">
      <c r="A53" s="12" t="s">
        <v>9</v>
      </c>
      <c r="B53" s="11">
        <v>1353</v>
      </c>
    </row>
    <row r="54" spans="1:2" x14ac:dyDescent="0.3">
      <c r="A54" s="10" t="s">
        <v>20</v>
      </c>
      <c r="B54" s="11">
        <v>22989</v>
      </c>
    </row>
  </sheetData>
  <mergeCells count="1">
    <mergeCell ref="A1:U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workbookViewId="0">
      <selection activeCell="C12" sqref="C12"/>
    </sheetView>
  </sheetViews>
  <sheetFormatPr defaultRowHeight="14.4" x14ac:dyDescent="0.3"/>
  <cols>
    <col min="1" max="1" width="13.88671875" customWidth="1"/>
    <col min="2" max="2" width="14.44140625" customWidth="1"/>
    <col min="3" max="5" width="14.44140625" bestFit="1" customWidth="1"/>
    <col min="6" max="9" width="5.6640625" customWidth="1"/>
    <col min="10" max="10" width="10.77734375" customWidth="1"/>
    <col min="11" max="11" width="7.6640625" bestFit="1" customWidth="1"/>
    <col min="12" max="12" width="10.109375" bestFit="1" customWidth="1"/>
    <col min="13" max="13" width="9.33203125" bestFit="1" customWidth="1"/>
    <col min="14" max="17" width="5.6640625" bestFit="1" customWidth="1"/>
    <col min="18" max="18" width="16.5546875" bestFit="1" customWidth="1"/>
    <col min="19" max="19" width="19.21875" bestFit="1" customWidth="1"/>
    <col min="20" max="21" width="14.44140625" customWidth="1"/>
    <col min="22" max="22" width="11.77734375" customWidth="1"/>
    <col min="23" max="25" width="14.44140625" customWidth="1"/>
    <col min="26" max="26" width="11.77734375" customWidth="1"/>
    <col min="27" max="29" width="14.44140625" customWidth="1"/>
    <col min="30" max="30" width="11.77734375" customWidth="1"/>
    <col min="31" max="33" width="14.44140625" customWidth="1"/>
    <col min="34" max="34" width="16.5546875" bestFit="1" customWidth="1"/>
    <col min="35" max="37" width="19.21875" bestFit="1" customWidth="1"/>
  </cols>
  <sheetData>
    <row r="1" spans="1:21" ht="36.6" x14ac:dyDescent="0.3">
      <c r="A1" s="38" t="s">
        <v>51</v>
      </c>
      <c r="B1" s="38"/>
      <c r="C1" s="38"/>
      <c r="D1" s="38"/>
      <c r="E1" s="38"/>
      <c r="F1" s="38"/>
      <c r="G1" s="38"/>
      <c r="H1" s="38"/>
      <c r="I1" s="38"/>
      <c r="J1" s="38"/>
      <c r="K1" s="38"/>
      <c r="L1" s="38"/>
      <c r="M1" s="38"/>
      <c r="N1" s="38"/>
      <c r="O1" s="38"/>
      <c r="P1" s="38"/>
      <c r="Q1" s="38"/>
      <c r="R1" s="38"/>
      <c r="S1" s="38"/>
      <c r="T1" s="38"/>
      <c r="U1" s="38"/>
    </row>
    <row r="4" spans="1:21" x14ac:dyDescent="0.3">
      <c r="A4" s="9" t="s">
        <v>21</v>
      </c>
      <c r="B4" t="s">
        <v>47</v>
      </c>
    </row>
    <row r="5" spans="1:21" x14ac:dyDescent="0.3">
      <c r="A5" s="10" t="s">
        <v>6</v>
      </c>
      <c r="B5" s="11">
        <v>1808</v>
      </c>
    </row>
    <row r="6" spans="1:21" x14ac:dyDescent="0.3">
      <c r="A6" s="12" t="s">
        <v>7</v>
      </c>
      <c r="B6" s="11">
        <v>170</v>
      </c>
    </row>
    <row r="7" spans="1:21" x14ac:dyDescent="0.3">
      <c r="A7" s="12" t="s">
        <v>8</v>
      </c>
      <c r="B7" s="11">
        <v>123</v>
      </c>
    </row>
    <row r="8" spans="1:21" x14ac:dyDescent="0.3">
      <c r="A8" s="12" t="s">
        <v>9</v>
      </c>
      <c r="B8" s="11">
        <v>263</v>
      </c>
    </row>
    <row r="9" spans="1:21" x14ac:dyDescent="0.3">
      <c r="A9" s="12" t="s">
        <v>10</v>
      </c>
      <c r="B9" s="11">
        <v>371</v>
      </c>
    </row>
    <row r="10" spans="1:21" x14ac:dyDescent="0.3">
      <c r="A10" s="12" t="s">
        <v>11</v>
      </c>
      <c r="B10" s="11">
        <v>250</v>
      </c>
    </row>
    <row r="11" spans="1:21" x14ac:dyDescent="0.3">
      <c r="A11" s="12" t="s">
        <v>12</v>
      </c>
      <c r="B11" s="11">
        <v>173</v>
      </c>
    </row>
    <row r="12" spans="1:21" x14ac:dyDescent="0.3">
      <c r="A12" s="12" t="s">
        <v>13</v>
      </c>
      <c r="B12" s="11">
        <v>113</v>
      </c>
    </row>
    <row r="13" spans="1:21" x14ac:dyDescent="0.3">
      <c r="A13" s="12" t="s">
        <v>14</v>
      </c>
      <c r="B13" s="11">
        <v>345</v>
      </c>
    </row>
    <row r="14" spans="1:21" x14ac:dyDescent="0.3">
      <c r="A14" s="10" t="s">
        <v>15</v>
      </c>
      <c r="B14" s="11">
        <v>1815</v>
      </c>
    </row>
    <row r="15" spans="1:21" x14ac:dyDescent="0.3">
      <c r="A15" s="12" t="s">
        <v>7</v>
      </c>
      <c r="B15" s="11">
        <v>173</v>
      </c>
    </row>
    <row r="16" spans="1:21" x14ac:dyDescent="0.3">
      <c r="A16" s="12" t="s">
        <v>8</v>
      </c>
      <c r="B16" s="11">
        <v>133</v>
      </c>
    </row>
    <row r="17" spans="1:2" x14ac:dyDescent="0.3">
      <c r="A17" s="12" t="s">
        <v>9</v>
      </c>
      <c r="B17" s="11">
        <v>289</v>
      </c>
    </row>
    <row r="18" spans="1:2" x14ac:dyDescent="0.3">
      <c r="A18" s="12" t="s">
        <v>10</v>
      </c>
      <c r="B18" s="11">
        <v>360</v>
      </c>
    </row>
    <row r="19" spans="1:2" x14ac:dyDescent="0.3">
      <c r="A19" s="12" t="s">
        <v>11</v>
      </c>
      <c r="B19" s="11">
        <v>243</v>
      </c>
    </row>
    <row r="20" spans="1:2" x14ac:dyDescent="0.3">
      <c r="A20" s="12" t="s">
        <v>12</v>
      </c>
      <c r="B20" s="11">
        <v>158</v>
      </c>
    </row>
    <row r="21" spans="1:2" x14ac:dyDescent="0.3">
      <c r="A21" s="12" t="s">
        <v>13</v>
      </c>
      <c r="B21" s="11">
        <v>135</v>
      </c>
    </row>
    <row r="22" spans="1:2" x14ac:dyDescent="0.3">
      <c r="A22" s="12" t="s">
        <v>14</v>
      </c>
      <c r="B22" s="11">
        <v>324</v>
      </c>
    </row>
    <row r="23" spans="1:2" x14ac:dyDescent="0.3">
      <c r="A23" s="10" t="s">
        <v>16</v>
      </c>
      <c r="B23" s="11">
        <v>1763</v>
      </c>
    </row>
    <row r="24" spans="1:2" x14ac:dyDescent="0.3">
      <c r="A24" s="12" t="s">
        <v>7</v>
      </c>
      <c r="B24" s="11">
        <v>149</v>
      </c>
    </row>
    <row r="25" spans="1:2" x14ac:dyDescent="0.3">
      <c r="A25" s="12" t="s">
        <v>8</v>
      </c>
      <c r="B25" s="11">
        <v>107</v>
      </c>
    </row>
    <row r="26" spans="1:2" x14ac:dyDescent="0.3">
      <c r="A26" s="12" t="s">
        <v>9</v>
      </c>
      <c r="B26" s="11">
        <v>321</v>
      </c>
    </row>
    <row r="27" spans="1:2" x14ac:dyDescent="0.3">
      <c r="A27" s="12" t="s">
        <v>10</v>
      </c>
      <c r="B27" s="11">
        <v>349</v>
      </c>
    </row>
    <row r="28" spans="1:2" x14ac:dyDescent="0.3">
      <c r="A28" s="12" t="s">
        <v>11</v>
      </c>
      <c r="B28" s="11">
        <v>219</v>
      </c>
    </row>
    <row r="29" spans="1:2" x14ac:dyDescent="0.3">
      <c r="A29" s="12" t="s">
        <v>12</v>
      </c>
      <c r="B29" s="11">
        <v>173</v>
      </c>
    </row>
    <row r="30" spans="1:2" x14ac:dyDescent="0.3">
      <c r="A30" s="12" t="s">
        <v>13</v>
      </c>
      <c r="B30" s="11">
        <v>116</v>
      </c>
    </row>
    <row r="31" spans="1:2" x14ac:dyDescent="0.3">
      <c r="A31" s="12" t="s">
        <v>14</v>
      </c>
      <c r="B31" s="11">
        <v>329</v>
      </c>
    </row>
    <row r="32" spans="1:2" x14ac:dyDescent="0.3">
      <c r="A32" s="10" t="s">
        <v>17</v>
      </c>
      <c r="B32" s="11">
        <v>1762</v>
      </c>
    </row>
    <row r="33" spans="1:2" x14ac:dyDescent="0.3">
      <c r="A33" s="12" t="s">
        <v>7</v>
      </c>
      <c r="B33" s="11">
        <v>150</v>
      </c>
    </row>
    <row r="34" spans="1:2" x14ac:dyDescent="0.3">
      <c r="A34" s="12" t="s">
        <v>8</v>
      </c>
      <c r="B34" s="11">
        <v>112</v>
      </c>
    </row>
    <row r="35" spans="1:2" x14ac:dyDescent="0.3">
      <c r="A35" s="12" t="s">
        <v>9</v>
      </c>
      <c r="B35" s="11">
        <v>276</v>
      </c>
    </row>
    <row r="36" spans="1:2" x14ac:dyDescent="0.3">
      <c r="A36" s="12" t="s">
        <v>10</v>
      </c>
      <c r="B36" s="11">
        <v>385</v>
      </c>
    </row>
    <row r="37" spans="1:2" x14ac:dyDescent="0.3">
      <c r="A37" s="12" t="s">
        <v>11</v>
      </c>
      <c r="B37" s="11">
        <v>236</v>
      </c>
    </row>
    <row r="38" spans="1:2" x14ac:dyDescent="0.3">
      <c r="A38" s="12" t="s">
        <v>12</v>
      </c>
      <c r="B38" s="11">
        <v>178</v>
      </c>
    </row>
    <row r="39" spans="1:2" x14ac:dyDescent="0.3">
      <c r="A39" s="12" t="s">
        <v>13</v>
      </c>
      <c r="B39" s="11">
        <v>111</v>
      </c>
    </row>
    <row r="40" spans="1:2" x14ac:dyDescent="0.3">
      <c r="A40" s="12" t="s">
        <v>14</v>
      </c>
      <c r="B40" s="11">
        <v>314</v>
      </c>
    </row>
    <row r="41" spans="1:2" x14ac:dyDescent="0.3">
      <c r="A41" s="10" t="s">
        <v>18</v>
      </c>
      <c r="B41" s="11">
        <v>3203</v>
      </c>
    </row>
    <row r="42" spans="1:2" x14ac:dyDescent="0.3">
      <c r="A42" s="12" t="s">
        <v>7</v>
      </c>
      <c r="B42" s="11">
        <v>312</v>
      </c>
    </row>
    <row r="43" spans="1:2" x14ac:dyDescent="0.3">
      <c r="A43" s="12" t="s">
        <v>8</v>
      </c>
      <c r="B43" s="11">
        <v>196</v>
      </c>
    </row>
    <row r="44" spans="1:2" x14ac:dyDescent="0.3">
      <c r="A44" s="12" t="s">
        <v>9</v>
      </c>
      <c r="B44" s="11">
        <v>508</v>
      </c>
    </row>
    <row r="45" spans="1:2" x14ac:dyDescent="0.3">
      <c r="A45" s="12" t="s">
        <v>10</v>
      </c>
      <c r="B45" s="11">
        <v>629</v>
      </c>
    </row>
    <row r="46" spans="1:2" x14ac:dyDescent="0.3">
      <c r="A46" s="12" t="s">
        <v>11</v>
      </c>
      <c r="B46" s="11">
        <v>447</v>
      </c>
    </row>
    <row r="47" spans="1:2" x14ac:dyDescent="0.3">
      <c r="A47" s="12" t="s">
        <v>12</v>
      </c>
      <c r="B47" s="11">
        <v>303</v>
      </c>
    </row>
    <row r="48" spans="1:2" x14ac:dyDescent="0.3">
      <c r="A48" s="12" t="s">
        <v>13</v>
      </c>
      <c r="B48" s="11">
        <v>229</v>
      </c>
    </row>
    <row r="49" spans="1:2" x14ac:dyDescent="0.3">
      <c r="A49" s="12" t="s">
        <v>14</v>
      </c>
      <c r="B49" s="11">
        <v>579</v>
      </c>
    </row>
    <row r="50" spans="1:2" x14ac:dyDescent="0.3">
      <c r="A50" s="10" t="s">
        <v>19</v>
      </c>
      <c r="B50" s="11">
        <v>1416</v>
      </c>
    </row>
    <row r="51" spans="1:2" x14ac:dyDescent="0.3">
      <c r="A51" s="12" t="s">
        <v>7</v>
      </c>
      <c r="B51" s="11">
        <v>403</v>
      </c>
    </row>
    <row r="52" spans="1:2" x14ac:dyDescent="0.3">
      <c r="A52" s="12" t="s">
        <v>8</v>
      </c>
      <c r="B52" s="11">
        <v>313</v>
      </c>
    </row>
    <row r="53" spans="1:2" x14ac:dyDescent="0.3">
      <c r="A53" s="12" t="s">
        <v>9</v>
      </c>
      <c r="B53" s="11">
        <v>700</v>
      </c>
    </row>
    <row r="54" spans="1:2" x14ac:dyDescent="0.3">
      <c r="A54" s="10" t="s">
        <v>20</v>
      </c>
      <c r="B54" s="11">
        <v>11767</v>
      </c>
    </row>
  </sheetData>
  <mergeCells count="1">
    <mergeCell ref="A1:U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workbookViewId="0">
      <selection activeCell="C17" sqref="C17"/>
    </sheetView>
  </sheetViews>
  <sheetFormatPr defaultRowHeight="14.4" x14ac:dyDescent="0.3"/>
  <cols>
    <col min="1" max="1" width="13.88671875" customWidth="1"/>
    <col min="2" max="2" width="14.44140625" customWidth="1"/>
    <col min="3" max="5" width="14.44140625" bestFit="1" customWidth="1"/>
    <col min="6" max="9" width="5.6640625" customWidth="1"/>
    <col min="10" max="10" width="10.77734375" customWidth="1"/>
    <col min="11" max="11" width="7.6640625" bestFit="1" customWidth="1"/>
    <col min="12" max="12" width="10.109375" bestFit="1" customWidth="1"/>
    <col min="13" max="13" width="9.33203125" bestFit="1" customWidth="1"/>
    <col min="14" max="17" width="5.6640625" bestFit="1" customWidth="1"/>
    <col min="18" max="18" width="16.5546875" bestFit="1" customWidth="1"/>
    <col min="19" max="19" width="19.21875" bestFit="1" customWidth="1"/>
    <col min="20" max="21" width="14.44140625" customWidth="1"/>
    <col min="22" max="22" width="11.77734375" customWidth="1"/>
    <col min="23" max="25" width="14.44140625" customWidth="1"/>
    <col min="26" max="26" width="11.77734375" customWidth="1"/>
    <col min="27" max="29" width="14.44140625" customWidth="1"/>
    <col min="30" max="30" width="11.77734375" customWidth="1"/>
    <col min="31" max="33" width="14.44140625" customWidth="1"/>
    <col min="34" max="34" width="16.5546875" bestFit="1" customWidth="1"/>
    <col min="35" max="37" width="19.21875" bestFit="1" customWidth="1"/>
  </cols>
  <sheetData>
    <row r="1" spans="1:21" ht="36.6" x14ac:dyDescent="0.3">
      <c r="A1" s="38" t="s">
        <v>52</v>
      </c>
      <c r="B1" s="38"/>
      <c r="C1" s="38"/>
      <c r="D1" s="38"/>
      <c r="E1" s="38"/>
      <c r="F1" s="38"/>
      <c r="G1" s="38"/>
      <c r="H1" s="38"/>
      <c r="I1" s="38"/>
      <c r="J1" s="38"/>
      <c r="K1" s="38"/>
      <c r="L1" s="38"/>
      <c r="M1" s="38"/>
      <c r="N1" s="38"/>
      <c r="O1" s="38"/>
      <c r="P1" s="38"/>
      <c r="Q1" s="38"/>
      <c r="R1" s="38"/>
      <c r="S1" s="38"/>
      <c r="T1" s="38"/>
      <c r="U1" s="38"/>
    </row>
    <row r="4" spans="1:21" x14ac:dyDescent="0.3">
      <c r="A4" s="39" t="s">
        <v>21</v>
      </c>
      <c r="B4" s="40" t="s">
        <v>48</v>
      </c>
    </row>
    <row r="5" spans="1:21" x14ac:dyDescent="0.3">
      <c r="A5" s="10" t="s">
        <v>6</v>
      </c>
      <c r="B5" s="11">
        <v>1830</v>
      </c>
    </row>
    <row r="6" spans="1:21" x14ac:dyDescent="0.3">
      <c r="A6" s="12" t="s">
        <v>7</v>
      </c>
      <c r="B6" s="11">
        <v>159</v>
      </c>
    </row>
    <row r="7" spans="1:21" x14ac:dyDescent="0.3">
      <c r="A7" s="12" t="s">
        <v>8</v>
      </c>
      <c r="B7" s="11">
        <v>115</v>
      </c>
    </row>
    <row r="8" spans="1:21" x14ac:dyDescent="0.3">
      <c r="A8" s="12" t="s">
        <v>9</v>
      </c>
      <c r="B8" s="11">
        <v>272</v>
      </c>
    </row>
    <row r="9" spans="1:21" x14ac:dyDescent="0.3">
      <c r="A9" s="12" t="s">
        <v>10</v>
      </c>
      <c r="B9" s="11">
        <v>366</v>
      </c>
    </row>
    <row r="10" spans="1:21" x14ac:dyDescent="0.3">
      <c r="A10" s="12" t="s">
        <v>11</v>
      </c>
      <c r="B10" s="11">
        <v>259</v>
      </c>
    </row>
    <row r="11" spans="1:21" x14ac:dyDescent="0.3">
      <c r="A11" s="12" t="s">
        <v>12</v>
      </c>
      <c r="B11" s="11">
        <v>189</v>
      </c>
    </row>
    <row r="12" spans="1:21" x14ac:dyDescent="0.3">
      <c r="A12" s="12" t="s">
        <v>13</v>
      </c>
      <c r="B12" s="11">
        <v>114</v>
      </c>
    </row>
    <row r="13" spans="1:21" x14ac:dyDescent="0.3">
      <c r="A13" s="12" t="s">
        <v>14</v>
      </c>
      <c r="B13" s="11">
        <v>356</v>
      </c>
    </row>
    <row r="14" spans="1:21" x14ac:dyDescent="0.3">
      <c r="A14" s="10" t="s">
        <v>15</v>
      </c>
      <c r="B14" s="11">
        <v>1801</v>
      </c>
    </row>
    <row r="15" spans="1:21" x14ac:dyDescent="0.3">
      <c r="A15" s="12" t="s">
        <v>7</v>
      </c>
      <c r="B15" s="11">
        <v>179</v>
      </c>
    </row>
    <row r="16" spans="1:21" x14ac:dyDescent="0.3">
      <c r="A16" s="12" t="s">
        <v>8</v>
      </c>
      <c r="B16" s="11">
        <v>129</v>
      </c>
    </row>
    <row r="17" spans="1:2" x14ac:dyDescent="0.3">
      <c r="A17" s="12" t="s">
        <v>9</v>
      </c>
      <c r="B17" s="11">
        <v>300</v>
      </c>
    </row>
    <row r="18" spans="1:2" x14ac:dyDescent="0.3">
      <c r="A18" s="12" t="s">
        <v>10</v>
      </c>
      <c r="B18" s="11">
        <v>400</v>
      </c>
    </row>
    <row r="19" spans="1:2" x14ac:dyDescent="0.3">
      <c r="A19" s="12" t="s">
        <v>11</v>
      </c>
      <c r="B19" s="11">
        <v>225</v>
      </c>
    </row>
    <row r="20" spans="1:2" x14ac:dyDescent="0.3">
      <c r="A20" s="12" t="s">
        <v>12</v>
      </c>
      <c r="B20" s="11">
        <v>137</v>
      </c>
    </row>
    <row r="21" spans="1:2" x14ac:dyDescent="0.3">
      <c r="A21" s="12" t="s">
        <v>13</v>
      </c>
      <c r="B21" s="11">
        <v>123</v>
      </c>
    </row>
    <row r="22" spans="1:2" x14ac:dyDescent="0.3">
      <c r="A22" s="12" t="s">
        <v>14</v>
      </c>
      <c r="B22" s="11">
        <v>308</v>
      </c>
    </row>
    <row r="23" spans="1:2" x14ac:dyDescent="0.3">
      <c r="A23" s="10" t="s">
        <v>16</v>
      </c>
      <c r="B23" s="11">
        <v>1851</v>
      </c>
    </row>
    <row r="24" spans="1:2" x14ac:dyDescent="0.3">
      <c r="A24" s="12" t="s">
        <v>7</v>
      </c>
      <c r="B24" s="11">
        <v>166</v>
      </c>
    </row>
    <row r="25" spans="1:2" x14ac:dyDescent="0.3">
      <c r="A25" s="12" t="s">
        <v>8</v>
      </c>
      <c r="B25" s="11">
        <v>132</v>
      </c>
    </row>
    <row r="26" spans="1:2" x14ac:dyDescent="0.3">
      <c r="A26" s="12" t="s">
        <v>9</v>
      </c>
      <c r="B26" s="11">
        <v>296</v>
      </c>
    </row>
    <row r="27" spans="1:2" x14ac:dyDescent="0.3">
      <c r="A27" s="12" t="s">
        <v>10</v>
      </c>
      <c r="B27" s="11">
        <v>365</v>
      </c>
    </row>
    <row r="28" spans="1:2" x14ac:dyDescent="0.3">
      <c r="A28" s="12" t="s">
        <v>11</v>
      </c>
      <c r="B28" s="11">
        <v>266</v>
      </c>
    </row>
    <row r="29" spans="1:2" x14ac:dyDescent="0.3">
      <c r="A29" s="12" t="s">
        <v>12</v>
      </c>
      <c r="B29" s="11">
        <v>159</v>
      </c>
    </row>
    <row r="30" spans="1:2" x14ac:dyDescent="0.3">
      <c r="A30" s="12" t="s">
        <v>13</v>
      </c>
      <c r="B30" s="11">
        <v>116</v>
      </c>
    </row>
    <row r="31" spans="1:2" x14ac:dyDescent="0.3">
      <c r="A31" s="12" t="s">
        <v>14</v>
      </c>
      <c r="B31" s="11">
        <v>351</v>
      </c>
    </row>
    <row r="32" spans="1:2" x14ac:dyDescent="0.3">
      <c r="A32" s="10" t="s">
        <v>17</v>
      </c>
      <c r="B32" s="11">
        <v>1770</v>
      </c>
    </row>
    <row r="33" spans="1:2" x14ac:dyDescent="0.3">
      <c r="A33" s="12" t="s">
        <v>7</v>
      </c>
      <c r="B33" s="11">
        <v>162</v>
      </c>
    </row>
    <row r="34" spans="1:2" x14ac:dyDescent="0.3">
      <c r="A34" s="12" t="s">
        <v>8</v>
      </c>
      <c r="B34" s="11">
        <v>109</v>
      </c>
    </row>
    <row r="35" spans="1:2" x14ac:dyDescent="0.3">
      <c r="A35" s="12" t="s">
        <v>9</v>
      </c>
      <c r="B35" s="11">
        <v>289</v>
      </c>
    </row>
    <row r="36" spans="1:2" x14ac:dyDescent="0.3">
      <c r="A36" s="12" t="s">
        <v>10</v>
      </c>
      <c r="B36" s="11">
        <v>378</v>
      </c>
    </row>
    <row r="37" spans="1:2" x14ac:dyDescent="0.3">
      <c r="A37" s="12" t="s">
        <v>11</v>
      </c>
      <c r="B37" s="11">
        <v>210</v>
      </c>
    </row>
    <row r="38" spans="1:2" x14ac:dyDescent="0.3">
      <c r="A38" s="12" t="s">
        <v>12</v>
      </c>
      <c r="B38" s="11">
        <v>176</v>
      </c>
    </row>
    <row r="39" spans="1:2" x14ac:dyDescent="0.3">
      <c r="A39" s="12" t="s">
        <v>13</v>
      </c>
      <c r="B39" s="11">
        <v>129</v>
      </c>
    </row>
    <row r="40" spans="1:2" x14ac:dyDescent="0.3">
      <c r="A40" s="12" t="s">
        <v>14</v>
      </c>
      <c r="B40" s="11">
        <v>317</v>
      </c>
    </row>
    <row r="41" spans="1:2" x14ac:dyDescent="0.3">
      <c r="A41" s="10" t="s">
        <v>18</v>
      </c>
      <c r="B41" s="11">
        <v>3124</v>
      </c>
    </row>
    <row r="42" spans="1:2" x14ac:dyDescent="0.3">
      <c r="A42" s="12" t="s">
        <v>7</v>
      </c>
      <c r="B42" s="11">
        <v>295</v>
      </c>
    </row>
    <row r="43" spans="1:2" x14ac:dyDescent="0.3">
      <c r="A43" s="12" t="s">
        <v>8</v>
      </c>
      <c r="B43" s="11">
        <v>206</v>
      </c>
    </row>
    <row r="44" spans="1:2" x14ac:dyDescent="0.3">
      <c r="A44" s="12" t="s">
        <v>9</v>
      </c>
      <c r="B44" s="11">
        <v>467</v>
      </c>
    </row>
    <row r="45" spans="1:2" x14ac:dyDescent="0.3">
      <c r="A45" s="12" t="s">
        <v>10</v>
      </c>
      <c r="B45" s="11">
        <v>622</v>
      </c>
    </row>
    <row r="46" spans="1:2" x14ac:dyDescent="0.3">
      <c r="A46" s="12" t="s">
        <v>11</v>
      </c>
      <c r="B46" s="11">
        <v>431</v>
      </c>
    </row>
    <row r="47" spans="1:2" x14ac:dyDescent="0.3">
      <c r="A47" s="12" t="s">
        <v>12</v>
      </c>
      <c r="B47" s="11">
        <v>286</v>
      </c>
    </row>
    <row r="48" spans="1:2" x14ac:dyDescent="0.3">
      <c r="A48" s="12" t="s">
        <v>13</v>
      </c>
      <c r="B48" s="11">
        <v>225</v>
      </c>
    </row>
    <row r="49" spans="1:2" x14ac:dyDescent="0.3">
      <c r="A49" s="12" t="s">
        <v>14</v>
      </c>
      <c r="B49" s="11">
        <v>592</v>
      </c>
    </row>
    <row r="50" spans="1:2" x14ac:dyDescent="0.3">
      <c r="A50" s="10" t="s">
        <v>19</v>
      </c>
      <c r="B50" s="11">
        <v>1359</v>
      </c>
    </row>
    <row r="51" spans="1:2" x14ac:dyDescent="0.3">
      <c r="A51" s="12" t="s">
        <v>7</v>
      </c>
      <c r="B51" s="11">
        <v>400</v>
      </c>
    </row>
    <row r="52" spans="1:2" x14ac:dyDescent="0.3">
      <c r="A52" s="12" t="s">
        <v>8</v>
      </c>
      <c r="B52" s="11">
        <v>269</v>
      </c>
    </row>
    <row r="53" spans="1:2" x14ac:dyDescent="0.3">
      <c r="A53" s="12" t="s">
        <v>9</v>
      </c>
      <c r="B53" s="11">
        <v>690</v>
      </c>
    </row>
    <row r="54" spans="1:2" x14ac:dyDescent="0.3">
      <c r="A54" s="10" t="s">
        <v>20</v>
      </c>
      <c r="B54" s="11">
        <v>11735</v>
      </c>
    </row>
  </sheetData>
  <mergeCells count="1">
    <mergeCell ref="A1:U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workbookViewId="0">
      <selection activeCell="C21" sqref="C21"/>
    </sheetView>
  </sheetViews>
  <sheetFormatPr defaultRowHeight="14.4" x14ac:dyDescent="0.3"/>
  <cols>
    <col min="1" max="1" width="13.88671875" customWidth="1"/>
    <col min="2" max="2" width="14.44140625" customWidth="1"/>
    <col min="3" max="5" width="14.44140625" bestFit="1" customWidth="1"/>
    <col min="6" max="9" width="5.6640625" customWidth="1"/>
    <col min="10" max="10" width="10.77734375" customWidth="1"/>
    <col min="11" max="11" width="7.6640625" bestFit="1" customWidth="1"/>
    <col min="12" max="12" width="10.109375" bestFit="1" customWidth="1"/>
    <col min="13" max="13" width="9.33203125" bestFit="1" customWidth="1"/>
    <col min="14" max="17" width="5.6640625" bestFit="1" customWidth="1"/>
    <col min="18" max="18" width="16.5546875" bestFit="1" customWidth="1"/>
    <col min="19" max="19" width="19.21875" bestFit="1" customWidth="1"/>
    <col min="20" max="21" width="14.44140625" customWidth="1"/>
    <col min="22" max="22" width="11.77734375" customWidth="1"/>
    <col min="23" max="25" width="14.44140625" customWidth="1"/>
    <col min="26" max="26" width="11.77734375" customWidth="1"/>
    <col min="27" max="29" width="14.44140625" customWidth="1"/>
    <col min="30" max="30" width="11.77734375" customWidth="1"/>
    <col min="31" max="33" width="14.44140625" customWidth="1"/>
    <col min="34" max="34" width="16.5546875" bestFit="1" customWidth="1"/>
    <col min="35" max="37" width="19.21875" bestFit="1" customWidth="1"/>
  </cols>
  <sheetData>
    <row r="1" spans="1:21" ht="36.6" x14ac:dyDescent="0.3">
      <c r="A1" s="38" t="s">
        <v>53</v>
      </c>
      <c r="B1" s="38"/>
      <c r="C1" s="38"/>
      <c r="D1" s="38"/>
      <c r="E1" s="38"/>
      <c r="F1" s="38"/>
      <c r="G1" s="38"/>
      <c r="H1" s="38"/>
      <c r="I1" s="38"/>
      <c r="J1" s="38"/>
      <c r="K1" s="38"/>
      <c r="L1" s="38"/>
      <c r="M1" s="38"/>
      <c r="N1" s="38"/>
      <c r="O1" s="38"/>
      <c r="P1" s="38"/>
      <c r="Q1" s="38"/>
      <c r="R1" s="38"/>
      <c r="S1" s="38"/>
      <c r="T1" s="38"/>
      <c r="U1" s="38"/>
    </row>
    <row r="4" spans="1:21" x14ac:dyDescent="0.3">
      <c r="A4" s="9" t="s">
        <v>21</v>
      </c>
      <c r="B4" t="s">
        <v>49</v>
      </c>
    </row>
    <row r="5" spans="1:21" x14ac:dyDescent="0.3">
      <c r="A5" s="10" t="s">
        <v>6</v>
      </c>
      <c r="B5" s="11">
        <v>1809</v>
      </c>
    </row>
    <row r="6" spans="1:21" x14ac:dyDescent="0.3">
      <c r="A6" s="12" t="s">
        <v>7</v>
      </c>
      <c r="B6" s="11">
        <v>181</v>
      </c>
    </row>
    <row r="7" spans="1:21" x14ac:dyDescent="0.3">
      <c r="A7" s="12" t="s">
        <v>8</v>
      </c>
      <c r="B7" s="11">
        <v>140</v>
      </c>
    </row>
    <row r="8" spans="1:21" x14ac:dyDescent="0.3">
      <c r="A8" s="12" t="s">
        <v>9</v>
      </c>
      <c r="B8" s="11">
        <v>307</v>
      </c>
    </row>
    <row r="9" spans="1:21" x14ac:dyDescent="0.3">
      <c r="A9" s="12" t="s">
        <v>10</v>
      </c>
      <c r="B9" s="11">
        <v>362</v>
      </c>
    </row>
    <row r="10" spans="1:21" x14ac:dyDescent="0.3">
      <c r="A10" s="12" t="s">
        <v>11</v>
      </c>
      <c r="B10" s="11">
        <v>209</v>
      </c>
    </row>
    <row r="11" spans="1:21" x14ac:dyDescent="0.3">
      <c r="A11" s="12" t="s">
        <v>12</v>
      </c>
      <c r="B11" s="11">
        <v>168</v>
      </c>
    </row>
    <row r="12" spans="1:21" x14ac:dyDescent="0.3">
      <c r="A12" s="12" t="s">
        <v>13</v>
      </c>
      <c r="B12" s="11">
        <v>105</v>
      </c>
    </row>
    <row r="13" spans="1:21" x14ac:dyDescent="0.3">
      <c r="A13" s="12" t="s">
        <v>14</v>
      </c>
      <c r="B13" s="11">
        <v>337</v>
      </c>
    </row>
    <row r="14" spans="1:21" x14ac:dyDescent="0.3">
      <c r="A14" s="10" t="s">
        <v>15</v>
      </c>
      <c r="B14" s="11">
        <v>1789</v>
      </c>
    </row>
    <row r="15" spans="1:21" x14ac:dyDescent="0.3">
      <c r="A15" s="12" t="s">
        <v>7</v>
      </c>
      <c r="B15" s="11">
        <v>148</v>
      </c>
    </row>
    <row r="16" spans="1:21" x14ac:dyDescent="0.3">
      <c r="A16" s="12" t="s">
        <v>8</v>
      </c>
      <c r="B16" s="11">
        <v>128</v>
      </c>
    </row>
    <row r="17" spans="1:2" x14ac:dyDescent="0.3">
      <c r="A17" s="12" t="s">
        <v>9</v>
      </c>
      <c r="B17" s="11">
        <v>295</v>
      </c>
    </row>
    <row r="18" spans="1:2" x14ac:dyDescent="0.3">
      <c r="A18" s="12" t="s">
        <v>10</v>
      </c>
      <c r="B18" s="11">
        <v>363</v>
      </c>
    </row>
    <row r="19" spans="1:2" x14ac:dyDescent="0.3">
      <c r="A19" s="12" t="s">
        <v>11</v>
      </c>
      <c r="B19" s="11">
        <v>230</v>
      </c>
    </row>
    <row r="20" spans="1:2" x14ac:dyDescent="0.3">
      <c r="A20" s="12" t="s">
        <v>12</v>
      </c>
      <c r="B20" s="11">
        <v>170</v>
      </c>
    </row>
    <row r="21" spans="1:2" x14ac:dyDescent="0.3">
      <c r="A21" s="12" t="s">
        <v>13</v>
      </c>
      <c r="B21" s="11">
        <v>123</v>
      </c>
    </row>
    <row r="22" spans="1:2" x14ac:dyDescent="0.3">
      <c r="A22" s="12" t="s">
        <v>14</v>
      </c>
      <c r="B22" s="11">
        <v>332</v>
      </c>
    </row>
    <row r="23" spans="1:2" x14ac:dyDescent="0.3">
      <c r="A23" s="10" t="s">
        <v>16</v>
      </c>
      <c r="B23" s="11">
        <v>1790</v>
      </c>
    </row>
    <row r="24" spans="1:2" x14ac:dyDescent="0.3">
      <c r="A24" s="12" t="s">
        <v>7</v>
      </c>
      <c r="B24" s="11">
        <v>154</v>
      </c>
    </row>
    <row r="25" spans="1:2" x14ac:dyDescent="0.3">
      <c r="A25" s="12" t="s">
        <v>8</v>
      </c>
      <c r="B25" s="11">
        <v>104</v>
      </c>
    </row>
    <row r="26" spans="1:2" x14ac:dyDescent="0.3">
      <c r="A26" s="12" t="s">
        <v>9</v>
      </c>
      <c r="B26" s="11">
        <v>312</v>
      </c>
    </row>
    <row r="27" spans="1:2" x14ac:dyDescent="0.3">
      <c r="A27" s="12" t="s">
        <v>10</v>
      </c>
      <c r="B27" s="11">
        <v>334</v>
      </c>
    </row>
    <row r="28" spans="1:2" x14ac:dyDescent="0.3">
      <c r="A28" s="12" t="s">
        <v>11</v>
      </c>
      <c r="B28" s="11">
        <v>257</v>
      </c>
    </row>
    <row r="29" spans="1:2" x14ac:dyDescent="0.3">
      <c r="A29" s="12" t="s">
        <v>12</v>
      </c>
      <c r="B29" s="11">
        <v>205</v>
      </c>
    </row>
    <row r="30" spans="1:2" x14ac:dyDescent="0.3">
      <c r="A30" s="12" t="s">
        <v>13</v>
      </c>
      <c r="B30" s="11">
        <v>97</v>
      </c>
    </row>
    <row r="31" spans="1:2" x14ac:dyDescent="0.3">
      <c r="A31" s="12" t="s">
        <v>14</v>
      </c>
      <c r="B31" s="11">
        <v>327</v>
      </c>
    </row>
    <row r="32" spans="1:2" x14ac:dyDescent="0.3">
      <c r="A32" s="10" t="s">
        <v>17</v>
      </c>
      <c r="B32" s="11">
        <v>1792</v>
      </c>
    </row>
    <row r="33" spans="1:2" x14ac:dyDescent="0.3">
      <c r="A33" s="12" t="s">
        <v>7</v>
      </c>
      <c r="B33" s="11">
        <v>156</v>
      </c>
    </row>
    <row r="34" spans="1:2" x14ac:dyDescent="0.3">
      <c r="A34" s="12" t="s">
        <v>8</v>
      </c>
      <c r="B34" s="11">
        <v>124</v>
      </c>
    </row>
    <row r="35" spans="1:2" x14ac:dyDescent="0.3">
      <c r="A35" s="12" t="s">
        <v>9</v>
      </c>
      <c r="B35" s="11">
        <v>268</v>
      </c>
    </row>
    <row r="36" spans="1:2" x14ac:dyDescent="0.3">
      <c r="A36" s="12" t="s">
        <v>10</v>
      </c>
      <c r="B36" s="11">
        <v>371</v>
      </c>
    </row>
    <row r="37" spans="1:2" x14ac:dyDescent="0.3">
      <c r="A37" s="12" t="s">
        <v>11</v>
      </c>
      <c r="B37" s="11">
        <v>248</v>
      </c>
    </row>
    <row r="38" spans="1:2" x14ac:dyDescent="0.3">
      <c r="A38" s="12" t="s">
        <v>12</v>
      </c>
      <c r="B38" s="11">
        <v>166</v>
      </c>
    </row>
    <row r="39" spans="1:2" x14ac:dyDescent="0.3">
      <c r="A39" s="12" t="s">
        <v>13</v>
      </c>
      <c r="B39" s="11">
        <v>116</v>
      </c>
    </row>
    <row r="40" spans="1:2" x14ac:dyDescent="0.3">
      <c r="A40" s="12" t="s">
        <v>14</v>
      </c>
      <c r="B40" s="11">
        <v>343</v>
      </c>
    </row>
    <row r="41" spans="1:2" x14ac:dyDescent="0.3">
      <c r="A41" s="10" t="s">
        <v>18</v>
      </c>
      <c r="B41" s="11">
        <v>3116</v>
      </c>
    </row>
    <row r="42" spans="1:2" x14ac:dyDescent="0.3">
      <c r="A42" s="12" t="s">
        <v>7</v>
      </c>
      <c r="B42" s="11">
        <v>293</v>
      </c>
    </row>
    <row r="43" spans="1:2" x14ac:dyDescent="0.3">
      <c r="A43" s="12" t="s">
        <v>8</v>
      </c>
      <c r="B43" s="11">
        <v>223</v>
      </c>
    </row>
    <row r="44" spans="1:2" x14ac:dyDescent="0.3">
      <c r="A44" s="12" t="s">
        <v>9</v>
      </c>
      <c r="B44" s="11">
        <v>510</v>
      </c>
    </row>
    <row r="45" spans="1:2" x14ac:dyDescent="0.3">
      <c r="A45" s="12" t="s">
        <v>10</v>
      </c>
      <c r="B45" s="11">
        <v>607</v>
      </c>
    </row>
    <row r="46" spans="1:2" x14ac:dyDescent="0.3">
      <c r="A46" s="12" t="s">
        <v>11</v>
      </c>
      <c r="B46" s="11">
        <v>443</v>
      </c>
    </row>
    <row r="47" spans="1:2" x14ac:dyDescent="0.3">
      <c r="A47" s="12" t="s">
        <v>12</v>
      </c>
      <c r="B47" s="11">
        <v>286</v>
      </c>
    </row>
    <row r="48" spans="1:2" x14ac:dyDescent="0.3">
      <c r="A48" s="12" t="s">
        <v>13</v>
      </c>
      <c r="B48" s="11">
        <v>209</v>
      </c>
    </row>
    <row r="49" spans="1:2" x14ac:dyDescent="0.3">
      <c r="A49" s="12" t="s">
        <v>14</v>
      </c>
      <c r="B49" s="11">
        <v>545</v>
      </c>
    </row>
    <row r="50" spans="1:2" x14ac:dyDescent="0.3">
      <c r="A50" s="10" t="s">
        <v>19</v>
      </c>
      <c r="B50" s="11">
        <v>1372</v>
      </c>
    </row>
    <row r="51" spans="1:2" x14ac:dyDescent="0.3">
      <c r="A51" s="12" t="s">
        <v>7</v>
      </c>
      <c r="B51" s="11">
        <v>393</v>
      </c>
    </row>
    <row r="52" spans="1:2" x14ac:dyDescent="0.3">
      <c r="A52" s="12" t="s">
        <v>8</v>
      </c>
      <c r="B52" s="11">
        <v>295</v>
      </c>
    </row>
    <row r="53" spans="1:2" x14ac:dyDescent="0.3">
      <c r="A53" s="12" t="s">
        <v>9</v>
      </c>
      <c r="B53" s="11">
        <v>684</v>
      </c>
    </row>
    <row r="54" spans="1:2" x14ac:dyDescent="0.3">
      <c r="A54" s="10" t="s">
        <v>20</v>
      </c>
      <c r="B54" s="11">
        <v>11668</v>
      </c>
    </row>
  </sheetData>
  <mergeCells count="1">
    <mergeCell ref="A1:U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workbookViewId="0">
      <selection activeCell="F13" sqref="F13"/>
    </sheetView>
  </sheetViews>
  <sheetFormatPr defaultRowHeight="14.4" x14ac:dyDescent="0.3"/>
  <cols>
    <col min="1" max="1" width="15.21875" customWidth="1"/>
    <col min="2" max="2" width="13.5546875" customWidth="1"/>
    <col min="3" max="5" width="9.5546875" customWidth="1"/>
    <col min="6" max="7" width="15.21875" customWidth="1"/>
    <col min="8" max="8" width="22.6640625" customWidth="1"/>
    <col min="9" max="9" width="12.88671875" customWidth="1"/>
    <col min="10" max="10" width="13.21875" customWidth="1"/>
    <col min="11" max="11" width="15.109375" customWidth="1"/>
    <col min="12" max="12" width="11.77734375" customWidth="1"/>
    <col min="13" max="13" width="11.88671875" customWidth="1"/>
    <col min="14" max="14" width="11.77734375" customWidth="1"/>
    <col min="15" max="15" width="14.77734375" customWidth="1"/>
    <col min="16" max="16" width="12" customWidth="1"/>
    <col min="17" max="17" width="12.44140625" customWidth="1"/>
    <col min="18" max="18" width="12.109375" customWidth="1"/>
    <col min="19" max="19" width="13.5546875" customWidth="1"/>
    <col min="20" max="22" width="11.109375" customWidth="1"/>
    <col min="23" max="23" width="13.5546875" customWidth="1"/>
    <col min="24" max="26" width="11.109375" customWidth="1"/>
    <col min="27" max="27" width="13.5546875" customWidth="1"/>
    <col min="28" max="30" width="11.109375" customWidth="1"/>
    <col min="31" max="31" width="13.5546875" customWidth="1"/>
    <col min="32" max="34" width="11.109375" customWidth="1"/>
    <col min="35" max="35" width="18.33203125" customWidth="1"/>
    <col min="36" max="38" width="14.33203125" customWidth="1"/>
  </cols>
  <sheetData>
    <row r="2" spans="1:14" ht="15" thickBot="1" x14ac:dyDescent="0.35"/>
    <row r="3" spans="1:14" ht="23.4" x14ac:dyDescent="0.3">
      <c r="A3" s="14" t="s">
        <v>21</v>
      </c>
      <c r="B3" s="16" t="s">
        <v>23</v>
      </c>
      <c r="C3" s="17" t="s">
        <v>24</v>
      </c>
      <c r="D3" s="18" t="s">
        <v>25</v>
      </c>
      <c r="E3" s="19" t="s">
        <v>26</v>
      </c>
      <c r="G3" s="42" t="s">
        <v>45</v>
      </c>
      <c r="H3" s="43"/>
      <c r="I3" s="43"/>
      <c r="J3" s="43"/>
      <c r="K3" s="43"/>
      <c r="L3" s="43"/>
      <c r="M3" s="43"/>
      <c r="N3" s="44"/>
    </row>
    <row r="4" spans="1:14" ht="15.6" x14ac:dyDescent="0.3">
      <c r="A4" s="25" t="s">
        <v>39</v>
      </c>
      <c r="B4" s="13">
        <v>3562</v>
      </c>
      <c r="C4" s="13">
        <v>1808</v>
      </c>
      <c r="D4" s="13">
        <v>1830</v>
      </c>
      <c r="E4" s="13">
        <v>1809</v>
      </c>
      <c r="G4" s="45" t="s">
        <v>37</v>
      </c>
      <c r="H4" s="23" t="s">
        <v>28</v>
      </c>
      <c r="I4" s="23" t="s">
        <v>29</v>
      </c>
      <c r="J4" s="23" t="s">
        <v>30</v>
      </c>
      <c r="K4" s="23" t="s">
        <v>31</v>
      </c>
      <c r="L4" s="23" t="s">
        <v>32</v>
      </c>
      <c r="M4" s="23" t="s">
        <v>33</v>
      </c>
      <c r="N4" s="46" t="s">
        <v>54</v>
      </c>
    </row>
    <row r="5" spans="1:14" x14ac:dyDescent="0.3">
      <c r="A5" s="36" t="s">
        <v>7</v>
      </c>
      <c r="B5" s="28">
        <v>341</v>
      </c>
      <c r="C5" s="29">
        <v>170</v>
      </c>
      <c r="D5" s="30">
        <v>159</v>
      </c>
      <c r="E5" s="31">
        <v>181</v>
      </c>
      <c r="G5" s="47" t="s">
        <v>27</v>
      </c>
      <c r="H5" s="26">
        <f>GETPIVOTDATA("MAIN BRANCH",$A$3,"Day","Mon")</f>
        <v>3562</v>
      </c>
      <c r="I5" s="26">
        <f>GETPIVOTDATA("MAIN BRANCH",$A$3,"Day","Tue")</f>
        <v>3605</v>
      </c>
      <c r="J5" s="26">
        <f>GETPIVOTDATA("MAIN BRANCH",$A$3,"Day","Wed")</f>
        <v>3594</v>
      </c>
      <c r="K5" s="26">
        <f>GETPIVOTDATA("MAIN BRANCH",$A$3,"Day","Thu")</f>
        <v>3463</v>
      </c>
      <c r="L5" s="26">
        <f>GETPIVOTDATA("MAIN BRANCH",$A$3,"Day","Fri")</f>
        <v>6030</v>
      </c>
      <c r="M5" s="26">
        <f>GETPIVOTDATA("MAIN BRANCH",$A$3,"Day","Sat")</f>
        <v>2735</v>
      </c>
      <c r="N5" s="48"/>
    </row>
    <row r="6" spans="1:14" x14ac:dyDescent="0.3">
      <c r="A6" s="36" t="s">
        <v>8</v>
      </c>
      <c r="B6" s="28">
        <v>220</v>
      </c>
      <c r="C6" s="29">
        <v>123</v>
      </c>
      <c r="D6" s="30">
        <v>115</v>
      </c>
      <c r="E6" s="31">
        <v>140</v>
      </c>
      <c r="G6" s="47" t="s">
        <v>34</v>
      </c>
      <c r="H6" s="26">
        <f>GETPIVOTDATA("BRANCH 1",$A$3,"Day","Mon")</f>
        <v>1808</v>
      </c>
      <c r="I6" s="26">
        <f>GETPIVOTDATA("BRANCH 1",$A$3,"Day","Tue")</f>
        <v>1815</v>
      </c>
      <c r="J6" s="26">
        <f>GETPIVOTDATA("BRANCH 1",$A$3,"Day","Wed")</f>
        <v>1763</v>
      </c>
      <c r="K6" s="26">
        <f>GETPIVOTDATA("BRANCH 1",$A$3,"Day","Thu")</f>
        <v>1762</v>
      </c>
      <c r="L6" s="26">
        <f>GETPIVOTDATA("BRANCH 1",$A$3,"Day","Fri")</f>
        <v>3203</v>
      </c>
      <c r="M6" s="26">
        <f>GETPIVOTDATA("BRANCH 1",$A$3,"Day","Sat")</f>
        <v>1416</v>
      </c>
      <c r="N6" s="48"/>
    </row>
    <row r="7" spans="1:14" x14ac:dyDescent="0.3">
      <c r="A7" s="36" t="s">
        <v>9</v>
      </c>
      <c r="B7" s="28">
        <v>584</v>
      </c>
      <c r="C7" s="29">
        <v>263</v>
      </c>
      <c r="D7" s="30">
        <v>272</v>
      </c>
      <c r="E7" s="31">
        <v>307</v>
      </c>
      <c r="G7" s="47" t="s">
        <v>35</v>
      </c>
      <c r="H7" s="26">
        <f>GETPIVOTDATA("BRANCH 2",$A$3,"Day","Mon")</f>
        <v>1830</v>
      </c>
      <c r="I7" s="26">
        <f>GETPIVOTDATA("BRANCH 2",$A$3,"Day","Tue")</f>
        <v>1801</v>
      </c>
      <c r="J7" s="26">
        <f>GETPIVOTDATA("BRANCH 2",$A$3,"Day","Wed")</f>
        <v>1851</v>
      </c>
      <c r="K7" s="26">
        <f>GETPIVOTDATA("BRANCH 2",$A$3,"Day","Thu")</f>
        <v>1770</v>
      </c>
      <c r="L7" s="26">
        <f>GETPIVOTDATA("BRANCH 2",$A$3,"Day","Fri")</f>
        <v>3124</v>
      </c>
      <c r="M7" s="26">
        <f>GETPIVOTDATA("BRANCH 2",$A$3,"Day","Sat")</f>
        <v>1359</v>
      </c>
      <c r="N7" s="48"/>
    </row>
    <row r="8" spans="1:14" ht="15" thickBot="1" x14ac:dyDescent="0.35">
      <c r="A8" s="36" t="s">
        <v>10</v>
      </c>
      <c r="B8" s="28">
        <v>715</v>
      </c>
      <c r="C8" s="29">
        <v>371</v>
      </c>
      <c r="D8" s="30">
        <v>366</v>
      </c>
      <c r="E8" s="31">
        <v>362</v>
      </c>
      <c r="G8" s="49" t="s">
        <v>36</v>
      </c>
      <c r="H8" s="50">
        <f>GETPIVOTDATA("BRANCH 3",$A$3,"Day","Mon")</f>
        <v>1809</v>
      </c>
      <c r="I8" s="50">
        <f>GETPIVOTDATA("BRANCH 3",$A$3,"Day","Tue")</f>
        <v>1789</v>
      </c>
      <c r="J8" s="50">
        <f>GETPIVOTDATA("BRANCH 3",$A$3,"Day","Wed")</f>
        <v>1790</v>
      </c>
      <c r="K8" s="50">
        <f>GETPIVOTDATA("BRANCH 3",$A$3,"Day","Thu")</f>
        <v>1792</v>
      </c>
      <c r="L8" s="50">
        <f>GETPIVOTDATA("BRANCH 3",$A$3,"Day","Fri")</f>
        <v>3116</v>
      </c>
      <c r="M8" s="50">
        <f>GETPIVOTDATA("BRANCH 3",$A$3,"Day","Sat")</f>
        <v>1372</v>
      </c>
      <c r="N8" s="51"/>
    </row>
    <row r="9" spans="1:14" x14ac:dyDescent="0.3">
      <c r="A9" s="36" t="s">
        <v>11</v>
      </c>
      <c r="B9" s="28">
        <v>484</v>
      </c>
      <c r="C9" s="29">
        <v>250</v>
      </c>
      <c r="D9" s="30">
        <v>259</v>
      </c>
      <c r="E9" s="31">
        <v>209</v>
      </c>
    </row>
    <row r="10" spans="1:14" x14ac:dyDescent="0.3">
      <c r="A10" s="36" t="s">
        <v>12</v>
      </c>
      <c r="B10" s="28">
        <v>314</v>
      </c>
      <c r="C10" s="29">
        <v>173</v>
      </c>
      <c r="D10" s="30">
        <v>189</v>
      </c>
      <c r="E10" s="31">
        <v>168</v>
      </c>
    </row>
    <row r="11" spans="1:14" x14ac:dyDescent="0.3">
      <c r="A11" s="36" t="s">
        <v>13</v>
      </c>
      <c r="B11" s="28">
        <v>233</v>
      </c>
      <c r="C11" s="29">
        <v>113</v>
      </c>
      <c r="D11" s="30">
        <v>114</v>
      </c>
      <c r="E11" s="31">
        <v>105</v>
      </c>
    </row>
    <row r="12" spans="1:14" ht="15" thickBot="1" x14ac:dyDescent="0.35">
      <c r="A12" s="36" t="s">
        <v>14</v>
      </c>
      <c r="B12" s="32">
        <v>671</v>
      </c>
      <c r="C12" s="33">
        <v>345</v>
      </c>
      <c r="D12" s="34">
        <v>356</v>
      </c>
      <c r="E12" s="35">
        <v>337</v>
      </c>
    </row>
    <row r="13" spans="1:14" ht="16.2" thickTop="1" x14ac:dyDescent="0.3">
      <c r="A13" s="24" t="s">
        <v>40</v>
      </c>
      <c r="B13" s="13">
        <v>3605</v>
      </c>
      <c r="C13" s="13">
        <v>1815</v>
      </c>
      <c r="D13" s="13">
        <v>1801</v>
      </c>
      <c r="E13" s="13">
        <v>1789</v>
      </c>
    </row>
    <row r="14" spans="1:14" x14ac:dyDescent="0.3">
      <c r="A14" s="36" t="s">
        <v>7</v>
      </c>
      <c r="B14" s="28">
        <v>311</v>
      </c>
      <c r="C14" s="29">
        <v>173</v>
      </c>
      <c r="D14" s="30">
        <v>179</v>
      </c>
      <c r="E14" s="31">
        <v>148</v>
      </c>
    </row>
    <row r="15" spans="1:14" x14ac:dyDescent="0.3">
      <c r="A15" s="36" t="s">
        <v>8</v>
      </c>
      <c r="B15" s="28">
        <v>208</v>
      </c>
      <c r="C15" s="29">
        <v>133</v>
      </c>
      <c r="D15" s="30">
        <v>129</v>
      </c>
      <c r="E15" s="31">
        <v>128</v>
      </c>
    </row>
    <row r="16" spans="1:14" x14ac:dyDescent="0.3">
      <c r="A16" s="36" t="s">
        <v>9</v>
      </c>
      <c r="B16" s="28">
        <v>562</v>
      </c>
      <c r="C16" s="29">
        <v>289</v>
      </c>
      <c r="D16" s="30">
        <v>300</v>
      </c>
      <c r="E16" s="31">
        <v>295</v>
      </c>
    </row>
    <row r="17" spans="1:11" x14ac:dyDescent="0.3">
      <c r="A17" s="36" t="s">
        <v>10</v>
      </c>
      <c r="B17" s="28">
        <v>763</v>
      </c>
      <c r="C17" s="29">
        <v>360</v>
      </c>
      <c r="D17" s="30">
        <v>400</v>
      </c>
      <c r="E17" s="31">
        <v>363</v>
      </c>
    </row>
    <row r="18" spans="1:11" x14ac:dyDescent="0.3">
      <c r="A18" s="36" t="s">
        <v>11</v>
      </c>
      <c r="B18" s="28">
        <v>477</v>
      </c>
      <c r="C18" s="29">
        <v>243</v>
      </c>
      <c r="D18" s="30">
        <v>225</v>
      </c>
      <c r="E18" s="31">
        <v>230</v>
      </c>
    </row>
    <row r="19" spans="1:11" x14ac:dyDescent="0.3">
      <c r="A19" s="36" t="s">
        <v>12</v>
      </c>
      <c r="B19" s="28">
        <v>360</v>
      </c>
      <c r="C19" s="29">
        <v>158</v>
      </c>
      <c r="D19" s="30">
        <v>137</v>
      </c>
      <c r="E19" s="31">
        <v>170</v>
      </c>
    </row>
    <row r="20" spans="1:11" x14ac:dyDescent="0.3">
      <c r="A20" s="36" t="s">
        <v>13</v>
      </c>
      <c r="B20" s="28">
        <v>258</v>
      </c>
      <c r="C20" s="29">
        <v>135</v>
      </c>
      <c r="D20" s="30">
        <v>123</v>
      </c>
      <c r="E20" s="31">
        <v>123</v>
      </c>
    </row>
    <row r="21" spans="1:11" ht="15" thickBot="1" x14ac:dyDescent="0.35">
      <c r="A21" s="36" t="s">
        <v>14</v>
      </c>
      <c r="B21" s="32">
        <v>666</v>
      </c>
      <c r="C21" s="33">
        <v>324</v>
      </c>
      <c r="D21" s="34">
        <v>308</v>
      </c>
      <c r="E21" s="35">
        <v>332</v>
      </c>
    </row>
    <row r="22" spans="1:11" ht="16.2" thickTop="1" x14ac:dyDescent="0.3">
      <c r="A22" s="24" t="s">
        <v>41</v>
      </c>
      <c r="B22" s="13">
        <v>3594</v>
      </c>
      <c r="C22" s="13">
        <v>1763</v>
      </c>
      <c r="D22" s="13">
        <v>1851</v>
      </c>
      <c r="E22" s="13">
        <v>1790</v>
      </c>
    </row>
    <row r="23" spans="1:11" x14ac:dyDescent="0.3">
      <c r="A23" s="36" t="s">
        <v>7</v>
      </c>
      <c r="B23" s="28">
        <v>318</v>
      </c>
      <c r="C23" s="29">
        <v>149</v>
      </c>
      <c r="D23" s="30">
        <v>166</v>
      </c>
      <c r="E23" s="31">
        <v>154</v>
      </c>
    </row>
    <row r="24" spans="1:11" x14ac:dyDescent="0.3">
      <c r="A24" s="36" t="s">
        <v>8</v>
      </c>
      <c r="B24" s="28">
        <v>227</v>
      </c>
      <c r="C24" s="29">
        <v>107</v>
      </c>
      <c r="D24" s="30">
        <v>132</v>
      </c>
      <c r="E24" s="31">
        <v>104</v>
      </c>
    </row>
    <row r="25" spans="1:11" x14ac:dyDescent="0.3">
      <c r="A25" s="36" t="s">
        <v>9</v>
      </c>
      <c r="B25" s="28">
        <v>637</v>
      </c>
      <c r="C25" s="29">
        <v>321</v>
      </c>
      <c r="D25" s="30">
        <v>296</v>
      </c>
      <c r="E25" s="31">
        <v>312</v>
      </c>
    </row>
    <row r="26" spans="1:11" x14ac:dyDescent="0.3">
      <c r="A26" s="36" t="s">
        <v>10</v>
      </c>
      <c r="B26" s="28">
        <v>736</v>
      </c>
      <c r="C26" s="29">
        <v>349</v>
      </c>
      <c r="D26" s="30">
        <v>365</v>
      </c>
      <c r="E26" s="31">
        <v>334</v>
      </c>
    </row>
    <row r="27" spans="1:11" x14ac:dyDescent="0.3">
      <c r="A27" s="36" t="s">
        <v>11</v>
      </c>
      <c r="B27" s="28">
        <v>479</v>
      </c>
      <c r="C27" s="29">
        <v>219</v>
      </c>
      <c r="D27" s="30">
        <v>266</v>
      </c>
      <c r="E27" s="31">
        <v>257</v>
      </c>
    </row>
    <row r="28" spans="1:11" x14ac:dyDescent="0.3">
      <c r="A28" s="36" t="s">
        <v>12</v>
      </c>
      <c r="B28" s="28">
        <v>311</v>
      </c>
      <c r="C28" s="29">
        <v>173</v>
      </c>
      <c r="D28" s="30">
        <v>159</v>
      </c>
      <c r="E28" s="31">
        <v>205</v>
      </c>
    </row>
    <row r="29" spans="1:11" x14ac:dyDescent="0.3">
      <c r="A29" s="36" t="s">
        <v>13</v>
      </c>
      <c r="B29" s="28">
        <v>231</v>
      </c>
      <c r="C29" s="29">
        <v>116</v>
      </c>
      <c r="D29" s="30">
        <v>116</v>
      </c>
      <c r="E29" s="31">
        <v>97</v>
      </c>
    </row>
    <row r="30" spans="1:11" ht="15" thickBot="1" x14ac:dyDescent="0.35">
      <c r="A30" s="36" t="s">
        <v>14</v>
      </c>
      <c r="B30" s="32">
        <v>655</v>
      </c>
      <c r="C30" s="33">
        <v>329</v>
      </c>
      <c r="D30" s="34">
        <v>351</v>
      </c>
      <c r="E30" s="35">
        <v>327</v>
      </c>
    </row>
    <row r="31" spans="1:11" ht="16.2" thickTop="1" x14ac:dyDescent="0.3">
      <c r="A31" s="24" t="s">
        <v>42</v>
      </c>
      <c r="B31" s="13">
        <v>3463</v>
      </c>
      <c r="C31" s="13">
        <v>1762</v>
      </c>
      <c r="D31" s="13">
        <v>1770</v>
      </c>
      <c r="E31" s="13">
        <v>1792</v>
      </c>
    </row>
    <row r="32" spans="1:11" ht="15.6" x14ac:dyDescent="0.3">
      <c r="A32" s="36" t="s">
        <v>7</v>
      </c>
      <c r="B32" s="28">
        <v>315</v>
      </c>
      <c r="C32" s="29">
        <v>150</v>
      </c>
      <c r="D32" s="30">
        <v>162</v>
      </c>
      <c r="E32" s="31">
        <v>156</v>
      </c>
      <c r="H32" s="37" t="s">
        <v>46</v>
      </c>
      <c r="I32" s="37"/>
      <c r="J32" s="37"/>
      <c r="K32" s="37"/>
    </row>
    <row r="33" spans="1:10" x14ac:dyDescent="0.3">
      <c r="A33" s="36" t="s">
        <v>8</v>
      </c>
      <c r="B33" s="28">
        <v>238</v>
      </c>
      <c r="C33" s="29">
        <v>112</v>
      </c>
      <c r="D33" s="30">
        <v>109</v>
      </c>
      <c r="E33" s="31">
        <v>124</v>
      </c>
      <c r="I33" s="41" t="s">
        <v>38</v>
      </c>
      <c r="J33" s="27">
        <f>GETPIVOTDATA("MAIN BRANCH",$A$3)</f>
        <v>22989</v>
      </c>
    </row>
    <row r="34" spans="1:10" x14ac:dyDescent="0.3">
      <c r="A34" s="36" t="s">
        <v>9</v>
      </c>
      <c r="B34" s="28">
        <v>548</v>
      </c>
      <c r="C34" s="29">
        <v>276</v>
      </c>
      <c r="D34" s="30">
        <v>289</v>
      </c>
      <c r="E34" s="31">
        <v>268</v>
      </c>
      <c r="I34" s="41" t="s">
        <v>24</v>
      </c>
      <c r="J34" s="27">
        <f>GETPIVOTDATA("BRANCH 1",$A$3)</f>
        <v>11767</v>
      </c>
    </row>
    <row r="35" spans="1:10" x14ac:dyDescent="0.3">
      <c r="A35" s="36" t="s">
        <v>10</v>
      </c>
      <c r="B35" s="28">
        <v>670</v>
      </c>
      <c r="C35" s="29">
        <v>385</v>
      </c>
      <c r="D35" s="30">
        <v>378</v>
      </c>
      <c r="E35" s="31">
        <v>371</v>
      </c>
      <c r="I35" s="41" t="s">
        <v>25</v>
      </c>
      <c r="J35" s="27">
        <f>GETPIVOTDATA("BRANCH 2",$A$3)</f>
        <v>11735</v>
      </c>
    </row>
    <row r="36" spans="1:10" x14ac:dyDescent="0.3">
      <c r="A36" s="36" t="s">
        <v>11</v>
      </c>
      <c r="B36" s="28">
        <v>505</v>
      </c>
      <c r="C36" s="29">
        <v>236</v>
      </c>
      <c r="D36" s="30">
        <v>210</v>
      </c>
      <c r="E36" s="31">
        <v>248</v>
      </c>
      <c r="I36" s="41" t="s">
        <v>26</v>
      </c>
      <c r="J36" s="27">
        <f>GETPIVOTDATA("BRANCH 3",$A$3)</f>
        <v>11668</v>
      </c>
    </row>
    <row r="37" spans="1:10" x14ac:dyDescent="0.3">
      <c r="A37" s="36" t="s">
        <v>12</v>
      </c>
      <c r="B37" s="28">
        <v>284</v>
      </c>
      <c r="C37" s="29">
        <v>178</v>
      </c>
      <c r="D37" s="30">
        <v>176</v>
      </c>
      <c r="E37" s="31">
        <v>166</v>
      </c>
    </row>
    <row r="38" spans="1:10" x14ac:dyDescent="0.3">
      <c r="A38" s="36" t="s">
        <v>13</v>
      </c>
      <c r="B38" s="28">
        <v>245</v>
      </c>
      <c r="C38" s="29">
        <v>111</v>
      </c>
      <c r="D38" s="30">
        <v>129</v>
      </c>
      <c r="E38" s="31">
        <v>116</v>
      </c>
    </row>
    <row r="39" spans="1:10" ht="15" thickBot="1" x14ac:dyDescent="0.35">
      <c r="A39" s="36" t="s">
        <v>14</v>
      </c>
      <c r="B39" s="32">
        <v>658</v>
      </c>
      <c r="C39" s="33">
        <v>314</v>
      </c>
      <c r="D39" s="34">
        <v>317</v>
      </c>
      <c r="E39" s="35">
        <v>343</v>
      </c>
    </row>
    <row r="40" spans="1:10" ht="16.2" thickTop="1" x14ac:dyDescent="0.3">
      <c r="A40" s="24" t="s">
        <v>43</v>
      </c>
      <c r="B40" s="13">
        <v>6030</v>
      </c>
      <c r="C40" s="13">
        <v>3203</v>
      </c>
      <c r="D40" s="13">
        <v>3124</v>
      </c>
      <c r="E40" s="13">
        <v>3116</v>
      </c>
    </row>
    <row r="41" spans="1:10" x14ac:dyDescent="0.3">
      <c r="A41" s="36" t="s">
        <v>7</v>
      </c>
      <c r="B41" s="28">
        <v>547</v>
      </c>
      <c r="C41" s="29">
        <v>312</v>
      </c>
      <c r="D41" s="30">
        <v>295</v>
      </c>
      <c r="E41" s="31">
        <v>293</v>
      </c>
    </row>
    <row r="42" spans="1:10" x14ac:dyDescent="0.3">
      <c r="A42" s="36" t="s">
        <v>8</v>
      </c>
      <c r="B42" s="28">
        <v>400</v>
      </c>
      <c r="C42" s="29">
        <v>196</v>
      </c>
      <c r="D42" s="30">
        <v>206</v>
      </c>
      <c r="E42" s="31">
        <v>223</v>
      </c>
    </row>
    <row r="43" spans="1:10" x14ac:dyDescent="0.3">
      <c r="A43" s="36" t="s">
        <v>9</v>
      </c>
      <c r="B43" s="28">
        <v>1047</v>
      </c>
      <c r="C43" s="29">
        <v>508</v>
      </c>
      <c r="D43" s="30">
        <v>467</v>
      </c>
      <c r="E43" s="31">
        <v>510</v>
      </c>
    </row>
    <row r="44" spans="1:10" x14ac:dyDescent="0.3">
      <c r="A44" s="36" t="s">
        <v>10</v>
      </c>
      <c r="B44" s="28">
        <v>1234</v>
      </c>
      <c r="C44" s="29">
        <v>629</v>
      </c>
      <c r="D44" s="30">
        <v>622</v>
      </c>
      <c r="E44" s="31">
        <v>607</v>
      </c>
    </row>
    <row r="45" spans="1:10" x14ac:dyDescent="0.3">
      <c r="A45" s="36" t="s">
        <v>11</v>
      </c>
      <c r="B45" s="28">
        <v>792</v>
      </c>
      <c r="C45" s="29">
        <v>447</v>
      </c>
      <c r="D45" s="30">
        <v>431</v>
      </c>
      <c r="E45" s="31">
        <v>443</v>
      </c>
    </row>
    <row r="46" spans="1:10" x14ac:dyDescent="0.3">
      <c r="A46" s="36" t="s">
        <v>12</v>
      </c>
      <c r="B46" s="28">
        <v>568</v>
      </c>
      <c r="C46" s="29">
        <v>303</v>
      </c>
      <c r="D46" s="30">
        <v>286</v>
      </c>
      <c r="E46" s="31">
        <v>286</v>
      </c>
    </row>
    <row r="47" spans="1:10" x14ac:dyDescent="0.3">
      <c r="A47" s="36" t="s">
        <v>13</v>
      </c>
      <c r="B47" s="28">
        <v>372</v>
      </c>
      <c r="C47" s="29">
        <v>229</v>
      </c>
      <c r="D47" s="30">
        <v>225</v>
      </c>
      <c r="E47" s="31">
        <v>209</v>
      </c>
    </row>
    <row r="48" spans="1:10" ht="15" thickBot="1" x14ac:dyDescent="0.35">
      <c r="A48" s="36" t="s">
        <v>14</v>
      </c>
      <c r="B48" s="32">
        <v>1070</v>
      </c>
      <c r="C48" s="33">
        <v>579</v>
      </c>
      <c r="D48" s="34">
        <v>592</v>
      </c>
      <c r="E48" s="35">
        <v>545</v>
      </c>
    </row>
    <row r="49" spans="1:5" ht="16.2" thickTop="1" x14ac:dyDescent="0.3">
      <c r="A49" s="24" t="s">
        <v>44</v>
      </c>
      <c r="B49" s="13">
        <v>2735</v>
      </c>
      <c r="C49" s="13">
        <v>1416</v>
      </c>
      <c r="D49" s="13">
        <v>1359</v>
      </c>
      <c r="E49" s="13">
        <v>1372</v>
      </c>
    </row>
    <row r="50" spans="1:5" x14ac:dyDescent="0.3">
      <c r="A50" s="36" t="s">
        <v>7</v>
      </c>
      <c r="B50" s="28">
        <v>821</v>
      </c>
      <c r="C50" s="29">
        <v>403</v>
      </c>
      <c r="D50" s="30">
        <v>400</v>
      </c>
      <c r="E50" s="31">
        <v>393</v>
      </c>
    </row>
    <row r="51" spans="1:5" x14ac:dyDescent="0.3">
      <c r="A51" s="36" t="s">
        <v>8</v>
      </c>
      <c r="B51" s="28">
        <v>561</v>
      </c>
      <c r="C51" s="29">
        <v>313</v>
      </c>
      <c r="D51" s="30">
        <v>269</v>
      </c>
      <c r="E51" s="31">
        <v>295</v>
      </c>
    </row>
    <row r="52" spans="1:5" ht="15" thickBot="1" x14ac:dyDescent="0.35">
      <c r="A52" s="36" t="s">
        <v>9</v>
      </c>
      <c r="B52" s="32">
        <v>1353</v>
      </c>
      <c r="C52" s="33">
        <v>700</v>
      </c>
      <c r="D52" s="34">
        <v>690</v>
      </c>
      <c r="E52" s="35">
        <v>684</v>
      </c>
    </row>
    <row r="53" spans="1:5" ht="15.6" thickTop="1" thickBot="1" x14ac:dyDescent="0.35">
      <c r="A53" s="15" t="s">
        <v>20</v>
      </c>
      <c r="B53" s="20">
        <v>22989</v>
      </c>
      <c r="C53" s="21">
        <v>11767</v>
      </c>
      <c r="D53" s="21">
        <v>11735</v>
      </c>
      <c r="E53" s="22">
        <v>11668</v>
      </c>
    </row>
    <row r="54" spans="1:5" ht="15" thickTop="1" x14ac:dyDescent="0.3"/>
  </sheetData>
  <mergeCells count="2">
    <mergeCell ref="H32:K32"/>
    <mergeCell ref="G3:N3"/>
  </mergeCells>
  <conditionalFormatting sqref="J33:J36">
    <cfRule type="dataBar" priority="1">
      <dataBar>
        <cfvo type="min"/>
        <cfvo type="max"/>
        <color rgb="FF008AEF"/>
      </dataBar>
      <extLst>
        <ext xmlns:x14="http://schemas.microsoft.com/office/spreadsheetml/2009/9/main" uri="{B025F937-C7B1-47D3-B67F-A62EFF666E3E}">
          <x14:id>{7D91318C-C362-41C6-AE20-FDA0C372ECCA}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7D91318C-C362-41C6-AE20-FDA0C372ECCA}">
            <x14:dataBar minLength="0" maxLength="100" border="1" negativeBarBorderColorSameAsPositive="0">
              <x14:cfvo type="autoMin"/>
              <x14:cfvo type="autoMax"/>
              <x14:borderColor rgb="FF008AEF"/>
              <x14:negativeFillColor rgb="FFFF0000"/>
              <x14:negativeBorderColor rgb="FFFF0000"/>
              <x14:axisColor rgb="FF000000"/>
            </x14:dataBar>
          </x14:cfRule>
          <xm:sqref>J33:J36</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'Overall Analysis'!H8:M8</xm:f>
              <xm:sqref>N8</xm:sqref>
            </x14:sparkline>
          </x14:sparklines>
        </x14:sparklineGroup>
        <x14:sparklineGroup type="column" displayEmptyCellsAs="gap">
          <x14:colorSeries rgb="FF000000"/>
          <x14:colorNegative rgb="FF0070C0"/>
          <x14:colorAxis rgb="FF000000"/>
          <x14:colorMarkers rgb="FF0070C0"/>
          <x14:colorFirst rgb="FF0070C0"/>
          <x14:colorLast rgb="FF0070C0"/>
          <x14:colorHigh rgb="FF0070C0"/>
          <x14:colorLow rgb="FF0070C0"/>
          <x14:sparklines>
            <x14:sparkline>
              <xm:f>'Overall Analysis'!H7:M7</xm:f>
              <xm:sqref>N7</xm:sqref>
            </x14:sparkline>
          </x14:sparklines>
        </x14:sparklineGroup>
        <x14:sparklineGroup displayEmptyCellsAs="gap">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'Overall Analysis'!H6:M6</xm:f>
              <xm:sqref>N6</xm:sqref>
            </x14:sparkline>
          </x14:sparklines>
        </x14:sparklineGroup>
        <x14:sparklineGroup type="column" displayEmptyCellsAs="gap">
          <x14:colorSeries theme="9" tint="-0.249977111117893"/>
          <x14:colorNegative theme="4"/>
          <x14:colorAxis rgb="FF000000"/>
          <x14:colorMarkers theme="4" tint="-0.249977111117893"/>
          <x14:colorFirst theme="4" tint="-0.249977111117893"/>
          <x14:colorLast theme="4" tint="-0.249977111117893"/>
          <x14:colorHigh theme="4" tint="-0.249977111117893"/>
          <x14:colorLow theme="4" tint="-0.249977111117893"/>
          <x14:sparklines>
            <x14:sparkline>
              <xm:f>'Overall Analysis'!H5:M5</xm:f>
              <xm:sqref>N5</xm:sqref>
            </x14:sparkline>
          </x14:sparklines>
        </x14:sparklineGroup>
      </x14:sparklineGroup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31"/>
  <sheetViews>
    <sheetView workbookViewId="0">
      <selection activeCell="A10" sqref="A10"/>
    </sheetView>
  </sheetViews>
  <sheetFormatPr defaultRowHeight="13.2" x14ac:dyDescent="0.25"/>
  <cols>
    <col min="1" max="1" width="9.109375" style="1"/>
    <col min="2" max="2" width="10.88671875" style="1" customWidth="1"/>
    <col min="3" max="3" width="9.109375" style="2"/>
    <col min="4" max="257" width="9.109375" style="3"/>
    <col min="258" max="258" width="10.88671875" style="3" customWidth="1"/>
    <col min="259" max="513" width="9.109375" style="3"/>
    <col min="514" max="514" width="10.88671875" style="3" customWidth="1"/>
    <col min="515" max="769" width="9.109375" style="3"/>
    <col min="770" max="770" width="10.88671875" style="3" customWidth="1"/>
    <col min="771" max="1025" width="9.109375" style="3"/>
    <col min="1026" max="1026" width="10.88671875" style="3" customWidth="1"/>
    <col min="1027" max="1281" width="9.109375" style="3"/>
    <col min="1282" max="1282" width="10.88671875" style="3" customWidth="1"/>
    <col min="1283" max="1537" width="9.109375" style="3"/>
    <col min="1538" max="1538" width="10.88671875" style="3" customWidth="1"/>
    <col min="1539" max="1793" width="9.109375" style="3"/>
    <col min="1794" max="1794" width="10.88671875" style="3" customWidth="1"/>
    <col min="1795" max="2049" width="9.109375" style="3"/>
    <col min="2050" max="2050" width="10.88671875" style="3" customWidth="1"/>
    <col min="2051" max="2305" width="9.109375" style="3"/>
    <col min="2306" max="2306" width="10.88671875" style="3" customWidth="1"/>
    <col min="2307" max="2561" width="9.109375" style="3"/>
    <col min="2562" max="2562" width="10.88671875" style="3" customWidth="1"/>
    <col min="2563" max="2817" width="9.109375" style="3"/>
    <col min="2818" max="2818" width="10.88671875" style="3" customWidth="1"/>
    <col min="2819" max="3073" width="9.109375" style="3"/>
    <col min="3074" max="3074" width="10.88671875" style="3" customWidth="1"/>
    <col min="3075" max="3329" width="9.109375" style="3"/>
    <col min="3330" max="3330" width="10.88671875" style="3" customWidth="1"/>
    <col min="3331" max="3585" width="9.109375" style="3"/>
    <col min="3586" max="3586" width="10.88671875" style="3" customWidth="1"/>
    <col min="3587" max="3841" width="9.109375" style="3"/>
    <col min="3842" max="3842" width="10.88671875" style="3" customWidth="1"/>
    <col min="3843" max="4097" width="9.109375" style="3"/>
    <col min="4098" max="4098" width="10.88671875" style="3" customWidth="1"/>
    <col min="4099" max="4353" width="9.109375" style="3"/>
    <col min="4354" max="4354" width="10.88671875" style="3" customWidth="1"/>
    <col min="4355" max="4609" width="9.109375" style="3"/>
    <col min="4610" max="4610" width="10.88671875" style="3" customWidth="1"/>
    <col min="4611" max="4865" width="9.109375" style="3"/>
    <col min="4866" max="4866" width="10.88671875" style="3" customWidth="1"/>
    <col min="4867" max="5121" width="9.109375" style="3"/>
    <col min="5122" max="5122" width="10.88671875" style="3" customWidth="1"/>
    <col min="5123" max="5377" width="9.109375" style="3"/>
    <col min="5378" max="5378" width="10.88671875" style="3" customWidth="1"/>
    <col min="5379" max="5633" width="9.109375" style="3"/>
    <col min="5634" max="5634" width="10.88671875" style="3" customWidth="1"/>
    <col min="5635" max="5889" width="9.109375" style="3"/>
    <col min="5890" max="5890" width="10.88671875" style="3" customWidth="1"/>
    <col min="5891" max="6145" width="9.109375" style="3"/>
    <col min="6146" max="6146" width="10.88671875" style="3" customWidth="1"/>
    <col min="6147" max="6401" width="9.109375" style="3"/>
    <col min="6402" max="6402" width="10.88671875" style="3" customWidth="1"/>
    <col min="6403" max="6657" width="9.109375" style="3"/>
    <col min="6658" max="6658" width="10.88671875" style="3" customWidth="1"/>
    <col min="6659" max="6913" width="9.109375" style="3"/>
    <col min="6914" max="6914" width="10.88671875" style="3" customWidth="1"/>
    <col min="6915" max="7169" width="9.109375" style="3"/>
    <col min="7170" max="7170" width="10.88671875" style="3" customWidth="1"/>
    <col min="7171" max="7425" width="9.109375" style="3"/>
    <col min="7426" max="7426" width="10.88671875" style="3" customWidth="1"/>
    <col min="7427" max="7681" width="9.109375" style="3"/>
    <col min="7682" max="7682" width="10.88671875" style="3" customWidth="1"/>
    <col min="7683" max="7937" width="9.109375" style="3"/>
    <col min="7938" max="7938" width="10.88671875" style="3" customWidth="1"/>
    <col min="7939" max="8193" width="9.109375" style="3"/>
    <col min="8194" max="8194" width="10.88671875" style="3" customWidth="1"/>
    <col min="8195" max="8449" width="9.109375" style="3"/>
    <col min="8450" max="8450" width="10.88671875" style="3" customWidth="1"/>
    <col min="8451" max="8705" width="9.109375" style="3"/>
    <col min="8706" max="8706" width="10.88671875" style="3" customWidth="1"/>
    <col min="8707" max="8961" width="9.109375" style="3"/>
    <col min="8962" max="8962" width="10.88671875" style="3" customWidth="1"/>
    <col min="8963" max="9217" width="9.109375" style="3"/>
    <col min="9218" max="9218" width="10.88671875" style="3" customWidth="1"/>
    <col min="9219" max="9473" width="9.109375" style="3"/>
    <col min="9474" max="9474" width="10.88671875" style="3" customWidth="1"/>
    <col min="9475" max="9729" width="9.109375" style="3"/>
    <col min="9730" max="9730" width="10.88671875" style="3" customWidth="1"/>
    <col min="9731" max="9985" width="9.109375" style="3"/>
    <col min="9986" max="9986" width="10.88671875" style="3" customWidth="1"/>
    <col min="9987" max="10241" width="9.109375" style="3"/>
    <col min="10242" max="10242" width="10.88671875" style="3" customWidth="1"/>
    <col min="10243" max="10497" width="9.109375" style="3"/>
    <col min="10498" max="10498" width="10.88671875" style="3" customWidth="1"/>
    <col min="10499" max="10753" width="9.109375" style="3"/>
    <col min="10754" max="10754" width="10.88671875" style="3" customWidth="1"/>
    <col min="10755" max="11009" width="9.109375" style="3"/>
    <col min="11010" max="11010" width="10.88671875" style="3" customWidth="1"/>
    <col min="11011" max="11265" width="9.109375" style="3"/>
    <col min="11266" max="11266" width="10.88671875" style="3" customWidth="1"/>
    <col min="11267" max="11521" width="9.109375" style="3"/>
    <col min="11522" max="11522" width="10.88671875" style="3" customWidth="1"/>
    <col min="11523" max="11777" width="9.109375" style="3"/>
    <col min="11778" max="11778" width="10.88671875" style="3" customWidth="1"/>
    <col min="11779" max="12033" width="9.109375" style="3"/>
    <col min="12034" max="12034" width="10.88671875" style="3" customWidth="1"/>
    <col min="12035" max="12289" width="9.109375" style="3"/>
    <col min="12290" max="12290" width="10.88671875" style="3" customWidth="1"/>
    <col min="12291" max="12545" width="9.109375" style="3"/>
    <col min="12546" max="12546" width="10.88671875" style="3" customWidth="1"/>
    <col min="12547" max="12801" width="9.109375" style="3"/>
    <col min="12802" max="12802" width="10.88671875" style="3" customWidth="1"/>
    <col min="12803" max="13057" width="9.109375" style="3"/>
    <col min="13058" max="13058" width="10.88671875" style="3" customWidth="1"/>
    <col min="13059" max="13313" width="9.109375" style="3"/>
    <col min="13314" max="13314" width="10.88671875" style="3" customWidth="1"/>
    <col min="13315" max="13569" width="9.109375" style="3"/>
    <col min="13570" max="13570" width="10.88671875" style="3" customWidth="1"/>
    <col min="13571" max="13825" width="9.109375" style="3"/>
    <col min="13826" max="13826" width="10.88671875" style="3" customWidth="1"/>
    <col min="13827" max="14081" width="9.109375" style="3"/>
    <col min="14082" max="14082" width="10.88671875" style="3" customWidth="1"/>
    <col min="14083" max="14337" width="9.109375" style="3"/>
    <col min="14338" max="14338" width="10.88671875" style="3" customWidth="1"/>
    <col min="14339" max="14593" width="9.109375" style="3"/>
    <col min="14594" max="14594" width="10.88671875" style="3" customWidth="1"/>
    <col min="14595" max="14849" width="9.109375" style="3"/>
    <col min="14850" max="14850" width="10.88671875" style="3" customWidth="1"/>
    <col min="14851" max="15105" width="9.109375" style="3"/>
    <col min="15106" max="15106" width="10.88671875" style="3" customWidth="1"/>
    <col min="15107" max="15361" width="9.109375" style="3"/>
    <col min="15362" max="15362" width="10.88671875" style="3" customWidth="1"/>
    <col min="15363" max="15617" width="9.109375" style="3"/>
    <col min="15618" max="15618" width="10.88671875" style="3" customWidth="1"/>
    <col min="15619" max="15873" width="9.109375" style="3"/>
    <col min="15874" max="15874" width="10.88671875" style="3" customWidth="1"/>
    <col min="15875" max="16129" width="9.109375" style="3"/>
    <col min="16130" max="16130" width="10.88671875" style="3" customWidth="1"/>
    <col min="16131" max="16384" width="9.109375" style="3"/>
  </cols>
  <sheetData>
    <row r="1" spans="1:6" s="5" customFormat="1" x14ac:dyDescent="0.25">
      <c r="A1" s="6" t="s">
        <v>0</v>
      </c>
      <c r="B1" s="7" t="s">
        <v>1</v>
      </c>
      <c r="C1" s="8" t="s">
        <v>2</v>
      </c>
      <c r="D1" s="8" t="s">
        <v>3</v>
      </c>
      <c r="E1" s="8" t="s">
        <v>4</v>
      </c>
      <c r="F1" s="8" t="s">
        <v>5</v>
      </c>
    </row>
    <row r="2" spans="1:6" x14ac:dyDescent="0.25">
      <c r="A2" s="1" t="s">
        <v>6</v>
      </c>
      <c r="B2" s="4" t="s">
        <v>7</v>
      </c>
      <c r="C2" s="3">
        <v>29</v>
      </c>
      <c r="D2" s="3">
        <v>20</v>
      </c>
      <c r="E2" s="3">
        <v>20</v>
      </c>
      <c r="F2" s="3">
        <v>18</v>
      </c>
    </row>
    <row r="3" spans="1:6" x14ac:dyDescent="0.25">
      <c r="A3" s="1" t="s">
        <v>15</v>
      </c>
      <c r="B3" s="4" t="s">
        <v>7</v>
      </c>
      <c r="C3" s="3">
        <v>35</v>
      </c>
      <c r="D3" s="3">
        <v>14</v>
      </c>
      <c r="E3" s="3">
        <v>13</v>
      </c>
      <c r="F3" s="3">
        <v>15</v>
      </c>
    </row>
    <row r="4" spans="1:6" x14ac:dyDescent="0.25">
      <c r="A4" s="1" t="s">
        <v>16</v>
      </c>
      <c r="B4" s="4" t="s">
        <v>7</v>
      </c>
      <c r="C4" s="3">
        <v>31</v>
      </c>
      <c r="D4" s="3">
        <v>13</v>
      </c>
      <c r="E4" s="3">
        <v>19</v>
      </c>
      <c r="F4" s="3">
        <v>15</v>
      </c>
    </row>
    <row r="5" spans="1:6" x14ac:dyDescent="0.25">
      <c r="A5" s="1" t="s">
        <v>17</v>
      </c>
      <c r="B5" s="4" t="s">
        <v>7</v>
      </c>
      <c r="C5" s="3">
        <v>36</v>
      </c>
      <c r="D5" s="3">
        <v>11</v>
      </c>
      <c r="E5" s="3">
        <v>16</v>
      </c>
      <c r="F5" s="3">
        <v>13</v>
      </c>
    </row>
    <row r="6" spans="1:6" x14ac:dyDescent="0.25">
      <c r="A6" s="1" t="s">
        <v>18</v>
      </c>
      <c r="B6" s="4" t="s">
        <v>7</v>
      </c>
      <c r="C6" s="3">
        <v>45</v>
      </c>
      <c r="D6" s="3">
        <v>41</v>
      </c>
      <c r="E6" s="3">
        <v>30</v>
      </c>
      <c r="F6" s="3">
        <v>27</v>
      </c>
    </row>
    <row r="7" spans="1:6" x14ac:dyDescent="0.25">
      <c r="A7" s="1" t="s">
        <v>19</v>
      </c>
      <c r="B7" s="4" t="s">
        <v>7</v>
      </c>
      <c r="C7" s="3">
        <v>86</v>
      </c>
      <c r="D7" s="3">
        <v>38</v>
      </c>
      <c r="E7" s="3">
        <v>30</v>
      </c>
      <c r="F7" s="3">
        <v>32</v>
      </c>
    </row>
    <row r="8" spans="1:6" x14ac:dyDescent="0.25">
      <c r="A8" s="1" t="s">
        <v>6</v>
      </c>
      <c r="B8" s="4" t="s">
        <v>7</v>
      </c>
      <c r="C8" s="3">
        <v>38</v>
      </c>
      <c r="D8" s="3">
        <v>16</v>
      </c>
      <c r="E8" s="3">
        <v>24</v>
      </c>
      <c r="F8" s="3">
        <v>19</v>
      </c>
    </row>
    <row r="9" spans="1:6" x14ac:dyDescent="0.25">
      <c r="A9" s="1" t="s">
        <v>15</v>
      </c>
      <c r="B9" s="4" t="s">
        <v>7</v>
      </c>
      <c r="C9" s="3">
        <v>26</v>
      </c>
      <c r="D9" s="3">
        <v>20</v>
      </c>
      <c r="E9" s="3">
        <v>20</v>
      </c>
      <c r="F9" s="3">
        <v>15</v>
      </c>
    </row>
    <row r="10" spans="1:6" x14ac:dyDescent="0.25">
      <c r="A10" s="1" t="s">
        <v>16</v>
      </c>
      <c r="B10" s="4" t="s">
        <v>7</v>
      </c>
      <c r="C10" s="3">
        <v>34</v>
      </c>
      <c r="D10" s="3">
        <v>17</v>
      </c>
      <c r="E10" s="3">
        <v>16</v>
      </c>
      <c r="F10" s="3">
        <v>16</v>
      </c>
    </row>
    <row r="11" spans="1:6" x14ac:dyDescent="0.25">
      <c r="A11" s="1" t="s">
        <v>17</v>
      </c>
      <c r="B11" s="4" t="s">
        <v>7</v>
      </c>
      <c r="C11" s="3">
        <v>26</v>
      </c>
      <c r="D11" s="3">
        <v>12</v>
      </c>
      <c r="E11" s="3">
        <v>19</v>
      </c>
      <c r="F11" s="3">
        <v>18</v>
      </c>
    </row>
    <row r="12" spans="1:6" x14ac:dyDescent="0.25">
      <c r="A12" s="1" t="s">
        <v>18</v>
      </c>
      <c r="B12" s="4" t="s">
        <v>7</v>
      </c>
      <c r="C12" s="3">
        <v>53</v>
      </c>
      <c r="D12" s="3">
        <v>34</v>
      </c>
      <c r="E12" s="3">
        <v>29</v>
      </c>
      <c r="F12" s="3">
        <v>30</v>
      </c>
    </row>
    <row r="13" spans="1:6" x14ac:dyDescent="0.25">
      <c r="A13" s="1" t="s">
        <v>19</v>
      </c>
      <c r="B13" s="4" t="s">
        <v>7</v>
      </c>
      <c r="C13" s="3">
        <v>83</v>
      </c>
      <c r="D13" s="3">
        <v>39</v>
      </c>
      <c r="E13" s="3">
        <v>40</v>
      </c>
      <c r="F13" s="3">
        <v>39</v>
      </c>
    </row>
    <row r="14" spans="1:6" x14ac:dyDescent="0.25">
      <c r="A14" s="1" t="s">
        <v>6</v>
      </c>
      <c r="B14" s="4" t="s">
        <v>7</v>
      </c>
      <c r="C14" s="3">
        <v>39</v>
      </c>
      <c r="D14" s="3">
        <v>12</v>
      </c>
      <c r="E14" s="3">
        <v>11</v>
      </c>
      <c r="F14" s="3">
        <v>20</v>
      </c>
    </row>
    <row r="15" spans="1:6" x14ac:dyDescent="0.25">
      <c r="A15" s="1" t="s">
        <v>15</v>
      </c>
      <c r="B15" s="4" t="s">
        <v>7</v>
      </c>
      <c r="C15" s="3">
        <v>35</v>
      </c>
      <c r="D15" s="3">
        <v>22</v>
      </c>
      <c r="E15" s="3">
        <v>17</v>
      </c>
      <c r="F15" s="3">
        <v>13</v>
      </c>
    </row>
    <row r="16" spans="1:6" x14ac:dyDescent="0.25">
      <c r="A16" s="1" t="s">
        <v>16</v>
      </c>
      <c r="B16" s="4" t="s">
        <v>7</v>
      </c>
      <c r="C16" s="3">
        <v>41</v>
      </c>
      <c r="D16" s="3">
        <v>15</v>
      </c>
      <c r="E16" s="3">
        <v>23</v>
      </c>
      <c r="F16" s="3">
        <v>21</v>
      </c>
    </row>
    <row r="17" spans="1:6" x14ac:dyDescent="0.25">
      <c r="A17" s="1" t="s">
        <v>17</v>
      </c>
      <c r="B17" s="4" t="s">
        <v>7</v>
      </c>
      <c r="C17" s="3">
        <v>41</v>
      </c>
      <c r="D17" s="3">
        <v>12</v>
      </c>
      <c r="E17" s="3">
        <v>12</v>
      </c>
      <c r="F17" s="3">
        <v>15</v>
      </c>
    </row>
    <row r="18" spans="1:6" x14ac:dyDescent="0.25">
      <c r="A18" s="1" t="s">
        <v>18</v>
      </c>
      <c r="B18" s="4" t="s">
        <v>7</v>
      </c>
      <c r="C18" s="3">
        <v>53</v>
      </c>
      <c r="D18" s="3">
        <v>38</v>
      </c>
      <c r="E18" s="3">
        <v>42</v>
      </c>
      <c r="F18" s="3">
        <v>30</v>
      </c>
    </row>
    <row r="19" spans="1:6" x14ac:dyDescent="0.25">
      <c r="A19" s="1" t="s">
        <v>19</v>
      </c>
      <c r="B19" s="4" t="s">
        <v>7</v>
      </c>
      <c r="C19" s="3">
        <v>75</v>
      </c>
      <c r="D19" s="3">
        <v>45</v>
      </c>
      <c r="E19" s="3">
        <v>36</v>
      </c>
      <c r="F19" s="3">
        <v>37</v>
      </c>
    </row>
    <row r="20" spans="1:6" x14ac:dyDescent="0.25">
      <c r="A20" s="1" t="s">
        <v>6</v>
      </c>
      <c r="B20" s="4" t="s">
        <v>7</v>
      </c>
      <c r="C20" s="3">
        <v>26</v>
      </c>
      <c r="D20" s="3">
        <v>17</v>
      </c>
      <c r="E20" s="3">
        <v>9</v>
      </c>
      <c r="F20" s="3">
        <v>13</v>
      </c>
    </row>
    <row r="21" spans="1:6" x14ac:dyDescent="0.25">
      <c r="A21" s="1" t="s">
        <v>15</v>
      </c>
      <c r="B21" s="4" t="s">
        <v>7</v>
      </c>
      <c r="C21" s="3">
        <v>30</v>
      </c>
      <c r="D21" s="3">
        <v>8</v>
      </c>
      <c r="E21" s="3">
        <v>24</v>
      </c>
      <c r="F21" s="3">
        <v>15</v>
      </c>
    </row>
    <row r="22" spans="1:6" x14ac:dyDescent="0.25">
      <c r="A22" s="1" t="s">
        <v>16</v>
      </c>
      <c r="B22" s="4" t="s">
        <v>7</v>
      </c>
      <c r="C22" s="3">
        <v>40</v>
      </c>
      <c r="D22" s="3">
        <v>17</v>
      </c>
      <c r="E22" s="3">
        <v>17</v>
      </c>
      <c r="F22" s="3">
        <v>18</v>
      </c>
    </row>
    <row r="23" spans="1:6" x14ac:dyDescent="0.25">
      <c r="A23" s="1" t="s">
        <v>17</v>
      </c>
      <c r="B23" s="4" t="s">
        <v>7</v>
      </c>
      <c r="C23" s="3">
        <v>34</v>
      </c>
      <c r="D23" s="3">
        <v>17</v>
      </c>
      <c r="E23" s="3">
        <v>16</v>
      </c>
      <c r="F23" s="3">
        <v>22</v>
      </c>
    </row>
    <row r="24" spans="1:6" x14ac:dyDescent="0.25">
      <c r="A24" s="1" t="s">
        <v>18</v>
      </c>
      <c r="B24" s="4" t="s">
        <v>7</v>
      </c>
      <c r="C24" s="3">
        <v>52</v>
      </c>
      <c r="D24" s="3">
        <v>21</v>
      </c>
      <c r="E24" s="3">
        <v>26</v>
      </c>
      <c r="F24" s="3">
        <v>32</v>
      </c>
    </row>
    <row r="25" spans="1:6" x14ac:dyDescent="0.25">
      <c r="A25" s="1" t="s">
        <v>19</v>
      </c>
      <c r="B25" s="4" t="s">
        <v>7</v>
      </c>
      <c r="C25" s="3">
        <v>72</v>
      </c>
      <c r="D25" s="3">
        <v>46</v>
      </c>
      <c r="E25" s="3">
        <v>39</v>
      </c>
      <c r="F25" s="3">
        <v>45</v>
      </c>
    </row>
    <row r="26" spans="1:6" x14ac:dyDescent="0.25">
      <c r="A26" s="1" t="s">
        <v>6</v>
      </c>
      <c r="B26" s="4" t="s">
        <v>7</v>
      </c>
      <c r="C26" s="3">
        <v>42</v>
      </c>
      <c r="D26" s="3">
        <v>18</v>
      </c>
      <c r="E26" s="3">
        <v>18</v>
      </c>
      <c r="F26" s="3">
        <v>17</v>
      </c>
    </row>
    <row r="27" spans="1:6" x14ac:dyDescent="0.25">
      <c r="A27" s="1" t="s">
        <v>15</v>
      </c>
      <c r="B27" s="4" t="s">
        <v>7</v>
      </c>
      <c r="C27" s="3">
        <v>25</v>
      </c>
      <c r="D27" s="3">
        <v>17</v>
      </c>
      <c r="E27" s="3">
        <v>13</v>
      </c>
      <c r="F27" s="3">
        <v>24</v>
      </c>
    </row>
    <row r="28" spans="1:6" x14ac:dyDescent="0.25">
      <c r="A28" s="1" t="s">
        <v>16</v>
      </c>
      <c r="B28" s="4" t="s">
        <v>7</v>
      </c>
      <c r="C28" s="3">
        <v>30</v>
      </c>
      <c r="D28" s="3">
        <v>9</v>
      </c>
      <c r="E28" s="3">
        <v>15</v>
      </c>
      <c r="F28" s="3">
        <v>10</v>
      </c>
    </row>
    <row r="29" spans="1:6" x14ac:dyDescent="0.25">
      <c r="A29" s="1" t="s">
        <v>17</v>
      </c>
      <c r="B29" s="4" t="s">
        <v>7</v>
      </c>
      <c r="C29" s="3">
        <v>25</v>
      </c>
      <c r="D29" s="3">
        <v>13</v>
      </c>
      <c r="E29" s="3">
        <v>17</v>
      </c>
      <c r="F29" s="3">
        <v>20</v>
      </c>
    </row>
    <row r="30" spans="1:6" x14ac:dyDescent="0.25">
      <c r="A30" s="1" t="s">
        <v>18</v>
      </c>
      <c r="B30" s="4" t="s">
        <v>7</v>
      </c>
      <c r="C30" s="3">
        <v>57</v>
      </c>
      <c r="D30" s="3">
        <v>35</v>
      </c>
      <c r="E30" s="3">
        <v>29</v>
      </c>
      <c r="F30" s="3">
        <v>24</v>
      </c>
    </row>
    <row r="31" spans="1:6" x14ac:dyDescent="0.25">
      <c r="A31" s="1" t="s">
        <v>19</v>
      </c>
      <c r="B31" s="4" t="s">
        <v>7</v>
      </c>
      <c r="C31" s="3">
        <v>93</v>
      </c>
      <c r="D31" s="3">
        <v>37</v>
      </c>
      <c r="E31" s="3">
        <v>47</v>
      </c>
      <c r="F31" s="3">
        <v>32</v>
      </c>
    </row>
    <row r="32" spans="1:6" x14ac:dyDescent="0.25">
      <c r="A32" s="1" t="s">
        <v>6</v>
      </c>
      <c r="B32" s="4" t="s">
        <v>7</v>
      </c>
      <c r="C32" s="3">
        <v>43</v>
      </c>
      <c r="D32" s="3">
        <v>19</v>
      </c>
      <c r="E32" s="3">
        <v>14</v>
      </c>
      <c r="F32" s="3">
        <v>18</v>
      </c>
    </row>
    <row r="33" spans="1:6" x14ac:dyDescent="0.25">
      <c r="A33" s="1" t="s">
        <v>15</v>
      </c>
      <c r="B33" s="4" t="s">
        <v>7</v>
      </c>
      <c r="C33" s="3">
        <v>27</v>
      </c>
      <c r="D33" s="3">
        <v>16</v>
      </c>
      <c r="E33" s="3">
        <v>18</v>
      </c>
      <c r="F33" s="3">
        <v>16</v>
      </c>
    </row>
    <row r="34" spans="1:6" x14ac:dyDescent="0.25">
      <c r="A34" s="1" t="s">
        <v>16</v>
      </c>
      <c r="B34" s="4" t="s">
        <v>7</v>
      </c>
      <c r="C34" s="3">
        <v>26</v>
      </c>
      <c r="D34" s="3">
        <v>15</v>
      </c>
      <c r="E34" s="3">
        <v>15</v>
      </c>
      <c r="F34" s="3">
        <v>16</v>
      </c>
    </row>
    <row r="35" spans="1:6" x14ac:dyDescent="0.25">
      <c r="A35" s="1" t="s">
        <v>17</v>
      </c>
      <c r="B35" s="4" t="s">
        <v>7</v>
      </c>
      <c r="C35" s="3">
        <v>29</v>
      </c>
      <c r="D35" s="3">
        <v>21</v>
      </c>
      <c r="E35" s="3">
        <v>14</v>
      </c>
      <c r="F35" s="3">
        <v>16</v>
      </c>
    </row>
    <row r="36" spans="1:6" x14ac:dyDescent="0.25">
      <c r="A36" s="1" t="s">
        <v>18</v>
      </c>
      <c r="B36" s="4" t="s">
        <v>7</v>
      </c>
      <c r="C36" s="3">
        <v>60</v>
      </c>
      <c r="D36" s="3">
        <v>26</v>
      </c>
      <c r="E36" s="3">
        <v>27</v>
      </c>
      <c r="F36" s="3">
        <v>32</v>
      </c>
    </row>
    <row r="37" spans="1:6" x14ac:dyDescent="0.25">
      <c r="A37" s="1" t="s">
        <v>19</v>
      </c>
      <c r="B37" s="4" t="s">
        <v>7</v>
      </c>
      <c r="C37" s="3">
        <v>79</v>
      </c>
      <c r="D37" s="3">
        <v>43</v>
      </c>
      <c r="E37" s="3">
        <v>40</v>
      </c>
      <c r="F37" s="3">
        <v>37</v>
      </c>
    </row>
    <row r="38" spans="1:6" x14ac:dyDescent="0.25">
      <c r="A38" s="1" t="s">
        <v>6</v>
      </c>
      <c r="B38" s="4" t="s">
        <v>7</v>
      </c>
      <c r="C38" s="3">
        <v>32</v>
      </c>
      <c r="D38" s="3">
        <v>23</v>
      </c>
      <c r="E38" s="3">
        <v>13</v>
      </c>
      <c r="F38" s="3">
        <v>13</v>
      </c>
    </row>
    <row r="39" spans="1:6" x14ac:dyDescent="0.25">
      <c r="A39" s="1" t="s">
        <v>15</v>
      </c>
      <c r="B39" s="4" t="s">
        <v>7</v>
      </c>
      <c r="C39" s="3">
        <v>34</v>
      </c>
      <c r="D39" s="3">
        <v>21</v>
      </c>
      <c r="E39" s="3">
        <v>15</v>
      </c>
      <c r="F39" s="3">
        <v>17</v>
      </c>
    </row>
    <row r="40" spans="1:6" x14ac:dyDescent="0.25">
      <c r="A40" s="1" t="s">
        <v>16</v>
      </c>
      <c r="B40" s="4" t="s">
        <v>7</v>
      </c>
      <c r="C40" s="3">
        <v>37</v>
      </c>
      <c r="D40" s="3">
        <v>13</v>
      </c>
      <c r="E40" s="3">
        <v>15</v>
      </c>
      <c r="F40" s="3">
        <v>12</v>
      </c>
    </row>
    <row r="41" spans="1:6" x14ac:dyDescent="0.25">
      <c r="A41" s="1" t="s">
        <v>17</v>
      </c>
      <c r="B41" s="4" t="s">
        <v>7</v>
      </c>
      <c r="C41" s="3">
        <v>41</v>
      </c>
      <c r="D41" s="3">
        <v>14</v>
      </c>
      <c r="E41" s="3">
        <v>18</v>
      </c>
      <c r="F41" s="3">
        <v>16</v>
      </c>
    </row>
    <row r="42" spans="1:6" x14ac:dyDescent="0.25">
      <c r="A42" s="1" t="s">
        <v>18</v>
      </c>
      <c r="B42" s="4" t="s">
        <v>7</v>
      </c>
      <c r="C42" s="3">
        <v>58</v>
      </c>
      <c r="D42" s="3">
        <v>26</v>
      </c>
      <c r="E42" s="3">
        <v>24</v>
      </c>
      <c r="F42" s="3">
        <v>33</v>
      </c>
    </row>
    <row r="43" spans="1:6" x14ac:dyDescent="0.25">
      <c r="A43" s="1" t="s">
        <v>19</v>
      </c>
      <c r="B43" s="4" t="s">
        <v>7</v>
      </c>
      <c r="C43" s="3">
        <v>84</v>
      </c>
      <c r="D43" s="3">
        <v>49</v>
      </c>
      <c r="E43" s="3">
        <v>35</v>
      </c>
      <c r="F43" s="3">
        <v>38</v>
      </c>
    </row>
    <row r="44" spans="1:6" x14ac:dyDescent="0.25">
      <c r="A44" s="1" t="s">
        <v>6</v>
      </c>
      <c r="B44" s="4" t="s">
        <v>7</v>
      </c>
      <c r="C44" s="3">
        <v>22</v>
      </c>
      <c r="D44" s="3">
        <v>17</v>
      </c>
      <c r="E44" s="3">
        <v>20</v>
      </c>
      <c r="F44" s="3">
        <v>24</v>
      </c>
    </row>
    <row r="45" spans="1:6" x14ac:dyDescent="0.25">
      <c r="A45" s="1" t="s">
        <v>15</v>
      </c>
      <c r="B45" s="4" t="s">
        <v>7</v>
      </c>
      <c r="C45" s="3">
        <v>32</v>
      </c>
      <c r="D45" s="3">
        <v>22</v>
      </c>
      <c r="E45" s="3">
        <v>19</v>
      </c>
      <c r="F45" s="3">
        <v>8</v>
      </c>
    </row>
    <row r="46" spans="1:6" x14ac:dyDescent="0.25">
      <c r="A46" s="1" t="s">
        <v>16</v>
      </c>
      <c r="B46" s="4" t="s">
        <v>7</v>
      </c>
      <c r="C46" s="3">
        <v>33</v>
      </c>
      <c r="D46" s="3">
        <v>17</v>
      </c>
      <c r="E46" s="3">
        <v>9</v>
      </c>
      <c r="F46" s="3">
        <v>17</v>
      </c>
    </row>
    <row r="47" spans="1:6" x14ac:dyDescent="0.25">
      <c r="A47" s="1" t="s">
        <v>17</v>
      </c>
      <c r="B47" s="4" t="s">
        <v>7</v>
      </c>
      <c r="C47" s="3">
        <v>26</v>
      </c>
      <c r="D47" s="3">
        <v>17</v>
      </c>
      <c r="E47" s="3">
        <v>18</v>
      </c>
      <c r="F47" s="3">
        <v>14</v>
      </c>
    </row>
    <row r="48" spans="1:6" x14ac:dyDescent="0.25">
      <c r="A48" s="1" t="s">
        <v>18</v>
      </c>
      <c r="B48" s="4" t="s">
        <v>7</v>
      </c>
      <c r="C48" s="3">
        <v>50</v>
      </c>
      <c r="D48" s="3">
        <v>27</v>
      </c>
      <c r="E48" s="3">
        <v>31</v>
      </c>
      <c r="F48" s="3">
        <v>32</v>
      </c>
    </row>
    <row r="49" spans="1:6" x14ac:dyDescent="0.25">
      <c r="A49" s="1" t="s">
        <v>19</v>
      </c>
      <c r="B49" s="4" t="s">
        <v>7</v>
      </c>
      <c r="C49" s="3">
        <v>77</v>
      </c>
      <c r="D49" s="3">
        <v>32</v>
      </c>
      <c r="E49" s="3">
        <v>43</v>
      </c>
      <c r="F49" s="3">
        <v>43</v>
      </c>
    </row>
    <row r="50" spans="1:6" x14ac:dyDescent="0.25">
      <c r="A50" s="1" t="s">
        <v>6</v>
      </c>
      <c r="B50" s="4" t="s">
        <v>7</v>
      </c>
      <c r="C50" s="3">
        <v>37</v>
      </c>
      <c r="D50" s="3">
        <v>15</v>
      </c>
      <c r="E50" s="3">
        <v>20</v>
      </c>
      <c r="F50" s="3">
        <v>18</v>
      </c>
    </row>
    <row r="51" spans="1:6" x14ac:dyDescent="0.25">
      <c r="A51" s="1" t="s">
        <v>15</v>
      </c>
      <c r="B51" s="4" t="s">
        <v>7</v>
      </c>
      <c r="C51" s="3">
        <v>42</v>
      </c>
      <c r="D51" s="3">
        <v>15</v>
      </c>
      <c r="E51" s="3">
        <v>18</v>
      </c>
      <c r="F51" s="3">
        <v>12</v>
      </c>
    </row>
    <row r="52" spans="1:6" x14ac:dyDescent="0.25">
      <c r="A52" s="1" t="s">
        <v>16</v>
      </c>
      <c r="B52" s="4" t="s">
        <v>7</v>
      </c>
      <c r="C52" s="3">
        <v>22</v>
      </c>
      <c r="D52" s="3">
        <v>19</v>
      </c>
      <c r="E52" s="3">
        <v>13</v>
      </c>
      <c r="F52" s="3">
        <v>13</v>
      </c>
    </row>
    <row r="53" spans="1:6" x14ac:dyDescent="0.25">
      <c r="A53" s="1" t="s">
        <v>17</v>
      </c>
      <c r="B53" s="4" t="s">
        <v>7</v>
      </c>
      <c r="C53" s="3">
        <v>29</v>
      </c>
      <c r="D53" s="3">
        <v>20</v>
      </c>
      <c r="E53" s="3">
        <v>16</v>
      </c>
      <c r="F53" s="3">
        <v>15</v>
      </c>
    </row>
    <row r="54" spans="1:6" x14ac:dyDescent="0.25">
      <c r="A54" s="1" t="s">
        <v>18</v>
      </c>
      <c r="B54" s="4" t="s">
        <v>7</v>
      </c>
      <c r="C54" s="3">
        <v>60</v>
      </c>
      <c r="D54" s="3">
        <v>36</v>
      </c>
      <c r="E54" s="3">
        <v>38</v>
      </c>
      <c r="F54" s="3">
        <v>31</v>
      </c>
    </row>
    <row r="55" spans="1:6" x14ac:dyDescent="0.25">
      <c r="A55" s="1" t="s">
        <v>19</v>
      </c>
      <c r="B55" s="4" t="s">
        <v>7</v>
      </c>
      <c r="C55" s="3">
        <v>85</v>
      </c>
      <c r="D55" s="3">
        <v>47</v>
      </c>
      <c r="E55" s="3">
        <v>52</v>
      </c>
      <c r="F55" s="3">
        <v>40</v>
      </c>
    </row>
    <row r="56" spans="1:6" x14ac:dyDescent="0.25">
      <c r="A56" s="1" t="s">
        <v>6</v>
      </c>
      <c r="B56" s="4" t="s">
        <v>7</v>
      </c>
      <c r="C56" s="3">
        <v>33</v>
      </c>
      <c r="D56" s="3">
        <v>13</v>
      </c>
      <c r="E56" s="3">
        <v>10</v>
      </c>
      <c r="F56" s="3">
        <v>21</v>
      </c>
    </row>
    <row r="57" spans="1:6" x14ac:dyDescent="0.25">
      <c r="A57" s="1" t="s">
        <v>15</v>
      </c>
      <c r="B57" s="4" t="s">
        <v>7</v>
      </c>
      <c r="C57" s="3">
        <v>25</v>
      </c>
      <c r="D57" s="3">
        <v>18</v>
      </c>
      <c r="E57" s="3">
        <v>22</v>
      </c>
      <c r="F57" s="3">
        <v>13</v>
      </c>
    </row>
    <row r="58" spans="1:6" x14ac:dyDescent="0.25">
      <c r="A58" s="1" t="s">
        <v>16</v>
      </c>
      <c r="B58" s="4" t="s">
        <v>7</v>
      </c>
      <c r="C58" s="3">
        <v>24</v>
      </c>
      <c r="D58" s="3">
        <v>14</v>
      </c>
      <c r="E58" s="3">
        <v>24</v>
      </c>
      <c r="F58" s="3">
        <v>16</v>
      </c>
    </row>
    <row r="59" spans="1:6" x14ac:dyDescent="0.25">
      <c r="A59" s="1" t="s">
        <v>17</v>
      </c>
      <c r="B59" s="4" t="s">
        <v>7</v>
      </c>
      <c r="C59" s="3">
        <v>28</v>
      </c>
      <c r="D59" s="3">
        <v>13</v>
      </c>
      <c r="E59" s="3">
        <v>16</v>
      </c>
      <c r="F59" s="3">
        <v>7</v>
      </c>
    </row>
    <row r="60" spans="1:6" x14ac:dyDescent="0.25">
      <c r="A60" s="1" t="s">
        <v>18</v>
      </c>
      <c r="B60" s="4" t="s">
        <v>7</v>
      </c>
      <c r="C60" s="3">
        <v>59</v>
      </c>
      <c r="D60" s="3">
        <v>28</v>
      </c>
      <c r="E60" s="3">
        <v>19</v>
      </c>
      <c r="F60" s="3">
        <v>22</v>
      </c>
    </row>
    <row r="61" spans="1:6" x14ac:dyDescent="0.25">
      <c r="A61" s="1" t="s">
        <v>19</v>
      </c>
      <c r="B61" s="4" t="s">
        <v>7</v>
      </c>
      <c r="C61" s="3">
        <v>87</v>
      </c>
      <c r="D61" s="3">
        <v>27</v>
      </c>
      <c r="E61" s="3">
        <v>38</v>
      </c>
      <c r="F61" s="3">
        <v>50</v>
      </c>
    </row>
    <row r="62" spans="1:6" x14ac:dyDescent="0.25">
      <c r="A62" s="1" t="s">
        <v>6</v>
      </c>
      <c r="B62" s="4" t="s">
        <v>8</v>
      </c>
      <c r="C62" s="3">
        <v>26</v>
      </c>
      <c r="D62" s="3">
        <v>13</v>
      </c>
      <c r="E62" s="3">
        <v>13</v>
      </c>
      <c r="F62" s="3">
        <v>12</v>
      </c>
    </row>
    <row r="63" spans="1:6" x14ac:dyDescent="0.25">
      <c r="A63" s="1" t="s">
        <v>15</v>
      </c>
      <c r="B63" s="4" t="s">
        <v>8</v>
      </c>
      <c r="C63" s="3">
        <v>22</v>
      </c>
      <c r="D63" s="3">
        <v>9</v>
      </c>
      <c r="E63" s="3">
        <v>11</v>
      </c>
      <c r="F63" s="3">
        <v>10</v>
      </c>
    </row>
    <row r="64" spans="1:6" x14ac:dyDescent="0.25">
      <c r="A64" s="1" t="s">
        <v>16</v>
      </c>
      <c r="B64" s="4" t="s">
        <v>8</v>
      </c>
      <c r="C64" s="3">
        <v>22</v>
      </c>
      <c r="D64" s="3">
        <v>10</v>
      </c>
      <c r="E64" s="3">
        <v>13</v>
      </c>
      <c r="F64" s="3">
        <v>15</v>
      </c>
    </row>
    <row r="65" spans="1:6" x14ac:dyDescent="0.25">
      <c r="A65" s="1" t="s">
        <v>17</v>
      </c>
      <c r="B65" s="4" t="s">
        <v>8</v>
      </c>
      <c r="C65" s="3">
        <v>25</v>
      </c>
      <c r="D65" s="3">
        <v>17</v>
      </c>
      <c r="E65" s="3">
        <v>11</v>
      </c>
      <c r="F65" s="3">
        <v>12</v>
      </c>
    </row>
    <row r="66" spans="1:6" x14ac:dyDescent="0.25">
      <c r="A66" s="1" t="s">
        <v>18</v>
      </c>
      <c r="B66" s="4" t="s">
        <v>8</v>
      </c>
      <c r="C66" s="3">
        <v>44</v>
      </c>
      <c r="D66" s="3">
        <v>25</v>
      </c>
      <c r="E66" s="3">
        <v>22</v>
      </c>
      <c r="F66" s="3">
        <v>19</v>
      </c>
    </row>
    <row r="67" spans="1:6" x14ac:dyDescent="0.25">
      <c r="A67" s="1" t="s">
        <v>19</v>
      </c>
      <c r="B67" s="4" t="s">
        <v>8</v>
      </c>
      <c r="C67" s="3">
        <v>47</v>
      </c>
      <c r="D67" s="3">
        <v>27</v>
      </c>
      <c r="E67" s="3">
        <v>30</v>
      </c>
      <c r="F67" s="3">
        <v>27</v>
      </c>
    </row>
    <row r="68" spans="1:6" x14ac:dyDescent="0.25">
      <c r="A68" s="1" t="s">
        <v>6</v>
      </c>
      <c r="B68" s="4" t="s">
        <v>8</v>
      </c>
      <c r="C68" s="3">
        <v>22</v>
      </c>
      <c r="D68" s="3">
        <v>17</v>
      </c>
      <c r="E68" s="3">
        <v>16</v>
      </c>
      <c r="F68" s="3">
        <v>13</v>
      </c>
    </row>
    <row r="69" spans="1:6" x14ac:dyDescent="0.25">
      <c r="A69" s="1" t="s">
        <v>15</v>
      </c>
      <c r="B69" s="4" t="s">
        <v>8</v>
      </c>
      <c r="C69" s="3">
        <v>18</v>
      </c>
      <c r="D69" s="3">
        <v>15</v>
      </c>
      <c r="E69" s="3">
        <v>12</v>
      </c>
      <c r="F69" s="3">
        <v>9</v>
      </c>
    </row>
    <row r="70" spans="1:6" x14ac:dyDescent="0.25">
      <c r="A70" s="1" t="s">
        <v>16</v>
      </c>
      <c r="B70" s="4" t="s">
        <v>8</v>
      </c>
      <c r="C70" s="3">
        <v>19</v>
      </c>
      <c r="D70" s="3">
        <v>12</v>
      </c>
      <c r="E70" s="3">
        <v>19</v>
      </c>
      <c r="F70" s="3">
        <v>7</v>
      </c>
    </row>
    <row r="71" spans="1:6" x14ac:dyDescent="0.25">
      <c r="A71" s="1" t="s">
        <v>17</v>
      </c>
      <c r="B71" s="4" t="s">
        <v>8</v>
      </c>
      <c r="C71" s="3">
        <v>26</v>
      </c>
      <c r="D71" s="3">
        <v>9</v>
      </c>
      <c r="E71" s="3">
        <v>10</v>
      </c>
      <c r="F71" s="3">
        <v>9</v>
      </c>
    </row>
    <row r="72" spans="1:6" x14ac:dyDescent="0.25">
      <c r="A72" s="1" t="s">
        <v>18</v>
      </c>
      <c r="B72" s="4" t="s">
        <v>8</v>
      </c>
      <c r="C72" s="3">
        <v>32</v>
      </c>
      <c r="D72" s="3">
        <v>15</v>
      </c>
      <c r="E72" s="3">
        <v>20</v>
      </c>
      <c r="F72" s="3">
        <v>22</v>
      </c>
    </row>
    <row r="73" spans="1:6" x14ac:dyDescent="0.25">
      <c r="A73" s="1" t="s">
        <v>19</v>
      </c>
      <c r="B73" s="4" t="s">
        <v>8</v>
      </c>
      <c r="C73" s="3">
        <v>41</v>
      </c>
      <c r="D73" s="3">
        <v>32</v>
      </c>
      <c r="E73" s="3">
        <v>20</v>
      </c>
      <c r="F73" s="3">
        <v>37</v>
      </c>
    </row>
    <row r="74" spans="1:6" x14ac:dyDescent="0.25">
      <c r="A74" s="1" t="s">
        <v>6</v>
      </c>
      <c r="B74" s="4" t="s">
        <v>8</v>
      </c>
      <c r="C74" s="3">
        <v>22</v>
      </c>
      <c r="D74" s="3">
        <v>6</v>
      </c>
      <c r="E74" s="3">
        <v>11</v>
      </c>
      <c r="F74" s="3">
        <v>12</v>
      </c>
    </row>
    <row r="75" spans="1:6" x14ac:dyDescent="0.25">
      <c r="A75" s="1" t="s">
        <v>15</v>
      </c>
      <c r="B75" s="4" t="s">
        <v>8</v>
      </c>
      <c r="C75" s="3">
        <v>13</v>
      </c>
      <c r="D75" s="3">
        <v>15</v>
      </c>
      <c r="E75" s="3">
        <v>14</v>
      </c>
      <c r="F75" s="3">
        <v>16</v>
      </c>
    </row>
    <row r="76" spans="1:6" x14ac:dyDescent="0.25">
      <c r="A76" s="1" t="s">
        <v>16</v>
      </c>
      <c r="B76" s="4" t="s">
        <v>8</v>
      </c>
      <c r="C76" s="3">
        <v>26</v>
      </c>
      <c r="D76" s="3">
        <v>10</v>
      </c>
      <c r="E76" s="3">
        <v>10</v>
      </c>
      <c r="F76" s="3">
        <v>12</v>
      </c>
    </row>
    <row r="77" spans="1:6" x14ac:dyDescent="0.25">
      <c r="A77" s="1" t="s">
        <v>17</v>
      </c>
      <c r="B77" s="4" t="s">
        <v>8</v>
      </c>
      <c r="C77" s="3">
        <v>24</v>
      </c>
      <c r="D77" s="3">
        <v>10</v>
      </c>
      <c r="E77" s="3">
        <v>14</v>
      </c>
      <c r="F77" s="3">
        <v>14</v>
      </c>
    </row>
    <row r="78" spans="1:6" x14ac:dyDescent="0.25">
      <c r="A78" s="1" t="s">
        <v>18</v>
      </c>
      <c r="B78" s="4" t="s">
        <v>8</v>
      </c>
      <c r="C78" s="3">
        <v>35</v>
      </c>
      <c r="D78" s="3">
        <v>18</v>
      </c>
      <c r="E78" s="3">
        <v>21</v>
      </c>
      <c r="F78" s="3">
        <v>26</v>
      </c>
    </row>
    <row r="79" spans="1:6" x14ac:dyDescent="0.25">
      <c r="A79" s="1" t="s">
        <v>19</v>
      </c>
      <c r="B79" s="4" t="s">
        <v>8</v>
      </c>
      <c r="C79" s="3">
        <v>56</v>
      </c>
      <c r="D79" s="3">
        <v>29</v>
      </c>
      <c r="E79" s="3">
        <v>24</v>
      </c>
      <c r="F79" s="3">
        <v>31</v>
      </c>
    </row>
    <row r="80" spans="1:6" x14ac:dyDescent="0.25">
      <c r="A80" s="1" t="s">
        <v>6</v>
      </c>
      <c r="B80" s="4" t="s">
        <v>8</v>
      </c>
      <c r="C80" s="3">
        <v>21</v>
      </c>
      <c r="D80" s="3">
        <v>14</v>
      </c>
      <c r="E80" s="3">
        <v>3</v>
      </c>
      <c r="F80" s="3">
        <v>15</v>
      </c>
    </row>
    <row r="81" spans="1:6" x14ac:dyDescent="0.25">
      <c r="A81" s="1" t="s">
        <v>15</v>
      </c>
      <c r="B81" s="4" t="s">
        <v>8</v>
      </c>
      <c r="C81" s="3">
        <v>18</v>
      </c>
      <c r="D81" s="3">
        <v>14</v>
      </c>
      <c r="E81" s="3">
        <v>13</v>
      </c>
      <c r="F81" s="3">
        <v>19</v>
      </c>
    </row>
    <row r="82" spans="1:6" x14ac:dyDescent="0.25">
      <c r="A82" s="1" t="s">
        <v>16</v>
      </c>
      <c r="B82" s="4" t="s">
        <v>8</v>
      </c>
      <c r="C82" s="3">
        <v>23</v>
      </c>
      <c r="D82" s="3">
        <v>12</v>
      </c>
      <c r="E82" s="3">
        <v>12</v>
      </c>
      <c r="F82" s="3">
        <v>5</v>
      </c>
    </row>
    <row r="83" spans="1:6" x14ac:dyDescent="0.25">
      <c r="A83" s="1" t="s">
        <v>17</v>
      </c>
      <c r="B83" s="4" t="s">
        <v>8</v>
      </c>
      <c r="C83" s="3">
        <v>24</v>
      </c>
      <c r="D83" s="3">
        <v>12</v>
      </c>
      <c r="E83" s="3">
        <v>13</v>
      </c>
      <c r="F83" s="3">
        <v>8</v>
      </c>
    </row>
    <row r="84" spans="1:6" x14ac:dyDescent="0.25">
      <c r="A84" s="1" t="s">
        <v>18</v>
      </c>
      <c r="B84" s="4" t="s">
        <v>8</v>
      </c>
      <c r="C84" s="3">
        <v>42</v>
      </c>
      <c r="D84" s="3">
        <v>23</v>
      </c>
      <c r="E84" s="3">
        <v>24</v>
      </c>
      <c r="F84" s="3">
        <v>31</v>
      </c>
    </row>
    <row r="85" spans="1:6" x14ac:dyDescent="0.25">
      <c r="A85" s="1" t="s">
        <v>19</v>
      </c>
      <c r="B85" s="4" t="s">
        <v>8</v>
      </c>
      <c r="C85" s="3">
        <v>54</v>
      </c>
      <c r="D85" s="3">
        <v>38</v>
      </c>
      <c r="E85" s="3">
        <v>30</v>
      </c>
      <c r="F85" s="3">
        <v>33</v>
      </c>
    </row>
    <row r="86" spans="1:6" x14ac:dyDescent="0.25">
      <c r="A86" s="1" t="s">
        <v>6</v>
      </c>
      <c r="B86" s="4" t="s">
        <v>8</v>
      </c>
      <c r="C86" s="3">
        <v>27</v>
      </c>
      <c r="D86" s="3">
        <v>11</v>
      </c>
      <c r="E86" s="3">
        <v>18</v>
      </c>
      <c r="F86" s="3">
        <v>12</v>
      </c>
    </row>
    <row r="87" spans="1:6" x14ac:dyDescent="0.25">
      <c r="A87" s="1" t="s">
        <v>15</v>
      </c>
      <c r="B87" s="4" t="s">
        <v>8</v>
      </c>
      <c r="C87" s="3">
        <v>27</v>
      </c>
      <c r="D87" s="3">
        <v>10</v>
      </c>
      <c r="E87" s="3">
        <v>14</v>
      </c>
      <c r="F87" s="3">
        <v>11</v>
      </c>
    </row>
    <row r="88" spans="1:6" x14ac:dyDescent="0.25">
      <c r="A88" s="1" t="s">
        <v>16</v>
      </c>
      <c r="B88" s="4" t="s">
        <v>8</v>
      </c>
      <c r="C88" s="3">
        <v>20</v>
      </c>
      <c r="D88" s="3">
        <v>14</v>
      </c>
      <c r="E88" s="3">
        <v>12</v>
      </c>
      <c r="F88" s="3">
        <v>11</v>
      </c>
    </row>
    <row r="89" spans="1:6" x14ac:dyDescent="0.25">
      <c r="A89" s="1" t="s">
        <v>17</v>
      </c>
      <c r="B89" s="4" t="s">
        <v>8</v>
      </c>
      <c r="C89" s="3">
        <v>26</v>
      </c>
      <c r="D89" s="3">
        <v>17</v>
      </c>
      <c r="E89" s="3">
        <v>12</v>
      </c>
      <c r="F89" s="3">
        <v>12</v>
      </c>
    </row>
    <row r="90" spans="1:6" x14ac:dyDescent="0.25">
      <c r="A90" s="1" t="s">
        <v>18</v>
      </c>
      <c r="B90" s="4" t="s">
        <v>8</v>
      </c>
      <c r="C90" s="3">
        <v>46</v>
      </c>
      <c r="D90" s="3">
        <v>23</v>
      </c>
      <c r="E90" s="3">
        <v>16</v>
      </c>
      <c r="F90" s="3">
        <v>23</v>
      </c>
    </row>
    <row r="91" spans="1:6" x14ac:dyDescent="0.25">
      <c r="A91" s="1" t="s">
        <v>19</v>
      </c>
      <c r="B91" s="4" t="s">
        <v>8</v>
      </c>
      <c r="C91" s="3">
        <v>67</v>
      </c>
      <c r="D91" s="3">
        <v>33</v>
      </c>
      <c r="E91" s="3">
        <v>22</v>
      </c>
      <c r="F91" s="3">
        <v>22</v>
      </c>
    </row>
    <row r="92" spans="1:6" x14ac:dyDescent="0.25">
      <c r="A92" s="1" t="s">
        <v>6</v>
      </c>
      <c r="B92" s="4" t="s">
        <v>8</v>
      </c>
      <c r="C92" s="3">
        <v>24</v>
      </c>
      <c r="D92" s="3">
        <v>13</v>
      </c>
      <c r="E92" s="3">
        <v>19</v>
      </c>
      <c r="F92" s="3">
        <v>19</v>
      </c>
    </row>
    <row r="93" spans="1:6" x14ac:dyDescent="0.25">
      <c r="A93" s="1" t="s">
        <v>15</v>
      </c>
      <c r="B93" s="4" t="s">
        <v>8</v>
      </c>
      <c r="C93" s="3">
        <v>20</v>
      </c>
      <c r="D93" s="3">
        <v>10</v>
      </c>
      <c r="E93" s="3">
        <v>14</v>
      </c>
      <c r="F93" s="3">
        <v>8</v>
      </c>
    </row>
    <row r="94" spans="1:6" x14ac:dyDescent="0.25">
      <c r="A94" s="1" t="s">
        <v>16</v>
      </c>
      <c r="B94" s="4" t="s">
        <v>8</v>
      </c>
      <c r="C94" s="3">
        <v>28</v>
      </c>
      <c r="D94" s="3">
        <v>9</v>
      </c>
      <c r="E94" s="3">
        <v>13</v>
      </c>
      <c r="F94" s="3">
        <v>8</v>
      </c>
    </row>
    <row r="95" spans="1:6" x14ac:dyDescent="0.25">
      <c r="A95" s="1" t="s">
        <v>17</v>
      </c>
      <c r="B95" s="4" t="s">
        <v>8</v>
      </c>
      <c r="C95" s="3">
        <v>22</v>
      </c>
      <c r="D95" s="3">
        <v>8</v>
      </c>
      <c r="E95" s="3">
        <v>10</v>
      </c>
      <c r="F95" s="3">
        <v>14</v>
      </c>
    </row>
    <row r="96" spans="1:6" x14ac:dyDescent="0.25">
      <c r="A96" s="1" t="s">
        <v>18</v>
      </c>
      <c r="B96" s="4" t="s">
        <v>8</v>
      </c>
      <c r="C96" s="3">
        <v>40</v>
      </c>
      <c r="D96" s="3">
        <v>24</v>
      </c>
      <c r="E96" s="3">
        <v>23</v>
      </c>
      <c r="F96" s="3">
        <v>25</v>
      </c>
    </row>
    <row r="97" spans="1:6" x14ac:dyDescent="0.25">
      <c r="A97" s="1" t="s">
        <v>19</v>
      </c>
      <c r="B97" s="4" t="s">
        <v>8</v>
      </c>
      <c r="C97" s="3">
        <v>48</v>
      </c>
      <c r="D97" s="3">
        <v>30</v>
      </c>
      <c r="E97" s="3">
        <v>29</v>
      </c>
      <c r="F97" s="3">
        <v>17</v>
      </c>
    </row>
    <row r="98" spans="1:6" x14ac:dyDescent="0.25">
      <c r="A98" s="1" t="s">
        <v>6</v>
      </c>
      <c r="B98" s="4" t="s">
        <v>8</v>
      </c>
      <c r="C98" s="3">
        <v>22</v>
      </c>
      <c r="D98" s="3">
        <v>12</v>
      </c>
      <c r="E98" s="3">
        <v>10</v>
      </c>
      <c r="F98" s="3">
        <v>13</v>
      </c>
    </row>
    <row r="99" spans="1:6" x14ac:dyDescent="0.25">
      <c r="A99" s="1" t="s">
        <v>15</v>
      </c>
      <c r="B99" s="4" t="s">
        <v>8</v>
      </c>
      <c r="C99" s="3">
        <v>21</v>
      </c>
      <c r="D99" s="3">
        <v>12</v>
      </c>
      <c r="E99" s="3">
        <v>11</v>
      </c>
      <c r="F99" s="3">
        <v>12</v>
      </c>
    </row>
    <row r="100" spans="1:6" x14ac:dyDescent="0.25">
      <c r="A100" s="1" t="s">
        <v>16</v>
      </c>
      <c r="B100" s="4" t="s">
        <v>8</v>
      </c>
      <c r="C100" s="3">
        <v>26</v>
      </c>
      <c r="D100" s="3">
        <v>6</v>
      </c>
      <c r="E100" s="3">
        <v>21</v>
      </c>
      <c r="F100" s="3">
        <v>12</v>
      </c>
    </row>
    <row r="101" spans="1:6" x14ac:dyDescent="0.25">
      <c r="A101" s="1" t="s">
        <v>17</v>
      </c>
      <c r="B101" s="4" t="s">
        <v>8</v>
      </c>
      <c r="C101" s="3">
        <v>24</v>
      </c>
      <c r="D101" s="3">
        <v>5</v>
      </c>
      <c r="E101" s="3">
        <v>14</v>
      </c>
      <c r="F101" s="3">
        <v>19</v>
      </c>
    </row>
    <row r="102" spans="1:6" x14ac:dyDescent="0.25">
      <c r="A102" s="1" t="s">
        <v>18</v>
      </c>
      <c r="B102" s="4" t="s">
        <v>8</v>
      </c>
      <c r="C102" s="3">
        <v>40</v>
      </c>
      <c r="D102" s="3">
        <v>17</v>
      </c>
      <c r="E102" s="3">
        <v>16</v>
      </c>
      <c r="F102" s="3">
        <v>11</v>
      </c>
    </row>
    <row r="103" spans="1:6" x14ac:dyDescent="0.25">
      <c r="A103" s="1" t="s">
        <v>19</v>
      </c>
      <c r="B103" s="4" t="s">
        <v>8</v>
      </c>
      <c r="C103" s="3">
        <v>65</v>
      </c>
      <c r="D103" s="3">
        <v>27</v>
      </c>
      <c r="E103" s="3">
        <v>25</v>
      </c>
      <c r="F103" s="3">
        <v>29</v>
      </c>
    </row>
    <row r="104" spans="1:6" x14ac:dyDescent="0.25">
      <c r="A104" s="1" t="s">
        <v>6</v>
      </c>
      <c r="B104" s="4" t="s">
        <v>8</v>
      </c>
      <c r="C104" s="3">
        <v>21</v>
      </c>
      <c r="D104" s="3">
        <v>11</v>
      </c>
      <c r="E104" s="3">
        <v>9</v>
      </c>
      <c r="F104" s="3">
        <v>20</v>
      </c>
    </row>
    <row r="105" spans="1:6" x14ac:dyDescent="0.25">
      <c r="A105" s="1" t="s">
        <v>15</v>
      </c>
      <c r="B105" s="4" t="s">
        <v>8</v>
      </c>
      <c r="C105" s="3">
        <v>25</v>
      </c>
      <c r="D105" s="3">
        <v>11</v>
      </c>
      <c r="E105" s="3">
        <v>15</v>
      </c>
      <c r="F105" s="3">
        <v>17</v>
      </c>
    </row>
    <row r="106" spans="1:6" x14ac:dyDescent="0.25">
      <c r="A106" s="1" t="s">
        <v>16</v>
      </c>
      <c r="B106" s="4" t="s">
        <v>8</v>
      </c>
      <c r="C106" s="3">
        <v>24</v>
      </c>
      <c r="D106" s="3">
        <v>14</v>
      </c>
      <c r="E106" s="3">
        <v>9</v>
      </c>
      <c r="F106" s="3">
        <v>12</v>
      </c>
    </row>
    <row r="107" spans="1:6" x14ac:dyDescent="0.25">
      <c r="A107" s="1" t="s">
        <v>17</v>
      </c>
      <c r="B107" s="4" t="s">
        <v>8</v>
      </c>
      <c r="C107" s="3">
        <v>27</v>
      </c>
      <c r="D107" s="3">
        <v>9</v>
      </c>
      <c r="E107" s="3">
        <v>7</v>
      </c>
      <c r="F107" s="3">
        <v>13</v>
      </c>
    </row>
    <row r="108" spans="1:6" x14ac:dyDescent="0.25">
      <c r="A108" s="1" t="s">
        <v>18</v>
      </c>
      <c r="B108" s="4" t="s">
        <v>8</v>
      </c>
      <c r="C108" s="3">
        <v>35</v>
      </c>
      <c r="D108" s="3">
        <v>22</v>
      </c>
      <c r="E108" s="3">
        <v>20</v>
      </c>
      <c r="F108" s="3">
        <v>18</v>
      </c>
    </row>
    <row r="109" spans="1:6" x14ac:dyDescent="0.25">
      <c r="A109" s="1" t="s">
        <v>19</v>
      </c>
      <c r="B109" s="4" t="s">
        <v>8</v>
      </c>
      <c r="C109" s="3">
        <v>59</v>
      </c>
      <c r="D109" s="3">
        <v>39</v>
      </c>
      <c r="E109" s="3">
        <v>27</v>
      </c>
      <c r="F109" s="3">
        <v>30</v>
      </c>
    </row>
    <row r="110" spans="1:6" x14ac:dyDescent="0.25">
      <c r="A110" s="1" t="s">
        <v>6</v>
      </c>
      <c r="B110" s="4" t="s">
        <v>8</v>
      </c>
      <c r="C110" s="3">
        <v>19</v>
      </c>
      <c r="D110" s="3">
        <v>17</v>
      </c>
      <c r="E110" s="3">
        <v>11</v>
      </c>
      <c r="F110" s="3">
        <v>12</v>
      </c>
    </row>
    <row r="111" spans="1:6" x14ac:dyDescent="0.25">
      <c r="A111" s="1" t="s">
        <v>15</v>
      </c>
      <c r="B111" s="4" t="s">
        <v>8</v>
      </c>
      <c r="C111" s="3">
        <v>23</v>
      </c>
      <c r="D111" s="3">
        <v>20</v>
      </c>
      <c r="E111" s="3">
        <v>14</v>
      </c>
      <c r="F111" s="3">
        <v>10</v>
      </c>
    </row>
    <row r="112" spans="1:6" x14ac:dyDescent="0.25">
      <c r="A112" s="1" t="s">
        <v>16</v>
      </c>
      <c r="B112" s="4" t="s">
        <v>8</v>
      </c>
      <c r="C112" s="3">
        <v>15</v>
      </c>
      <c r="D112" s="3">
        <v>8</v>
      </c>
      <c r="E112" s="3">
        <v>10</v>
      </c>
      <c r="F112" s="3">
        <v>8</v>
      </c>
    </row>
    <row r="113" spans="1:6" x14ac:dyDescent="0.25">
      <c r="A113" s="1" t="s">
        <v>17</v>
      </c>
      <c r="B113" s="4" t="s">
        <v>8</v>
      </c>
      <c r="C113" s="3">
        <v>20</v>
      </c>
      <c r="D113" s="3">
        <v>11</v>
      </c>
      <c r="E113" s="3">
        <v>7</v>
      </c>
      <c r="F113" s="3">
        <v>15</v>
      </c>
    </row>
    <row r="114" spans="1:6" x14ac:dyDescent="0.25">
      <c r="A114" s="1" t="s">
        <v>18</v>
      </c>
      <c r="B114" s="4" t="s">
        <v>8</v>
      </c>
      <c r="C114" s="3">
        <v>33</v>
      </c>
      <c r="D114" s="3">
        <v>17</v>
      </c>
      <c r="E114" s="3">
        <v>25</v>
      </c>
      <c r="F114" s="3">
        <v>25</v>
      </c>
    </row>
    <row r="115" spans="1:6" x14ac:dyDescent="0.25">
      <c r="A115" s="1" t="s">
        <v>19</v>
      </c>
      <c r="B115" s="4" t="s">
        <v>8</v>
      </c>
      <c r="C115" s="3">
        <v>65</v>
      </c>
      <c r="D115" s="3">
        <v>32</v>
      </c>
      <c r="E115" s="3">
        <v>28</v>
      </c>
      <c r="F115" s="3">
        <v>30</v>
      </c>
    </row>
    <row r="116" spans="1:6" x14ac:dyDescent="0.25">
      <c r="A116" s="1" t="s">
        <v>6</v>
      </c>
      <c r="B116" s="4" t="s">
        <v>8</v>
      </c>
      <c r="C116" s="3">
        <v>16</v>
      </c>
      <c r="D116" s="3">
        <v>9</v>
      </c>
      <c r="E116" s="3">
        <v>5</v>
      </c>
      <c r="F116" s="3">
        <v>12</v>
      </c>
    </row>
    <row r="117" spans="1:6" x14ac:dyDescent="0.25">
      <c r="A117" s="1" t="s">
        <v>15</v>
      </c>
      <c r="B117" s="4" t="s">
        <v>8</v>
      </c>
      <c r="C117" s="3">
        <v>21</v>
      </c>
      <c r="D117" s="3">
        <v>17</v>
      </c>
      <c r="E117" s="3">
        <v>11</v>
      </c>
      <c r="F117" s="3">
        <v>16</v>
      </c>
    </row>
    <row r="118" spans="1:6" x14ac:dyDescent="0.25">
      <c r="A118" s="1" t="s">
        <v>16</v>
      </c>
      <c r="B118" s="4" t="s">
        <v>8</v>
      </c>
      <c r="C118" s="3">
        <v>24</v>
      </c>
      <c r="D118" s="3">
        <v>12</v>
      </c>
      <c r="E118" s="3">
        <v>13</v>
      </c>
      <c r="F118" s="3">
        <v>14</v>
      </c>
    </row>
    <row r="119" spans="1:6" x14ac:dyDescent="0.25">
      <c r="A119" s="1" t="s">
        <v>17</v>
      </c>
      <c r="B119" s="4" t="s">
        <v>8</v>
      </c>
      <c r="C119" s="3">
        <v>20</v>
      </c>
      <c r="D119" s="3">
        <v>14</v>
      </c>
      <c r="E119" s="3">
        <v>11</v>
      </c>
      <c r="F119" s="3">
        <v>8</v>
      </c>
    </row>
    <row r="120" spans="1:6" x14ac:dyDescent="0.25">
      <c r="A120" s="1" t="s">
        <v>18</v>
      </c>
      <c r="B120" s="4" t="s">
        <v>8</v>
      </c>
      <c r="C120" s="3">
        <v>53</v>
      </c>
      <c r="D120" s="3">
        <v>12</v>
      </c>
      <c r="E120" s="3">
        <v>19</v>
      </c>
      <c r="F120" s="3">
        <v>23</v>
      </c>
    </row>
    <row r="121" spans="1:6" x14ac:dyDescent="0.25">
      <c r="A121" s="1" t="s">
        <v>19</v>
      </c>
      <c r="B121" s="4" t="s">
        <v>8</v>
      </c>
      <c r="C121" s="3">
        <v>59</v>
      </c>
      <c r="D121" s="3">
        <v>26</v>
      </c>
      <c r="E121" s="3">
        <v>34</v>
      </c>
      <c r="F121" s="3">
        <v>39</v>
      </c>
    </row>
    <row r="122" spans="1:6" x14ac:dyDescent="0.25">
      <c r="A122" s="1" t="s">
        <v>6</v>
      </c>
      <c r="B122" s="4" t="s">
        <v>9</v>
      </c>
      <c r="C122" s="3">
        <v>57</v>
      </c>
      <c r="D122" s="3">
        <v>28</v>
      </c>
      <c r="E122" s="3">
        <v>26</v>
      </c>
      <c r="F122" s="3">
        <v>29</v>
      </c>
    </row>
    <row r="123" spans="1:6" x14ac:dyDescent="0.25">
      <c r="A123" s="1" t="s">
        <v>15</v>
      </c>
      <c r="B123" s="4" t="s">
        <v>9</v>
      </c>
      <c r="C123" s="3">
        <v>50</v>
      </c>
      <c r="D123" s="3">
        <v>30</v>
      </c>
      <c r="E123" s="3">
        <v>38</v>
      </c>
      <c r="F123" s="3">
        <v>34</v>
      </c>
    </row>
    <row r="124" spans="1:6" x14ac:dyDescent="0.25">
      <c r="A124" s="1" t="s">
        <v>16</v>
      </c>
      <c r="B124" s="4" t="s">
        <v>9</v>
      </c>
      <c r="C124" s="3">
        <v>71</v>
      </c>
      <c r="D124" s="3">
        <v>20</v>
      </c>
      <c r="E124" s="3">
        <v>30</v>
      </c>
      <c r="F124" s="3">
        <v>27</v>
      </c>
    </row>
    <row r="125" spans="1:6" x14ac:dyDescent="0.25">
      <c r="A125" s="1" t="s">
        <v>17</v>
      </c>
      <c r="B125" s="4" t="s">
        <v>9</v>
      </c>
      <c r="C125" s="3">
        <v>52</v>
      </c>
      <c r="D125" s="3">
        <v>30</v>
      </c>
      <c r="E125" s="3">
        <v>30</v>
      </c>
      <c r="F125" s="3">
        <v>21</v>
      </c>
    </row>
    <row r="126" spans="1:6" x14ac:dyDescent="0.25">
      <c r="A126" s="1" t="s">
        <v>18</v>
      </c>
      <c r="B126" s="4" t="s">
        <v>9</v>
      </c>
      <c r="C126" s="3">
        <v>94</v>
      </c>
      <c r="D126" s="3">
        <v>66</v>
      </c>
      <c r="E126" s="3">
        <v>48</v>
      </c>
      <c r="F126" s="3">
        <v>47</v>
      </c>
    </row>
    <row r="127" spans="1:6" x14ac:dyDescent="0.25">
      <c r="A127" s="1" t="s">
        <v>19</v>
      </c>
      <c r="B127" s="4" t="s">
        <v>9</v>
      </c>
      <c r="C127" s="3">
        <v>135</v>
      </c>
      <c r="D127" s="3">
        <v>76</v>
      </c>
      <c r="E127" s="3">
        <v>79</v>
      </c>
      <c r="F127" s="3">
        <v>71</v>
      </c>
    </row>
    <row r="128" spans="1:6" x14ac:dyDescent="0.25">
      <c r="A128" s="1" t="s">
        <v>6</v>
      </c>
      <c r="B128" s="4" t="s">
        <v>9</v>
      </c>
      <c r="C128" s="3">
        <v>62</v>
      </c>
      <c r="D128" s="3">
        <v>25</v>
      </c>
      <c r="E128" s="3">
        <v>36</v>
      </c>
      <c r="F128" s="3">
        <v>19</v>
      </c>
    </row>
    <row r="129" spans="1:6" x14ac:dyDescent="0.25">
      <c r="A129" s="1" t="s">
        <v>15</v>
      </c>
      <c r="B129" s="4" t="s">
        <v>9</v>
      </c>
      <c r="C129" s="3">
        <v>56</v>
      </c>
      <c r="D129" s="3">
        <v>25</v>
      </c>
      <c r="E129" s="3">
        <v>25</v>
      </c>
      <c r="F129" s="3">
        <v>33</v>
      </c>
    </row>
    <row r="130" spans="1:6" x14ac:dyDescent="0.25">
      <c r="A130" s="1" t="s">
        <v>16</v>
      </c>
      <c r="B130" s="4" t="s">
        <v>9</v>
      </c>
      <c r="C130" s="3">
        <v>48</v>
      </c>
      <c r="D130" s="3">
        <v>31</v>
      </c>
      <c r="E130" s="3">
        <v>22</v>
      </c>
      <c r="F130" s="3">
        <v>17</v>
      </c>
    </row>
    <row r="131" spans="1:6" x14ac:dyDescent="0.25">
      <c r="A131" s="1" t="s">
        <v>17</v>
      </c>
      <c r="B131" s="4" t="s">
        <v>9</v>
      </c>
      <c r="C131" s="3">
        <v>64</v>
      </c>
      <c r="D131" s="3">
        <v>28</v>
      </c>
      <c r="E131" s="3">
        <v>27</v>
      </c>
      <c r="F131" s="3">
        <v>38</v>
      </c>
    </row>
    <row r="132" spans="1:6" x14ac:dyDescent="0.25">
      <c r="A132" s="1" t="s">
        <v>18</v>
      </c>
      <c r="B132" s="4" t="s">
        <v>9</v>
      </c>
      <c r="C132" s="3">
        <v>96</v>
      </c>
      <c r="D132" s="3">
        <v>53</v>
      </c>
      <c r="E132" s="3">
        <v>52</v>
      </c>
      <c r="F132" s="3">
        <v>51</v>
      </c>
    </row>
    <row r="133" spans="1:6" x14ac:dyDescent="0.25">
      <c r="A133" s="1" t="s">
        <v>19</v>
      </c>
      <c r="B133" s="4" t="s">
        <v>9</v>
      </c>
      <c r="C133" s="3">
        <v>123</v>
      </c>
      <c r="D133" s="3">
        <v>70</v>
      </c>
      <c r="E133" s="3">
        <v>76</v>
      </c>
      <c r="F133" s="3">
        <v>74</v>
      </c>
    </row>
    <row r="134" spans="1:6" x14ac:dyDescent="0.25">
      <c r="A134" s="1" t="s">
        <v>6</v>
      </c>
      <c r="B134" s="4" t="s">
        <v>9</v>
      </c>
      <c r="C134" s="3">
        <v>57</v>
      </c>
      <c r="D134" s="3">
        <v>20</v>
      </c>
      <c r="E134" s="3">
        <v>32</v>
      </c>
      <c r="F134" s="3">
        <v>31</v>
      </c>
    </row>
    <row r="135" spans="1:6" x14ac:dyDescent="0.25">
      <c r="A135" s="1" t="s">
        <v>15</v>
      </c>
      <c r="B135" s="4" t="s">
        <v>9</v>
      </c>
      <c r="C135" s="3">
        <v>51</v>
      </c>
      <c r="D135" s="3">
        <v>28</v>
      </c>
      <c r="E135" s="3">
        <v>26</v>
      </c>
      <c r="F135" s="3">
        <v>20</v>
      </c>
    </row>
    <row r="136" spans="1:6" x14ac:dyDescent="0.25">
      <c r="A136" s="1" t="s">
        <v>16</v>
      </c>
      <c r="B136" s="4" t="s">
        <v>9</v>
      </c>
      <c r="C136" s="3">
        <v>64</v>
      </c>
      <c r="D136" s="3">
        <v>32</v>
      </c>
      <c r="E136" s="3">
        <v>23</v>
      </c>
      <c r="F136" s="3">
        <v>35</v>
      </c>
    </row>
    <row r="137" spans="1:6" x14ac:dyDescent="0.25">
      <c r="A137" s="1" t="s">
        <v>17</v>
      </c>
      <c r="B137" s="4" t="s">
        <v>9</v>
      </c>
      <c r="C137" s="3">
        <v>51</v>
      </c>
      <c r="D137" s="3">
        <v>20</v>
      </c>
      <c r="E137" s="3">
        <v>27</v>
      </c>
      <c r="F137" s="3">
        <v>35</v>
      </c>
    </row>
    <row r="138" spans="1:6" x14ac:dyDescent="0.25">
      <c r="A138" s="1" t="s">
        <v>18</v>
      </c>
      <c r="B138" s="4" t="s">
        <v>9</v>
      </c>
      <c r="C138" s="3">
        <v>105</v>
      </c>
      <c r="D138" s="3">
        <v>47</v>
      </c>
      <c r="E138" s="3">
        <v>49</v>
      </c>
      <c r="F138" s="3">
        <v>51</v>
      </c>
    </row>
    <row r="139" spans="1:6" x14ac:dyDescent="0.25">
      <c r="A139" s="1" t="s">
        <v>19</v>
      </c>
      <c r="B139" s="4" t="s">
        <v>9</v>
      </c>
      <c r="C139" s="3">
        <v>138</v>
      </c>
      <c r="D139" s="3">
        <v>61</v>
      </c>
      <c r="E139" s="3">
        <v>64</v>
      </c>
      <c r="F139" s="3">
        <v>73</v>
      </c>
    </row>
    <row r="140" spans="1:6" x14ac:dyDescent="0.25">
      <c r="A140" s="1" t="s">
        <v>6</v>
      </c>
      <c r="B140" s="4" t="s">
        <v>9</v>
      </c>
      <c r="C140" s="3">
        <v>56</v>
      </c>
      <c r="D140" s="3">
        <v>28</v>
      </c>
      <c r="E140" s="3">
        <v>31</v>
      </c>
      <c r="F140" s="3">
        <v>26</v>
      </c>
    </row>
    <row r="141" spans="1:6" x14ac:dyDescent="0.25">
      <c r="A141" s="1" t="s">
        <v>15</v>
      </c>
      <c r="B141" s="4" t="s">
        <v>9</v>
      </c>
      <c r="C141" s="3">
        <v>64</v>
      </c>
      <c r="D141" s="3">
        <v>32</v>
      </c>
      <c r="E141" s="3">
        <v>22</v>
      </c>
      <c r="F141" s="3">
        <v>36</v>
      </c>
    </row>
    <row r="142" spans="1:6" x14ac:dyDescent="0.25">
      <c r="A142" s="1" t="s">
        <v>16</v>
      </c>
      <c r="B142" s="4" t="s">
        <v>9</v>
      </c>
      <c r="C142" s="3">
        <v>65</v>
      </c>
      <c r="D142" s="3">
        <v>32</v>
      </c>
      <c r="E142" s="3">
        <v>31</v>
      </c>
      <c r="F142" s="3">
        <v>41</v>
      </c>
    </row>
    <row r="143" spans="1:6" x14ac:dyDescent="0.25">
      <c r="A143" s="1" t="s">
        <v>17</v>
      </c>
      <c r="B143" s="4" t="s">
        <v>9</v>
      </c>
      <c r="C143" s="3">
        <v>55</v>
      </c>
      <c r="D143" s="3">
        <v>28</v>
      </c>
      <c r="E143" s="3">
        <v>31</v>
      </c>
      <c r="F143" s="3">
        <v>33</v>
      </c>
    </row>
    <row r="144" spans="1:6" x14ac:dyDescent="0.25">
      <c r="A144" s="1" t="s">
        <v>18</v>
      </c>
      <c r="B144" s="4" t="s">
        <v>9</v>
      </c>
      <c r="C144" s="3">
        <v>105</v>
      </c>
      <c r="D144" s="3">
        <v>42</v>
      </c>
      <c r="E144" s="3">
        <v>39</v>
      </c>
      <c r="F144" s="3">
        <v>66</v>
      </c>
    </row>
    <row r="145" spans="1:6" x14ac:dyDescent="0.25">
      <c r="A145" s="1" t="s">
        <v>19</v>
      </c>
      <c r="B145" s="4" t="s">
        <v>9</v>
      </c>
      <c r="C145" s="3">
        <v>131</v>
      </c>
      <c r="D145" s="3">
        <v>66</v>
      </c>
      <c r="E145" s="3">
        <v>66</v>
      </c>
      <c r="F145" s="3">
        <v>70</v>
      </c>
    </row>
    <row r="146" spans="1:6" x14ac:dyDescent="0.25">
      <c r="A146" s="1" t="s">
        <v>6</v>
      </c>
      <c r="B146" s="4" t="s">
        <v>9</v>
      </c>
      <c r="C146" s="3">
        <v>61</v>
      </c>
      <c r="D146" s="3">
        <v>25</v>
      </c>
      <c r="E146" s="3">
        <v>31</v>
      </c>
      <c r="F146" s="3">
        <v>29</v>
      </c>
    </row>
    <row r="147" spans="1:6" x14ac:dyDescent="0.25">
      <c r="A147" s="1" t="s">
        <v>15</v>
      </c>
      <c r="B147" s="4" t="s">
        <v>9</v>
      </c>
      <c r="C147" s="3">
        <v>56</v>
      </c>
      <c r="D147" s="3">
        <v>29</v>
      </c>
      <c r="E147" s="3">
        <v>34</v>
      </c>
      <c r="F147" s="3">
        <v>31</v>
      </c>
    </row>
    <row r="148" spans="1:6" x14ac:dyDescent="0.25">
      <c r="A148" s="1" t="s">
        <v>16</v>
      </c>
      <c r="B148" s="4" t="s">
        <v>9</v>
      </c>
      <c r="C148" s="3">
        <v>66</v>
      </c>
      <c r="D148" s="3">
        <v>30</v>
      </c>
      <c r="E148" s="3">
        <v>30</v>
      </c>
      <c r="F148" s="3">
        <v>45</v>
      </c>
    </row>
    <row r="149" spans="1:6" x14ac:dyDescent="0.25">
      <c r="A149" s="1" t="s">
        <v>17</v>
      </c>
      <c r="B149" s="4" t="s">
        <v>9</v>
      </c>
      <c r="C149" s="3">
        <v>56</v>
      </c>
      <c r="D149" s="3">
        <v>30</v>
      </c>
      <c r="E149" s="3">
        <v>29</v>
      </c>
      <c r="F149" s="3">
        <v>19</v>
      </c>
    </row>
    <row r="150" spans="1:6" x14ac:dyDescent="0.25">
      <c r="A150" s="1" t="s">
        <v>18</v>
      </c>
      <c r="B150" s="4" t="s">
        <v>9</v>
      </c>
      <c r="C150" s="3">
        <v>107</v>
      </c>
      <c r="D150" s="3">
        <v>49</v>
      </c>
      <c r="E150" s="3">
        <v>51</v>
      </c>
      <c r="F150" s="3">
        <v>45</v>
      </c>
    </row>
    <row r="151" spans="1:6" x14ac:dyDescent="0.25">
      <c r="A151" s="1" t="s">
        <v>19</v>
      </c>
      <c r="B151" s="4" t="s">
        <v>9</v>
      </c>
      <c r="C151" s="3">
        <v>125</v>
      </c>
      <c r="D151" s="3">
        <v>67</v>
      </c>
      <c r="E151" s="3">
        <v>77</v>
      </c>
      <c r="F151" s="3">
        <v>74</v>
      </c>
    </row>
    <row r="152" spans="1:6" x14ac:dyDescent="0.25">
      <c r="A152" s="1" t="s">
        <v>6</v>
      </c>
      <c r="B152" s="4" t="s">
        <v>9</v>
      </c>
      <c r="C152" s="3">
        <v>54</v>
      </c>
      <c r="D152" s="3">
        <v>28</v>
      </c>
      <c r="E152" s="3">
        <v>22</v>
      </c>
      <c r="F152" s="3">
        <v>37</v>
      </c>
    </row>
    <row r="153" spans="1:6" x14ac:dyDescent="0.25">
      <c r="A153" s="1" t="s">
        <v>15</v>
      </c>
      <c r="B153" s="4" t="s">
        <v>9</v>
      </c>
      <c r="C153" s="3">
        <v>55</v>
      </c>
      <c r="D153" s="3">
        <v>30</v>
      </c>
      <c r="E153" s="3">
        <v>26</v>
      </c>
      <c r="F153" s="3">
        <v>20</v>
      </c>
    </row>
    <row r="154" spans="1:6" x14ac:dyDescent="0.25">
      <c r="A154" s="1" t="s">
        <v>16</v>
      </c>
      <c r="B154" s="4" t="s">
        <v>9</v>
      </c>
      <c r="C154" s="3">
        <v>55</v>
      </c>
      <c r="D154" s="3">
        <v>44</v>
      </c>
      <c r="E154" s="3">
        <v>23</v>
      </c>
      <c r="F154" s="3">
        <v>38</v>
      </c>
    </row>
    <row r="155" spans="1:6" x14ac:dyDescent="0.25">
      <c r="A155" s="1" t="s">
        <v>17</v>
      </c>
      <c r="B155" s="4" t="s">
        <v>9</v>
      </c>
      <c r="C155" s="3">
        <v>59</v>
      </c>
      <c r="D155" s="3">
        <v>32</v>
      </c>
      <c r="E155" s="3">
        <v>27</v>
      </c>
      <c r="F155" s="3">
        <v>23</v>
      </c>
    </row>
    <row r="156" spans="1:6" x14ac:dyDescent="0.25">
      <c r="A156" s="1" t="s">
        <v>18</v>
      </c>
      <c r="B156" s="4" t="s">
        <v>9</v>
      </c>
      <c r="C156" s="3">
        <v>90</v>
      </c>
      <c r="D156" s="3">
        <v>46</v>
      </c>
      <c r="E156" s="3">
        <v>43</v>
      </c>
      <c r="F156" s="3">
        <v>54</v>
      </c>
    </row>
    <row r="157" spans="1:6" x14ac:dyDescent="0.25">
      <c r="A157" s="1" t="s">
        <v>19</v>
      </c>
      <c r="B157" s="4" t="s">
        <v>9</v>
      </c>
      <c r="C157" s="3">
        <v>134</v>
      </c>
      <c r="D157" s="3">
        <v>87</v>
      </c>
      <c r="E157" s="3">
        <v>59</v>
      </c>
      <c r="F157" s="3">
        <v>56</v>
      </c>
    </row>
    <row r="158" spans="1:6" x14ac:dyDescent="0.25">
      <c r="A158" s="1" t="s">
        <v>6</v>
      </c>
      <c r="B158" s="4" t="s">
        <v>9</v>
      </c>
      <c r="C158" s="3">
        <v>66</v>
      </c>
      <c r="D158" s="3">
        <v>27</v>
      </c>
      <c r="E158" s="3">
        <v>22</v>
      </c>
      <c r="F158" s="3">
        <v>32</v>
      </c>
    </row>
    <row r="159" spans="1:6" x14ac:dyDescent="0.25">
      <c r="A159" s="1" t="s">
        <v>15</v>
      </c>
      <c r="B159" s="4" t="s">
        <v>9</v>
      </c>
      <c r="C159" s="3">
        <v>48</v>
      </c>
      <c r="D159" s="3">
        <v>28</v>
      </c>
      <c r="E159" s="3">
        <v>30</v>
      </c>
      <c r="F159" s="3">
        <v>28</v>
      </c>
    </row>
    <row r="160" spans="1:6" x14ac:dyDescent="0.25">
      <c r="A160" s="1" t="s">
        <v>16</v>
      </c>
      <c r="B160" s="4" t="s">
        <v>9</v>
      </c>
      <c r="C160" s="3">
        <v>78</v>
      </c>
      <c r="D160" s="3">
        <v>27</v>
      </c>
      <c r="E160" s="3">
        <v>31</v>
      </c>
      <c r="F160" s="3">
        <v>33</v>
      </c>
    </row>
    <row r="161" spans="1:6" x14ac:dyDescent="0.25">
      <c r="A161" s="1" t="s">
        <v>17</v>
      </c>
      <c r="B161" s="4" t="s">
        <v>9</v>
      </c>
      <c r="C161" s="3">
        <v>54</v>
      </c>
      <c r="D161" s="3">
        <v>27</v>
      </c>
      <c r="E161" s="3">
        <v>39</v>
      </c>
      <c r="F161" s="3">
        <v>27</v>
      </c>
    </row>
    <row r="162" spans="1:6" x14ac:dyDescent="0.25">
      <c r="A162" s="1" t="s">
        <v>18</v>
      </c>
      <c r="B162" s="4" t="s">
        <v>9</v>
      </c>
      <c r="C162" s="3">
        <v>121</v>
      </c>
      <c r="D162" s="3">
        <v>52</v>
      </c>
      <c r="E162" s="3">
        <v>44</v>
      </c>
      <c r="F162" s="3">
        <v>37</v>
      </c>
    </row>
    <row r="163" spans="1:6" x14ac:dyDescent="0.25">
      <c r="A163" s="1" t="s">
        <v>19</v>
      </c>
      <c r="B163" s="4" t="s">
        <v>9</v>
      </c>
      <c r="C163" s="3">
        <v>128</v>
      </c>
      <c r="D163" s="3">
        <v>70</v>
      </c>
      <c r="E163" s="3">
        <v>68</v>
      </c>
      <c r="F163" s="3">
        <v>67</v>
      </c>
    </row>
    <row r="164" spans="1:6" x14ac:dyDescent="0.25">
      <c r="A164" s="1" t="s">
        <v>6</v>
      </c>
      <c r="B164" s="4" t="s">
        <v>9</v>
      </c>
      <c r="C164" s="3">
        <v>53</v>
      </c>
      <c r="D164" s="3">
        <v>32</v>
      </c>
      <c r="E164" s="3">
        <v>22</v>
      </c>
      <c r="F164" s="3">
        <v>33</v>
      </c>
    </row>
    <row r="165" spans="1:6" x14ac:dyDescent="0.25">
      <c r="A165" s="1" t="s">
        <v>15</v>
      </c>
      <c r="B165" s="4" t="s">
        <v>9</v>
      </c>
      <c r="C165" s="3">
        <v>61</v>
      </c>
      <c r="D165" s="3">
        <v>35</v>
      </c>
      <c r="E165" s="3">
        <v>33</v>
      </c>
      <c r="F165" s="3">
        <v>28</v>
      </c>
    </row>
    <row r="166" spans="1:6" x14ac:dyDescent="0.25">
      <c r="A166" s="1" t="s">
        <v>16</v>
      </c>
      <c r="B166" s="4" t="s">
        <v>9</v>
      </c>
      <c r="C166" s="3">
        <v>71</v>
      </c>
      <c r="D166" s="3">
        <v>34</v>
      </c>
      <c r="E166" s="3">
        <v>39</v>
      </c>
      <c r="F166" s="3">
        <v>27</v>
      </c>
    </row>
    <row r="167" spans="1:6" x14ac:dyDescent="0.25">
      <c r="A167" s="1" t="s">
        <v>17</v>
      </c>
      <c r="B167" s="4" t="s">
        <v>9</v>
      </c>
      <c r="C167" s="3">
        <v>57</v>
      </c>
      <c r="D167" s="3">
        <v>32</v>
      </c>
      <c r="E167" s="3">
        <v>28</v>
      </c>
      <c r="F167" s="3">
        <v>18</v>
      </c>
    </row>
    <row r="168" spans="1:6" x14ac:dyDescent="0.25">
      <c r="A168" s="1" t="s">
        <v>18</v>
      </c>
      <c r="B168" s="4" t="s">
        <v>9</v>
      </c>
      <c r="C168" s="3">
        <v>117</v>
      </c>
      <c r="D168" s="3">
        <v>62</v>
      </c>
      <c r="E168" s="3">
        <v>51</v>
      </c>
      <c r="F168" s="3">
        <v>47</v>
      </c>
    </row>
    <row r="169" spans="1:6" x14ac:dyDescent="0.25">
      <c r="A169" s="1" t="s">
        <v>19</v>
      </c>
      <c r="B169" s="4" t="s">
        <v>9</v>
      </c>
      <c r="C169" s="3">
        <v>141</v>
      </c>
      <c r="D169" s="3">
        <v>62</v>
      </c>
      <c r="E169" s="3">
        <v>72</v>
      </c>
      <c r="F169" s="3">
        <v>68</v>
      </c>
    </row>
    <row r="170" spans="1:6" x14ac:dyDescent="0.25">
      <c r="A170" s="1" t="s">
        <v>6</v>
      </c>
      <c r="B170" s="4" t="s">
        <v>9</v>
      </c>
      <c r="C170" s="3">
        <v>53</v>
      </c>
      <c r="D170" s="3">
        <v>22</v>
      </c>
      <c r="E170" s="3">
        <v>24</v>
      </c>
      <c r="F170" s="3">
        <v>37</v>
      </c>
    </row>
    <row r="171" spans="1:6" x14ac:dyDescent="0.25">
      <c r="A171" s="1" t="s">
        <v>15</v>
      </c>
      <c r="B171" s="4" t="s">
        <v>9</v>
      </c>
      <c r="C171" s="3">
        <v>65</v>
      </c>
      <c r="D171" s="3">
        <v>23</v>
      </c>
      <c r="E171" s="3">
        <v>32</v>
      </c>
      <c r="F171" s="3">
        <v>29</v>
      </c>
    </row>
    <row r="172" spans="1:6" x14ac:dyDescent="0.25">
      <c r="A172" s="1" t="s">
        <v>16</v>
      </c>
      <c r="B172" s="4" t="s">
        <v>9</v>
      </c>
      <c r="C172" s="3">
        <v>61</v>
      </c>
      <c r="D172" s="3">
        <v>34</v>
      </c>
      <c r="E172" s="3">
        <v>36</v>
      </c>
      <c r="F172" s="3">
        <v>29</v>
      </c>
    </row>
    <row r="173" spans="1:6" x14ac:dyDescent="0.25">
      <c r="A173" s="1" t="s">
        <v>17</v>
      </c>
      <c r="B173" s="4" t="s">
        <v>9</v>
      </c>
      <c r="C173" s="3">
        <v>52</v>
      </c>
      <c r="D173" s="3">
        <v>24</v>
      </c>
      <c r="E173" s="3">
        <v>22</v>
      </c>
      <c r="F173" s="3">
        <v>23</v>
      </c>
    </row>
    <row r="174" spans="1:6" x14ac:dyDescent="0.25">
      <c r="A174" s="1" t="s">
        <v>18</v>
      </c>
      <c r="B174" s="4" t="s">
        <v>9</v>
      </c>
      <c r="C174" s="3">
        <v>110</v>
      </c>
      <c r="D174" s="3">
        <v>43</v>
      </c>
      <c r="E174" s="3">
        <v>46</v>
      </c>
      <c r="F174" s="3">
        <v>62</v>
      </c>
    </row>
    <row r="175" spans="1:6" x14ac:dyDescent="0.25">
      <c r="A175" s="1" t="s">
        <v>19</v>
      </c>
      <c r="B175" s="4" t="s">
        <v>9</v>
      </c>
      <c r="C175" s="3">
        <v>140</v>
      </c>
      <c r="D175" s="3">
        <v>68</v>
      </c>
      <c r="E175" s="3">
        <v>61</v>
      </c>
      <c r="F175" s="3">
        <v>67</v>
      </c>
    </row>
    <row r="176" spans="1:6" x14ac:dyDescent="0.25">
      <c r="A176" s="1" t="s">
        <v>6</v>
      </c>
      <c r="B176" s="4" t="s">
        <v>9</v>
      </c>
      <c r="C176" s="3">
        <v>65</v>
      </c>
      <c r="D176" s="3">
        <v>28</v>
      </c>
      <c r="E176" s="3">
        <v>26</v>
      </c>
      <c r="F176" s="3">
        <v>34</v>
      </c>
    </row>
    <row r="177" spans="1:6" x14ac:dyDescent="0.25">
      <c r="A177" s="1" t="s">
        <v>15</v>
      </c>
      <c r="B177" s="4" t="s">
        <v>9</v>
      </c>
      <c r="C177" s="3">
        <v>56</v>
      </c>
      <c r="D177" s="3">
        <v>29</v>
      </c>
      <c r="E177" s="3">
        <v>34</v>
      </c>
      <c r="F177" s="3">
        <v>36</v>
      </c>
    </row>
    <row r="178" spans="1:6" x14ac:dyDescent="0.25">
      <c r="A178" s="1" t="s">
        <v>16</v>
      </c>
      <c r="B178" s="4" t="s">
        <v>9</v>
      </c>
      <c r="C178" s="3">
        <v>58</v>
      </c>
      <c r="D178" s="3">
        <v>37</v>
      </c>
      <c r="E178" s="3">
        <v>31</v>
      </c>
      <c r="F178" s="3">
        <v>20</v>
      </c>
    </row>
    <row r="179" spans="1:6" x14ac:dyDescent="0.25">
      <c r="A179" s="1" t="s">
        <v>17</v>
      </c>
      <c r="B179" s="4" t="s">
        <v>9</v>
      </c>
      <c r="C179" s="3">
        <v>48</v>
      </c>
      <c r="D179" s="3">
        <v>25</v>
      </c>
      <c r="E179" s="3">
        <v>29</v>
      </c>
      <c r="F179" s="3">
        <v>31</v>
      </c>
    </row>
    <row r="180" spans="1:6" x14ac:dyDescent="0.25">
      <c r="A180" s="1" t="s">
        <v>18</v>
      </c>
      <c r="B180" s="4" t="s">
        <v>9</v>
      </c>
      <c r="C180" s="3">
        <v>102</v>
      </c>
      <c r="D180" s="3">
        <v>48</v>
      </c>
      <c r="E180" s="3">
        <v>44</v>
      </c>
      <c r="F180" s="3">
        <v>50</v>
      </c>
    </row>
    <row r="181" spans="1:6" x14ac:dyDescent="0.25">
      <c r="A181" s="1" t="s">
        <v>19</v>
      </c>
      <c r="B181" s="4" t="s">
        <v>9</v>
      </c>
      <c r="C181" s="3">
        <v>158</v>
      </c>
      <c r="D181" s="3">
        <v>73</v>
      </c>
      <c r="E181" s="3">
        <v>68</v>
      </c>
      <c r="F181" s="3">
        <v>64</v>
      </c>
    </row>
    <row r="182" spans="1:6" x14ac:dyDescent="0.25">
      <c r="A182" s="1" t="s">
        <v>6</v>
      </c>
      <c r="B182" s="4" t="s">
        <v>10</v>
      </c>
      <c r="C182" s="3">
        <v>68</v>
      </c>
      <c r="D182" s="3">
        <v>30</v>
      </c>
      <c r="E182" s="3">
        <v>31</v>
      </c>
      <c r="F182" s="3">
        <v>41</v>
      </c>
    </row>
    <row r="183" spans="1:6" x14ac:dyDescent="0.25">
      <c r="A183" s="1" t="s">
        <v>15</v>
      </c>
      <c r="B183" s="4" t="s">
        <v>10</v>
      </c>
      <c r="C183" s="3">
        <v>82</v>
      </c>
      <c r="D183" s="3">
        <v>22</v>
      </c>
      <c r="E183" s="3">
        <v>39</v>
      </c>
      <c r="F183" s="3">
        <v>34</v>
      </c>
    </row>
    <row r="184" spans="1:6" x14ac:dyDescent="0.25">
      <c r="A184" s="1" t="s">
        <v>16</v>
      </c>
      <c r="B184" s="4" t="s">
        <v>10</v>
      </c>
      <c r="C184" s="3">
        <v>70</v>
      </c>
      <c r="D184" s="3">
        <v>35</v>
      </c>
      <c r="E184" s="3">
        <v>36</v>
      </c>
      <c r="F184" s="3">
        <v>29</v>
      </c>
    </row>
    <row r="185" spans="1:6" x14ac:dyDescent="0.25">
      <c r="A185" s="1" t="s">
        <v>17</v>
      </c>
      <c r="B185" s="4" t="s">
        <v>10</v>
      </c>
      <c r="C185" s="3">
        <v>67</v>
      </c>
      <c r="D185" s="3">
        <v>41</v>
      </c>
      <c r="E185" s="3">
        <v>43</v>
      </c>
      <c r="F185" s="3">
        <v>44</v>
      </c>
    </row>
    <row r="186" spans="1:6" x14ac:dyDescent="0.25">
      <c r="A186" s="1" t="s">
        <v>18</v>
      </c>
      <c r="B186" s="4" t="s">
        <v>10</v>
      </c>
      <c r="C186" s="3">
        <v>129</v>
      </c>
      <c r="D186" s="3">
        <v>64</v>
      </c>
      <c r="E186" s="3">
        <v>61</v>
      </c>
      <c r="F186" s="3">
        <v>71</v>
      </c>
    </row>
    <row r="187" spans="1:6" x14ac:dyDescent="0.25">
      <c r="A187" s="1" t="s">
        <v>6</v>
      </c>
      <c r="B187" s="4" t="s">
        <v>10</v>
      </c>
      <c r="C187" s="3">
        <v>96</v>
      </c>
      <c r="D187" s="3">
        <v>37</v>
      </c>
      <c r="E187" s="3">
        <v>41</v>
      </c>
      <c r="F187" s="3">
        <v>35</v>
      </c>
    </row>
    <row r="188" spans="1:6" x14ac:dyDescent="0.25">
      <c r="A188" s="1" t="s">
        <v>15</v>
      </c>
      <c r="B188" s="4" t="s">
        <v>10</v>
      </c>
      <c r="C188" s="3">
        <v>61</v>
      </c>
      <c r="D188" s="3">
        <v>36</v>
      </c>
      <c r="E188" s="3">
        <v>29</v>
      </c>
      <c r="F188" s="3">
        <v>33</v>
      </c>
    </row>
    <row r="189" spans="1:6" x14ac:dyDescent="0.25">
      <c r="A189" s="1" t="s">
        <v>16</v>
      </c>
      <c r="B189" s="4" t="s">
        <v>10</v>
      </c>
      <c r="C189" s="3">
        <v>70</v>
      </c>
      <c r="D189" s="3">
        <v>46</v>
      </c>
      <c r="E189" s="3">
        <v>43</v>
      </c>
      <c r="F189" s="3">
        <v>22</v>
      </c>
    </row>
    <row r="190" spans="1:6" x14ac:dyDescent="0.25">
      <c r="A190" s="1" t="s">
        <v>17</v>
      </c>
      <c r="B190" s="4" t="s">
        <v>10</v>
      </c>
      <c r="C190" s="3">
        <v>58</v>
      </c>
      <c r="D190" s="3">
        <v>44</v>
      </c>
      <c r="E190" s="3">
        <v>44</v>
      </c>
      <c r="F190" s="3">
        <v>39</v>
      </c>
    </row>
    <row r="191" spans="1:6" x14ac:dyDescent="0.25">
      <c r="A191" s="1" t="s">
        <v>18</v>
      </c>
      <c r="B191" s="4" t="s">
        <v>10</v>
      </c>
      <c r="C191" s="3">
        <v>108</v>
      </c>
      <c r="D191" s="3">
        <v>73</v>
      </c>
      <c r="E191" s="3">
        <v>60</v>
      </c>
      <c r="F191" s="3">
        <v>63</v>
      </c>
    </row>
    <row r="192" spans="1:6" x14ac:dyDescent="0.25">
      <c r="A192" s="1" t="s">
        <v>6</v>
      </c>
      <c r="B192" s="4" t="s">
        <v>10</v>
      </c>
      <c r="C192" s="3">
        <v>60</v>
      </c>
      <c r="D192" s="3">
        <v>40</v>
      </c>
      <c r="E192" s="3">
        <v>32</v>
      </c>
      <c r="F192" s="3">
        <v>39</v>
      </c>
    </row>
    <row r="193" spans="1:6" x14ac:dyDescent="0.25">
      <c r="A193" s="1" t="s">
        <v>15</v>
      </c>
      <c r="B193" s="4" t="s">
        <v>10</v>
      </c>
      <c r="C193" s="3">
        <v>74</v>
      </c>
      <c r="D193" s="3">
        <v>30</v>
      </c>
      <c r="E193" s="3">
        <v>36</v>
      </c>
      <c r="F193" s="3">
        <v>33</v>
      </c>
    </row>
    <row r="194" spans="1:6" x14ac:dyDescent="0.25">
      <c r="A194" s="1" t="s">
        <v>16</v>
      </c>
      <c r="B194" s="4" t="s">
        <v>10</v>
      </c>
      <c r="C194" s="3">
        <v>84</v>
      </c>
      <c r="D194" s="3">
        <v>33</v>
      </c>
      <c r="E194" s="3">
        <v>34</v>
      </c>
      <c r="F194" s="3">
        <v>41</v>
      </c>
    </row>
    <row r="195" spans="1:6" x14ac:dyDescent="0.25">
      <c r="A195" s="1" t="s">
        <v>17</v>
      </c>
      <c r="B195" s="4" t="s">
        <v>10</v>
      </c>
      <c r="C195" s="3">
        <v>62</v>
      </c>
      <c r="D195" s="3">
        <v>34</v>
      </c>
      <c r="E195" s="3">
        <v>30</v>
      </c>
      <c r="F195" s="3">
        <v>27</v>
      </c>
    </row>
    <row r="196" spans="1:6" x14ac:dyDescent="0.25">
      <c r="A196" s="1" t="s">
        <v>18</v>
      </c>
      <c r="B196" s="4" t="s">
        <v>10</v>
      </c>
      <c r="C196" s="3">
        <v>125</v>
      </c>
      <c r="D196" s="3">
        <v>68</v>
      </c>
      <c r="E196" s="3">
        <v>46</v>
      </c>
      <c r="F196" s="3">
        <v>69</v>
      </c>
    </row>
    <row r="197" spans="1:6" x14ac:dyDescent="0.25">
      <c r="A197" s="1" t="s">
        <v>6</v>
      </c>
      <c r="B197" s="4" t="s">
        <v>10</v>
      </c>
      <c r="C197" s="3">
        <v>64</v>
      </c>
      <c r="D197" s="3">
        <v>41</v>
      </c>
      <c r="E197" s="3">
        <v>38</v>
      </c>
      <c r="F197" s="3">
        <v>32</v>
      </c>
    </row>
    <row r="198" spans="1:6" x14ac:dyDescent="0.25">
      <c r="A198" s="1" t="s">
        <v>15</v>
      </c>
      <c r="B198" s="4" t="s">
        <v>10</v>
      </c>
      <c r="C198" s="3">
        <v>82</v>
      </c>
      <c r="D198" s="3">
        <v>48</v>
      </c>
      <c r="E198" s="3">
        <v>30</v>
      </c>
      <c r="F198" s="3">
        <v>35</v>
      </c>
    </row>
    <row r="199" spans="1:6" x14ac:dyDescent="0.25">
      <c r="A199" s="1" t="s">
        <v>16</v>
      </c>
      <c r="B199" s="4" t="s">
        <v>10</v>
      </c>
      <c r="C199" s="3">
        <v>70</v>
      </c>
      <c r="D199" s="3">
        <v>32</v>
      </c>
      <c r="E199" s="3">
        <v>33</v>
      </c>
      <c r="F199" s="3">
        <v>31</v>
      </c>
    </row>
    <row r="200" spans="1:6" x14ac:dyDescent="0.25">
      <c r="A200" s="1" t="s">
        <v>17</v>
      </c>
      <c r="B200" s="4" t="s">
        <v>10</v>
      </c>
      <c r="C200" s="3">
        <v>78</v>
      </c>
      <c r="D200" s="3">
        <v>28</v>
      </c>
      <c r="E200" s="3">
        <v>24</v>
      </c>
      <c r="F200" s="3">
        <v>32</v>
      </c>
    </row>
    <row r="201" spans="1:6" x14ac:dyDescent="0.25">
      <c r="A201" s="1" t="s">
        <v>18</v>
      </c>
      <c r="B201" s="4" t="s">
        <v>10</v>
      </c>
      <c r="C201" s="3">
        <v>126</v>
      </c>
      <c r="D201" s="3">
        <v>53</v>
      </c>
      <c r="E201" s="3">
        <v>70</v>
      </c>
      <c r="F201" s="3">
        <v>50</v>
      </c>
    </row>
    <row r="202" spans="1:6" x14ac:dyDescent="0.25">
      <c r="A202" s="1" t="s">
        <v>6</v>
      </c>
      <c r="B202" s="4" t="s">
        <v>10</v>
      </c>
      <c r="C202" s="3">
        <v>71</v>
      </c>
      <c r="D202" s="3">
        <v>26</v>
      </c>
      <c r="E202" s="3">
        <v>42</v>
      </c>
      <c r="F202" s="3">
        <v>36</v>
      </c>
    </row>
    <row r="203" spans="1:6" x14ac:dyDescent="0.25">
      <c r="A203" s="1" t="s">
        <v>15</v>
      </c>
      <c r="B203" s="4" t="s">
        <v>10</v>
      </c>
      <c r="C203" s="3">
        <v>76</v>
      </c>
      <c r="D203" s="3">
        <v>41</v>
      </c>
      <c r="E203" s="3">
        <v>36</v>
      </c>
      <c r="F203" s="3">
        <v>41</v>
      </c>
    </row>
    <row r="204" spans="1:6" x14ac:dyDescent="0.25">
      <c r="A204" s="1" t="s">
        <v>16</v>
      </c>
      <c r="B204" s="4" t="s">
        <v>10</v>
      </c>
      <c r="C204" s="3">
        <v>77</v>
      </c>
      <c r="D204" s="3">
        <v>35</v>
      </c>
      <c r="E204" s="3">
        <v>36</v>
      </c>
      <c r="F204" s="3">
        <v>37</v>
      </c>
    </row>
    <row r="205" spans="1:6" x14ac:dyDescent="0.25">
      <c r="A205" s="1" t="s">
        <v>17</v>
      </c>
      <c r="B205" s="4" t="s">
        <v>10</v>
      </c>
      <c r="C205" s="3">
        <v>70</v>
      </c>
      <c r="D205" s="3">
        <v>38</v>
      </c>
      <c r="E205" s="3">
        <v>40</v>
      </c>
      <c r="F205" s="3">
        <v>37</v>
      </c>
    </row>
    <row r="206" spans="1:6" x14ac:dyDescent="0.25">
      <c r="A206" s="1" t="s">
        <v>18</v>
      </c>
      <c r="B206" s="4" t="s">
        <v>10</v>
      </c>
      <c r="C206" s="3">
        <v>120</v>
      </c>
      <c r="D206" s="3">
        <v>55</v>
      </c>
      <c r="E206" s="3">
        <v>67</v>
      </c>
      <c r="F206" s="3">
        <v>56</v>
      </c>
    </row>
    <row r="207" spans="1:6" x14ac:dyDescent="0.25">
      <c r="A207" s="1" t="s">
        <v>6</v>
      </c>
      <c r="B207" s="4" t="s">
        <v>10</v>
      </c>
      <c r="C207" s="3">
        <v>73</v>
      </c>
      <c r="D207" s="3">
        <v>37</v>
      </c>
      <c r="E207" s="3">
        <v>36</v>
      </c>
      <c r="F207" s="3">
        <v>32</v>
      </c>
    </row>
    <row r="208" spans="1:6" x14ac:dyDescent="0.25">
      <c r="A208" s="1" t="s">
        <v>15</v>
      </c>
      <c r="B208" s="4" t="s">
        <v>10</v>
      </c>
      <c r="C208" s="3">
        <v>77</v>
      </c>
      <c r="D208" s="3">
        <v>32</v>
      </c>
      <c r="E208" s="3">
        <v>49</v>
      </c>
      <c r="F208" s="3">
        <v>43</v>
      </c>
    </row>
    <row r="209" spans="1:6" x14ac:dyDescent="0.25">
      <c r="A209" s="1" t="s">
        <v>16</v>
      </c>
      <c r="B209" s="4" t="s">
        <v>10</v>
      </c>
      <c r="C209" s="3">
        <v>66</v>
      </c>
      <c r="D209" s="3">
        <v>34</v>
      </c>
      <c r="E209" s="3">
        <v>40</v>
      </c>
      <c r="F209" s="3">
        <v>49</v>
      </c>
    </row>
    <row r="210" spans="1:6" x14ac:dyDescent="0.25">
      <c r="A210" s="1" t="s">
        <v>17</v>
      </c>
      <c r="B210" s="4" t="s">
        <v>10</v>
      </c>
      <c r="C210" s="3">
        <v>58</v>
      </c>
      <c r="D210" s="3">
        <v>49</v>
      </c>
      <c r="E210" s="3">
        <v>32</v>
      </c>
      <c r="F210" s="3">
        <v>42</v>
      </c>
    </row>
    <row r="211" spans="1:6" x14ac:dyDescent="0.25">
      <c r="A211" s="1" t="s">
        <v>18</v>
      </c>
      <c r="B211" s="4" t="s">
        <v>10</v>
      </c>
      <c r="C211" s="3">
        <v>102</v>
      </c>
      <c r="D211" s="3">
        <v>64</v>
      </c>
      <c r="E211" s="3">
        <v>70</v>
      </c>
      <c r="F211" s="3">
        <v>62</v>
      </c>
    </row>
    <row r="212" spans="1:6" x14ac:dyDescent="0.25">
      <c r="A212" s="1" t="s">
        <v>6</v>
      </c>
      <c r="B212" s="4" t="s">
        <v>10</v>
      </c>
      <c r="C212" s="3">
        <v>75</v>
      </c>
      <c r="D212" s="3">
        <v>38</v>
      </c>
      <c r="E212" s="3">
        <v>39</v>
      </c>
      <c r="F212" s="3">
        <v>47</v>
      </c>
    </row>
    <row r="213" spans="1:6" x14ac:dyDescent="0.25">
      <c r="A213" s="1" t="s">
        <v>15</v>
      </c>
      <c r="B213" s="4" t="s">
        <v>10</v>
      </c>
      <c r="C213" s="3">
        <v>82</v>
      </c>
      <c r="D213" s="3">
        <v>39</v>
      </c>
      <c r="E213" s="3">
        <v>55</v>
      </c>
      <c r="F213" s="3">
        <v>30</v>
      </c>
    </row>
    <row r="214" spans="1:6" x14ac:dyDescent="0.25">
      <c r="A214" s="1" t="s">
        <v>16</v>
      </c>
      <c r="B214" s="4" t="s">
        <v>10</v>
      </c>
      <c r="C214" s="3">
        <v>91</v>
      </c>
      <c r="D214" s="3">
        <v>39</v>
      </c>
      <c r="E214" s="3">
        <v>39</v>
      </c>
      <c r="F214" s="3">
        <v>24</v>
      </c>
    </row>
    <row r="215" spans="1:6" x14ac:dyDescent="0.25">
      <c r="A215" s="1" t="s">
        <v>17</v>
      </c>
      <c r="B215" s="4" t="s">
        <v>10</v>
      </c>
      <c r="C215" s="3">
        <v>69</v>
      </c>
      <c r="D215" s="3">
        <v>47</v>
      </c>
      <c r="E215" s="3">
        <v>38</v>
      </c>
      <c r="F215" s="3">
        <v>32</v>
      </c>
    </row>
    <row r="216" spans="1:6" x14ac:dyDescent="0.25">
      <c r="A216" s="1" t="s">
        <v>18</v>
      </c>
      <c r="B216" s="4" t="s">
        <v>10</v>
      </c>
      <c r="C216" s="3">
        <v>124</v>
      </c>
      <c r="D216" s="3">
        <v>65</v>
      </c>
      <c r="E216" s="3">
        <v>71</v>
      </c>
      <c r="F216" s="3">
        <v>66</v>
      </c>
    </row>
    <row r="217" spans="1:6" x14ac:dyDescent="0.25">
      <c r="A217" s="1" t="s">
        <v>6</v>
      </c>
      <c r="B217" s="4" t="s">
        <v>10</v>
      </c>
      <c r="C217" s="3">
        <v>70</v>
      </c>
      <c r="D217" s="3">
        <v>44</v>
      </c>
      <c r="E217" s="3">
        <v>37</v>
      </c>
      <c r="F217" s="3">
        <v>24</v>
      </c>
    </row>
    <row r="218" spans="1:6" x14ac:dyDescent="0.25">
      <c r="A218" s="1" t="s">
        <v>15</v>
      </c>
      <c r="B218" s="4" t="s">
        <v>10</v>
      </c>
      <c r="C218" s="3">
        <v>87</v>
      </c>
      <c r="D218" s="3">
        <v>41</v>
      </c>
      <c r="E218" s="3">
        <v>42</v>
      </c>
      <c r="F218" s="3">
        <v>38</v>
      </c>
    </row>
    <row r="219" spans="1:6" x14ac:dyDescent="0.25">
      <c r="A219" s="1" t="s">
        <v>16</v>
      </c>
      <c r="B219" s="4" t="s">
        <v>10</v>
      </c>
      <c r="C219" s="3">
        <v>70</v>
      </c>
      <c r="D219" s="3">
        <v>36</v>
      </c>
      <c r="E219" s="3">
        <v>30</v>
      </c>
      <c r="F219" s="3">
        <v>35</v>
      </c>
    </row>
    <row r="220" spans="1:6" x14ac:dyDescent="0.25">
      <c r="A220" s="1" t="s">
        <v>17</v>
      </c>
      <c r="B220" s="4" t="s">
        <v>10</v>
      </c>
      <c r="C220" s="3">
        <v>82</v>
      </c>
      <c r="D220" s="3">
        <v>23</v>
      </c>
      <c r="E220" s="3">
        <v>38</v>
      </c>
      <c r="F220" s="3">
        <v>38</v>
      </c>
    </row>
    <row r="221" spans="1:6" x14ac:dyDescent="0.25">
      <c r="A221" s="1" t="s">
        <v>18</v>
      </c>
      <c r="B221" s="4" t="s">
        <v>10</v>
      </c>
      <c r="C221" s="3">
        <v>135</v>
      </c>
      <c r="D221" s="3">
        <v>63</v>
      </c>
      <c r="E221" s="3">
        <v>68</v>
      </c>
      <c r="F221" s="3">
        <v>65</v>
      </c>
    </row>
    <row r="222" spans="1:6" x14ac:dyDescent="0.25">
      <c r="A222" s="1" t="s">
        <v>6</v>
      </c>
      <c r="B222" s="4" t="s">
        <v>10</v>
      </c>
      <c r="C222" s="3">
        <v>63</v>
      </c>
      <c r="D222" s="3">
        <v>48</v>
      </c>
      <c r="E222" s="3">
        <v>42</v>
      </c>
      <c r="F222" s="3">
        <v>41</v>
      </c>
    </row>
    <row r="223" spans="1:6" x14ac:dyDescent="0.25">
      <c r="A223" s="1" t="s">
        <v>15</v>
      </c>
      <c r="B223" s="4" t="s">
        <v>10</v>
      </c>
      <c r="C223" s="3">
        <v>71</v>
      </c>
      <c r="D223" s="3">
        <v>43</v>
      </c>
      <c r="E223" s="3">
        <v>39</v>
      </c>
      <c r="F223" s="3">
        <v>43</v>
      </c>
    </row>
    <row r="224" spans="1:6" x14ac:dyDescent="0.25">
      <c r="A224" s="1" t="s">
        <v>16</v>
      </c>
      <c r="B224" s="4" t="s">
        <v>10</v>
      </c>
      <c r="C224" s="3">
        <v>67</v>
      </c>
      <c r="D224" s="3">
        <v>28</v>
      </c>
      <c r="E224" s="3">
        <v>38</v>
      </c>
      <c r="F224" s="3">
        <v>31</v>
      </c>
    </row>
    <row r="225" spans="1:6" x14ac:dyDescent="0.25">
      <c r="A225" s="1" t="s">
        <v>17</v>
      </c>
      <c r="B225" s="4" t="s">
        <v>10</v>
      </c>
      <c r="C225" s="3">
        <v>46</v>
      </c>
      <c r="D225" s="3">
        <v>44</v>
      </c>
      <c r="E225" s="3">
        <v>49</v>
      </c>
      <c r="F225" s="3">
        <v>44</v>
      </c>
    </row>
    <row r="226" spans="1:6" x14ac:dyDescent="0.25">
      <c r="A226" s="1" t="s">
        <v>18</v>
      </c>
      <c r="B226" s="4" t="s">
        <v>10</v>
      </c>
      <c r="C226" s="3">
        <v>139</v>
      </c>
      <c r="D226" s="3">
        <v>71</v>
      </c>
      <c r="E226" s="3">
        <v>49</v>
      </c>
      <c r="F226" s="3">
        <v>45</v>
      </c>
    </row>
    <row r="227" spans="1:6" x14ac:dyDescent="0.25">
      <c r="A227" s="1" t="s">
        <v>6</v>
      </c>
      <c r="B227" s="4" t="s">
        <v>10</v>
      </c>
      <c r="C227" s="3">
        <v>75</v>
      </c>
      <c r="D227" s="3">
        <v>30</v>
      </c>
      <c r="E227" s="3">
        <v>28</v>
      </c>
      <c r="F227" s="3">
        <v>35</v>
      </c>
    </row>
    <row r="228" spans="1:6" x14ac:dyDescent="0.25">
      <c r="A228" s="1" t="s">
        <v>15</v>
      </c>
      <c r="B228" s="4" t="s">
        <v>10</v>
      </c>
      <c r="C228" s="3">
        <v>71</v>
      </c>
      <c r="D228" s="3">
        <v>28</v>
      </c>
      <c r="E228" s="3">
        <v>45</v>
      </c>
      <c r="F228" s="3">
        <v>33</v>
      </c>
    </row>
    <row r="229" spans="1:6" x14ac:dyDescent="0.25">
      <c r="A229" s="1" t="s">
        <v>16</v>
      </c>
      <c r="B229" s="4" t="s">
        <v>10</v>
      </c>
      <c r="C229" s="3">
        <v>71</v>
      </c>
      <c r="D229" s="3">
        <v>31</v>
      </c>
      <c r="E229" s="3">
        <v>36</v>
      </c>
      <c r="F229" s="3">
        <v>35</v>
      </c>
    </row>
    <row r="230" spans="1:6" x14ac:dyDescent="0.25">
      <c r="A230" s="1" t="s">
        <v>17</v>
      </c>
      <c r="B230" s="4" t="s">
        <v>10</v>
      </c>
      <c r="C230" s="3">
        <v>80</v>
      </c>
      <c r="D230" s="3">
        <v>37</v>
      </c>
      <c r="E230" s="3">
        <v>40</v>
      </c>
      <c r="F230" s="3">
        <v>36</v>
      </c>
    </row>
    <row r="231" spans="1:6" x14ac:dyDescent="0.25">
      <c r="A231" s="1" t="s">
        <v>18</v>
      </c>
      <c r="B231" s="4" t="s">
        <v>10</v>
      </c>
      <c r="C231" s="3">
        <v>126</v>
      </c>
      <c r="D231" s="3">
        <v>53</v>
      </c>
      <c r="E231" s="3">
        <v>60</v>
      </c>
      <c r="F231" s="3">
        <v>60</v>
      </c>
    </row>
    <row r="232" spans="1:6" x14ac:dyDescent="0.25">
      <c r="A232" s="1" t="s">
        <v>6</v>
      </c>
      <c r="B232" s="4" t="s">
        <v>11</v>
      </c>
      <c r="C232" s="3">
        <v>60</v>
      </c>
      <c r="D232" s="3">
        <v>18</v>
      </c>
      <c r="E232" s="3">
        <v>35</v>
      </c>
      <c r="F232" s="3">
        <v>15</v>
      </c>
    </row>
    <row r="233" spans="1:6" x14ac:dyDescent="0.25">
      <c r="A233" s="1" t="s">
        <v>15</v>
      </c>
      <c r="B233" s="4" t="s">
        <v>11</v>
      </c>
      <c r="C233" s="3">
        <v>52</v>
      </c>
      <c r="D233" s="3">
        <v>28</v>
      </c>
      <c r="E233" s="3">
        <v>24</v>
      </c>
      <c r="F233" s="3">
        <v>18</v>
      </c>
    </row>
    <row r="234" spans="1:6" x14ac:dyDescent="0.25">
      <c r="A234" s="1" t="s">
        <v>16</v>
      </c>
      <c r="B234" s="4" t="s">
        <v>11</v>
      </c>
      <c r="C234" s="3">
        <v>36</v>
      </c>
      <c r="D234" s="3">
        <v>26</v>
      </c>
      <c r="E234" s="3">
        <v>26</v>
      </c>
      <c r="F234" s="3">
        <v>24</v>
      </c>
    </row>
    <row r="235" spans="1:6" x14ac:dyDescent="0.25">
      <c r="A235" s="1" t="s">
        <v>17</v>
      </c>
      <c r="B235" s="4" t="s">
        <v>11</v>
      </c>
      <c r="C235" s="3">
        <v>49</v>
      </c>
      <c r="D235" s="3">
        <v>22</v>
      </c>
      <c r="E235" s="3">
        <v>17</v>
      </c>
      <c r="F235" s="3">
        <v>24</v>
      </c>
    </row>
    <row r="236" spans="1:6" x14ac:dyDescent="0.25">
      <c r="A236" s="1" t="s">
        <v>18</v>
      </c>
      <c r="B236" s="4" t="s">
        <v>11</v>
      </c>
      <c r="C236" s="3">
        <v>85</v>
      </c>
      <c r="D236" s="3">
        <v>37</v>
      </c>
      <c r="E236" s="3">
        <v>42</v>
      </c>
      <c r="F236" s="3">
        <v>44</v>
      </c>
    </row>
    <row r="237" spans="1:6" x14ac:dyDescent="0.25">
      <c r="A237" s="1" t="s">
        <v>6</v>
      </c>
      <c r="B237" s="4" t="s">
        <v>11</v>
      </c>
      <c r="C237" s="3">
        <v>41</v>
      </c>
      <c r="D237" s="3">
        <v>33</v>
      </c>
      <c r="E237" s="3">
        <v>26</v>
      </c>
      <c r="F237" s="3">
        <v>21</v>
      </c>
    </row>
    <row r="238" spans="1:6" x14ac:dyDescent="0.25">
      <c r="A238" s="1" t="s">
        <v>15</v>
      </c>
      <c r="B238" s="4" t="s">
        <v>11</v>
      </c>
      <c r="C238" s="3">
        <v>45</v>
      </c>
      <c r="D238" s="3">
        <v>22</v>
      </c>
      <c r="E238" s="3">
        <v>25</v>
      </c>
      <c r="F238" s="3">
        <v>23</v>
      </c>
    </row>
    <row r="239" spans="1:6" x14ac:dyDescent="0.25">
      <c r="A239" s="1" t="s">
        <v>16</v>
      </c>
      <c r="B239" s="4" t="s">
        <v>11</v>
      </c>
      <c r="C239" s="3">
        <v>44</v>
      </c>
      <c r="D239" s="3">
        <v>25</v>
      </c>
      <c r="E239" s="3">
        <v>23</v>
      </c>
      <c r="F239" s="3">
        <v>20</v>
      </c>
    </row>
    <row r="240" spans="1:6" x14ac:dyDescent="0.25">
      <c r="A240" s="1" t="s">
        <v>17</v>
      </c>
      <c r="B240" s="4" t="s">
        <v>11</v>
      </c>
      <c r="C240" s="3">
        <v>50</v>
      </c>
      <c r="D240" s="3">
        <v>17</v>
      </c>
      <c r="E240" s="3">
        <v>23</v>
      </c>
      <c r="F240" s="3">
        <v>23</v>
      </c>
    </row>
    <row r="241" spans="1:6" x14ac:dyDescent="0.25">
      <c r="A241" s="1" t="s">
        <v>18</v>
      </c>
      <c r="B241" s="4" t="s">
        <v>11</v>
      </c>
      <c r="C241" s="3">
        <v>88</v>
      </c>
      <c r="D241" s="3">
        <v>37</v>
      </c>
      <c r="E241" s="3">
        <v>45</v>
      </c>
      <c r="F241" s="3">
        <v>48</v>
      </c>
    </row>
    <row r="242" spans="1:6" x14ac:dyDescent="0.25">
      <c r="A242" s="1" t="s">
        <v>6</v>
      </c>
      <c r="B242" s="4" t="s">
        <v>11</v>
      </c>
      <c r="C242" s="3">
        <v>47</v>
      </c>
      <c r="D242" s="3">
        <v>31</v>
      </c>
      <c r="E242" s="3">
        <v>26</v>
      </c>
      <c r="F242" s="3">
        <v>16</v>
      </c>
    </row>
    <row r="243" spans="1:6" x14ac:dyDescent="0.25">
      <c r="A243" s="1" t="s">
        <v>15</v>
      </c>
      <c r="B243" s="4" t="s">
        <v>11</v>
      </c>
      <c r="C243" s="3">
        <v>52</v>
      </c>
      <c r="D243" s="3">
        <v>26</v>
      </c>
      <c r="E243" s="3">
        <v>28</v>
      </c>
      <c r="F243" s="3">
        <v>27</v>
      </c>
    </row>
    <row r="244" spans="1:6" x14ac:dyDescent="0.25">
      <c r="A244" s="1" t="s">
        <v>16</v>
      </c>
      <c r="B244" s="4" t="s">
        <v>11</v>
      </c>
      <c r="C244" s="3">
        <v>62</v>
      </c>
      <c r="D244" s="3">
        <v>25</v>
      </c>
      <c r="E244" s="3">
        <v>26</v>
      </c>
      <c r="F244" s="3">
        <v>28</v>
      </c>
    </row>
    <row r="245" spans="1:6" x14ac:dyDescent="0.25">
      <c r="A245" s="1" t="s">
        <v>17</v>
      </c>
      <c r="B245" s="4" t="s">
        <v>11</v>
      </c>
      <c r="C245" s="3">
        <v>60</v>
      </c>
      <c r="D245" s="3">
        <v>29</v>
      </c>
      <c r="E245" s="3">
        <v>16</v>
      </c>
      <c r="F245" s="3">
        <v>30</v>
      </c>
    </row>
    <row r="246" spans="1:6" x14ac:dyDescent="0.25">
      <c r="A246" s="1" t="s">
        <v>18</v>
      </c>
      <c r="B246" s="4" t="s">
        <v>11</v>
      </c>
      <c r="C246" s="3">
        <v>80</v>
      </c>
      <c r="D246" s="3">
        <v>51</v>
      </c>
      <c r="E246" s="3">
        <v>42</v>
      </c>
      <c r="F246" s="3">
        <v>39</v>
      </c>
    </row>
    <row r="247" spans="1:6" x14ac:dyDescent="0.25">
      <c r="A247" s="1" t="s">
        <v>6</v>
      </c>
      <c r="B247" s="4" t="s">
        <v>11</v>
      </c>
      <c r="C247" s="3">
        <v>50</v>
      </c>
      <c r="D247" s="3">
        <v>25</v>
      </c>
      <c r="E247" s="3">
        <v>29</v>
      </c>
      <c r="F247" s="3">
        <v>21</v>
      </c>
    </row>
    <row r="248" spans="1:6" x14ac:dyDescent="0.25">
      <c r="A248" s="1" t="s">
        <v>15</v>
      </c>
      <c r="B248" s="4" t="s">
        <v>11</v>
      </c>
      <c r="C248" s="3">
        <v>50</v>
      </c>
      <c r="D248" s="3">
        <v>21</v>
      </c>
      <c r="E248" s="3">
        <v>22</v>
      </c>
      <c r="F248" s="3">
        <v>22</v>
      </c>
    </row>
    <row r="249" spans="1:6" x14ac:dyDescent="0.25">
      <c r="A249" s="1" t="s">
        <v>16</v>
      </c>
      <c r="B249" s="4" t="s">
        <v>11</v>
      </c>
      <c r="C249" s="3">
        <v>51</v>
      </c>
      <c r="D249" s="3">
        <v>18</v>
      </c>
      <c r="E249" s="3">
        <v>21</v>
      </c>
      <c r="F249" s="3">
        <v>28</v>
      </c>
    </row>
    <row r="250" spans="1:6" x14ac:dyDescent="0.25">
      <c r="A250" s="1" t="s">
        <v>17</v>
      </c>
      <c r="B250" s="4" t="s">
        <v>11</v>
      </c>
      <c r="C250" s="3">
        <v>48</v>
      </c>
      <c r="D250" s="3">
        <v>25</v>
      </c>
      <c r="E250" s="3">
        <v>23</v>
      </c>
      <c r="F250" s="3">
        <v>17</v>
      </c>
    </row>
    <row r="251" spans="1:6" x14ac:dyDescent="0.25">
      <c r="A251" s="1" t="s">
        <v>18</v>
      </c>
      <c r="B251" s="4" t="s">
        <v>11</v>
      </c>
      <c r="C251" s="3">
        <v>75</v>
      </c>
      <c r="D251" s="3">
        <v>59</v>
      </c>
      <c r="E251" s="3">
        <v>61</v>
      </c>
      <c r="F251" s="3">
        <v>49</v>
      </c>
    </row>
    <row r="252" spans="1:6" x14ac:dyDescent="0.25">
      <c r="A252" s="1" t="s">
        <v>6</v>
      </c>
      <c r="B252" s="4" t="s">
        <v>11</v>
      </c>
      <c r="C252" s="3">
        <v>59</v>
      </c>
      <c r="D252" s="3">
        <v>23</v>
      </c>
      <c r="E252" s="3">
        <v>28</v>
      </c>
      <c r="F252" s="3">
        <v>26</v>
      </c>
    </row>
    <row r="253" spans="1:6" x14ac:dyDescent="0.25">
      <c r="A253" s="1" t="s">
        <v>15</v>
      </c>
      <c r="B253" s="4" t="s">
        <v>11</v>
      </c>
      <c r="C253" s="3">
        <v>63</v>
      </c>
      <c r="D253" s="3">
        <v>27</v>
      </c>
      <c r="E253" s="3">
        <v>21</v>
      </c>
      <c r="F253" s="3">
        <v>22</v>
      </c>
    </row>
    <row r="254" spans="1:6" x14ac:dyDescent="0.25">
      <c r="A254" s="1" t="s">
        <v>16</v>
      </c>
      <c r="B254" s="4" t="s">
        <v>11</v>
      </c>
      <c r="C254" s="3">
        <v>51</v>
      </c>
      <c r="D254" s="3">
        <v>25</v>
      </c>
      <c r="E254" s="3">
        <v>27</v>
      </c>
      <c r="F254" s="3">
        <v>22</v>
      </c>
    </row>
    <row r="255" spans="1:6" x14ac:dyDescent="0.25">
      <c r="A255" s="1" t="s">
        <v>17</v>
      </c>
      <c r="B255" s="4" t="s">
        <v>11</v>
      </c>
      <c r="C255" s="3">
        <v>54</v>
      </c>
      <c r="D255" s="3">
        <v>27</v>
      </c>
      <c r="E255" s="3">
        <v>24</v>
      </c>
      <c r="F255" s="3">
        <v>30</v>
      </c>
    </row>
    <row r="256" spans="1:6" x14ac:dyDescent="0.25">
      <c r="A256" s="1" t="s">
        <v>18</v>
      </c>
      <c r="B256" s="4" t="s">
        <v>11</v>
      </c>
      <c r="C256" s="3">
        <v>80</v>
      </c>
      <c r="D256" s="3">
        <v>43</v>
      </c>
      <c r="E256" s="3">
        <v>50</v>
      </c>
      <c r="F256" s="3">
        <v>47</v>
      </c>
    </row>
    <row r="257" spans="1:6" x14ac:dyDescent="0.25">
      <c r="A257" s="1" t="s">
        <v>6</v>
      </c>
      <c r="B257" s="4" t="s">
        <v>11</v>
      </c>
      <c r="C257" s="3">
        <v>39</v>
      </c>
      <c r="D257" s="3">
        <v>21</v>
      </c>
      <c r="E257" s="3">
        <v>21</v>
      </c>
      <c r="F257" s="3">
        <v>25</v>
      </c>
    </row>
    <row r="258" spans="1:6" x14ac:dyDescent="0.25">
      <c r="A258" s="1" t="s">
        <v>15</v>
      </c>
      <c r="B258" s="4" t="s">
        <v>11</v>
      </c>
      <c r="C258" s="3">
        <v>53</v>
      </c>
      <c r="D258" s="3">
        <v>25</v>
      </c>
      <c r="E258" s="3">
        <v>19</v>
      </c>
      <c r="F258" s="3">
        <v>18</v>
      </c>
    </row>
    <row r="259" spans="1:6" x14ac:dyDescent="0.25">
      <c r="A259" s="1" t="s">
        <v>16</v>
      </c>
      <c r="B259" s="4" t="s">
        <v>11</v>
      </c>
      <c r="C259" s="3">
        <v>46</v>
      </c>
      <c r="D259" s="3">
        <v>17</v>
      </c>
      <c r="E259" s="3">
        <v>23</v>
      </c>
      <c r="F259" s="3">
        <v>26</v>
      </c>
    </row>
    <row r="260" spans="1:6" x14ac:dyDescent="0.25">
      <c r="A260" s="1" t="s">
        <v>17</v>
      </c>
      <c r="B260" s="4" t="s">
        <v>11</v>
      </c>
      <c r="C260" s="3">
        <v>34</v>
      </c>
      <c r="D260" s="3">
        <v>24</v>
      </c>
      <c r="E260" s="3">
        <v>25</v>
      </c>
      <c r="F260" s="3">
        <v>30</v>
      </c>
    </row>
    <row r="261" spans="1:6" x14ac:dyDescent="0.25">
      <c r="A261" s="1" t="s">
        <v>18</v>
      </c>
      <c r="B261" s="4" t="s">
        <v>11</v>
      </c>
      <c r="C261" s="3">
        <v>88</v>
      </c>
      <c r="D261" s="3">
        <v>37</v>
      </c>
      <c r="E261" s="3">
        <v>25</v>
      </c>
      <c r="F261" s="3">
        <v>31</v>
      </c>
    </row>
    <row r="262" spans="1:6" x14ac:dyDescent="0.25">
      <c r="A262" s="1" t="s">
        <v>6</v>
      </c>
      <c r="B262" s="4" t="s">
        <v>11</v>
      </c>
      <c r="C262" s="3">
        <v>47</v>
      </c>
      <c r="D262" s="3">
        <v>27</v>
      </c>
      <c r="E262" s="3">
        <v>30</v>
      </c>
      <c r="F262" s="3">
        <v>25</v>
      </c>
    </row>
    <row r="263" spans="1:6" x14ac:dyDescent="0.25">
      <c r="A263" s="1" t="s">
        <v>15</v>
      </c>
      <c r="B263" s="4" t="s">
        <v>11</v>
      </c>
      <c r="C263" s="3">
        <v>33</v>
      </c>
      <c r="D263" s="3">
        <v>24</v>
      </c>
      <c r="E263" s="3">
        <v>30</v>
      </c>
      <c r="F263" s="3">
        <v>27</v>
      </c>
    </row>
    <row r="264" spans="1:6" x14ac:dyDescent="0.25">
      <c r="A264" s="1" t="s">
        <v>16</v>
      </c>
      <c r="B264" s="4" t="s">
        <v>11</v>
      </c>
      <c r="C264" s="3">
        <v>55</v>
      </c>
      <c r="D264" s="3">
        <v>15</v>
      </c>
      <c r="E264" s="3">
        <v>39</v>
      </c>
      <c r="F264" s="3">
        <v>24</v>
      </c>
    </row>
    <row r="265" spans="1:6" x14ac:dyDescent="0.25">
      <c r="A265" s="1" t="s">
        <v>17</v>
      </c>
      <c r="B265" s="4" t="s">
        <v>11</v>
      </c>
      <c r="C265" s="3">
        <v>58</v>
      </c>
      <c r="D265" s="3">
        <v>30</v>
      </c>
      <c r="E265" s="3">
        <v>22</v>
      </c>
      <c r="F265" s="3">
        <v>25</v>
      </c>
    </row>
    <row r="266" spans="1:6" x14ac:dyDescent="0.25">
      <c r="A266" s="1" t="s">
        <v>18</v>
      </c>
      <c r="B266" s="4" t="s">
        <v>11</v>
      </c>
      <c r="C266" s="3">
        <v>72</v>
      </c>
      <c r="D266" s="3">
        <v>46</v>
      </c>
      <c r="E266" s="3">
        <v>43</v>
      </c>
      <c r="F266" s="3">
        <v>50</v>
      </c>
    </row>
    <row r="267" spans="1:6" x14ac:dyDescent="0.25">
      <c r="A267" s="1" t="s">
        <v>6</v>
      </c>
      <c r="B267" s="4" t="s">
        <v>11</v>
      </c>
      <c r="C267" s="3">
        <v>43</v>
      </c>
      <c r="D267" s="3">
        <v>21</v>
      </c>
      <c r="E267" s="3">
        <v>17</v>
      </c>
      <c r="F267" s="3">
        <v>19</v>
      </c>
    </row>
    <row r="268" spans="1:6" x14ac:dyDescent="0.25">
      <c r="A268" s="1" t="s">
        <v>15</v>
      </c>
      <c r="B268" s="4" t="s">
        <v>11</v>
      </c>
      <c r="C268" s="3">
        <v>49</v>
      </c>
      <c r="D268" s="3">
        <v>20</v>
      </c>
      <c r="E268" s="3">
        <v>20</v>
      </c>
      <c r="F268" s="3">
        <v>21</v>
      </c>
    </row>
    <row r="269" spans="1:6" x14ac:dyDescent="0.25">
      <c r="A269" s="1" t="s">
        <v>16</v>
      </c>
      <c r="B269" s="4" t="s">
        <v>11</v>
      </c>
      <c r="C269" s="3">
        <v>48</v>
      </c>
      <c r="D269" s="3">
        <v>23</v>
      </c>
      <c r="E269" s="3">
        <v>23</v>
      </c>
      <c r="F269" s="3">
        <v>29</v>
      </c>
    </row>
    <row r="270" spans="1:6" x14ac:dyDescent="0.25">
      <c r="A270" s="1" t="s">
        <v>17</v>
      </c>
      <c r="B270" s="4" t="s">
        <v>11</v>
      </c>
      <c r="C270" s="3">
        <v>49</v>
      </c>
      <c r="D270" s="3">
        <v>25</v>
      </c>
      <c r="E270" s="3">
        <v>22</v>
      </c>
      <c r="F270" s="3">
        <v>17</v>
      </c>
    </row>
    <row r="271" spans="1:6" x14ac:dyDescent="0.25">
      <c r="A271" s="1" t="s">
        <v>18</v>
      </c>
      <c r="B271" s="4" t="s">
        <v>11</v>
      </c>
      <c r="C271" s="3">
        <v>73</v>
      </c>
      <c r="D271" s="3">
        <v>50</v>
      </c>
      <c r="E271" s="3">
        <v>27</v>
      </c>
      <c r="F271" s="3">
        <v>50</v>
      </c>
    </row>
    <row r="272" spans="1:6" x14ac:dyDescent="0.25">
      <c r="A272" s="1" t="s">
        <v>6</v>
      </c>
      <c r="B272" s="4" t="s">
        <v>11</v>
      </c>
      <c r="C272" s="3">
        <v>48</v>
      </c>
      <c r="D272" s="3">
        <v>24</v>
      </c>
      <c r="E272" s="3">
        <v>20</v>
      </c>
      <c r="F272" s="3">
        <v>28</v>
      </c>
    </row>
    <row r="273" spans="1:6" x14ac:dyDescent="0.25">
      <c r="A273" s="1" t="s">
        <v>15</v>
      </c>
      <c r="B273" s="4" t="s">
        <v>11</v>
      </c>
      <c r="C273" s="3">
        <v>43</v>
      </c>
      <c r="D273" s="3">
        <v>27</v>
      </c>
      <c r="E273" s="3">
        <v>22</v>
      </c>
      <c r="F273" s="3">
        <v>27</v>
      </c>
    </row>
    <row r="274" spans="1:6" x14ac:dyDescent="0.25">
      <c r="A274" s="1" t="s">
        <v>16</v>
      </c>
      <c r="B274" s="4" t="s">
        <v>11</v>
      </c>
      <c r="C274" s="3">
        <v>38</v>
      </c>
      <c r="D274" s="3">
        <v>24</v>
      </c>
      <c r="E274" s="3">
        <v>36</v>
      </c>
      <c r="F274" s="3">
        <v>21</v>
      </c>
    </row>
    <row r="275" spans="1:6" x14ac:dyDescent="0.25">
      <c r="A275" s="1" t="s">
        <v>17</v>
      </c>
      <c r="B275" s="4" t="s">
        <v>11</v>
      </c>
      <c r="C275" s="3">
        <v>57</v>
      </c>
      <c r="D275" s="3">
        <v>24</v>
      </c>
      <c r="E275" s="3">
        <v>21</v>
      </c>
      <c r="F275" s="3">
        <v>30</v>
      </c>
    </row>
    <row r="276" spans="1:6" x14ac:dyDescent="0.25">
      <c r="A276" s="1" t="s">
        <v>18</v>
      </c>
      <c r="B276" s="4" t="s">
        <v>11</v>
      </c>
      <c r="C276" s="3">
        <v>75</v>
      </c>
      <c r="D276" s="3">
        <v>37</v>
      </c>
      <c r="E276" s="3">
        <v>57</v>
      </c>
      <c r="F276" s="3">
        <v>45</v>
      </c>
    </row>
    <row r="277" spans="1:6" x14ac:dyDescent="0.25">
      <c r="A277" s="1" t="s">
        <v>6</v>
      </c>
      <c r="B277" s="4" t="s">
        <v>11</v>
      </c>
      <c r="C277" s="3">
        <v>50</v>
      </c>
      <c r="D277" s="3">
        <v>27</v>
      </c>
      <c r="E277" s="3">
        <v>27</v>
      </c>
      <c r="F277" s="3">
        <v>13</v>
      </c>
    </row>
    <row r="278" spans="1:6" x14ac:dyDescent="0.25">
      <c r="A278" s="1" t="s">
        <v>15</v>
      </c>
      <c r="B278" s="4" t="s">
        <v>11</v>
      </c>
      <c r="C278" s="3">
        <v>37</v>
      </c>
      <c r="D278" s="3">
        <v>23</v>
      </c>
      <c r="E278" s="3">
        <v>14</v>
      </c>
      <c r="F278" s="3">
        <v>25</v>
      </c>
    </row>
    <row r="279" spans="1:6" x14ac:dyDescent="0.25">
      <c r="A279" s="1" t="s">
        <v>16</v>
      </c>
      <c r="B279" s="4" t="s">
        <v>11</v>
      </c>
      <c r="C279" s="3">
        <v>48</v>
      </c>
      <c r="D279" s="3">
        <v>21</v>
      </c>
      <c r="E279" s="3">
        <v>22</v>
      </c>
      <c r="F279" s="3">
        <v>35</v>
      </c>
    </row>
    <row r="280" spans="1:6" x14ac:dyDescent="0.25">
      <c r="A280" s="1" t="s">
        <v>17</v>
      </c>
      <c r="B280" s="4" t="s">
        <v>11</v>
      </c>
      <c r="C280" s="3">
        <v>46</v>
      </c>
      <c r="D280" s="3">
        <v>13</v>
      </c>
      <c r="E280" s="3">
        <v>17</v>
      </c>
      <c r="F280" s="3">
        <v>22</v>
      </c>
    </row>
    <row r="281" spans="1:6" x14ac:dyDescent="0.25">
      <c r="A281" s="1" t="s">
        <v>18</v>
      </c>
      <c r="B281" s="4" t="s">
        <v>11</v>
      </c>
      <c r="C281" s="3">
        <v>76</v>
      </c>
      <c r="D281" s="3">
        <v>50</v>
      </c>
      <c r="E281" s="3">
        <v>39</v>
      </c>
      <c r="F281" s="3">
        <v>40</v>
      </c>
    </row>
    <row r="282" spans="1:6" x14ac:dyDescent="0.25">
      <c r="A282" s="1" t="s">
        <v>6</v>
      </c>
      <c r="B282" s="4" t="s">
        <v>12</v>
      </c>
      <c r="C282" s="3">
        <v>35</v>
      </c>
      <c r="D282" s="3">
        <v>23</v>
      </c>
      <c r="E282" s="3">
        <v>14</v>
      </c>
      <c r="F282" s="3">
        <v>22</v>
      </c>
    </row>
    <row r="283" spans="1:6" x14ac:dyDescent="0.25">
      <c r="A283" s="1" t="s">
        <v>15</v>
      </c>
      <c r="B283" s="4" t="s">
        <v>12</v>
      </c>
      <c r="C283" s="3">
        <v>36</v>
      </c>
      <c r="D283" s="3">
        <v>19</v>
      </c>
      <c r="E283" s="3">
        <v>14</v>
      </c>
      <c r="F283" s="3">
        <v>20</v>
      </c>
    </row>
    <row r="284" spans="1:6" x14ac:dyDescent="0.25">
      <c r="A284" s="1" t="s">
        <v>16</v>
      </c>
      <c r="B284" s="4" t="s">
        <v>12</v>
      </c>
      <c r="C284" s="3">
        <v>27</v>
      </c>
      <c r="D284" s="3">
        <v>15</v>
      </c>
      <c r="E284" s="3">
        <v>17</v>
      </c>
      <c r="F284" s="3">
        <v>23</v>
      </c>
    </row>
    <row r="285" spans="1:6" x14ac:dyDescent="0.25">
      <c r="A285" s="1" t="s">
        <v>17</v>
      </c>
      <c r="B285" s="4" t="s">
        <v>12</v>
      </c>
      <c r="C285" s="3">
        <v>39</v>
      </c>
      <c r="D285" s="3">
        <v>14</v>
      </c>
      <c r="E285" s="3">
        <v>17</v>
      </c>
      <c r="F285" s="3">
        <v>18</v>
      </c>
    </row>
    <row r="286" spans="1:6" x14ac:dyDescent="0.25">
      <c r="A286" s="1" t="s">
        <v>18</v>
      </c>
      <c r="B286" s="4" t="s">
        <v>12</v>
      </c>
      <c r="C286" s="3">
        <v>57</v>
      </c>
      <c r="D286" s="3">
        <v>35</v>
      </c>
      <c r="E286" s="3">
        <v>29</v>
      </c>
      <c r="F286" s="3">
        <v>30</v>
      </c>
    </row>
    <row r="287" spans="1:6" x14ac:dyDescent="0.25">
      <c r="A287" s="1" t="s">
        <v>6</v>
      </c>
      <c r="B287" s="4" t="s">
        <v>12</v>
      </c>
      <c r="C287" s="3">
        <v>35</v>
      </c>
      <c r="D287" s="3">
        <v>15</v>
      </c>
      <c r="E287" s="3">
        <v>23</v>
      </c>
      <c r="F287" s="3">
        <v>19</v>
      </c>
    </row>
    <row r="288" spans="1:6" x14ac:dyDescent="0.25">
      <c r="A288" s="1" t="s">
        <v>15</v>
      </c>
      <c r="B288" s="4" t="s">
        <v>12</v>
      </c>
      <c r="C288" s="3">
        <v>37</v>
      </c>
      <c r="D288" s="3">
        <v>13</v>
      </c>
      <c r="E288" s="3">
        <v>19</v>
      </c>
      <c r="F288" s="3">
        <v>17</v>
      </c>
    </row>
    <row r="289" spans="1:6" x14ac:dyDescent="0.25">
      <c r="A289" s="1" t="s">
        <v>16</v>
      </c>
      <c r="B289" s="4" t="s">
        <v>12</v>
      </c>
      <c r="C289" s="3">
        <v>32</v>
      </c>
      <c r="D289" s="3">
        <v>21</v>
      </c>
      <c r="E289" s="3">
        <v>9</v>
      </c>
      <c r="F289" s="3">
        <v>22</v>
      </c>
    </row>
    <row r="290" spans="1:6" x14ac:dyDescent="0.25">
      <c r="A290" s="1" t="s">
        <v>17</v>
      </c>
      <c r="B290" s="4" t="s">
        <v>12</v>
      </c>
      <c r="C290" s="3">
        <v>30</v>
      </c>
      <c r="D290" s="3">
        <v>19</v>
      </c>
      <c r="E290" s="3">
        <v>18</v>
      </c>
      <c r="F290" s="3">
        <v>27</v>
      </c>
    </row>
    <row r="291" spans="1:6" x14ac:dyDescent="0.25">
      <c r="A291" s="1" t="s">
        <v>18</v>
      </c>
      <c r="B291" s="4" t="s">
        <v>12</v>
      </c>
      <c r="C291" s="3">
        <v>56</v>
      </c>
      <c r="D291" s="3">
        <v>30</v>
      </c>
      <c r="E291" s="3">
        <v>27</v>
      </c>
      <c r="F291" s="3">
        <v>31</v>
      </c>
    </row>
    <row r="292" spans="1:6" x14ac:dyDescent="0.25">
      <c r="A292" s="1" t="s">
        <v>6</v>
      </c>
      <c r="B292" s="4" t="s">
        <v>12</v>
      </c>
      <c r="C292" s="3">
        <v>22</v>
      </c>
      <c r="D292" s="3">
        <v>20</v>
      </c>
      <c r="E292" s="3">
        <v>17</v>
      </c>
      <c r="F292" s="3">
        <v>18</v>
      </c>
    </row>
    <row r="293" spans="1:6" x14ac:dyDescent="0.25">
      <c r="A293" s="1" t="s">
        <v>15</v>
      </c>
      <c r="B293" s="4" t="s">
        <v>12</v>
      </c>
      <c r="C293" s="3">
        <v>38</v>
      </c>
      <c r="D293" s="3">
        <v>21</v>
      </c>
      <c r="E293" s="3">
        <v>13</v>
      </c>
      <c r="F293" s="3">
        <v>17</v>
      </c>
    </row>
    <row r="294" spans="1:6" x14ac:dyDescent="0.25">
      <c r="A294" s="1" t="s">
        <v>16</v>
      </c>
      <c r="B294" s="4" t="s">
        <v>12</v>
      </c>
      <c r="C294" s="3">
        <v>29</v>
      </c>
      <c r="D294" s="3">
        <v>25</v>
      </c>
      <c r="E294" s="3">
        <v>14</v>
      </c>
      <c r="F294" s="3">
        <v>16</v>
      </c>
    </row>
    <row r="295" spans="1:6" x14ac:dyDescent="0.25">
      <c r="A295" s="1" t="s">
        <v>17</v>
      </c>
      <c r="B295" s="4" t="s">
        <v>12</v>
      </c>
      <c r="C295" s="3">
        <v>30</v>
      </c>
      <c r="D295" s="3">
        <v>21</v>
      </c>
      <c r="E295" s="3">
        <v>17</v>
      </c>
      <c r="F295" s="3">
        <v>21</v>
      </c>
    </row>
    <row r="296" spans="1:6" x14ac:dyDescent="0.25">
      <c r="A296" s="1" t="s">
        <v>18</v>
      </c>
      <c r="B296" s="4" t="s">
        <v>12</v>
      </c>
      <c r="C296" s="3">
        <v>46</v>
      </c>
      <c r="D296" s="3">
        <v>27</v>
      </c>
      <c r="E296" s="3">
        <v>34</v>
      </c>
      <c r="F296" s="3">
        <v>27</v>
      </c>
    </row>
    <row r="297" spans="1:6" x14ac:dyDescent="0.25">
      <c r="A297" s="1" t="s">
        <v>6</v>
      </c>
      <c r="B297" s="4" t="s">
        <v>12</v>
      </c>
      <c r="C297" s="3">
        <v>30</v>
      </c>
      <c r="D297" s="3">
        <v>16</v>
      </c>
      <c r="E297" s="3">
        <v>13</v>
      </c>
      <c r="F297" s="3">
        <v>16</v>
      </c>
    </row>
    <row r="298" spans="1:6" x14ac:dyDescent="0.25">
      <c r="A298" s="1" t="s">
        <v>15</v>
      </c>
      <c r="B298" s="4" t="s">
        <v>12</v>
      </c>
      <c r="C298" s="3">
        <v>39</v>
      </c>
      <c r="D298" s="3">
        <v>14</v>
      </c>
      <c r="E298" s="3">
        <v>14</v>
      </c>
      <c r="F298" s="3">
        <v>20</v>
      </c>
    </row>
    <row r="299" spans="1:6" x14ac:dyDescent="0.25">
      <c r="A299" s="1" t="s">
        <v>16</v>
      </c>
      <c r="B299" s="4" t="s">
        <v>12</v>
      </c>
      <c r="C299" s="3">
        <v>26</v>
      </c>
      <c r="D299" s="3">
        <v>21</v>
      </c>
      <c r="E299" s="3">
        <v>8</v>
      </c>
      <c r="F299" s="3">
        <v>21</v>
      </c>
    </row>
    <row r="300" spans="1:6" x14ac:dyDescent="0.25">
      <c r="A300" s="1" t="s">
        <v>17</v>
      </c>
      <c r="B300" s="4" t="s">
        <v>12</v>
      </c>
      <c r="C300" s="3">
        <v>27</v>
      </c>
      <c r="D300" s="3">
        <v>19</v>
      </c>
      <c r="E300" s="3">
        <v>14</v>
      </c>
      <c r="F300" s="3">
        <v>16</v>
      </c>
    </row>
    <row r="301" spans="1:6" x14ac:dyDescent="0.25">
      <c r="A301" s="1" t="s">
        <v>18</v>
      </c>
      <c r="B301" s="4" t="s">
        <v>12</v>
      </c>
      <c r="C301" s="3">
        <v>69</v>
      </c>
      <c r="D301" s="3">
        <v>34</v>
      </c>
      <c r="E301" s="3">
        <v>27</v>
      </c>
      <c r="F301" s="3">
        <v>29</v>
      </c>
    </row>
    <row r="302" spans="1:6" x14ac:dyDescent="0.25">
      <c r="A302" s="1" t="s">
        <v>6</v>
      </c>
      <c r="B302" s="4" t="s">
        <v>12</v>
      </c>
      <c r="C302" s="3">
        <v>37</v>
      </c>
      <c r="D302" s="3">
        <v>18</v>
      </c>
      <c r="E302" s="3">
        <v>21</v>
      </c>
      <c r="F302" s="3">
        <v>11</v>
      </c>
    </row>
    <row r="303" spans="1:6" x14ac:dyDescent="0.25">
      <c r="A303" s="1" t="s">
        <v>15</v>
      </c>
      <c r="B303" s="4" t="s">
        <v>12</v>
      </c>
      <c r="C303" s="3">
        <v>35</v>
      </c>
      <c r="D303" s="3">
        <v>12</v>
      </c>
      <c r="E303" s="3">
        <v>9</v>
      </c>
      <c r="F303" s="3">
        <v>20</v>
      </c>
    </row>
    <row r="304" spans="1:6" x14ac:dyDescent="0.25">
      <c r="A304" s="1" t="s">
        <v>16</v>
      </c>
      <c r="B304" s="4" t="s">
        <v>12</v>
      </c>
      <c r="C304" s="3">
        <v>33</v>
      </c>
      <c r="D304" s="3">
        <v>14</v>
      </c>
      <c r="E304" s="3">
        <v>20</v>
      </c>
      <c r="F304" s="3">
        <v>17</v>
      </c>
    </row>
    <row r="305" spans="1:6" x14ac:dyDescent="0.25">
      <c r="A305" s="1" t="s">
        <v>17</v>
      </c>
      <c r="B305" s="4" t="s">
        <v>12</v>
      </c>
      <c r="C305" s="3">
        <v>28</v>
      </c>
      <c r="D305" s="3">
        <v>25</v>
      </c>
      <c r="E305" s="3">
        <v>16</v>
      </c>
      <c r="F305" s="3">
        <v>18</v>
      </c>
    </row>
    <row r="306" spans="1:6" x14ac:dyDescent="0.25">
      <c r="A306" s="1" t="s">
        <v>18</v>
      </c>
      <c r="B306" s="4" t="s">
        <v>12</v>
      </c>
      <c r="C306" s="3">
        <v>55</v>
      </c>
      <c r="D306" s="3">
        <v>29</v>
      </c>
      <c r="E306" s="3">
        <v>18</v>
      </c>
      <c r="F306" s="3">
        <v>29</v>
      </c>
    </row>
    <row r="307" spans="1:6" x14ac:dyDescent="0.25">
      <c r="A307" s="1" t="s">
        <v>6</v>
      </c>
      <c r="B307" s="4" t="s">
        <v>12</v>
      </c>
      <c r="C307" s="3">
        <v>44</v>
      </c>
      <c r="D307" s="3">
        <v>15</v>
      </c>
      <c r="E307" s="3">
        <v>20</v>
      </c>
      <c r="F307" s="3">
        <v>10</v>
      </c>
    </row>
    <row r="308" spans="1:6" x14ac:dyDescent="0.25">
      <c r="A308" s="1" t="s">
        <v>15</v>
      </c>
      <c r="B308" s="4" t="s">
        <v>12</v>
      </c>
      <c r="C308" s="3">
        <v>37</v>
      </c>
      <c r="D308" s="3">
        <v>17</v>
      </c>
      <c r="E308" s="3">
        <v>8</v>
      </c>
      <c r="F308" s="3">
        <v>8</v>
      </c>
    </row>
    <row r="309" spans="1:6" x14ac:dyDescent="0.25">
      <c r="A309" s="1" t="s">
        <v>16</v>
      </c>
      <c r="B309" s="4" t="s">
        <v>12</v>
      </c>
      <c r="C309" s="3">
        <v>29</v>
      </c>
      <c r="D309" s="3">
        <v>18</v>
      </c>
      <c r="E309" s="3">
        <v>23</v>
      </c>
      <c r="F309" s="3">
        <v>24</v>
      </c>
    </row>
    <row r="310" spans="1:6" x14ac:dyDescent="0.25">
      <c r="A310" s="1" t="s">
        <v>17</v>
      </c>
      <c r="B310" s="4" t="s">
        <v>12</v>
      </c>
      <c r="C310" s="3">
        <v>19</v>
      </c>
      <c r="D310" s="3">
        <v>17</v>
      </c>
      <c r="E310" s="3">
        <v>18</v>
      </c>
      <c r="F310" s="3">
        <v>12</v>
      </c>
    </row>
    <row r="311" spans="1:6" x14ac:dyDescent="0.25">
      <c r="A311" s="1" t="s">
        <v>18</v>
      </c>
      <c r="B311" s="4" t="s">
        <v>12</v>
      </c>
      <c r="C311" s="3">
        <v>54</v>
      </c>
      <c r="D311" s="3">
        <v>31</v>
      </c>
      <c r="E311" s="3">
        <v>39</v>
      </c>
      <c r="F311" s="3">
        <v>26</v>
      </c>
    </row>
    <row r="312" spans="1:6" x14ac:dyDescent="0.25">
      <c r="A312" s="1" t="s">
        <v>6</v>
      </c>
      <c r="B312" s="4" t="s">
        <v>12</v>
      </c>
      <c r="C312" s="3">
        <v>22</v>
      </c>
      <c r="D312" s="3">
        <v>11</v>
      </c>
      <c r="E312" s="3">
        <v>23</v>
      </c>
      <c r="F312" s="3">
        <v>23</v>
      </c>
    </row>
    <row r="313" spans="1:6" x14ac:dyDescent="0.25">
      <c r="A313" s="1" t="s">
        <v>15</v>
      </c>
      <c r="B313" s="4" t="s">
        <v>12</v>
      </c>
      <c r="C313" s="3">
        <v>31</v>
      </c>
      <c r="D313" s="3">
        <v>13</v>
      </c>
      <c r="E313" s="3">
        <v>8</v>
      </c>
      <c r="F313" s="3">
        <v>16</v>
      </c>
    </row>
    <row r="314" spans="1:6" x14ac:dyDescent="0.25">
      <c r="A314" s="1" t="s">
        <v>16</v>
      </c>
      <c r="B314" s="4" t="s">
        <v>12</v>
      </c>
      <c r="C314" s="3">
        <v>31</v>
      </c>
      <c r="D314" s="3">
        <v>19</v>
      </c>
      <c r="E314" s="3">
        <v>14</v>
      </c>
      <c r="F314" s="3">
        <v>16</v>
      </c>
    </row>
    <row r="315" spans="1:6" x14ac:dyDescent="0.25">
      <c r="A315" s="1" t="s">
        <v>17</v>
      </c>
      <c r="B315" s="4" t="s">
        <v>12</v>
      </c>
      <c r="C315" s="3">
        <v>32</v>
      </c>
      <c r="D315" s="3">
        <v>19</v>
      </c>
      <c r="E315" s="3">
        <v>25</v>
      </c>
      <c r="F315" s="3">
        <v>15</v>
      </c>
    </row>
    <row r="316" spans="1:6" x14ac:dyDescent="0.25">
      <c r="A316" s="1" t="s">
        <v>18</v>
      </c>
      <c r="B316" s="4" t="s">
        <v>12</v>
      </c>
      <c r="C316" s="3">
        <v>59</v>
      </c>
      <c r="D316" s="3">
        <v>26</v>
      </c>
      <c r="E316" s="3">
        <v>27</v>
      </c>
      <c r="F316" s="3">
        <v>37</v>
      </c>
    </row>
    <row r="317" spans="1:6" x14ac:dyDescent="0.25">
      <c r="A317" s="1" t="s">
        <v>6</v>
      </c>
      <c r="B317" s="4" t="s">
        <v>12</v>
      </c>
      <c r="C317" s="3">
        <v>23</v>
      </c>
      <c r="D317" s="3">
        <v>21</v>
      </c>
      <c r="E317" s="3">
        <v>19</v>
      </c>
      <c r="F317" s="3">
        <v>14</v>
      </c>
    </row>
    <row r="318" spans="1:6" x14ac:dyDescent="0.25">
      <c r="A318" s="1" t="s">
        <v>15</v>
      </c>
      <c r="B318" s="4" t="s">
        <v>12</v>
      </c>
      <c r="C318" s="3">
        <v>33</v>
      </c>
      <c r="D318" s="3">
        <v>16</v>
      </c>
      <c r="E318" s="3">
        <v>13</v>
      </c>
      <c r="F318" s="3">
        <v>20</v>
      </c>
    </row>
    <row r="319" spans="1:6" x14ac:dyDescent="0.25">
      <c r="A319" s="1" t="s">
        <v>16</v>
      </c>
      <c r="B319" s="4" t="s">
        <v>12</v>
      </c>
      <c r="C319" s="3">
        <v>37</v>
      </c>
      <c r="D319" s="3">
        <v>17</v>
      </c>
      <c r="E319" s="3">
        <v>15</v>
      </c>
      <c r="F319" s="3">
        <v>25</v>
      </c>
    </row>
    <row r="320" spans="1:6" x14ac:dyDescent="0.25">
      <c r="A320" s="1" t="s">
        <v>17</v>
      </c>
      <c r="B320" s="4" t="s">
        <v>12</v>
      </c>
      <c r="C320" s="3">
        <v>22</v>
      </c>
      <c r="D320" s="3">
        <v>17</v>
      </c>
      <c r="E320" s="3">
        <v>17</v>
      </c>
      <c r="F320" s="3">
        <v>11</v>
      </c>
    </row>
    <row r="321" spans="1:6" x14ac:dyDescent="0.25">
      <c r="A321" s="1" t="s">
        <v>18</v>
      </c>
      <c r="B321" s="4" t="s">
        <v>12</v>
      </c>
      <c r="C321" s="3">
        <v>52</v>
      </c>
      <c r="D321" s="3">
        <v>30</v>
      </c>
      <c r="E321" s="3">
        <v>24</v>
      </c>
      <c r="F321" s="3">
        <v>29</v>
      </c>
    </row>
    <row r="322" spans="1:6" x14ac:dyDescent="0.25">
      <c r="A322" s="1" t="s">
        <v>6</v>
      </c>
      <c r="B322" s="4" t="s">
        <v>12</v>
      </c>
      <c r="C322" s="3">
        <v>36</v>
      </c>
      <c r="D322" s="3">
        <v>17</v>
      </c>
      <c r="E322" s="3">
        <v>19</v>
      </c>
      <c r="F322" s="3">
        <v>18</v>
      </c>
    </row>
    <row r="323" spans="1:6" x14ac:dyDescent="0.25">
      <c r="A323" s="1" t="s">
        <v>15</v>
      </c>
      <c r="B323" s="4" t="s">
        <v>12</v>
      </c>
      <c r="C323" s="3">
        <v>35</v>
      </c>
      <c r="D323" s="3">
        <v>16</v>
      </c>
      <c r="E323" s="3">
        <v>23</v>
      </c>
      <c r="F323" s="3">
        <v>21</v>
      </c>
    </row>
    <row r="324" spans="1:6" x14ac:dyDescent="0.25">
      <c r="A324" s="1" t="s">
        <v>16</v>
      </c>
      <c r="B324" s="4" t="s">
        <v>12</v>
      </c>
      <c r="C324" s="3">
        <v>36</v>
      </c>
      <c r="D324" s="3">
        <v>9</v>
      </c>
      <c r="E324" s="3">
        <v>23</v>
      </c>
      <c r="F324" s="3">
        <v>16</v>
      </c>
    </row>
    <row r="325" spans="1:6" x14ac:dyDescent="0.25">
      <c r="A325" s="1" t="s">
        <v>17</v>
      </c>
      <c r="B325" s="4" t="s">
        <v>12</v>
      </c>
      <c r="C325" s="3">
        <v>25</v>
      </c>
      <c r="D325" s="3">
        <v>11</v>
      </c>
      <c r="E325" s="3">
        <v>16</v>
      </c>
      <c r="F325" s="3">
        <v>13</v>
      </c>
    </row>
    <row r="326" spans="1:6" x14ac:dyDescent="0.25">
      <c r="A326" s="1" t="s">
        <v>18</v>
      </c>
      <c r="B326" s="4" t="s">
        <v>12</v>
      </c>
      <c r="C326" s="3">
        <v>61</v>
      </c>
      <c r="D326" s="3">
        <v>32</v>
      </c>
      <c r="E326" s="3">
        <v>32</v>
      </c>
      <c r="F326" s="3">
        <v>29</v>
      </c>
    </row>
    <row r="327" spans="1:6" x14ac:dyDescent="0.25">
      <c r="A327" s="1" t="s">
        <v>6</v>
      </c>
      <c r="B327" s="4" t="s">
        <v>12</v>
      </c>
      <c r="C327" s="3">
        <v>30</v>
      </c>
      <c r="D327" s="3">
        <v>17</v>
      </c>
      <c r="E327" s="3">
        <v>20</v>
      </c>
      <c r="F327" s="3">
        <v>17</v>
      </c>
    </row>
    <row r="328" spans="1:6" x14ac:dyDescent="0.25">
      <c r="A328" s="1" t="s">
        <v>15</v>
      </c>
      <c r="B328" s="4" t="s">
        <v>12</v>
      </c>
      <c r="C328" s="3">
        <v>39</v>
      </c>
      <c r="D328" s="3">
        <v>17</v>
      </c>
      <c r="E328" s="3">
        <v>16</v>
      </c>
      <c r="F328" s="3">
        <v>11</v>
      </c>
    </row>
    <row r="329" spans="1:6" x14ac:dyDescent="0.25">
      <c r="A329" s="1" t="s">
        <v>16</v>
      </c>
      <c r="B329" s="4" t="s">
        <v>12</v>
      </c>
      <c r="C329" s="3">
        <v>31</v>
      </c>
      <c r="D329" s="3">
        <v>14</v>
      </c>
      <c r="E329" s="3">
        <v>16</v>
      </c>
      <c r="F329" s="3">
        <v>25</v>
      </c>
    </row>
    <row r="330" spans="1:6" x14ac:dyDescent="0.25">
      <c r="A330" s="1" t="s">
        <v>17</v>
      </c>
      <c r="B330" s="4" t="s">
        <v>12</v>
      </c>
      <c r="C330" s="3">
        <v>32</v>
      </c>
      <c r="D330" s="3">
        <v>16</v>
      </c>
      <c r="E330" s="3">
        <v>18</v>
      </c>
      <c r="F330" s="3">
        <v>15</v>
      </c>
    </row>
    <row r="331" spans="1:6" x14ac:dyDescent="0.25">
      <c r="A331" s="1" t="s">
        <v>18</v>
      </c>
      <c r="B331" s="4" t="s">
        <v>12</v>
      </c>
      <c r="C331" s="3">
        <v>59</v>
      </c>
      <c r="D331" s="3">
        <v>29</v>
      </c>
      <c r="E331" s="3">
        <v>29</v>
      </c>
      <c r="F331" s="3">
        <v>19</v>
      </c>
    </row>
    <row r="332" spans="1:6" x14ac:dyDescent="0.25">
      <c r="A332" s="1" t="s">
        <v>6</v>
      </c>
      <c r="B332" s="4" t="s">
        <v>13</v>
      </c>
      <c r="C332" s="3">
        <v>23</v>
      </c>
      <c r="D332" s="3">
        <v>12</v>
      </c>
      <c r="E332" s="3">
        <v>11</v>
      </c>
      <c r="F332" s="3">
        <v>4</v>
      </c>
    </row>
    <row r="333" spans="1:6" x14ac:dyDescent="0.25">
      <c r="A333" s="1" t="s">
        <v>15</v>
      </c>
      <c r="B333" s="4" t="s">
        <v>13</v>
      </c>
      <c r="C333" s="3">
        <v>20</v>
      </c>
      <c r="D333" s="3">
        <v>15</v>
      </c>
      <c r="E333" s="3">
        <v>17</v>
      </c>
      <c r="F333" s="3">
        <v>11</v>
      </c>
    </row>
    <row r="334" spans="1:6" x14ac:dyDescent="0.25">
      <c r="A334" s="1" t="s">
        <v>16</v>
      </c>
      <c r="B334" s="4" t="s">
        <v>13</v>
      </c>
      <c r="C334" s="3">
        <v>19</v>
      </c>
      <c r="D334" s="3">
        <v>11</v>
      </c>
      <c r="E334" s="3">
        <v>10</v>
      </c>
      <c r="F334" s="3">
        <v>14</v>
      </c>
    </row>
    <row r="335" spans="1:6" x14ac:dyDescent="0.25">
      <c r="A335" s="1" t="s">
        <v>17</v>
      </c>
      <c r="B335" s="4" t="s">
        <v>13</v>
      </c>
      <c r="C335" s="3">
        <v>23</v>
      </c>
      <c r="D335" s="3">
        <v>13</v>
      </c>
      <c r="E335" s="3">
        <v>15</v>
      </c>
      <c r="F335" s="3">
        <v>12</v>
      </c>
    </row>
    <row r="336" spans="1:6" x14ac:dyDescent="0.25">
      <c r="A336" s="1" t="s">
        <v>18</v>
      </c>
      <c r="B336" s="4" t="s">
        <v>13</v>
      </c>
      <c r="C336" s="3">
        <v>43</v>
      </c>
      <c r="D336" s="3">
        <v>33</v>
      </c>
      <c r="E336" s="3">
        <v>30</v>
      </c>
      <c r="F336" s="3">
        <v>17</v>
      </c>
    </row>
    <row r="337" spans="1:6" x14ac:dyDescent="0.25">
      <c r="A337" s="1" t="s">
        <v>6</v>
      </c>
      <c r="B337" s="4" t="s">
        <v>13</v>
      </c>
      <c r="C337" s="3">
        <v>22</v>
      </c>
      <c r="D337" s="3">
        <v>15</v>
      </c>
      <c r="E337" s="3">
        <v>7</v>
      </c>
      <c r="F337" s="3">
        <v>12</v>
      </c>
    </row>
    <row r="338" spans="1:6" x14ac:dyDescent="0.25">
      <c r="A338" s="1" t="s">
        <v>15</v>
      </c>
      <c r="B338" s="4" t="s">
        <v>13</v>
      </c>
      <c r="C338" s="3">
        <v>34</v>
      </c>
      <c r="D338" s="3">
        <v>7</v>
      </c>
      <c r="E338" s="3">
        <v>15</v>
      </c>
      <c r="F338" s="3">
        <v>16</v>
      </c>
    </row>
    <row r="339" spans="1:6" x14ac:dyDescent="0.25">
      <c r="A339" s="1" t="s">
        <v>16</v>
      </c>
      <c r="B339" s="4" t="s">
        <v>13</v>
      </c>
      <c r="C339" s="3">
        <v>21</v>
      </c>
      <c r="D339" s="3">
        <v>13</v>
      </c>
      <c r="E339" s="3">
        <v>17</v>
      </c>
      <c r="F339" s="3">
        <v>9</v>
      </c>
    </row>
    <row r="340" spans="1:6" x14ac:dyDescent="0.25">
      <c r="A340" s="1" t="s">
        <v>17</v>
      </c>
      <c r="B340" s="4" t="s">
        <v>13</v>
      </c>
      <c r="C340" s="3">
        <v>27</v>
      </c>
      <c r="D340" s="3">
        <v>5</v>
      </c>
      <c r="E340" s="3">
        <v>12</v>
      </c>
      <c r="F340" s="3">
        <v>13</v>
      </c>
    </row>
    <row r="341" spans="1:6" x14ac:dyDescent="0.25">
      <c r="A341" s="1" t="s">
        <v>18</v>
      </c>
      <c r="B341" s="4" t="s">
        <v>13</v>
      </c>
      <c r="C341" s="3">
        <v>33</v>
      </c>
      <c r="D341" s="3">
        <v>25</v>
      </c>
      <c r="E341" s="3">
        <v>27</v>
      </c>
      <c r="F341" s="3">
        <v>20</v>
      </c>
    </row>
    <row r="342" spans="1:6" x14ac:dyDescent="0.25">
      <c r="A342" s="1" t="s">
        <v>6</v>
      </c>
      <c r="B342" s="4" t="s">
        <v>13</v>
      </c>
      <c r="C342" s="3">
        <v>25</v>
      </c>
      <c r="D342" s="3">
        <v>12</v>
      </c>
      <c r="E342" s="3">
        <v>20</v>
      </c>
      <c r="F342" s="3">
        <v>6</v>
      </c>
    </row>
    <row r="343" spans="1:6" x14ac:dyDescent="0.25">
      <c r="A343" s="1" t="s">
        <v>15</v>
      </c>
      <c r="B343" s="4" t="s">
        <v>13</v>
      </c>
      <c r="C343" s="3">
        <v>28</v>
      </c>
      <c r="D343" s="3">
        <v>16</v>
      </c>
      <c r="E343" s="3">
        <v>7</v>
      </c>
      <c r="F343" s="3">
        <v>10</v>
      </c>
    </row>
    <row r="344" spans="1:6" x14ac:dyDescent="0.25">
      <c r="A344" s="1" t="s">
        <v>16</v>
      </c>
      <c r="B344" s="4" t="s">
        <v>13</v>
      </c>
      <c r="C344" s="3">
        <v>22</v>
      </c>
      <c r="D344" s="3">
        <v>6</v>
      </c>
      <c r="E344" s="3">
        <v>13</v>
      </c>
      <c r="F344" s="3">
        <v>12</v>
      </c>
    </row>
    <row r="345" spans="1:6" x14ac:dyDescent="0.25">
      <c r="A345" s="1" t="s">
        <v>17</v>
      </c>
      <c r="B345" s="4" t="s">
        <v>13</v>
      </c>
      <c r="C345" s="3">
        <v>28</v>
      </c>
      <c r="D345" s="3">
        <v>11</v>
      </c>
      <c r="E345" s="3">
        <v>12</v>
      </c>
      <c r="F345" s="3">
        <v>9</v>
      </c>
    </row>
    <row r="346" spans="1:6" x14ac:dyDescent="0.25">
      <c r="A346" s="1" t="s">
        <v>18</v>
      </c>
      <c r="B346" s="4" t="s">
        <v>13</v>
      </c>
      <c r="C346" s="3">
        <v>42</v>
      </c>
      <c r="D346" s="3">
        <v>23</v>
      </c>
      <c r="E346" s="3">
        <v>26</v>
      </c>
      <c r="F346" s="3">
        <v>27</v>
      </c>
    </row>
    <row r="347" spans="1:6" x14ac:dyDescent="0.25">
      <c r="A347" s="1" t="s">
        <v>6</v>
      </c>
      <c r="B347" s="4" t="s">
        <v>13</v>
      </c>
      <c r="C347" s="3">
        <v>19</v>
      </c>
      <c r="D347" s="3">
        <v>8</v>
      </c>
      <c r="E347" s="3">
        <v>9</v>
      </c>
      <c r="F347" s="3">
        <v>15</v>
      </c>
    </row>
    <row r="348" spans="1:6" x14ac:dyDescent="0.25">
      <c r="A348" s="1" t="s">
        <v>15</v>
      </c>
      <c r="B348" s="4" t="s">
        <v>13</v>
      </c>
      <c r="C348" s="3">
        <v>25</v>
      </c>
      <c r="D348" s="3">
        <v>16</v>
      </c>
      <c r="E348" s="3">
        <v>9</v>
      </c>
      <c r="F348" s="3">
        <v>11</v>
      </c>
    </row>
    <row r="349" spans="1:6" x14ac:dyDescent="0.25">
      <c r="A349" s="1" t="s">
        <v>16</v>
      </c>
      <c r="B349" s="4" t="s">
        <v>13</v>
      </c>
      <c r="C349" s="3">
        <v>28</v>
      </c>
      <c r="D349" s="3">
        <v>12</v>
      </c>
      <c r="E349" s="3">
        <v>9</v>
      </c>
      <c r="F349" s="3">
        <v>10</v>
      </c>
    </row>
    <row r="350" spans="1:6" x14ac:dyDescent="0.25">
      <c r="A350" s="1" t="s">
        <v>17</v>
      </c>
      <c r="B350" s="4" t="s">
        <v>13</v>
      </c>
      <c r="C350" s="3">
        <v>25</v>
      </c>
      <c r="D350" s="3">
        <v>9</v>
      </c>
      <c r="E350" s="3">
        <v>16</v>
      </c>
      <c r="F350" s="3">
        <v>7</v>
      </c>
    </row>
    <row r="351" spans="1:6" x14ac:dyDescent="0.25">
      <c r="A351" s="1" t="s">
        <v>18</v>
      </c>
      <c r="B351" s="4" t="s">
        <v>13</v>
      </c>
      <c r="C351" s="3">
        <v>39</v>
      </c>
      <c r="D351" s="3">
        <v>22</v>
      </c>
      <c r="E351" s="3">
        <v>20</v>
      </c>
      <c r="F351" s="3">
        <v>24</v>
      </c>
    </row>
    <row r="352" spans="1:6" x14ac:dyDescent="0.25">
      <c r="A352" s="1" t="s">
        <v>6</v>
      </c>
      <c r="B352" s="4" t="s">
        <v>13</v>
      </c>
      <c r="C352" s="3">
        <v>19</v>
      </c>
      <c r="D352" s="3">
        <v>17</v>
      </c>
      <c r="E352" s="3">
        <v>13</v>
      </c>
      <c r="F352" s="3">
        <v>16</v>
      </c>
    </row>
    <row r="353" spans="1:6" x14ac:dyDescent="0.25">
      <c r="A353" s="1" t="s">
        <v>15</v>
      </c>
      <c r="B353" s="4" t="s">
        <v>13</v>
      </c>
      <c r="C353" s="3">
        <v>21</v>
      </c>
      <c r="D353" s="3">
        <v>10</v>
      </c>
      <c r="E353" s="3">
        <v>9</v>
      </c>
      <c r="F353" s="3">
        <v>6</v>
      </c>
    </row>
    <row r="354" spans="1:6" x14ac:dyDescent="0.25">
      <c r="A354" s="1" t="s">
        <v>16</v>
      </c>
      <c r="B354" s="4" t="s">
        <v>13</v>
      </c>
      <c r="C354" s="3">
        <v>23</v>
      </c>
      <c r="D354" s="3">
        <v>11</v>
      </c>
      <c r="E354" s="3">
        <v>11</v>
      </c>
      <c r="F354" s="3">
        <v>8</v>
      </c>
    </row>
    <row r="355" spans="1:6" x14ac:dyDescent="0.25">
      <c r="A355" s="1" t="s">
        <v>17</v>
      </c>
      <c r="B355" s="4" t="s">
        <v>13</v>
      </c>
      <c r="C355" s="3">
        <v>28</v>
      </c>
      <c r="D355" s="3">
        <v>11</v>
      </c>
      <c r="E355" s="3">
        <v>14</v>
      </c>
      <c r="F355" s="3">
        <v>13</v>
      </c>
    </row>
    <row r="356" spans="1:6" x14ac:dyDescent="0.25">
      <c r="A356" s="1" t="s">
        <v>18</v>
      </c>
      <c r="B356" s="4" t="s">
        <v>13</v>
      </c>
      <c r="C356" s="3">
        <v>44</v>
      </c>
      <c r="D356" s="3">
        <v>17</v>
      </c>
      <c r="E356" s="3">
        <v>15</v>
      </c>
      <c r="F356" s="3">
        <v>18</v>
      </c>
    </row>
    <row r="357" spans="1:6" x14ac:dyDescent="0.25">
      <c r="A357" s="1" t="s">
        <v>6</v>
      </c>
      <c r="B357" s="4" t="s">
        <v>13</v>
      </c>
      <c r="C357" s="3">
        <v>29</v>
      </c>
      <c r="D357" s="3">
        <v>7</v>
      </c>
      <c r="E357" s="3">
        <v>11</v>
      </c>
      <c r="F357" s="3">
        <v>7</v>
      </c>
    </row>
    <row r="358" spans="1:6" x14ac:dyDescent="0.25">
      <c r="A358" s="1" t="s">
        <v>15</v>
      </c>
      <c r="B358" s="4" t="s">
        <v>13</v>
      </c>
      <c r="C358" s="3">
        <v>31</v>
      </c>
      <c r="D358" s="3">
        <v>14</v>
      </c>
      <c r="E358" s="3">
        <v>14</v>
      </c>
      <c r="F358" s="3">
        <v>13</v>
      </c>
    </row>
    <row r="359" spans="1:6" x14ac:dyDescent="0.25">
      <c r="A359" s="1" t="s">
        <v>16</v>
      </c>
      <c r="B359" s="4" t="s">
        <v>13</v>
      </c>
      <c r="C359" s="3">
        <v>26</v>
      </c>
      <c r="D359" s="3">
        <v>14</v>
      </c>
      <c r="E359" s="3">
        <v>12</v>
      </c>
      <c r="F359" s="3">
        <v>8</v>
      </c>
    </row>
    <row r="360" spans="1:6" x14ac:dyDescent="0.25">
      <c r="A360" s="1" t="s">
        <v>17</v>
      </c>
      <c r="B360" s="4" t="s">
        <v>13</v>
      </c>
      <c r="C360" s="3">
        <v>22</v>
      </c>
      <c r="D360" s="3">
        <v>8</v>
      </c>
      <c r="E360" s="3">
        <v>12</v>
      </c>
      <c r="F360" s="3">
        <v>15</v>
      </c>
    </row>
    <row r="361" spans="1:6" x14ac:dyDescent="0.25">
      <c r="A361" s="1" t="s">
        <v>18</v>
      </c>
      <c r="B361" s="4" t="s">
        <v>13</v>
      </c>
      <c r="C361" s="3">
        <v>43</v>
      </c>
      <c r="D361" s="3">
        <v>27</v>
      </c>
      <c r="E361" s="3">
        <v>20</v>
      </c>
      <c r="F361" s="3">
        <v>16</v>
      </c>
    </row>
    <row r="362" spans="1:6" x14ac:dyDescent="0.25">
      <c r="A362" s="1" t="s">
        <v>6</v>
      </c>
      <c r="B362" s="4" t="s">
        <v>13</v>
      </c>
      <c r="C362" s="3">
        <v>21</v>
      </c>
      <c r="D362" s="3">
        <v>9</v>
      </c>
      <c r="E362" s="3">
        <v>11</v>
      </c>
      <c r="F362" s="3">
        <v>17</v>
      </c>
    </row>
    <row r="363" spans="1:6" x14ac:dyDescent="0.25">
      <c r="A363" s="1" t="s">
        <v>15</v>
      </c>
      <c r="B363" s="4" t="s">
        <v>13</v>
      </c>
      <c r="C363" s="3">
        <v>24</v>
      </c>
      <c r="D363" s="3">
        <v>13</v>
      </c>
      <c r="E363" s="3">
        <v>15</v>
      </c>
      <c r="F363" s="3">
        <v>9</v>
      </c>
    </row>
    <row r="364" spans="1:6" x14ac:dyDescent="0.25">
      <c r="A364" s="1" t="s">
        <v>16</v>
      </c>
      <c r="B364" s="4" t="s">
        <v>13</v>
      </c>
      <c r="C364" s="3">
        <v>18</v>
      </c>
      <c r="D364" s="3">
        <v>13</v>
      </c>
      <c r="E364" s="3">
        <v>9</v>
      </c>
      <c r="F364" s="3">
        <v>10</v>
      </c>
    </row>
    <row r="365" spans="1:6" x14ac:dyDescent="0.25">
      <c r="A365" s="1" t="s">
        <v>17</v>
      </c>
      <c r="B365" s="4" t="s">
        <v>13</v>
      </c>
      <c r="C365" s="3">
        <v>24</v>
      </c>
      <c r="D365" s="3">
        <v>11</v>
      </c>
      <c r="E365" s="3">
        <v>10</v>
      </c>
      <c r="F365" s="3">
        <v>15</v>
      </c>
    </row>
    <row r="366" spans="1:6" x14ac:dyDescent="0.25">
      <c r="A366" s="1" t="s">
        <v>18</v>
      </c>
      <c r="B366" s="4" t="s">
        <v>13</v>
      </c>
      <c r="C366" s="3">
        <v>38</v>
      </c>
      <c r="D366" s="3">
        <v>20</v>
      </c>
      <c r="E366" s="3">
        <v>23</v>
      </c>
      <c r="F366" s="3">
        <v>18</v>
      </c>
    </row>
    <row r="367" spans="1:6" x14ac:dyDescent="0.25">
      <c r="A367" s="1" t="s">
        <v>6</v>
      </c>
      <c r="B367" s="4" t="s">
        <v>13</v>
      </c>
      <c r="C367" s="3">
        <v>17</v>
      </c>
      <c r="D367" s="3">
        <v>10</v>
      </c>
      <c r="E367" s="3">
        <v>8</v>
      </c>
      <c r="F367" s="3">
        <v>13</v>
      </c>
    </row>
    <row r="368" spans="1:6" x14ac:dyDescent="0.25">
      <c r="A368" s="1" t="s">
        <v>15</v>
      </c>
      <c r="B368" s="4" t="s">
        <v>13</v>
      </c>
      <c r="C368" s="3">
        <v>31</v>
      </c>
      <c r="D368" s="3">
        <v>20</v>
      </c>
      <c r="E368" s="3">
        <v>13</v>
      </c>
      <c r="F368" s="3">
        <v>13</v>
      </c>
    </row>
    <row r="369" spans="1:6" x14ac:dyDescent="0.25">
      <c r="A369" s="1" t="s">
        <v>16</v>
      </c>
      <c r="B369" s="4" t="s">
        <v>13</v>
      </c>
      <c r="C369" s="3">
        <v>26</v>
      </c>
      <c r="D369" s="3">
        <v>18</v>
      </c>
      <c r="E369" s="3">
        <v>14</v>
      </c>
      <c r="F369" s="3">
        <v>9</v>
      </c>
    </row>
    <row r="370" spans="1:6" x14ac:dyDescent="0.25">
      <c r="A370" s="1" t="s">
        <v>17</v>
      </c>
      <c r="B370" s="4" t="s">
        <v>13</v>
      </c>
      <c r="C370" s="3">
        <v>17</v>
      </c>
      <c r="D370" s="3">
        <v>13</v>
      </c>
      <c r="E370" s="3">
        <v>17</v>
      </c>
      <c r="F370" s="3">
        <v>10</v>
      </c>
    </row>
    <row r="371" spans="1:6" x14ac:dyDescent="0.25">
      <c r="A371" s="1" t="s">
        <v>18</v>
      </c>
      <c r="B371" s="4" t="s">
        <v>13</v>
      </c>
      <c r="C371" s="3">
        <v>33</v>
      </c>
      <c r="D371" s="3">
        <v>23</v>
      </c>
      <c r="E371" s="3">
        <v>27</v>
      </c>
      <c r="F371" s="3">
        <v>28</v>
      </c>
    </row>
    <row r="372" spans="1:6" x14ac:dyDescent="0.25">
      <c r="A372" s="1" t="s">
        <v>6</v>
      </c>
      <c r="B372" s="4" t="s">
        <v>13</v>
      </c>
      <c r="C372" s="3">
        <v>28</v>
      </c>
      <c r="D372" s="3">
        <v>9</v>
      </c>
      <c r="E372" s="3">
        <v>11</v>
      </c>
      <c r="F372" s="3">
        <v>6</v>
      </c>
    </row>
    <row r="373" spans="1:6" x14ac:dyDescent="0.25">
      <c r="A373" s="1" t="s">
        <v>15</v>
      </c>
      <c r="B373" s="4" t="s">
        <v>13</v>
      </c>
      <c r="C373" s="3">
        <v>20</v>
      </c>
      <c r="D373" s="3">
        <v>13</v>
      </c>
      <c r="E373" s="3">
        <v>12</v>
      </c>
      <c r="F373" s="3">
        <v>19</v>
      </c>
    </row>
    <row r="374" spans="1:6" x14ac:dyDescent="0.25">
      <c r="A374" s="1" t="s">
        <v>16</v>
      </c>
      <c r="B374" s="4" t="s">
        <v>13</v>
      </c>
      <c r="C374" s="3">
        <v>22</v>
      </c>
      <c r="D374" s="3">
        <v>5</v>
      </c>
      <c r="E374" s="3">
        <v>10</v>
      </c>
      <c r="F374" s="3">
        <v>9</v>
      </c>
    </row>
    <row r="375" spans="1:6" x14ac:dyDescent="0.25">
      <c r="A375" s="1" t="s">
        <v>17</v>
      </c>
      <c r="B375" s="4" t="s">
        <v>13</v>
      </c>
      <c r="C375" s="3">
        <v>29</v>
      </c>
      <c r="D375" s="3">
        <v>17</v>
      </c>
      <c r="E375" s="3">
        <v>12</v>
      </c>
      <c r="F375" s="3">
        <v>14</v>
      </c>
    </row>
    <row r="376" spans="1:6" x14ac:dyDescent="0.25">
      <c r="A376" s="1" t="s">
        <v>18</v>
      </c>
      <c r="B376" s="4" t="s">
        <v>13</v>
      </c>
      <c r="C376" s="3">
        <v>30</v>
      </c>
      <c r="D376" s="3">
        <v>18</v>
      </c>
      <c r="E376" s="3">
        <v>20</v>
      </c>
      <c r="F376" s="3">
        <v>14</v>
      </c>
    </row>
    <row r="377" spans="1:6" x14ac:dyDescent="0.25">
      <c r="A377" s="1" t="s">
        <v>6</v>
      </c>
      <c r="B377" s="4" t="s">
        <v>13</v>
      </c>
      <c r="C377" s="3">
        <v>30</v>
      </c>
      <c r="D377" s="3">
        <v>14</v>
      </c>
      <c r="E377" s="3">
        <v>13</v>
      </c>
      <c r="F377" s="3">
        <v>9</v>
      </c>
    </row>
    <row r="378" spans="1:6" x14ac:dyDescent="0.25">
      <c r="A378" s="1" t="s">
        <v>15</v>
      </c>
      <c r="B378" s="4" t="s">
        <v>13</v>
      </c>
      <c r="C378" s="3">
        <v>24</v>
      </c>
      <c r="D378" s="3">
        <v>11</v>
      </c>
      <c r="E378" s="3">
        <v>12</v>
      </c>
      <c r="F378" s="3">
        <v>15</v>
      </c>
    </row>
    <row r="379" spans="1:6" x14ac:dyDescent="0.25">
      <c r="A379" s="1" t="s">
        <v>16</v>
      </c>
      <c r="B379" s="4" t="s">
        <v>13</v>
      </c>
      <c r="C379" s="3">
        <v>26</v>
      </c>
      <c r="D379" s="3">
        <v>13</v>
      </c>
      <c r="E379" s="3">
        <v>11</v>
      </c>
      <c r="F379" s="3">
        <v>8</v>
      </c>
    </row>
    <row r="380" spans="1:6" x14ac:dyDescent="0.25">
      <c r="A380" s="1" t="s">
        <v>17</v>
      </c>
      <c r="B380" s="4" t="s">
        <v>13</v>
      </c>
      <c r="C380" s="3">
        <v>22</v>
      </c>
      <c r="D380" s="3">
        <v>13</v>
      </c>
      <c r="E380" s="3">
        <v>9</v>
      </c>
      <c r="F380" s="3">
        <v>8</v>
      </c>
    </row>
    <row r="381" spans="1:6" x14ac:dyDescent="0.25">
      <c r="A381" s="1" t="s">
        <v>18</v>
      </c>
      <c r="B381" s="4" t="s">
        <v>13</v>
      </c>
      <c r="C381" s="3">
        <v>27</v>
      </c>
      <c r="D381" s="3">
        <v>21</v>
      </c>
      <c r="E381" s="3">
        <v>17</v>
      </c>
      <c r="F381" s="3">
        <v>27</v>
      </c>
    </row>
    <row r="382" spans="1:6" x14ac:dyDescent="0.25">
      <c r="A382" s="1" t="s">
        <v>6</v>
      </c>
      <c r="B382" s="4" t="s">
        <v>14</v>
      </c>
      <c r="C382" s="3">
        <v>69</v>
      </c>
      <c r="D382" s="3">
        <v>32</v>
      </c>
      <c r="E382" s="3">
        <v>37</v>
      </c>
      <c r="F382" s="3">
        <v>30</v>
      </c>
    </row>
    <row r="383" spans="1:6" x14ac:dyDescent="0.25">
      <c r="A383" s="1" t="s">
        <v>15</v>
      </c>
      <c r="B383" s="4" t="s">
        <v>14</v>
      </c>
      <c r="C383" s="3">
        <v>69</v>
      </c>
      <c r="D383" s="3">
        <v>25</v>
      </c>
      <c r="E383" s="3">
        <v>37</v>
      </c>
      <c r="F383" s="3">
        <v>23</v>
      </c>
    </row>
    <row r="384" spans="1:6" x14ac:dyDescent="0.25">
      <c r="A384" s="1" t="s">
        <v>16</v>
      </c>
      <c r="B384" s="4" t="s">
        <v>14</v>
      </c>
      <c r="C384" s="3">
        <v>77</v>
      </c>
      <c r="D384" s="3">
        <v>26</v>
      </c>
      <c r="E384" s="3">
        <v>33</v>
      </c>
      <c r="F384" s="3">
        <v>29</v>
      </c>
    </row>
    <row r="385" spans="1:6" x14ac:dyDescent="0.25">
      <c r="A385" s="1" t="s">
        <v>17</v>
      </c>
      <c r="B385" s="4" t="s">
        <v>14</v>
      </c>
      <c r="C385" s="3">
        <v>65</v>
      </c>
      <c r="D385" s="3">
        <v>20</v>
      </c>
      <c r="E385" s="3">
        <v>32</v>
      </c>
      <c r="F385" s="3">
        <v>35</v>
      </c>
    </row>
    <row r="386" spans="1:6" x14ac:dyDescent="0.25">
      <c r="A386" s="1" t="s">
        <v>18</v>
      </c>
      <c r="B386" s="4" t="s">
        <v>14</v>
      </c>
      <c r="C386" s="3">
        <v>110</v>
      </c>
      <c r="D386" s="3">
        <v>56</v>
      </c>
      <c r="E386" s="3">
        <v>59</v>
      </c>
      <c r="F386" s="3">
        <v>48</v>
      </c>
    </row>
    <row r="387" spans="1:6" x14ac:dyDescent="0.25">
      <c r="A387" s="1" t="s">
        <v>6</v>
      </c>
      <c r="B387" s="4" t="s">
        <v>14</v>
      </c>
      <c r="C387" s="3">
        <v>79</v>
      </c>
      <c r="D387" s="3">
        <v>45</v>
      </c>
      <c r="E387" s="3">
        <v>29</v>
      </c>
      <c r="F387" s="3">
        <v>28</v>
      </c>
    </row>
    <row r="388" spans="1:6" x14ac:dyDescent="0.25">
      <c r="A388" s="1" t="s">
        <v>15</v>
      </c>
      <c r="B388" s="4" t="s">
        <v>14</v>
      </c>
      <c r="C388" s="3">
        <v>74</v>
      </c>
      <c r="D388" s="3">
        <v>28</v>
      </c>
      <c r="E388" s="3">
        <v>29</v>
      </c>
      <c r="F388" s="3">
        <v>52</v>
      </c>
    </row>
    <row r="389" spans="1:6" x14ac:dyDescent="0.25">
      <c r="A389" s="1" t="s">
        <v>16</v>
      </c>
      <c r="B389" s="4" t="s">
        <v>14</v>
      </c>
      <c r="C389" s="3">
        <v>58</v>
      </c>
      <c r="D389" s="3">
        <v>32</v>
      </c>
      <c r="E389" s="3">
        <v>36</v>
      </c>
      <c r="F389" s="3">
        <v>30</v>
      </c>
    </row>
    <row r="390" spans="1:6" x14ac:dyDescent="0.25">
      <c r="A390" s="1" t="s">
        <v>17</v>
      </c>
      <c r="B390" s="4" t="s">
        <v>14</v>
      </c>
      <c r="C390" s="3">
        <v>69</v>
      </c>
      <c r="D390" s="3">
        <v>48</v>
      </c>
      <c r="E390" s="3">
        <v>33</v>
      </c>
      <c r="F390" s="3">
        <v>35</v>
      </c>
    </row>
    <row r="391" spans="1:6" x14ac:dyDescent="0.25">
      <c r="A391" s="1" t="s">
        <v>18</v>
      </c>
      <c r="B391" s="4" t="s">
        <v>14</v>
      </c>
      <c r="C391" s="3">
        <v>83</v>
      </c>
      <c r="D391" s="3">
        <v>74</v>
      </c>
      <c r="E391" s="3">
        <v>57</v>
      </c>
      <c r="F391" s="3">
        <v>62</v>
      </c>
    </row>
    <row r="392" spans="1:6" x14ac:dyDescent="0.25">
      <c r="A392" s="1" t="s">
        <v>6</v>
      </c>
      <c r="B392" s="4" t="s">
        <v>14</v>
      </c>
      <c r="C392" s="3">
        <v>70</v>
      </c>
      <c r="D392" s="3">
        <v>30</v>
      </c>
      <c r="E392" s="3">
        <v>42</v>
      </c>
      <c r="F392" s="3">
        <v>33</v>
      </c>
    </row>
    <row r="393" spans="1:6" x14ac:dyDescent="0.25">
      <c r="A393" s="1" t="s">
        <v>15</v>
      </c>
      <c r="B393" s="4" t="s">
        <v>14</v>
      </c>
      <c r="C393" s="3">
        <v>60</v>
      </c>
      <c r="D393" s="3">
        <v>32</v>
      </c>
      <c r="E393" s="3">
        <v>22</v>
      </c>
      <c r="F393" s="3">
        <v>25</v>
      </c>
    </row>
    <row r="394" spans="1:6" x14ac:dyDescent="0.25">
      <c r="A394" s="1" t="s">
        <v>16</v>
      </c>
      <c r="B394" s="4" t="s">
        <v>14</v>
      </c>
      <c r="C394" s="3">
        <v>61</v>
      </c>
      <c r="D394" s="3">
        <v>37</v>
      </c>
      <c r="E394" s="3">
        <v>37</v>
      </c>
      <c r="F394" s="3">
        <v>29</v>
      </c>
    </row>
    <row r="395" spans="1:6" x14ac:dyDescent="0.25">
      <c r="A395" s="1" t="s">
        <v>17</v>
      </c>
      <c r="B395" s="4" t="s">
        <v>14</v>
      </c>
      <c r="C395" s="3">
        <v>57</v>
      </c>
      <c r="D395" s="3">
        <v>27</v>
      </c>
      <c r="E395" s="3">
        <v>27</v>
      </c>
      <c r="F395" s="3">
        <v>29</v>
      </c>
    </row>
    <row r="396" spans="1:6" x14ac:dyDescent="0.25">
      <c r="A396" s="1" t="s">
        <v>18</v>
      </c>
      <c r="B396" s="4" t="s">
        <v>14</v>
      </c>
      <c r="C396" s="3">
        <v>109</v>
      </c>
      <c r="D396" s="3">
        <v>59</v>
      </c>
      <c r="E396" s="3">
        <v>47</v>
      </c>
      <c r="F396" s="3">
        <v>54</v>
      </c>
    </row>
    <row r="397" spans="1:6" x14ac:dyDescent="0.25">
      <c r="A397" s="1" t="s">
        <v>6</v>
      </c>
      <c r="B397" s="4" t="s">
        <v>14</v>
      </c>
      <c r="C397" s="3">
        <v>63</v>
      </c>
      <c r="D397" s="3">
        <v>28</v>
      </c>
      <c r="E397" s="3">
        <v>30</v>
      </c>
      <c r="F397" s="3">
        <v>23</v>
      </c>
    </row>
    <row r="398" spans="1:6" x14ac:dyDescent="0.25">
      <c r="A398" s="1" t="s">
        <v>15</v>
      </c>
      <c r="B398" s="4" t="s">
        <v>14</v>
      </c>
      <c r="C398" s="3">
        <v>66</v>
      </c>
      <c r="D398" s="3">
        <v>46</v>
      </c>
      <c r="E398" s="3">
        <v>27</v>
      </c>
      <c r="F398" s="3">
        <v>39</v>
      </c>
    </row>
    <row r="399" spans="1:6" x14ac:dyDescent="0.25">
      <c r="A399" s="1" t="s">
        <v>16</v>
      </c>
      <c r="B399" s="4" t="s">
        <v>14</v>
      </c>
      <c r="C399" s="3">
        <v>78</v>
      </c>
      <c r="D399" s="3">
        <v>36</v>
      </c>
      <c r="E399" s="3">
        <v>33</v>
      </c>
      <c r="F399" s="3">
        <v>33</v>
      </c>
    </row>
    <row r="400" spans="1:6" x14ac:dyDescent="0.25">
      <c r="A400" s="1" t="s">
        <v>17</v>
      </c>
      <c r="B400" s="4" t="s">
        <v>14</v>
      </c>
      <c r="C400" s="3">
        <v>60</v>
      </c>
      <c r="D400" s="3">
        <v>36</v>
      </c>
      <c r="E400" s="3">
        <v>32</v>
      </c>
      <c r="F400" s="3">
        <v>34</v>
      </c>
    </row>
    <row r="401" spans="1:6" x14ac:dyDescent="0.25">
      <c r="A401" s="1" t="s">
        <v>18</v>
      </c>
      <c r="B401" s="4" t="s">
        <v>14</v>
      </c>
      <c r="C401" s="3">
        <v>117</v>
      </c>
      <c r="D401" s="3">
        <v>49</v>
      </c>
      <c r="E401" s="3">
        <v>56</v>
      </c>
      <c r="F401" s="3">
        <v>47</v>
      </c>
    </row>
    <row r="402" spans="1:6" x14ac:dyDescent="0.25">
      <c r="A402" s="1" t="s">
        <v>6</v>
      </c>
      <c r="B402" s="4" t="s">
        <v>14</v>
      </c>
      <c r="C402" s="3">
        <v>69</v>
      </c>
      <c r="D402" s="3">
        <v>36</v>
      </c>
      <c r="E402" s="3">
        <v>39</v>
      </c>
      <c r="F402" s="3">
        <v>37</v>
      </c>
    </row>
    <row r="403" spans="1:6" x14ac:dyDescent="0.25">
      <c r="A403" s="1" t="s">
        <v>15</v>
      </c>
      <c r="B403" s="4" t="s">
        <v>14</v>
      </c>
      <c r="C403" s="3">
        <v>78</v>
      </c>
      <c r="D403" s="3">
        <v>31</v>
      </c>
      <c r="E403" s="3">
        <v>34</v>
      </c>
      <c r="F403" s="3">
        <v>40</v>
      </c>
    </row>
    <row r="404" spans="1:6" x14ac:dyDescent="0.25">
      <c r="A404" s="1" t="s">
        <v>16</v>
      </c>
      <c r="B404" s="4" t="s">
        <v>14</v>
      </c>
      <c r="C404" s="3">
        <v>65</v>
      </c>
      <c r="D404" s="3">
        <v>27</v>
      </c>
      <c r="E404" s="3">
        <v>32</v>
      </c>
      <c r="F404" s="3">
        <v>32</v>
      </c>
    </row>
    <row r="405" spans="1:6" x14ac:dyDescent="0.25">
      <c r="A405" s="1" t="s">
        <v>17</v>
      </c>
      <c r="B405" s="4" t="s">
        <v>14</v>
      </c>
      <c r="C405" s="3">
        <v>56</v>
      </c>
      <c r="D405" s="3">
        <v>31</v>
      </c>
      <c r="E405" s="3">
        <v>28</v>
      </c>
      <c r="F405" s="3">
        <v>30</v>
      </c>
    </row>
    <row r="406" spans="1:6" x14ac:dyDescent="0.25">
      <c r="A406" s="1" t="s">
        <v>18</v>
      </c>
      <c r="B406" s="4" t="s">
        <v>14</v>
      </c>
      <c r="C406" s="3">
        <v>123</v>
      </c>
      <c r="D406" s="3">
        <v>54</v>
      </c>
      <c r="E406" s="3">
        <v>64</v>
      </c>
      <c r="F406" s="3">
        <v>66</v>
      </c>
    </row>
    <row r="407" spans="1:6" x14ac:dyDescent="0.25">
      <c r="A407" s="1" t="s">
        <v>6</v>
      </c>
      <c r="B407" s="4" t="s">
        <v>14</v>
      </c>
      <c r="C407" s="3">
        <v>69</v>
      </c>
      <c r="D407" s="3">
        <v>35</v>
      </c>
      <c r="E407" s="3">
        <v>41</v>
      </c>
      <c r="F407" s="3">
        <v>30</v>
      </c>
    </row>
    <row r="408" spans="1:6" x14ac:dyDescent="0.25">
      <c r="A408" s="1" t="s">
        <v>15</v>
      </c>
      <c r="B408" s="4" t="s">
        <v>14</v>
      </c>
      <c r="C408" s="3">
        <v>61</v>
      </c>
      <c r="D408" s="3">
        <v>29</v>
      </c>
      <c r="E408" s="3">
        <v>24</v>
      </c>
      <c r="F408" s="3">
        <v>25</v>
      </c>
    </row>
    <row r="409" spans="1:6" x14ac:dyDescent="0.25">
      <c r="A409" s="1" t="s">
        <v>16</v>
      </c>
      <c r="B409" s="4" t="s">
        <v>14</v>
      </c>
      <c r="C409" s="3">
        <v>59</v>
      </c>
      <c r="D409" s="3">
        <v>34</v>
      </c>
      <c r="E409" s="3">
        <v>34</v>
      </c>
      <c r="F409" s="3">
        <v>37</v>
      </c>
    </row>
    <row r="410" spans="1:6" x14ac:dyDescent="0.25">
      <c r="A410" s="1" t="s">
        <v>17</v>
      </c>
      <c r="B410" s="4" t="s">
        <v>14</v>
      </c>
      <c r="C410" s="3">
        <v>78</v>
      </c>
      <c r="D410" s="3">
        <v>26</v>
      </c>
      <c r="E410" s="3">
        <v>31</v>
      </c>
      <c r="F410" s="3">
        <v>36</v>
      </c>
    </row>
    <row r="411" spans="1:6" x14ac:dyDescent="0.25">
      <c r="A411" s="1" t="s">
        <v>18</v>
      </c>
      <c r="B411" s="4" t="s">
        <v>14</v>
      </c>
      <c r="C411" s="3">
        <v>114</v>
      </c>
      <c r="D411" s="3">
        <v>69</v>
      </c>
      <c r="E411" s="3">
        <v>62</v>
      </c>
      <c r="F411" s="3">
        <v>46</v>
      </c>
    </row>
    <row r="412" spans="1:6" x14ac:dyDescent="0.25">
      <c r="A412" s="1" t="s">
        <v>6</v>
      </c>
      <c r="B412" s="4" t="s">
        <v>14</v>
      </c>
      <c r="C412" s="3">
        <v>50</v>
      </c>
      <c r="D412" s="3">
        <v>37</v>
      </c>
      <c r="E412" s="3">
        <v>27</v>
      </c>
      <c r="F412" s="3">
        <v>30</v>
      </c>
    </row>
    <row r="413" spans="1:6" x14ac:dyDescent="0.25">
      <c r="A413" s="1" t="s">
        <v>15</v>
      </c>
      <c r="B413" s="4" t="s">
        <v>14</v>
      </c>
      <c r="C413" s="3">
        <v>66</v>
      </c>
      <c r="D413" s="3">
        <v>39</v>
      </c>
      <c r="E413" s="3">
        <v>36</v>
      </c>
      <c r="F413" s="3">
        <v>37</v>
      </c>
    </row>
    <row r="414" spans="1:6" x14ac:dyDescent="0.25">
      <c r="A414" s="1" t="s">
        <v>16</v>
      </c>
      <c r="B414" s="4" t="s">
        <v>14</v>
      </c>
      <c r="C414" s="3">
        <v>78</v>
      </c>
      <c r="D414" s="3">
        <v>34</v>
      </c>
      <c r="E414" s="3">
        <v>30</v>
      </c>
      <c r="F414" s="3">
        <v>38</v>
      </c>
    </row>
    <row r="415" spans="1:6" x14ac:dyDescent="0.25">
      <c r="A415" s="1" t="s">
        <v>17</v>
      </c>
      <c r="B415" s="4" t="s">
        <v>14</v>
      </c>
      <c r="C415" s="3">
        <v>85</v>
      </c>
      <c r="D415" s="3">
        <v>29</v>
      </c>
      <c r="E415" s="3">
        <v>32</v>
      </c>
      <c r="F415" s="3">
        <v>38</v>
      </c>
    </row>
    <row r="416" spans="1:6" x14ac:dyDescent="0.25">
      <c r="A416" s="1" t="s">
        <v>18</v>
      </c>
      <c r="B416" s="4" t="s">
        <v>14</v>
      </c>
      <c r="C416" s="3">
        <v>118</v>
      </c>
      <c r="D416" s="3">
        <v>50</v>
      </c>
      <c r="E416" s="3">
        <v>71</v>
      </c>
      <c r="F416" s="3">
        <v>54</v>
      </c>
    </row>
    <row r="417" spans="1:6" x14ac:dyDescent="0.25">
      <c r="A417" s="1" t="s">
        <v>6</v>
      </c>
      <c r="B417" s="4" t="s">
        <v>14</v>
      </c>
      <c r="C417" s="3">
        <v>62</v>
      </c>
      <c r="D417" s="3">
        <v>40</v>
      </c>
      <c r="E417" s="3">
        <v>40</v>
      </c>
      <c r="F417" s="3">
        <v>40</v>
      </c>
    </row>
    <row r="418" spans="1:6" x14ac:dyDescent="0.25">
      <c r="A418" s="1" t="s">
        <v>15</v>
      </c>
      <c r="B418" s="4" t="s">
        <v>14</v>
      </c>
      <c r="C418" s="3">
        <v>80</v>
      </c>
      <c r="D418" s="3">
        <v>32</v>
      </c>
      <c r="E418" s="3">
        <v>34</v>
      </c>
      <c r="F418" s="3">
        <v>37</v>
      </c>
    </row>
    <row r="419" spans="1:6" x14ac:dyDescent="0.25">
      <c r="A419" s="1" t="s">
        <v>16</v>
      </c>
      <c r="B419" s="4" t="s">
        <v>14</v>
      </c>
      <c r="C419" s="3">
        <v>54</v>
      </c>
      <c r="D419" s="3">
        <v>30</v>
      </c>
      <c r="E419" s="3">
        <v>39</v>
      </c>
      <c r="F419" s="3">
        <v>30</v>
      </c>
    </row>
    <row r="420" spans="1:6" x14ac:dyDescent="0.25">
      <c r="A420" s="1" t="s">
        <v>17</v>
      </c>
      <c r="B420" s="4" t="s">
        <v>14</v>
      </c>
      <c r="C420" s="3">
        <v>61</v>
      </c>
      <c r="D420" s="3">
        <v>41</v>
      </c>
      <c r="E420" s="3">
        <v>31</v>
      </c>
      <c r="F420" s="3">
        <v>39</v>
      </c>
    </row>
    <row r="421" spans="1:6" x14ac:dyDescent="0.25">
      <c r="A421" s="1" t="s">
        <v>18</v>
      </c>
      <c r="B421" s="4" t="s">
        <v>14</v>
      </c>
      <c r="C421" s="3">
        <v>110</v>
      </c>
      <c r="D421" s="3">
        <v>56</v>
      </c>
      <c r="E421" s="3">
        <v>65</v>
      </c>
      <c r="F421" s="3">
        <v>50</v>
      </c>
    </row>
    <row r="422" spans="1:6" x14ac:dyDescent="0.25">
      <c r="A422" s="1" t="s">
        <v>6</v>
      </c>
      <c r="B422" s="4" t="s">
        <v>14</v>
      </c>
      <c r="C422" s="3">
        <v>70</v>
      </c>
      <c r="D422" s="3">
        <v>32</v>
      </c>
      <c r="E422" s="3">
        <v>39</v>
      </c>
      <c r="F422" s="3">
        <v>39</v>
      </c>
    </row>
    <row r="423" spans="1:6" x14ac:dyDescent="0.25">
      <c r="A423" s="1" t="s">
        <v>15</v>
      </c>
      <c r="B423" s="4" t="s">
        <v>14</v>
      </c>
      <c r="C423" s="3">
        <v>52</v>
      </c>
      <c r="D423" s="3">
        <v>30</v>
      </c>
      <c r="E423" s="3">
        <v>32</v>
      </c>
      <c r="F423" s="3">
        <v>25</v>
      </c>
    </row>
    <row r="424" spans="1:6" x14ac:dyDescent="0.25">
      <c r="A424" s="1" t="s">
        <v>16</v>
      </c>
      <c r="B424" s="4" t="s">
        <v>14</v>
      </c>
      <c r="C424" s="3">
        <v>68</v>
      </c>
      <c r="D424" s="3">
        <v>47</v>
      </c>
      <c r="E424" s="3">
        <v>36</v>
      </c>
      <c r="F424" s="3">
        <v>28</v>
      </c>
    </row>
    <row r="425" spans="1:6" x14ac:dyDescent="0.25">
      <c r="A425" s="1" t="s">
        <v>17</v>
      </c>
      <c r="B425" s="4" t="s">
        <v>14</v>
      </c>
      <c r="C425" s="3">
        <v>64</v>
      </c>
      <c r="D425" s="3">
        <v>29</v>
      </c>
      <c r="E425" s="3">
        <v>34</v>
      </c>
      <c r="F425" s="3">
        <v>29</v>
      </c>
    </row>
    <row r="426" spans="1:6" x14ac:dyDescent="0.25">
      <c r="A426" s="1" t="s">
        <v>18</v>
      </c>
      <c r="B426" s="4" t="s">
        <v>14</v>
      </c>
      <c r="C426" s="3">
        <v>95</v>
      </c>
      <c r="D426" s="3">
        <v>48</v>
      </c>
      <c r="E426" s="3">
        <v>52</v>
      </c>
      <c r="F426" s="3">
        <v>50</v>
      </c>
    </row>
    <row r="427" spans="1:6" x14ac:dyDescent="0.25">
      <c r="A427" s="1" t="s">
        <v>6</v>
      </c>
      <c r="B427" s="4" t="s">
        <v>14</v>
      </c>
      <c r="C427" s="3">
        <v>70</v>
      </c>
      <c r="D427" s="3">
        <v>30</v>
      </c>
      <c r="E427" s="3">
        <v>32</v>
      </c>
      <c r="F427" s="3">
        <v>47</v>
      </c>
    </row>
    <row r="428" spans="1:6" x14ac:dyDescent="0.25">
      <c r="A428" s="1" t="s">
        <v>15</v>
      </c>
      <c r="B428" s="4" t="s">
        <v>14</v>
      </c>
      <c r="C428" s="3">
        <v>60</v>
      </c>
      <c r="D428" s="3">
        <v>32</v>
      </c>
      <c r="E428" s="3">
        <v>33</v>
      </c>
      <c r="F428" s="3">
        <v>29</v>
      </c>
    </row>
    <row r="429" spans="1:6" x14ac:dyDescent="0.25">
      <c r="A429" s="1" t="s">
        <v>16</v>
      </c>
      <c r="B429" s="4" t="s">
        <v>14</v>
      </c>
      <c r="C429" s="3">
        <v>57</v>
      </c>
      <c r="D429" s="3">
        <v>26</v>
      </c>
      <c r="E429" s="3">
        <v>41</v>
      </c>
      <c r="F429" s="3">
        <v>41</v>
      </c>
    </row>
    <row r="430" spans="1:6" x14ac:dyDescent="0.25">
      <c r="A430" s="1" t="s">
        <v>17</v>
      </c>
      <c r="B430" s="4" t="s">
        <v>14</v>
      </c>
      <c r="C430" s="3">
        <v>63</v>
      </c>
      <c r="D430" s="3">
        <v>27</v>
      </c>
      <c r="E430" s="3">
        <v>37</v>
      </c>
      <c r="F430" s="3">
        <v>38</v>
      </c>
    </row>
    <row r="431" spans="1:6" x14ac:dyDescent="0.25">
      <c r="A431" s="1" t="s">
        <v>18</v>
      </c>
      <c r="B431" s="4" t="s">
        <v>14</v>
      </c>
      <c r="C431" s="3">
        <v>91</v>
      </c>
      <c r="D431" s="3">
        <v>64</v>
      </c>
      <c r="E431" s="3">
        <v>59</v>
      </c>
      <c r="F431" s="3">
        <v>68</v>
      </c>
    </row>
  </sheetData>
  <autoFilter ref="A1:F431"/>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Branch Analysis</vt:lpstr>
      <vt:lpstr>Branch-1 Analysis</vt:lpstr>
      <vt:lpstr>Branch-2 Analysis</vt:lpstr>
      <vt:lpstr>Branch-3 Analysis</vt:lpstr>
      <vt:lpstr>Overall 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Kiran</cp:lastModifiedBy>
  <dcterms:created xsi:type="dcterms:W3CDTF">2007-05-15T19:41:43Z</dcterms:created>
  <dcterms:modified xsi:type="dcterms:W3CDTF">2021-05-14T13:42:28Z</dcterms:modified>
</cp:coreProperties>
</file>