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Latest Codebase\Assignments\FootballIndex\TestPlan &amp; Reports\"/>
    </mc:Choice>
  </mc:AlternateContent>
  <bookViews>
    <workbookView xWindow="0" yWindow="0" windowWidth="15345" windowHeight="4650" activeTab="2"/>
  </bookViews>
  <sheets>
    <sheet name="Reports" sheetId="2" r:id="rId1"/>
    <sheet name="Overall Summary" sheetId="1" r:id="rId2"/>
    <sheet name="TestCase Coverage" sheetId="5" r:id="rId3"/>
    <sheet name="Test Cases" sheetId="6" r:id="rId4"/>
    <sheet name="Defects" sheetId="8" r:id="rId5"/>
  </sheets>
  <definedNames>
    <definedName name="_Today">'Overall Summary'!$P$1</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5" i="5" l="1"/>
  <c r="L6" i="5"/>
  <c r="L7" i="5"/>
  <c r="L8" i="5"/>
  <c r="L9" i="5"/>
  <c r="L4" i="5"/>
  <c r="J14" i="5" l="1"/>
  <c r="J15" i="5"/>
  <c r="J16" i="5"/>
  <c r="J17" i="5"/>
  <c r="J18" i="5"/>
  <c r="J19" i="5"/>
  <c r="J20" i="5"/>
  <c r="J21" i="5"/>
  <c r="J22" i="5"/>
  <c r="J23" i="5"/>
  <c r="J24" i="5"/>
  <c r="J25" i="5"/>
  <c r="J26" i="5"/>
  <c r="J27" i="5"/>
  <c r="J28" i="5"/>
  <c r="J29" i="5"/>
  <c r="J30" i="5"/>
  <c r="J31" i="5"/>
  <c r="J32" i="5"/>
  <c r="J33" i="5"/>
  <c r="J34" i="5"/>
  <c r="J35" i="5"/>
  <c r="J36" i="5"/>
  <c r="J37" i="5"/>
  <c r="I26" i="5"/>
  <c r="I27" i="5"/>
  <c r="I28" i="5"/>
  <c r="I29" i="5"/>
  <c r="I30" i="5"/>
  <c r="I31" i="5"/>
  <c r="I32" i="5"/>
  <c r="I33" i="5"/>
  <c r="I34" i="5"/>
  <c r="I35" i="5"/>
  <c r="I36" i="5"/>
  <c r="I37" i="5"/>
  <c r="I14" i="5"/>
  <c r="I15" i="5"/>
  <c r="I16" i="5"/>
  <c r="I17" i="5"/>
  <c r="I18" i="5"/>
  <c r="I19" i="5"/>
  <c r="I20" i="5"/>
  <c r="I21" i="5"/>
  <c r="I22" i="5"/>
  <c r="I23" i="5"/>
  <c r="I24" i="5"/>
  <c r="I25" i="5"/>
  <c r="B14" i="5"/>
  <c r="B15" i="5"/>
  <c r="B16" i="5"/>
  <c r="B17" i="5"/>
  <c r="B18" i="5"/>
  <c r="B19" i="5"/>
  <c r="B20" i="5"/>
  <c r="B21" i="5"/>
  <c r="B22" i="5"/>
  <c r="B23" i="5"/>
  <c r="B24" i="5"/>
  <c r="B25" i="5"/>
  <c r="B26" i="5"/>
  <c r="B27" i="5"/>
  <c r="B28" i="5"/>
  <c r="B29" i="5"/>
  <c r="B30" i="5"/>
  <c r="B31" i="5"/>
  <c r="B32" i="5"/>
  <c r="B33" i="5"/>
  <c r="B34" i="5"/>
  <c r="B35" i="5"/>
  <c r="B36" i="5"/>
  <c r="B37" i="5"/>
  <c r="A14" i="5"/>
  <c r="A15" i="5"/>
  <c r="A16" i="5"/>
  <c r="A17" i="5"/>
  <c r="A18" i="5"/>
  <c r="A19" i="5"/>
  <c r="A20" i="5"/>
  <c r="A21" i="5"/>
  <c r="A22" i="5"/>
  <c r="A23" i="5"/>
  <c r="A24" i="5"/>
  <c r="A25" i="5"/>
  <c r="A26" i="5"/>
  <c r="A27" i="5"/>
  <c r="A28" i="5"/>
  <c r="A29" i="5"/>
  <c r="A30" i="5"/>
  <c r="H8" i="5" l="1"/>
  <c r="H9" i="5"/>
  <c r="G8" i="5"/>
  <c r="G9" i="5"/>
  <c r="F8" i="5"/>
  <c r="F9" i="5"/>
  <c r="E8" i="5"/>
  <c r="E9" i="5"/>
  <c r="D8" i="5" a="1"/>
  <c r="D8" i="5" s="1"/>
  <c r="D9" i="5" a="1"/>
  <c r="D9" i="5" s="1"/>
  <c r="C8" i="5"/>
  <c r="C9" i="5"/>
  <c r="R18" i="1" l="1"/>
  <c r="R17" i="1"/>
  <c r="R16" i="1"/>
  <c r="Q18" i="1"/>
  <c r="Q17" i="1"/>
  <c r="Q16" i="1"/>
  <c r="P16" i="1"/>
  <c r="P18" i="1"/>
  <c r="P17" i="1"/>
  <c r="O18" i="1"/>
  <c r="O17" i="1"/>
  <c r="O16" i="1"/>
  <c r="I13" i="5" l="1"/>
  <c r="J13" i="5"/>
  <c r="A31" i="5"/>
  <c r="A32" i="5"/>
  <c r="A33" i="5"/>
  <c r="A34" i="5"/>
  <c r="A35" i="5"/>
  <c r="A36" i="5"/>
  <c r="A37" i="5"/>
  <c r="C14" i="5"/>
  <c r="C15" i="5"/>
  <c r="C16" i="5"/>
  <c r="C17" i="5"/>
  <c r="C18" i="5"/>
  <c r="C19" i="5"/>
  <c r="C20" i="5"/>
  <c r="C21" i="5"/>
  <c r="C22" i="5"/>
  <c r="C23" i="5"/>
  <c r="C24" i="5"/>
  <c r="C25" i="5"/>
  <c r="C26" i="5"/>
  <c r="C27" i="5"/>
  <c r="C28" i="5"/>
  <c r="C29" i="5"/>
  <c r="C30" i="5"/>
  <c r="C31" i="5"/>
  <c r="C32" i="5"/>
  <c r="C33" i="5"/>
  <c r="C34" i="5"/>
  <c r="C35" i="5"/>
  <c r="C36" i="5"/>
  <c r="C37" i="5"/>
  <c r="C13" i="5"/>
  <c r="B13" i="5"/>
  <c r="A13" i="5"/>
  <c r="C7" i="5" l="1"/>
  <c r="F6" i="5"/>
  <c r="E5" i="5"/>
  <c r="D7" i="5" a="1"/>
  <c r="D7" i="5" s="1"/>
  <c r="H5" i="5"/>
  <c r="G7" i="5"/>
  <c r="F7" i="5"/>
  <c r="E7" i="5"/>
  <c r="H7" i="5"/>
  <c r="G6" i="5"/>
  <c r="G5" i="5"/>
  <c r="E6" i="5"/>
  <c r="C6" i="5"/>
  <c r="H4" i="5"/>
  <c r="G4" i="5"/>
  <c r="C5" i="5"/>
  <c r="H6" i="5"/>
  <c r="C4" i="5"/>
  <c r="F5" i="5"/>
  <c r="D6" i="5" a="1"/>
  <c r="D6" i="5" s="1"/>
  <c r="D5" i="5" a="1"/>
  <c r="D5" i="5" s="1"/>
  <c r="S17" i="1"/>
  <c r="S18" i="1"/>
  <c r="S16" i="1"/>
  <c r="K5" i="5"/>
  <c r="K6" i="5"/>
  <c r="K7" i="5"/>
  <c r="K8" i="5"/>
  <c r="K9" i="5"/>
  <c r="J5" i="5"/>
  <c r="J6" i="5"/>
  <c r="J7" i="5"/>
  <c r="J8" i="5"/>
  <c r="J9" i="5"/>
  <c r="I5" i="5"/>
  <c r="I6" i="5"/>
  <c r="I7" i="5"/>
  <c r="I8" i="5"/>
  <c r="I9" i="5"/>
  <c r="I4" i="5"/>
  <c r="J4" i="5"/>
  <c r="K4" i="5"/>
  <c r="A10" i="5" l="1"/>
  <c r="M5" i="1" s="1"/>
  <c r="B9" i="5"/>
  <c r="B8" i="5"/>
  <c r="F4" i="5"/>
  <c r="E4" i="5"/>
  <c r="D4" i="5" a="1"/>
  <c r="D4" i="5" s="1"/>
  <c r="B4" i="5" l="1"/>
  <c r="C10" i="5"/>
  <c r="O5" i="1" s="1"/>
  <c r="G10" i="5"/>
  <c r="E10" i="5"/>
  <c r="Q5" i="1" s="1"/>
  <c r="F10" i="5"/>
  <c r="R5" i="1" s="1"/>
  <c r="B5" i="5"/>
  <c r="H10" i="5"/>
  <c r="B6" i="5"/>
  <c r="B7" i="5"/>
  <c r="I10" i="5"/>
  <c r="M11" i="1" s="1"/>
  <c r="J10" i="5"/>
  <c r="O11" i="1" s="1"/>
  <c r="D10" i="5"/>
  <c r="K10" i="5"/>
  <c r="S5" i="1" l="1"/>
  <c r="K2" i="5"/>
  <c r="B10" i="5"/>
  <c r="N5" i="1" s="1"/>
  <c r="R3" i="1" s="1"/>
  <c r="P5" i="1"/>
  <c r="Q11" i="1"/>
  <c r="R9" i="1" s="1"/>
  <c r="B2" i="5" l="1"/>
  <c r="L10" i="5"/>
  <c r="S11" i="1" s="1"/>
</calcChain>
</file>

<file path=xl/sharedStrings.xml><?xml version="1.0" encoding="utf-8"?>
<sst xmlns="http://schemas.openxmlformats.org/spreadsheetml/2006/main" count="277" uniqueCount="163">
  <si>
    <t>Sprint</t>
  </si>
  <si>
    <t>Story</t>
  </si>
  <si>
    <t>TC Coverage</t>
  </si>
  <si>
    <t>Pass</t>
  </si>
  <si>
    <t>Fail</t>
  </si>
  <si>
    <t>Blocked</t>
  </si>
  <si>
    <t>Deferred</t>
  </si>
  <si>
    <t>Pending</t>
  </si>
  <si>
    <t>Overall Status</t>
  </si>
  <si>
    <t>Amber</t>
  </si>
  <si>
    <t>Progress Summary this Cycle</t>
  </si>
  <si>
    <t>Issues &amp; Risks</t>
  </si>
  <si>
    <t>Defects Trend</t>
  </si>
  <si>
    <t>P0</t>
  </si>
  <si>
    <t>P1</t>
  </si>
  <si>
    <t>P2</t>
  </si>
  <si>
    <t>P3</t>
  </si>
  <si>
    <t>Open</t>
  </si>
  <si>
    <t>Closed</t>
  </si>
  <si>
    <t>Automation Coverage</t>
  </si>
  <si>
    <t>Automation Candidates</t>
  </si>
  <si>
    <t>Cannot Be Automated</t>
  </si>
  <si>
    <t>Automated Tests</t>
  </si>
  <si>
    <t>Pending TCs for Automation</t>
  </si>
  <si>
    <t>Green</t>
  </si>
  <si>
    <t>Red</t>
  </si>
  <si>
    <t>N/A</t>
  </si>
  <si>
    <t>Coverage</t>
  </si>
  <si>
    <t>In Progress</t>
  </si>
  <si>
    <t>Test Case ID</t>
  </si>
  <si>
    <t>Status</t>
  </si>
  <si>
    <t>Identified for Automation</t>
  </si>
  <si>
    <t>Automated</t>
  </si>
  <si>
    <t>Yes</t>
  </si>
  <si>
    <t>Defects</t>
  </si>
  <si>
    <t xml:space="preserve">Story </t>
  </si>
  <si>
    <t>TestCase ID</t>
  </si>
  <si>
    <t>Test Summary</t>
  </si>
  <si>
    <t>Test Steps</t>
  </si>
  <si>
    <t>Expected Results</t>
  </si>
  <si>
    <t>Input Data</t>
  </si>
  <si>
    <t>RDG-01</t>
  </si>
  <si>
    <t>TC-01</t>
  </si>
  <si>
    <t>Verify the UI layout of RDG form</t>
  </si>
  <si>
    <t>Verify user is able to generate random dates -&gt; in pre-defined output format</t>
  </si>
  <si>
    <t>Verify user is able to generate random dates -&gt; in custom date format</t>
  </si>
  <si>
    <t xml:space="preserve"># date Count: &lt;&lt;2&gt;&gt;
# date output format:
YYYY-MM-DD hh:mm:ss 
YYYY-DD-MM hh:mm:ss
MM-DD-YYYY hh:mm:ss
ISO 8601
Year Month Date hh:mm:ss 
Year Date Month hh:mm:ss 
Month Date Year hh:mm:ss 
#start date: 2020
#end date: 2021
</t>
  </si>
  <si>
    <t xml:space="preserve"># date Count: &lt;&lt;3&gt;&gt;
# date output format: Custom date format
# custom date format:
YYYY MM DD 
YYYY-month-DD
YYYY mon d
YY-MM-D hh mm ss
YY MM D h m s
YY-mon-DD hh m s
#start date: 2020
#end date: 2021
</t>
  </si>
  <si>
    <t>Verify dates are not generated when anyone one of the input field is empty</t>
  </si>
  <si>
    <t xml:space="preserve">1. Access RDG site "https://codebeautify.org/generate-random-date"
2. Do not provide any input and click on random date generator
3. Enter no. of dates as 2 and click on random date generator
4.  Enter Start date and click on random date generator
5.  Enter End date but clear Start date and click on random date generator
</t>
  </si>
  <si>
    <t>#No. of dates
alphabets
9999999
leave as blank
special chars</t>
  </si>
  <si>
    <t>Verify user is able to save and share the generated random dates</t>
  </si>
  <si>
    <t>RDG-02</t>
  </si>
  <si>
    <t>RDG-03</t>
  </si>
  <si>
    <t>TC-02</t>
  </si>
  <si>
    <t>TC-03</t>
  </si>
  <si>
    <t>TC-04</t>
  </si>
  <si>
    <t>TC-05</t>
  </si>
  <si>
    <t>TC-06</t>
  </si>
  <si>
    <t>TC-07</t>
  </si>
  <si>
    <t>TC-08</t>
  </si>
  <si>
    <t>TC-09</t>
  </si>
  <si>
    <t>TC-10</t>
  </si>
  <si>
    <t>Stories</t>
  </si>
  <si>
    <t>PI</t>
  </si>
  <si>
    <t>RANDOM DATE GENERATOR (RDG)</t>
  </si>
  <si>
    <t>Defect ID</t>
  </si>
  <si>
    <t>DEF-01</t>
  </si>
  <si>
    <t>DEF-02</t>
  </si>
  <si>
    <t>Defect Summary</t>
  </si>
  <si>
    <t>Steps to Reproduce</t>
  </si>
  <si>
    <t>Defect Priority</t>
  </si>
  <si>
    <t>Re-opened</t>
  </si>
  <si>
    <t>Sprint Cycle</t>
  </si>
  <si>
    <t>14-Mar to 27-Mar</t>
  </si>
  <si>
    <t>RDG-04</t>
  </si>
  <si>
    <t>Execution Summary</t>
  </si>
  <si>
    <t>TC-11</t>
  </si>
  <si>
    <t>TC-12</t>
  </si>
  <si>
    <t>Verify dates are not generated unless the RDG button is clicked</t>
  </si>
  <si>
    <t>1. Access RDG site "https://codebeautify.org/generate-random-date"
2. Enter any no. of dates 
3. Select any output date format 
4. Enter Start date &amp; End date
5 Click anywhere on the screen</t>
  </si>
  <si>
    <t>Testcase Mapping</t>
  </si>
  <si>
    <t>1. Access RDG site "https://codebeautify.org/generate-random-date"
2. Enter any no. of dates  
3. Click anywhere on the screen</t>
  </si>
  <si>
    <t>1. Dates  should not be generated in the Output text area when user enters the No. of dates
2. Dates  should not change in the Output text area when user clicks anywhere on the page</t>
  </si>
  <si>
    <t>DEF-03</t>
  </si>
  <si>
    <t>Mismatch in generated output date format</t>
  </si>
  <si>
    <t>1. Access RDG site "https://codebeautify.org/generate-random-date"
2. Enter any no. of dates 
3. Select output date format  as  " Year Date Month hh:mm:ss "
4. Enter Start date &amp; End date
5 Click on 'Generate Random Dates'
6. Verify the date is generated in selected output date format</t>
  </si>
  <si>
    <t>Random dates are generated in output text area in the format :  " Year Date Month hh:mm:ss "</t>
  </si>
  <si>
    <t>Random date is generated in in format of :  " Year Month Date  hh:mm:ss "</t>
  </si>
  <si>
    <t>TC-13</t>
  </si>
  <si>
    <t>Verify generated date format is changing while changing the pre-defined date format</t>
  </si>
  <si>
    <t xml:space="preserve">1. Access RDG site "https://codebeautify.org/generate-random-date"
2. Enter any no. of dates 
3. Select any output date format 
4. Enter Start date &amp; End date
5. Click on RDG button
6. Change the output date format </t>
  </si>
  <si>
    <t>DEF-04</t>
  </si>
  <si>
    <t>TC-14</t>
  </si>
  <si>
    <t>New date is generated on changing pre-defined output date format</t>
  </si>
  <si>
    <t>On changing the Output date format, the  respective format should get updated in the Output text area</t>
  </si>
  <si>
    <t>New date is generated on changing output date format</t>
  </si>
  <si>
    <t>DEF-05</t>
  </si>
  <si>
    <t>Generated dates contains numerical values in month name - &gt; custom date format</t>
  </si>
  <si>
    <t>1. Access RDG site "https://codebeautify.org/generate-random-date"
2. Enter no. of dates 
3. Select output format as 'Custom date format'
4. Enter custom date format : "YYYY-month-DD"
5. Enter Start date &amp; End date
6 Click on 'Generate Random Dates'</t>
  </si>
  <si>
    <t>Random dates are generated in output text area in the format : "YYYY-month-DD"</t>
  </si>
  <si>
    <t>Numerical values are appearing in month name:  
e.g. "2020-Augu15t-30"</t>
  </si>
  <si>
    <t>Verify user is able to add "Random Date Generator to favorites"</t>
  </si>
  <si>
    <t>1. Access RDG site "https://codebeautify.org/generate-random-date"
2. Click * next to random date generator page title in the top-left
3. verify the  site is added to favorites</t>
  </si>
  <si>
    <t>1. RDG site is accessible 
2. * color should get changed to &lt;&lt;green&gt;&gt; 
3. Site should be added to favorites</t>
  </si>
  <si>
    <t>Verify user is able to generate NEW random dates  every time the RDG button is clicked</t>
  </si>
  <si>
    <t>1. RDG site is accessible 
2. User is able to enter data in all the fields
3. Dates  should not be generated in the Output text area when user enters the No. of dates
4. Dates  should not change in the Output text area when user clicks anywhere on the page</t>
  </si>
  <si>
    <t>1. RDG site is accessible 
2. User is able to enter data in all the fields
3. Dates  should not be generated in the Output text based on the selected output date format
4. On changing the Output date format, the  respective format should get updated in the Output text area</t>
  </si>
  <si>
    <t>1. Access RDG site "https://codebeautify.org/generate-random-date"
2. Verify the following  fields are present in the form:-
 - RDG - add to favorite
- Save &amp; Share button
- Generate Random Dates button
- Output Test Area
- Inputbox: Number of dates
- Dropdown: Data output format
- Inputbox: Custom date format
- Inputbox: Start date &amp; End date
- Labels for all the above fields</t>
  </si>
  <si>
    <t>1. RDG site is accessible 
2. Following  fields should be present in the form:-
 - RDG - add to favorite
- Save &amp; Share button
- Generate Random Dates button
- Output Test Area
- Inputbox: Number of dates
- Dropdown: Data output format
- Inputbox: Custom date format
- Inputbox: Start date &amp; End date
- Labels for all the above fields</t>
  </si>
  <si>
    <t>1. RDG site is accessible 
2. No date is generated
3. No date is generated
4.  No date is generated
5.  No date is generated</t>
  </si>
  <si>
    <t>Check field level validation for "How many dates to generate?"</t>
  </si>
  <si>
    <t>Check field level validation for "Custom date format"</t>
  </si>
  <si>
    <t>Check field level validation for "Start Date"</t>
  </si>
  <si>
    <t>Check field level validation for End Date"</t>
  </si>
  <si>
    <t>DEF-06</t>
  </si>
  <si>
    <t>No field level validation for "Custom date format" field</t>
  </si>
  <si>
    <t>No Error message displayed and custom date field accepts all alpha numerical values</t>
  </si>
  <si>
    <t>1. RDG site is accessible 
2. Error message should be displayed to the user "Invalid data" for field - "Start date"</t>
  </si>
  <si>
    <t>1. RDG site is accessible 
2. Error message should be displayed to the user "Invalid data" for field - "Custom date format"</t>
  </si>
  <si>
    <t>1. RDG site is accessible 
2. Error message should be displayed to the user "Invalid data" for field - "End date"</t>
  </si>
  <si>
    <t>1. RDG site is accessible 
2. Error message should be displayed to the user "Invalid data" for field - "How many dates to generate?"</t>
  </si>
  <si>
    <t>Error message should be displayed to user "Invalid data" for field - "Custom date format" and should allow only the following format:  YYYY YY MM month mon DD d hh h mm m ss s</t>
  </si>
  <si>
    <t>DEF-07</t>
  </si>
  <si>
    <t>No upper limit defined for No. of dates field and pages crashes on generating large number of dates</t>
  </si>
  <si>
    <t>1. Access RDG site "https://codebeautify.org/generate-random-date"
2. Select output data format as Custom and enter invalid data in custom date format field as :-
-&gt;  YYYY - M - D
-&gt;  YYYY - abc123 @#
3. Enter valid data in rest of the fields 
4.  Click on Random date generator button</t>
  </si>
  <si>
    <t>1. Access RDG site "https://codebeautify.org/generate-random-date"
2. Enter invalid data in No. of dates field as :
-&gt;  9999999
-&gt;  special chars
-&gt;  alphabets
-&gt;  leave as blank
3. Enter valid data in rest of the fields 
4.  Click on Random date generator button</t>
  </si>
  <si>
    <t>Error message should be displayed to the user "Invalid data" on entering invalid date. Filed should allow only numerical values</t>
  </si>
  <si>
    <t>DEF-08</t>
  </si>
  <si>
    <t>DEF-09</t>
  </si>
  <si>
    <t>No Error message displayed and field accepts all alpha numerical values</t>
  </si>
  <si>
    <t>No Error message displayed and field accepts all alpha numerical values
Page is crashing on entering larger numbers: 99999</t>
  </si>
  <si>
    <t>1. Access RDG site "https://codebeautify.org/generate-random-date"
2. Enter invalid data in Start Date field as combination of :
-&gt;  alphanumerical values
-&gt;  leave as blank
-&gt;  special chars
3. Enter valid data in rest of the fields 
4.  Click on Random date generator button</t>
  </si>
  <si>
    <t xml:space="preserve">No Error message displayed and field accepts all alpha numerical values 
It allows end date to be less than start date </t>
  </si>
  <si>
    <t>DEF-10</t>
  </si>
  <si>
    <t>Save and share functionality is not working</t>
  </si>
  <si>
    <t>1. Access RDG site "https://codebeautify.org/generate-random-date"
2. Enter valid data in all the field and generate random dates
3. Click on 'Save&amp; Share' button</t>
  </si>
  <si>
    <t xml:space="preserve">1. RDG site is accessible 
2. Random dates are generated
3. User is provided an option to save and share the generated dates
</t>
  </si>
  <si>
    <t>User should be able to save and share the generated dates</t>
  </si>
  <si>
    <t>Random pop-up is displayed to user
No option is provided to save and share generated dates</t>
  </si>
  <si>
    <t>1. Dates  are generated in the Output text area when user enters the No. of dates
2. Dates  are changing in the Output text area when user clicks anywhere on the page</t>
  </si>
  <si>
    <t>No</t>
  </si>
  <si>
    <t>Pass %</t>
  </si>
  <si>
    <t>1. Access RDG site "https://codebeautify.org/generate-random-date"
2. Enter invalid data in End Date field as combination of :
-&gt;  alphanumerical values 
-&gt;  leave as blank
-&gt;  special chars
-&gt; enter end date less than start date
3. Enter valid data in rest of the fields  
4.  Click on Random date generator button</t>
  </si>
  <si>
    <t>Actual Results</t>
  </si>
  <si>
    <t>User is not able to add "Random Date Generator to favorites"</t>
  </si>
  <si>
    <t>RDG Site should be added to favorites</t>
  </si>
  <si>
    <t>RDG Site is NOT added to favorites</t>
  </si>
  <si>
    <t>Dates are generated without clicking on RDG button</t>
  </si>
  <si>
    <t>Too many defects were uncovered while testing on Chrome - 10 open defects : 4-P1, 3-P2, 3-P3  
QA Pass % on chrome browser : 23%</t>
  </si>
  <si>
    <t>RDG testing is in-progress on Stage environment 
Test case design has been completed for all in-sprint stories
Testing on Chrome browser - Completed
Yet to start testing on FF, Safari and IE  browsers
Automation candidates have been identified and scripting is in progress: 27% completed
Initial automation focus is on Chrome browser alone</t>
  </si>
  <si>
    <t>Yet To Automate</t>
  </si>
  <si>
    <t>Random Date Generator (RDG)</t>
  </si>
  <si>
    <r>
      <t xml:space="preserve">1. Access RDG site "https://codebeautify.org/generate-random-date"
2. Select output data format as Custom and enter invalid data in custom date format field as mentioned in 'input data'
3. Enter valid data in rest of the fields 
4.  Click on Random date generator button
</t>
    </r>
    <r>
      <rPr>
        <b/>
        <sz val="10"/>
        <color theme="1"/>
        <rFont val="Calibri"/>
        <family val="2"/>
        <scheme val="minor"/>
      </rPr>
      <t>5. Test the above scenarios for all invalid data mentioned in 'Input data' column</t>
    </r>
  </si>
  <si>
    <r>
      <t xml:space="preserve">1. Access RDG site "https://codebeautify.org/generate-random-date"
2. Enter invalid data in No. of dates field as mentioned in 'Input data'
3. Enter valid data in rest of the fields 
4.  Click on Random date generator button
</t>
    </r>
    <r>
      <rPr>
        <b/>
        <sz val="10"/>
        <color theme="1"/>
        <rFont val="Calibri"/>
        <family val="2"/>
        <scheme val="minor"/>
      </rPr>
      <t xml:space="preserve">
5. Test the above scenarios for all invalid data mentioned in 'Input data' column</t>
    </r>
  </si>
  <si>
    <r>
      <t xml:space="preserve">1. Access RDG site "https://codebeautify.org/generate-random-date"
2. Enter invalid data in Start Date field as mentioned in 'Input data'
3. Enter valid data in rest of the fields 
4.  Click on Random date generator button
</t>
    </r>
    <r>
      <rPr>
        <b/>
        <sz val="10"/>
        <color theme="1"/>
        <rFont val="Calibri"/>
        <family val="2"/>
        <scheme val="minor"/>
      </rPr>
      <t xml:space="preserve">
5. Test the above scenarios for all invalid data mentioned in 'Input data' column</t>
    </r>
  </si>
  <si>
    <r>
      <t xml:space="preserve">1. Access RDG site "https://codebeautify.org/generate-random-date"
2. Enter invalid data in End Date field as mentioned in 'Input data'
3. Enter valid data in rest of the fields 
4.  Click on Random date generator button
</t>
    </r>
    <r>
      <rPr>
        <b/>
        <sz val="10"/>
        <color theme="1"/>
        <rFont val="Calibri"/>
        <family val="2"/>
        <scheme val="minor"/>
      </rPr>
      <t xml:space="preserve">
5. Test the above scenarios for all invalid data mentioned in 'Input data' column</t>
    </r>
  </si>
  <si>
    <t>1. Access RDG site "https://codebeautify.org/generate-random-date"
2. Enter no. of dates between &lt;&lt;1-5&gt;&gt;
3. Select any output date format 
4. Enter Start date &amp; End date
5 Click on 'Generate Random Dates'
6. Verify random dates are generated in output text area
7 Click on 'Generate Random Dates' again, multiple times
8. Verify NEW random dates are generated in output text area</t>
  </si>
  <si>
    <t>1. RDG site is accessible 
2. User is able to enter data in all the fields
3. Clicking on Random Date Generator button displays &lt;&lt;1-5&gt;&gt; random dates in the output text area
4. Clicking again on Random Date Generator button everytime, should display NEW &lt;&lt;1-5&gt;&gt; random dates in the output text area</t>
  </si>
  <si>
    <r>
      <t xml:space="preserve">1. Access RDG site "https://codebeautify.org/generate-random-date"
2. Enter no. of dates 
3. Select output format 
4. Enter Start date &amp; End date
5 Click on 'Generate Random Dates'
6. Verify the date is generated in selected output date format
7. Verify generated date is within the defined range
</t>
    </r>
    <r>
      <rPr>
        <b/>
        <sz val="10"/>
        <color theme="1"/>
        <rFont val="Calibri"/>
        <family val="2"/>
        <scheme val="minor"/>
      </rPr>
      <t xml:space="preserve">
8. Test the above scenarios for all the predefined output format</t>
    </r>
  </si>
  <si>
    <t>ams
3. &lt;&lt;2&gt;&gt; random dates are generated in output text area based on the selected output date format
4. Generated dates should be within the defined start &amp; end dates</t>
  </si>
  <si>
    <r>
      <t xml:space="preserve">1. Access RDG site "https://codebeautify.org/generate-random-date"
2. Enter no. of dates 
3. Select output format as 'Custom date format'
4. Enter custom date format
5. Enter Start date &amp; End date
6 Click on 'Generate Random Dates'
7. Verify the date is generated in custom date format entered 
8. Verify generated date is within the defined range
</t>
    </r>
    <r>
      <rPr>
        <b/>
        <sz val="10"/>
        <color theme="1"/>
        <rFont val="Calibri"/>
        <family val="2"/>
        <scheme val="minor"/>
      </rPr>
      <t xml:space="preserve">
9. Test the above scenarios for all custom data mentioned in 'Input data' column</t>
    </r>
  </si>
  <si>
    <t>1. RDG site is accessible 
2. User is able to enter data in all the fields
3. &lt;&lt;3&gt;&gt; random dates are generated in output text area based on the custom date format entered 
4. Generated dates should be within the defined start &amp; end dates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</si>
</sst>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
    <numFmt numFmtId="165" formatCode="dd\-mmm\-yyyy"/>
    <numFmt numFmtId="166" formatCode="dd\-mmm\_x000a_\(ddd\)"/>
    <numFmt numFmtId="167" formatCode="d\ mmm\ yyyy\ \(ddd\)"/>
  </numFmts>
  <fonts count="26">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0"/>
      <color theme="0"/>
      <name val="Calibri"/>
      <charset val="134"/>
      <scheme val="minor"/>
    </font>
    <font>
      <sz val="10"/>
      <color theme="1"/>
      <name val="Calibri"/>
      <charset val="134"/>
      <scheme val="minor"/>
    </font>
    <font>
      <b/>
      <sz val="11"/>
      <color theme="7" tint="0.79995117038483843"/>
      <name val="Calibri"/>
      <charset val="134"/>
      <scheme val="minor"/>
    </font>
    <font>
      <b/>
      <sz val="11"/>
      <color theme="1"/>
      <name val="Calibri"/>
      <charset val="134"/>
      <scheme val="minor"/>
    </font>
    <font>
      <b/>
      <sz val="10"/>
      <color theme="1"/>
      <name val="Calibri"/>
      <charset val="134"/>
      <scheme val="minor"/>
    </font>
    <font>
      <sz val="11"/>
      <color theme="0"/>
      <name val="Calibri"/>
      <charset val="134"/>
      <scheme val="minor"/>
    </font>
    <font>
      <b/>
      <sz val="14"/>
      <color theme="0"/>
      <name val="Calibri"/>
      <charset val="134"/>
      <scheme val="minor"/>
    </font>
    <font>
      <b/>
      <sz val="12"/>
      <color theme="7" tint="0.79995117038483843"/>
      <name val="Calibri"/>
      <charset val="134"/>
      <scheme val="minor"/>
    </font>
    <font>
      <i/>
      <sz val="14"/>
      <color theme="0"/>
      <name val="Calibri"/>
      <charset val="134"/>
      <scheme val="minor"/>
    </font>
    <font>
      <sz val="11"/>
      <color theme="1"/>
      <name val="Calibri"/>
      <charset val="134"/>
      <scheme val="minor"/>
    </font>
    <font>
      <i/>
      <sz val="10"/>
      <color theme="1"/>
      <name val="Calibri"/>
      <family val="2"/>
      <scheme val="minor"/>
    </font>
    <font>
      <b/>
      <sz val="11"/>
      <color theme="7" tint="0.79995117038483843"/>
      <name val="Calibri"/>
      <family val="2"/>
      <scheme val="minor"/>
    </font>
    <font>
      <sz val="10"/>
      <color theme="1"/>
      <name val="Calibri"/>
      <family val="2"/>
      <scheme val="minor"/>
    </font>
    <font>
      <b/>
      <sz val="12"/>
      <color theme="7" tint="0.79995117038483843"/>
      <name val="Calibri"/>
      <family val="2"/>
      <scheme val="minor"/>
    </font>
    <font>
      <b/>
      <sz val="12"/>
      <color theme="1"/>
      <name val="Calibri"/>
      <family val="2"/>
      <scheme val="minor"/>
    </font>
    <font>
      <sz val="12"/>
      <color theme="1"/>
      <name val="Calibri"/>
      <family val="2"/>
      <scheme val="minor"/>
    </font>
    <font>
      <b/>
      <sz val="10"/>
      <color theme="1"/>
      <name val="Calibri"/>
      <family val="2"/>
      <scheme val="minor"/>
    </font>
    <font>
      <b/>
      <sz val="12"/>
      <color theme="0"/>
      <name val="Calibri"/>
      <family val="2"/>
      <scheme val="minor"/>
    </font>
    <font>
      <b/>
      <sz val="10"/>
      <name val="Calibri"/>
      <family val="2"/>
      <scheme val="minor"/>
    </font>
    <font>
      <sz val="10"/>
      <name val="Calibri"/>
      <family val="2"/>
      <scheme val="minor"/>
    </font>
    <font>
      <b/>
      <sz val="10"/>
      <color theme="0"/>
      <name val="Calibri"/>
      <family val="2"/>
      <scheme val="minor"/>
    </font>
    <font>
      <b/>
      <sz val="12"/>
      <color theme="7" tint="0.79998168889431442"/>
      <name val="Calibri"/>
      <family val="2"/>
      <scheme val="minor"/>
    </font>
  </fonts>
  <fills count="11">
    <fill>
      <patternFill patternType="none"/>
    </fill>
    <fill>
      <patternFill patternType="gray125"/>
    </fill>
    <fill>
      <patternFill patternType="solid">
        <fgColor theme="4" tint="-0.499984740745262"/>
        <bgColor indexed="64"/>
      </patternFill>
    </fill>
    <fill>
      <patternFill patternType="solid">
        <fgColor theme="4" tint="-0.249977111117893"/>
        <bgColor indexed="64"/>
      </patternFill>
    </fill>
    <fill>
      <patternFill patternType="solid">
        <fgColor theme="9"/>
        <bgColor indexed="64"/>
      </patternFill>
    </fill>
    <fill>
      <patternFill patternType="solid">
        <fgColor theme="4" tint="0.39994506668294322"/>
        <bgColor indexed="64"/>
      </patternFill>
    </fill>
    <fill>
      <patternFill patternType="solid">
        <fgColor theme="2" tint="-9.9978637043366805E-2"/>
        <bgColor indexed="64"/>
      </patternFill>
    </fill>
    <fill>
      <patternFill patternType="solid">
        <fgColor theme="0" tint="-0.499984740745262"/>
        <bgColor indexed="64"/>
      </patternFill>
    </fill>
    <fill>
      <patternFill patternType="solid">
        <fgColor rgb="FFCC00FF"/>
        <bgColor indexed="64"/>
      </patternFill>
    </fill>
    <fill>
      <patternFill patternType="solid">
        <fgColor theme="0" tint="-0.14996795556505021"/>
        <bgColor indexed="64"/>
      </patternFill>
    </fill>
    <fill>
      <patternFill patternType="solid">
        <fgColor theme="0" tint="-0.14999847407452621"/>
        <bgColor indexed="64"/>
      </patternFill>
    </fill>
  </fills>
  <borders count="21">
    <border>
      <left/>
      <right/>
      <top/>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thin">
        <color theme="8"/>
      </left>
      <right style="thin">
        <color theme="8"/>
      </right>
      <top style="thin">
        <color theme="8"/>
      </top>
      <bottom style="thin">
        <color theme="8"/>
      </bottom>
      <diagonal/>
    </border>
    <border>
      <left style="thin">
        <color theme="8"/>
      </left>
      <right/>
      <top/>
      <bottom style="thin">
        <color theme="8"/>
      </bottom>
      <diagonal/>
    </border>
    <border>
      <left/>
      <right/>
      <top/>
      <bottom style="thin">
        <color theme="8"/>
      </bottom>
      <diagonal/>
    </border>
    <border>
      <left/>
      <right style="thin">
        <color theme="8"/>
      </right>
      <top/>
      <bottom style="thin">
        <color theme="8"/>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style="thin">
        <color theme="4" tint="-0.249977111117893"/>
      </left>
      <right/>
      <top style="thin">
        <color theme="4" tint="-0.249977111117893"/>
      </top>
      <bottom style="thin">
        <color theme="4" tint="-0.249977111117893"/>
      </bottom>
      <diagonal/>
    </border>
    <border>
      <left/>
      <right style="thin">
        <color theme="4" tint="-0.249977111117893"/>
      </right>
      <top style="thin">
        <color theme="4" tint="-0.249977111117893"/>
      </top>
      <bottom style="thin">
        <color theme="4" tint="-0.249977111117893"/>
      </bottom>
      <diagonal/>
    </border>
    <border>
      <left style="thin">
        <color theme="8"/>
      </left>
      <right/>
      <top style="thin">
        <color theme="8"/>
      </top>
      <bottom style="thin">
        <color theme="8"/>
      </bottom>
      <diagonal/>
    </border>
    <border>
      <left/>
      <right style="thin">
        <color theme="4" tint="-0.249977111117893"/>
      </right>
      <top/>
      <bottom style="thin">
        <color theme="4" tint="-0.249977111117893"/>
      </bottom>
      <diagonal/>
    </border>
    <border>
      <left style="thin">
        <color theme="4" tint="-0.249977111117893"/>
      </left>
      <right style="thin">
        <color theme="4" tint="-0.249977111117893"/>
      </right>
      <top/>
      <bottom style="thin">
        <color theme="4" tint="-0.249977111117893"/>
      </bottom>
      <diagonal/>
    </border>
    <border>
      <left style="thin">
        <color theme="4" tint="-0.249977111117893"/>
      </left>
      <right/>
      <top/>
      <bottom style="thin">
        <color theme="4" tint="-0.249977111117893"/>
      </bottom>
      <diagonal/>
    </border>
    <border>
      <left/>
      <right/>
      <top/>
      <bottom style="thin">
        <color theme="4" tint="-0.249977111117893"/>
      </bottom>
      <diagonal/>
    </border>
    <border>
      <left style="thin">
        <color theme="8"/>
      </left>
      <right/>
      <top/>
      <bottom/>
      <diagonal/>
    </border>
    <border>
      <left/>
      <right style="thin">
        <color theme="8"/>
      </right>
      <top/>
      <bottom/>
      <diagonal/>
    </border>
    <border>
      <left style="thin">
        <color rgb="FF0070C0"/>
      </left>
      <right style="thin">
        <color rgb="FF0070C0"/>
      </right>
      <top style="thin">
        <color rgb="FF0070C0"/>
      </top>
      <bottom style="thin">
        <color rgb="FF0070C0"/>
      </bottom>
      <diagonal/>
    </border>
    <border>
      <left/>
      <right style="thin">
        <color theme="8"/>
      </right>
      <top style="thin">
        <color theme="8"/>
      </top>
      <bottom style="thin">
        <color theme="8"/>
      </bottom>
      <diagonal/>
    </border>
    <border>
      <left style="thin">
        <color theme="4" tint="-0.249977111117893"/>
      </left>
      <right style="thin">
        <color theme="4" tint="-0.249977111117893"/>
      </right>
      <top style="thin">
        <color theme="4" tint="-0.249977111117893"/>
      </top>
      <bottom/>
      <diagonal/>
    </border>
  </borders>
  <cellStyleXfs count="2">
    <xf numFmtId="0" fontId="0" fillId="0" borderId="0"/>
    <xf numFmtId="9" fontId="13" fillId="0" borderId="0" applyFont="0" applyFill="0" applyBorder="0" applyAlignment="0" applyProtection="0"/>
  </cellStyleXfs>
  <cellXfs count="94">
    <xf numFmtId="0" fontId="0" fillId="0" borderId="0" xfId="0"/>
    <xf numFmtId="0" fontId="4"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Border="1" applyAlignment="1">
      <alignment horizontal="center" vertical="center"/>
    </xf>
    <xf numFmtId="0" fontId="9" fillId="0" borderId="0" xfId="0" applyFont="1" applyAlignment="1">
      <alignment vertical="center"/>
    </xf>
    <xf numFmtId="0" fontId="0" fillId="0" borderId="0" xfId="0" applyFont="1" applyAlignment="1">
      <alignment vertical="center" wrapText="1"/>
    </xf>
    <xf numFmtId="0" fontId="0" fillId="0" borderId="0" xfId="0" applyFont="1" applyAlignment="1">
      <alignment vertical="center"/>
    </xf>
    <xf numFmtId="0" fontId="0" fillId="0" borderId="0" xfId="0" applyFill="1"/>
    <xf numFmtId="9" fontId="18" fillId="4" borderId="1" xfId="0" applyNumberFormat="1" applyFont="1" applyFill="1" applyBorder="1" applyAlignment="1">
      <alignment horizontal="center" vertical="center"/>
    </xf>
    <xf numFmtId="0" fontId="19" fillId="0" borderId="0" xfId="0" applyFont="1" applyAlignment="1">
      <alignment horizontal="center" vertical="center"/>
    </xf>
    <xf numFmtId="166" fontId="20" fillId="5" borderId="2" xfId="0" applyNumberFormat="1" applyFont="1" applyFill="1" applyBorder="1" applyAlignment="1">
      <alignment horizontal="center" vertical="center" wrapText="1" shrinkToFit="1"/>
    </xf>
    <xf numFmtId="0" fontId="16" fillId="0" borderId="9" xfId="0" applyFont="1" applyBorder="1" applyAlignment="1">
      <alignment horizontal="left" vertical="center" wrapText="1"/>
    </xf>
    <xf numFmtId="0" fontId="16" fillId="0" borderId="0" xfId="0" applyFont="1" applyAlignment="1">
      <alignment wrapText="1"/>
    </xf>
    <xf numFmtId="0" fontId="16" fillId="0" borderId="18" xfId="0" applyFont="1" applyBorder="1" applyAlignment="1">
      <alignment horizontal="left" vertical="center" wrapText="1"/>
    </xf>
    <xf numFmtId="0" fontId="16" fillId="0" borderId="0" xfId="0" applyFont="1" applyAlignment="1">
      <alignment horizontal="center" wrapText="1"/>
    </xf>
    <xf numFmtId="166" fontId="20" fillId="5" borderId="18" xfId="0" applyNumberFormat="1" applyFont="1" applyFill="1" applyBorder="1" applyAlignment="1">
      <alignment horizontal="center" vertical="center" wrapText="1" shrinkToFit="1"/>
    </xf>
    <xf numFmtId="0" fontId="3" fillId="0" borderId="18" xfId="0" applyFont="1" applyBorder="1" applyAlignment="1">
      <alignment horizontal="center" vertical="center"/>
    </xf>
    <xf numFmtId="0" fontId="16" fillId="0" borderId="18" xfId="0" applyFont="1" applyBorder="1" applyAlignment="1">
      <alignment horizontal="center" vertical="center" wrapText="1"/>
    </xf>
    <xf numFmtId="0" fontId="17" fillId="3" borderId="20" xfId="0" applyFont="1" applyFill="1" applyBorder="1" applyAlignment="1" applyProtection="1">
      <alignment horizontal="center" vertical="center" wrapText="1"/>
    </xf>
    <xf numFmtId="9" fontId="18" fillId="4" borderId="20" xfId="0" applyNumberFormat="1" applyFont="1" applyFill="1" applyBorder="1" applyAlignment="1">
      <alignment horizontal="center" vertical="center"/>
    </xf>
    <xf numFmtId="0" fontId="3" fillId="0" borderId="0" xfId="0" applyFont="1" applyAlignment="1">
      <alignment horizontal="center" vertical="center"/>
    </xf>
    <xf numFmtId="0" fontId="22" fillId="5" borderId="1" xfId="0" applyFont="1" applyFill="1" applyBorder="1" applyAlignment="1" applyProtection="1">
      <alignment horizontal="center" vertical="center"/>
    </xf>
    <xf numFmtId="0" fontId="22" fillId="5" borderId="1" xfId="0" applyFont="1" applyFill="1" applyBorder="1" applyAlignment="1" applyProtection="1">
      <alignment horizontal="center" vertical="center" wrapText="1"/>
    </xf>
    <xf numFmtId="0" fontId="23" fillId="0" borderId="1" xfId="0" applyFont="1" applyBorder="1" applyAlignment="1" applyProtection="1">
      <alignment horizontal="center" vertical="center" wrapText="1"/>
    </xf>
    <xf numFmtId="0" fontId="23" fillId="0" borderId="1" xfId="0" applyFont="1" applyBorder="1" applyAlignment="1" applyProtection="1">
      <alignment horizontal="center" vertical="center"/>
    </xf>
    <xf numFmtId="0" fontId="23" fillId="0" borderId="1" xfId="0" applyFont="1" applyFill="1" applyBorder="1" applyAlignment="1" applyProtection="1">
      <alignment horizontal="center" vertical="center"/>
    </xf>
    <xf numFmtId="0" fontId="22" fillId="6" borderId="1" xfId="0" applyFont="1" applyFill="1" applyBorder="1" applyAlignment="1" applyProtection="1">
      <alignment horizontal="center" vertical="center"/>
    </xf>
    <xf numFmtId="166" fontId="20" fillId="5" borderId="18" xfId="0" applyNumberFormat="1" applyFont="1" applyFill="1" applyBorder="1" applyAlignment="1">
      <alignment horizontal="center" vertical="center" shrinkToFit="1"/>
    </xf>
    <xf numFmtId="166" fontId="20" fillId="5" borderId="10" xfId="0" applyNumberFormat="1" applyFont="1" applyFill="1" applyBorder="1" applyAlignment="1">
      <alignment horizontal="center" vertical="center" shrinkToFit="1"/>
    </xf>
    <xf numFmtId="166" fontId="20" fillId="5" borderId="1" xfId="0" applyNumberFormat="1" applyFont="1" applyFill="1" applyBorder="1" applyAlignment="1">
      <alignment horizontal="center" vertical="center" shrinkToFit="1"/>
    </xf>
    <xf numFmtId="166" fontId="24" fillId="7" borderId="1" xfId="0" applyNumberFormat="1" applyFont="1" applyFill="1" applyBorder="1" applyAlignment="1">
      <alignment horizontal="center" vertical="center" wrapText="1" shrinkToFit="1"/>
    </xf>
    <xf numFmtId="0" fontId="23" fillId="0" borderId="18" xfId="0" applyFont="1" applyBorder="1" applyAlignment="1" applyProtection="1">
      <alignment horizontal="center" vertical="center"/>
    </xf>
    <xf numFmtId="0" fontId="23" fillId="0" borderId="10" xfId="0" applyFont="1" applyBorder="1" applyAlignment="1" applyProtection="1">
      <alignment horizontal="center" vertical="center"/>
    </xf>
    <xf numFmtId="0" fontId="22" fillId="6" borderId="18" xfId="0" applyFont="1" applyFill="1" applyBorder="1" applyAlignment="1" applyProtection="1">
      <alignment horizontal="center" vertical="center" wrapText="1"/>
    </xf>
    <xf numFmtId="0" fontId="22" fillId="6" borderId="18" xfId="0" applyFont="1" applyFill="1" applyBorder="1" applyAlignment="1" applyProtection="1">
      <alignment horizontal="center" vertical="center"/>
    </xf>
    <xf numFmtId="0" fontId="22" fillId="6" borderId="10" xfId="0" applyFont="1" applyFill="1" applyBorder="1" applyAlignment="1" applyProtection="1">
      <alignment horizontal="center" vertical="center"/>
    </xf>
    <xf numFmtId="166" fontId="20" fillId="5" borderId="11" xfId="0" applyNumberFormat="1" applyFont="1" applyFill="1" applyBorder="1" applyAlignment="1">
      <alignment horizontal="center" vertical="center" wrapText="1" shrinkToFit="1"/>
    </xf>
    <xf numFmtId="166" fontId="20" fillId="5" borderId="18" xfId="0" applyNumberFormat="1" applyFont="1" applyFill="1" applyBorder="1" applyAlignment="1">
      <alignment horizontal="center" vertical="center" wrapText="1" shrinkToFit="1"/>
    </xf>
    <xf numFmtId="166" fontId="20" fillId="5" borderId="19" xfId="0" applyNumberFormat="1" applyFont="1" applyFill="1" applyBorder="1" applyAlignment="1">
      <alignment horizontal="center" vertical="center" wrapText="1" shrinkToFit="1"/>
    </xf>
    <xf numFmtId="0" fontId="16" fillId="0" borderId="12" xfId="0" applyFont="1" applyBorder="1" applyAlignment="1">
      <alignment horizontal="center" vertical="center"/>
    </xf>
    <xf numFmtId="0" fontId="16" fillId="0" borderId="14" xfId="0" applyFont="1" applyBorder="1" applyAlignment="1">
      <alignment horizontal="center" vertical="center"/>
    </xf>
    <xf numFmtId="0" fontId="16" fillId="0" borderId="13" xfId="0" applyFont="1" applyBorder="1" applyAlignment="1">
      <alignment horizontal="center" vertical="center"/>
    </xf>
    <xf numFmtId="0" fontId="16" fillId="0" borderId="0" xfId="0" applyFont="1" applyAlignment="1">
      <alignment horizontal="center" vertical="center" wrapText="1"/>
    </xf>
    <xf numFmtId="0" fontId="16" fillId="0" borderId="0" xfId="0" applyFont="1" applyAlignment="1">
      <alignment horizontal="center" vertical="center"/>
    </xf>
    <xf numFmtId="0" fontId="16" fillId="0" borderId="0" xfId="0" applyFont="1" applyBorder="1" applyAlignment="1">
      <alignment horizontal="center" vertical="center"/>
    </xf>
    <xf numFmtId="166" fontId="20" fillId="5" borderId="18" xfId="0" applyNumberFormat="1" applyFont="1" applyFill="1" applyBorder="1" applyAlignment="1">
      <alignment horizontal="center" vertical="center" wrapText="1" shrinkToFit="1"/>
    </xf>
    <xf numFmtId="0" fontId="16" fillId="0" borderId="9" xfId="0" applyFont="1" applyBorder="1" applyAlignment="1">
      <alignment horizontal="center" vertical="center" wrapText="1"/>
    </xf>
    <xf numFmtId="0" fontId="2" fillId="0" borderId="18" xfId="0" applyFont="1" applyBorder="1" applyAlignment="1">
      <alignment horizontal="center" vertical="center"/>
    </xf>
    <xf numFmtId="0" fontId="1" fillId="0" borderId="18" xfId="0" applyFont="1" applyBorder="1" applyAlignment="1">
      <alignment horizontal="center" vertical="center"/>
    </xf>
    <xf numFmtId="0" fontId="22" fillId="6" borderId="1" xfId="0" applyFont="1" applyFill="1" applyBorder="1" applyAlignment="1" applyProtection="1">
      <alignment horizontal="right" vertical="center"/>
    </xf>
    <xf numFmtId="0" fontId="16" fillId="10" borderId="18" xfId="0" applyFont="1" applyFill="1" applyBorder="1" applyAlignment="1">
      <alignment horizontal="center" vertical="center"/>
    </xf>
    <xf numFmtId="0" fontId="16" fillId="10" borderId="9" xfId="0" applyFont="1" applyFill="1" applyBorder="1" applyAlignment="1">
      <alignment horizontal="center" vertical="center"/>
    </xf>
    <xf numFmtId="167" fontId="12" fillId="2" borderId="0" xfId="0" applyNumberFormat="1" applyFont="1" applyFill="1" applyBorder="1" applyAlignment="1" applyProtection="1">
      <alignment horizontal="center" vertical="center"/>
      <protection locked="0"/>
    </xf>
    <xf numFmtId="166" fontId="6" fillId="3" borderId="6" xfId="0" applyNumberFormat="1" applyFont="1" applyFill="1" applyBorder="1" applyAlignment="1">
      <alignment horizontal="center" vertical="center" wrapText="1" shrinkToFit="1"/>
    </xf>
    <xf numFmtId="166" fontId="6" fillId="3" borderId="7" xfId="0" applyNumberFormat="1" applyFont="1" applyFill="1" applyBorder="1" applyAlignment="1">
      <alignment horizontal="center" vertical="center" wrapText="1" shrinkToFit="1"/>
    </xf>
    <xf numFmtId="166" fontId="6" fillId="3" borderId="8" xfId="0" applyNumberFormat="1" applyFont="1" applyFill="1" applyBorder="1" applyAlignment="1">
      <alignment horizontal="center" vertical="center" wrapText="1" shrinkToFit="1"/>
    </xf>
    <xf numFmtId="0" fontId="14" fillId="0" borderId="6" xfId="0" applyNumberFormat="1" applyFont="1" applyBorder="1" applyAlignment="1">
      <alignment horizontal="left" vertical="center" wrapText="1"/>
    </xf>
    <xf numFmtId="0" fontId="14" fillId="0" borderId="7" xfId="0" applyNumberFormat="1" applyFont="1" applyBorder="1" applyAlignment="1">
      <alignment horizontal="left" vertical="center" wrapText="1"/>
    </xf>
    <xf numFmtId="0" fontId="14" fillId="0" borderId="8" xfId="0" applyNumberFormat="1" applyFont="1" applyBorder="1" applyAlignment="1">
      <alignment horizontal="left" vertical="center" wrapText="1"/>
    </xf>
    <xf numFmtId="0" fontId="14" fillId="0" borderId="16" xfId="0" applyNumberFormat="1" applyFont="1" applyBorder="1" applyAlignment="1">
      <alignment horizontal="left" vertical="center" wrapText="1"/>
    </xf>
    <xf numFmtId="0" fontId="14" fillId="0" borderId="0" xfId="0" applyNumberFormat="1" applyFont="1" applyBorder="1" applyAlignment="1">
      <alignment horizontal="left" vertical="center" wrapText="1"/>
    </xf>
    <xf numFmtId="0" fontId="14" fillId="0" borderId="17" xfId="0" applyNumberFormat="1" applyFont="1" applyBorder="1" applyAlignment="1">
      <alignment horizontal="left" vertical="center" wrapText="1"/>
    </xf>
    <xf numFmtId="166" fontId="11" fillId="3" borderId="1" xfId="0" applyNumberFormat="1" applyFont="1" applyFill="1" applyBorder="1" applyAlignment="1">
      <alignment horizontal="right" vertical="center" wrapText="1" shrinkToFit="1"/>
    </xf>
    <xf numFmtId="165" fontId="20" fillId="8" borderId="1" xfId="0" applyNumberFormat="1" applyFont="1" applyFill="1" applyBorder="1" applyAlignment="1" applyProtection="1">
      <alignment horizontal="center" vertical="center"/>
      <protection locked="0"/>
    </xf>
    <xf numFmtId="0" fontId="20" fillId="0" borderId="1" xfId="0" applyNumberFormat="1" applyFont="1" applyBorder="1" applyAlignment="1">
      <alignment horizontal="center" vertical="center"/>
    </xf>
    <xf numFmtId="0" fontId="15" fillId="3" borderId="15" xfId="0" applyFont="1" applyFill="1" applyBorder="1" applyAlignment="1" applyProtection="1">
      <alignment horizontal="center" vertical="center" wrapText="1"/>
    </xf>
    <xf numFmtId="0" fontId="15" fillId="3" borderId="12" xfId="0" applyFont="1" applyFill="1" applyBorder="1" applyAlignment="1" applyProtection="1">
      <alignment horizontal="center" vertical="center" wrapText="1"/>
    </xf>
    <xf numFmtId="166" fontId="25" fillId="3" borderId="1" xfId="0" applyNumberFormat="1" applyFont="1" applyFill="1" applyBorder="1" applyAlignment="1">
      <alignment horizontal="right" vertical="center" wrapText="1" shrinkToFit="1"/>
    </xf>
    <xf numFmtId="0" fontId="23" fillId="0" borderId="9" xfId="0" applyFont="1" applyBorder="1" applyAlignment="1" applyProtection="1">
      <alignment horizontal="center" vertical="center" wrapText="1"/>
    </xf>
    <xf numFmtId="0" fontId="23" fillId="0" borderId="10" xfId="0" applyFont="1" applyBorder="1" applyAlignment="1" applyProtection="1">
      <alignment horizontal="center" vertical="center" wrapText="1"/>
    </xf>
    <xf numFmtId="0" fontId="10" fillId="2" borderId="0" xfId="0" applyFont="1" applyFill="1" applyBorder="1" applyAlignment="1" applyProtection="1">
      <alignment horizontal="center" vertical="center"/>
      <protection locked="0"/>
    </xf>
    <xf numFmtId="166" fontId="17" fillId="3" borderId="1" xfId="0" applyNumberFormat="1" applyFont="1" applyFill="1" applyBorder="1" applyAlignment="1">
      <alignment horizontal="right" vertical="center" wrapText="1" shrinkToFit="1"/>
    </xf>
    <xf numFmtId="0" fontId="22" fillId="6" borderId="9" xfId="0" applyFont="1" applyFill="1" applyBorder="1" applyAlignment="1" applyProtection="1">
      <alignment horizontal="center" vertical="center"/>
    </xf>
    <xf numFmtId="0" fontId="22" fillId="6" borderId="10" xfId="0" applyFont="1" applyFill="1" applyBorder="1" applyAlignment="1" applyProtection="1">
      <alignment horizontal="center" vertical="center"/>
    </xf>
    <xf numFmtId="0" fontId="22" fillId="5" borderId="9" xfId="0" applyFont="1" applyFill="1" applyBorder="1" applyAlignment="1" applyProtection="1">
      <alignment horizontal="right" vertical="center"/>
    </xf>
    <xf numFmtId="0" fontId="22" fillId="5" borderId="10" xfId="0" applyFont="1" applyFill="1" applyBorder="1" applyAlignment="1" applyProtection="1">
      <alignment horizontal="right" vertical="center"/>
    </xf>
    <xf numFmtId="0" fontId="15" fillId="3" borderId="9" xfId="0" applyFont="1" applyFill="1" applyBorder="1" applyAlignment="1" applyProtection="1">
      <alignment horizontal="center" vertical="center"/>
    </xf>
    <xf numFmtId="0" fontId="6" fillId="3" borderId="10" xfId="0" applyFont="1" applyFill="1" applyBorder="1" applyAlignment="1" applyProtection="1">
      <alignment horizontal="center" vertical="center"/>
    </xf>
    <xf numFmtId="164" fontId="8" fillId="9" borderId="18" xfId="0" applyNumberFormat="1" applyFont="1" applyFill="1" applyBorder="1" applyAlignment="1">
      <alignment horizontal="center" vertical="center" wrapText="1"/>
    </xf>
    <xf numFmtId="0" fontId="14" fillId="0" borderId="3" xfId="0" applyNumberFormat="1" applyFont="1" applyBorder="1" applyAlignment="1">
      <alignment horizontal="left" vertical="center" wrapText="1"/>
    </xf>
    <xf numFmtId="0" fontId="14" fillId="0" borderId="4" xfId="0" applyNumberFormat="1" applyFont="1" applyBorder="1" applyAlignment="1">
      <alignment horizontal="left" vertical="center" wrapText="1"/>
    </xf>
    <xf numFmtId="0" fontId="14" fillId="0" borderId="5" xfId="0" applyNumberFormat="1" applyFont="1" applyBorder="1" applyAlignment="1">
      <alignment horizontal="left" vertical="center" wrapText="1"/>
    </xf>
    <xf numFmtId="9" fontId="7" fillId="9" borderId="14" xfId="1" applyFont="1" applyFill="1" applyBorder="1" applyAlignment="1">
      <alignment horizontal="center" vertical="center" wrapText="1"/>
    </xf>
    <xf numFmtId="9" fontId="7" fillId="9" borderId="15" xfId="1" applyFont="1" applyFill="1" applyBorder="1" applyAlignment="1">
      <alignment horizontal="center" vertical="center" wrapText="1"/>
    </xf>
    <xf numFmtId="0" fontId="22" fillId="5" borderId="9" xfId="0" applyFont="1" applyFill="1" applyBorder="1" applyAlignment="1" applyProtection="1">
      <alignment horizontal="center" vertical="center" wrapText="1"/>
    </xf>
    <xf numFmtId="0" fontId="22" fillId="5" borderId="10" xfId="0" applyFont="1" applyFill="1" applyBorder="1" applyAlignment="1" applyProtection="1">
      <alignment horizontal="center" vertical="center" wrapText="1"/>
    </xf>
    <xf numFmtId="0" fontId="6" fillId="3" borderId="15" xfId="0" applyFont="1" applyFill="1" applyBorder="1" applyAlignment="1" applyProtection="1">
      <alignment horizontal="center" vertical="center" wrapText="1"/>
    </xf>
    <xf numFmtId="0" fontId="6" fillId="3" borderId="12" xfId="0" applyFont="1" applyFill="1" applyBorder="1" applyAlignment="1" applyProtection="1">
      <alignment horizontal="center" vertical="center" wrapText="1"/>
    </xf>
    <xf numFmtId="0" fontId="16" fillId="0" borderId="18" xfId="0" applyFont="1" applyBorder="1" applyAlignment="1">
      <alignment horizontal="left" vertical="center"/>
    </xf>
    <xf numFmtId="0" fontId="17" fillId="3" borderId="9" xfId="0" applyFont="1" applyFill="1" applyBorder="1" applyAlignment="1" applyProtection="1">
      <alignment horizontal="center" vertical="center" wrapText="1"/>
    </xf>
    <xf numFmtId="0" fontId="17" fillId="3" borderId="10" xfId="0" applyFont="1" applyFill="1" applyBorder="1" applyAlignment="1" applyProtection="1">
      <alignment horizontal="center" vertical="center" wrapText="1"/>
    </xf>
    <xf numFmtId="166" fontId="20" fillId="5" borderId="18" xfId="0" applyNumberFormat="1" applyFont="1" applyFill="1" applyBorder="1" applyAlignment="1">
      <alignment horizontal="center" vertical="center" wrapText="1" shrinkToFit="1"/>
    </xf>
    <xf numFmtId="166" fontId="21" fillId="2" borderId="0" xfId="0" applyNumberFormat="1" applyFont="1" applyFill="1" applyBorder="1" applyAlignment="1">
      <alignment horizontal="center" vertical="center" shrinkToFit="1"/>
    </xf>
  </cellXfs>
  <cellStyles count="2">
    <cellStyle name="Normal" xfId="0" builtinId="0"/>
    <cellStyle name="Percent" xfId="1" builtinId="5"/>
  </cellStyles>
  <dxfs count="59">
    <dxf>
      <fill>
        <patternFill>
          <bgColor rgb="FFFF0000"/>
        </patternFill>
      </fill>
    </dxf>
    <dxf>
      <fill>
        <patternFill>
          <bgColor theme="9"/>
        </patternFill>
      </fill>
    </dxf>
    <dxf>
      <fill>
        <patternFill>
          <bgColor rgb="FFFFC000"/>
        </patternFill>
      </fill>
    </dxf>
    <dxf>
      <fill>
        <patternFill>
          <bgColor rgb="FFFF0000"/>
        </patternFill>
      </fill>
    </dxf>
    <dxf>
      <fill>
        <patternFill>
          <bgColor theme="9"/>
        </patternFill>
      </fill>
    </dxf>
    <dxf>
      <fill>
        <patternFill>
          <bgColor rgb="FFFFC000"/>
        </patternFill>
      </fill>
    </dxf>
    <dxf>
      <fill>
        <patternFill>
          <bgColor rgb="FFFF0000"/>
        </patternFill>
      </fill>
    </dxf>
    <dxf>
      <fill>
        <patternFill>
          <bgColor theme="9"/>
        </patternFill>
      </fill>
    </dxf>
    <dxf>
      <fill>
        <patternFill>
          <bgColor rgb="FFFFC000"/>
        </patternFill>
      </fill>
    </dxf>
    <dxf>
      <fill>
        <patternFill patternType="solid">
          <bgColor theme="9"/>
        </patternFill>
      </fill>
    </dxf>
    <dxf>
      <fill>
        <patternFill patternType="solid">
          <bgColor rgb="FFFF0000"/>
        </patternFill>
      </fill>
    </dxf>
    <dxf>
      <fill>
        <patternFill patternType="solid">
          <bgColor theme="0" tint="-0.24994659260841701"/>
        </patternFill>
      </fill>
    </dxf>
    <dxf>
      <fill>
        <patternFill patternType="solid">
          <bgColor rgb="FFFFC000"/>
        </patternFill>
      </fill>
    </dxf>
    <dxf>
      <fill>
        <patternFill patternType="solid">
          <bgColor theme="9"/>
        </patternFill>
      </fill>
    </dxf>
    <dxf>
      <fill>
        <patternFill patternType="solid">
          <bgColor rgb="FFFF0000"/>
        </patternFill>
      </fill>
    </dxf>
    <dxf>
      <fill>
        <patternFill patternType="solid">
          <bgColor theme="0" tint="-0.24994659260841701"/>
        </patternFill>
      </fill>
    </dxf>
    <dxf>
      <fill>
        <patternFill patternType="solid">
          <bgColor rgb="FFFFC000"/>
        </patternFill>
      </fill>
    </dxf>
    <dxf>
      <fill>
        <patternFill patternType="solid">
          <bgColor theme="9"/>
        </patternFill>
      </fill>
    </dxf>
    <dxf>
      <fill>
        <patternFill patternType="solid">
          <bgColor rgb="FFFF0000"/>
        </patternFill>
      </fill>
    </dxf>
    <dxf>
      <fill>
        <patternFill patternType="solid">
          <bgColor theme="0" tint="-0.24994659260841701"/>
        </patternFill>
      </fill>
    </dxf>
    <dxf>
      <fill>
        <patternFill patternType="solid">
          <bgColor rgb="FFFFC000"/>
        </patternFill>
      </fill>
    </dxf>
    <dxf>
      <fill>
        <patternFill patternType="solid">
          <bgColor theme="9"/>
        </patternFill>
      </fill>
    </dxf>
    <dxf>
      <fill>
        <patternFill patternType="solid">
          <bgColor rgb="FFFF0000"/>
        </patternFill>
      </fill>
    </dxf>
    <dxf>
      <fill>
        <patternFill patternType="solid">
          <bgColor theme="0" tint="-0.24994659260841701"/>
        </patternFill>
      </fill>
    </dxf>
    <dxf>
      <fill>
        <patternFill patternType="solid">
          <bgColor rgb="FFFFC000"/>
        </patternFill>
      </fill>
    </dxf>
    <dxf>
      <fill>
        <patternFill patternType="solid">
          <bgColor theme="9"/>
        </patternFill>
      </fill>
    </dxf>
    <dxf>
      <fill>
        <patternFill patternType="solid">
          <bgColor rgb="FFFF0000"/>
        </patternFill>
      </fill>
    </dxf>
    <dxf>
      <fill>
        <patternFill patternType="solid">
          <bgColor theme="0" tint="-0.24994659260841701"/>
        </patternFill>
      </fill>
    </dxf>
    <dxf>
      <fill>
        <patternFill patternType="solid">
          <bgColor rgb="FFFFC000"/>
        </patternFill>
      </fill>
    </dxf>
    <dxf>
      <fill>
        <patternFill patternType="solid">
          <bgColor theme="9"/>
        </patternFill>
      </fill>
    </dxf>
    <dxf>
      <fill>
        <patternFill patternType="solid">
          <bgColor rgb="FFFF0000"/>
        </patternFill>
      </fill>
    </dxf>
    <dxf>
      <fill>
        <patternFill patternType="solid">
          <bgColor theme="0" tint="-0.24994659260841701"/>
        </patternFill>
      </fill>
    </dxf>
    <dxf>
      <fill>
        <patternFill patternType="solid">
          <bgColor rgb="FFFFC000"/>
        </patternFill>
      </fill>
    </dxf>
    <dxf>
      <fill>
        <patternFill patternType="solid">
          <bgColor theme="9"/>
        </patternFill>
      </fill>
    </dxf>
    <dxf>
      <fill>
        <patternFill patternType="solid">
          <bgColor rgb="FFFF0000"/>
        </patternFill>
      </fill>
    </dxf>
    <dxf>
      <fill>
        <patternFill patternType="solid">
          <bgColor theme="0" tint="-0.24994659260841701"/>
        </patternFill>
      </fill>
    </dxf>
    <dxf>
      <fill>
        <patternFill patternType="solid">
          <bgColor rgb="FFFFC000"/>
        </patternFill>
      </fill>
    </dxf>
    <dxf>
      <fill>
        <patternFill patternType="solid">
          <bgColor theme="9"/>
        </patternFill>
      </fill>
    </dxf>
    <dxf>
      <fill>
        <patternFill patternType="solid">
          <bgColor rgb="FFFFC000"/>
        </patternFill>
      </fill>
    </dxf>
    <dxf>
      <font>
        <color auto="1"/>
      </font>
      <fill>
        <patternFill patternType="solid">
          <bgColor rgb="FFFF0000"/>
        </patternFill>
      </fill>
    </dxf>
    <dxf>
      <fill>
        <patternFill patternType="solid">
          <bgColor theme="9"/>
        </patternFill>
      </fill>
    </dxf>
    <dxf>
      <fill>
        <patternFill patternType="solid">
          <bgColor rgb="FFFF0000"/>
        </patternFill>
      </fill>
    </dxf>
    <dxf>
      <fill>
        <patternFill patternType="solid">
          <bgColor theme="0" tint="-0.24994659260841701"/>
        </patternFill>
      </fill>
    </dxf>
    <dxf>
      <fill>
        <patternFill patternType="solid">
          <bgColor rgb="FFFFC000"/>
        </patternFill>
      </fill>
    </dxf>
    <dxf>
      <fill>
        <patternFill patternType="solid">
          <bgColor rgb="FFFFC000"/>
        </patternFill>
      </fill>
    </dxf>
    <dxf>
      <font>
        <color rgb="FFFFFF00"/>
      </font>
      <fill>
        <patternFill patternType="solid">
          <bgColor rgb="FFFF0000"/>
        </patternFill>
      </fill>
    </dxf>
    <dxf>
      <fill>
        <patternFill patternType="solid">
          <bgColor rgb="FF66FF66"/>
        </patternFill>
      </fill>
    </dxf>
    <dxf>
      <fill>
        <patternFill patternType="solid">
          <bgColor rgb="FFFFC000"/>
        </patternFill>
      </fill>
    </dxf>
    <dxf>
      <font>
        <color rgb="FFFFFF00"/>
      </font>
      <fill>
        <patternFill patternType="solid">
          <bgColor rgb="FFFF0000"/>
        </patternFill>
      </fill>
    </dxf>
    <dxf>
      <fill>
        <patternFill patternType="solid">
          <bgColor rgb="FF66FF66"/>
        </patternFill>
      </fill>
    </dxf>
    <dxf>
      <font>
        <b/>
        <i val="0"/>
        <color rgb="FFFFFF00"/>
      </font>
      <fill>
        <patternFill patternType="solid">
          <bgColor rgb="FFFF0000"/>
        </patternFill>
      </fill>
    </dxf>
    <dxf>
      <fill>
        <patternFill patternType="solid">
          <bgColor rgb="FFFFC000"/>
        </patternFill>
      </fill>
    </dxf>
    <dxf>
      <fill>
        <patternFill patternType="solid">
          <bgColor rgb="FF66FF66"/>
        </patternFill>
      </fill>
    </dxf>
    <dxf>
      <fill>
        <patternFill patternType="solid">
          <bgColor rgb="FF66FF66"/>
        </patternFill>
      </fill>
    </dxf>
    <dxf>
      <font>
        <color rgb="FFFFFF00"/>
      </font>
      <fill>
        <patternFill patternType="solid">
          <bgColor rgb="FFFF0000"/>
        </patternFill>
      </fill>
    </dxf>
    <dxf>
      <font>
        <color auto="1"/>
      </font>
      <fill>
        <patternFill patternType="solid">
          <bgColor rgb="FFFFC000"/>
        </patternFill>
      </fill>
    </dxf>
    <dxf>
      <fill>
        <patternFill patternType="solid">
          <bgColor rgb="FF66FF66"/>
        </patternFill>
      </fill>
    </dxf>
    <dxf>
      <font>
        <color rgb="FFFFFF00"/>
      </font>
      <fill>
        <patternFill patternType="solid">
          <bgColor rgb="FFFF0000"/>
        </patternFill>
      </fill>
    </dxf>
    <dxf>
      <font>
        <color auto="1"/>
      </font>
      <fill>
        <patternFill patternType="solid">
          <bgColor rgb="FFFFC000"/>
        </patternFill>
      </fill>
    </dxf>
  </dxfs>
  <tableStyles count="0" defaultTableStyle="TableStyleMedium2" defaultPivotStyle="PivotStyleLight16"/>
  <colors>
    <mruColors>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a:solidFill>
                  <a:schemeClr val="bg1">
                    <a:lumMod val="50000"/>
                  </a:schemeClr>
                </a:solidFill>
              </a:rPr>
              <a:t>EXECUTION SUMMARY</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'Overall Summary'!$O$4</c:f>
              <c:strCache>
                <c:ptCount val="1"/>
                <c:pt idx="0">
                  <c:v>Pass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'Overall Summary'!$O$5</c:f>
              <c:numCache>
                <c:formatCode>General</c:formatCode>
                <c:ptCount val="1"/>
                <c:pt idx="0">
                  <c:v>3</c:v>
                </c:pt>
              </c:numCache>
            </c:numRef>
          </c:val>
        </c:ser>
        <c:ser>
          <c:idx val="1"/>
          <c:order val="1"/>
          <c:tx>
            <c:strRef>
              <c:f>'Overall Summary'!$P$4</c:f>
              <c:strCache>
                <c:ptCount val="1"/>
                <c:pt idx="0">
                  <c:v>Fail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'Overall Summary'!$P$5</c:f>
              <c:numCache>
                <c:formatCode>General</c:formatCode>
                <c:ptCount val="1"/>
                <c:pt idx="0">
                  <c:v>10</c:v>
                </c:pt>
              </c:numCache>
            </c:numRef>
          </c:val>
        </c:ser>
        <c:ser>
          <c:idx val="2"/>
          <c:order val="2"/>
          <c:tx>
            <c:strRef>
              <c:f>'Overall Summary'!$Q$4</c:f>
              <c:strCache>
                <c:ptCount val="1"/>
                <c:pt idx="0">
                  <c:v>Blocked</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'Overall Summary'!$Q$5</c:f>
              <c:numCache>
                <c:formatCode>General</c:formatCode>
                <c:ptCount val="1"/>
                <c:pt idx="0">
                  <c:v>0</c:v>
                </c:pt>
              </c:numCache>
            </c:numRef>
          </c:val>
        </c:ser>
        <c:ser>
          <c:idx val="3"/>
          <c:order val="3"/>
          <c:tx>
            <c:strRef>
              <c:f>'Overall Summary'!$R$4</c:f>
              <c:strCache>
                <c:ptCount val="1"/>
                <c:pt idx="0">
                  <c:v>Deferred</c:v>
                </c:pt>
              </c:strCache>
            </c:strRef>
          </c:tx>
          <c:spPr>
            <a:solidFill>
              <a:schemeClr val="bg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'Overall Summary'!$R$5</c:f>
              <c:numCache>
                <c:formatCode>General</c:formatCode>
                <c:ptCount val="1"/>
                <c:pt idx="0">
                  <c:v>0</c:v>
                </c:pt>
              </c:numCache>
            </c:numRef>
          </c:val>
        </c:ser>
        <c:ser>
          <c:idx val="4"/>
          <c:order val="4"/>
          <c:tx>
            <c:strRef>
              <c:f>'Overall Summary'!$S$4</c:f>
              <c:strCache>
                <c:ptCount val="1"/>
                <c:pt idx="0">
                  <c:v>Pending</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'Overall Summary'!$S$5</c:f>
              <c:numCache>
                <c:formatCode>General</c:formatCode>
                <c:ptCount val="1"/>
                <c:pt idx="0">
                  <c:v>0</c:v>
                </c:pt>
              </c:numCache>
            </c:numRef>
          </c:val>
        </c:ser>
        <c:dLbls>
          <c:dLblPos val="ctr"/>
          <c:showLegendKey val="0"/>
          <c:showVal val="1"/>
          <c:showCatName val="0"/>
          <c:showSerName val="0"/>
          <c:showPercent val="0"/>
          <c:showBubbleSize val="0"/>
        </c:dLbls>
        <c:gapWidth val="219"/>
        <c:overlap val="-27"/>
        <c:axId val="154570112"/>
        <c:axId val="154570672"/>
      </c:barChart>
      <c:catAx>
        <c:axId val="1545701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4570672"/>
        <c:crosses val="autoZero"/>
        <c:auto val="1"/>
        <c:lblAlgn val="ctr"/>
        <c:lblOffset val="100"/>
        <c:noMultiLvlLbl val="0"/>
      </c:catAx>
      <c:valAx>
        <c:axId val="154570672"/>
        <c:scaling>
          <c:orientation val="minMax"/>
        </c:scaling>
        <c:delete val="1"/>
        <c:axPos val="r"/>
        <c:numFmt formatCode="General" sourceLinked="1"/>
        <c:majorTickMark val="out"/>
        <c:minorTickMark val="none"/>
        <c:tickLblPos val="nextTo"/>
        <c:crossAx val="154570112"/>
        <c:crosses val="max"/>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a:solidFill>
                  <a:schemeClr val="bg1">
                    <a:lumMod val="50000"/>
                  </a:schemeClr>
                </a:solidFill>
              </a:rPr>
              <a:t>AUTOMATION COVERAGE</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7777777777777776E-2"/>
          <c:y val="0.25504629629629627"/>
          <c:w val="0.93888888888888888"/>
          <c:h val="0.54380322251385238"/>
        </c:manualLayout>
      </c:layout>
      <c:barChart>
        <c:barDir val="col"/>
        <c:grouping val="clustered"/>
        <c:varyColors val="0"/>
        <c:ser>
          <c:idx val="0"/>
          <c:order val="0"/>
          <c:tx>
            <c:strRef>
              <c:f>'Overall Summary'!$M$10</c:f>
              <c:strCache>
                <c:ptCount val="1"/>
                <c:pt idx="0">
                  <c:v>Automation Candidates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'Overall Summary'!$M$11</c:f>
              <c:numCache>
                <c:formatCode>General</c:formatCode>
                <c:ptCount val="1"/>
                <c:pt idx="0">
                  <c:v>11</c:v>
                </c:pt>
              </c:numCache>
            </c:numRef>
          </c:val>
        </c:ser>
        <c:ser>
          <c:idx val="2"/>
          <c:order val="2"/>
          <c:tx>
            <c:strRef>
              <c:f>'Overall Summary'!$O$10</c:f>
              <c:strCache>
                <c:ptCount val="1"/>
                <c:pt idx="0">
                  <c:v>Cannot Be Automated</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'Overall Summary'!$O$11</c:f>
              <c:numCache>
                <c:formatCode>General</c:formatCode>
                <c:ptCount val="1"/>
                <c:pt idx="0">
                  <c:v>0</c:v>
                </c:pt>
              </c:numCache>
            </c:numRef>
          </c:val>
        </c:ser>
        <c:ser>
          <c:idx val="4"/>
          <c:order val="4"/>
          <c:tx>
            <c:strRef>
              <c:f>'Overall Summary'!$Q$10</c:f>
              <c:strCache>
                <c:ptCount val="1"/>
                <c:pt idx="0">
                  <c:v>Automated Tests</c:v>
                </c:pt>
              </c:strCache>
            </c:strRef>
          </c:tx>
          <c:spPr>
            <a:solidFill>
              <a:schemeClr val="accent1"/>
            </a:solidFill>
            <a:ln>
              <a:solidFill>
                <a:schemeClr val="accent5"/>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'Overall Summary'!$Q$11</c:f>
              <c:numCache>
                <c:formatCode>General</c:formatCode>
                <c:ptCount val="1"/>
                <c:pt idx="0">
                  <c:v>2</c:v>
                </c:pt>
              </c:numCache>
            </c:numRef>
          </c:val>
        </c:ser>
        <c:ser>
          <c:idx val="6"/>
          <c:order val="6"/>
          <c:tx>
            <c:strRef>
              <c:f>'Overall Summary'!$S$10</c:f>
              <c:strCache>
                <c:ptCount val="1"/>
                <c:pt idx="0">
                  <c:v>Pending TCs for Automation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'Overall Summary'!$S$11</c:f>
              <c:numCache>
                <c:formatCode>General</c:formatCode>
                <c:ptCount val="1"/>
                <c:pt idx="0">
                  <c:v>8</c:v>
                </c:pt>
              </c:numCache>
            </c:numRef>
          </c:val>
        </c:ser>
        <c:dLbls>
          <c:dLblPos val="ctr"/>
          <c:showLegendKey val="0"/>
          <c:showVal val="1"/>
          <c:showCatName val="0"/>
          <c:showSerName val="0"/>
          <c:showPercent val="0"/>
          <c:showBubbleSize val="0"/>
        </c:dLbls>
        <c:gapWidth val="219"/>
        <c:overlap val="-27"/>
        <c:axId val="218191984"/>
        <c:axId val="218192544"/>
        <c:extLst>
          <c:ext xmlns:c15="http://schemas.microsoft.com/office/drawing/2012/chart" uri="{02D57815-91ED-43cb-92C2-25804820EDAC}">
            <c15:filteredBarSeries>
              <c15:ser>
                <c:idx val="1"/>
                <c:order val="1"/>
                <c:tx>
                  <c:strRef>
                    <c:extLst>
                      <c:ext uri="{02D57815-91ED-43cb-92C2-25804820EDAC}">
                        <c15:formulaRef>
                          <c15:sqref>'Overall Summary'!$N$10</c15:sqref>
                        </c15:formulaRef>
                      </c:ext>
                    </c:extLst>
                    <c:strCache>
                      <c:ptCount val="1"/>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val>
                  <c:numRef>
                    <c:extLst>
                      <c:ext uri="{02D57815-91ED-43cb-92C2-25804820EDAC}">
                        <c15:formulaRef>
                          <c15:sqref>'Overall Summary'!$N$11</c15:sqref>
                        </c15:formulaRef>
                      </c:ext>
                    </c:extLst>
                    <c:numCache>
                      <c:formatCode>General</c:formatCode>
                      <c:ptCount val="1"/>
                    </c:numCache>
                  </c:numRef>
                </c:val>
              </c15:ser>
            </c15:filteredBarSeries>
            <c15:filteredBarSeries>
              <c15:ser>
                <c:idx val="3"/>
                <c:order val="3"/>
                <c:tx>
                  <c:strRef>
                    <c:extLst xmlns:c15="http://schemas.microsoft.com/office/drawing/2012/chart">
                      <c:ext xmlns:c15="http://schemas.microsoft.com/office/drawing/2012/chart" uri="{02D57815-91ED-43cb-92C2-25804820EDAC}">
                        <c15:formulaRef>
                          <c15:sqref>'Overall Summary'!$P$10</c15:sqref>
                        </c15:formulaRef>
                      </c:ext>
                    </c:extLst>
                    <c:strCache>
                      <c:ptCount val="1"/>
                    </c:strCache>
                  </c:strRef>
                </c:tx>
                <c:spPr>
                  <a:solidFill>
                    <a:schemeClr val="accent6">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extLst xmlns:c15="http://schemas.microsoft.com/office/drawing/2012/chart">
                      <c:ext xmlns:c15="http://schemas.microsoft.com/office/drawing/2012/chart" uri="{02D57815-91ED-43cb-92C2-25804820EDAC}">
                        <c15:formulaRef>
                          <c15:sqref>'Overall Summary'!$P$11</c15:sqref>
                        </c15:formulaRef>
                      </c:ext>
                    </c:extLst>
                    <c:numCache>
                      <c:formatCode>General</c:formatCode>
                      <c:ptCount val="1"/>
                    </c:numCache>
                  </c:numRef>
                </c:val>
              </c15:ser>
            </c15:filteredBarSeries>
            <c15:filteredBarSeries>
              <c15:ser>
                <c:idx val="5"/>
                <c:order val="5"/>
                <c:tx>
                  <c:strRef>
                    <c:extLst xmlns:c15="http://schemas.microsoft.com/office/drawing/2012/chart">
                      <c:ext xmlns:c15="http://schemas.microsoft.com/office/drawing/2012/chart" uri="{02D57815-91ED-43cb-92C2-25804820EDAC}">
                        <c15:formulaRef>
                          <c15:sqref>'Overall Summary'!$R$10</c15:sqref>
                        </c15:formulaRef>
                      </c:ext>
                    </c:extLst>
                    <c:strCache>
                      <c:ptCount val="1"/>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extLst xmlns:c15="http://schemas.microsoft.com/office/drawing/2012/chart">
                      <c:ext xmlns:c15="http://schemas.microsoft.com/office/drawing/2012/chart" uri="{02D57815-91ED-43cb-92C2-25804820EDAC}">
                        <c15:formulaRef>
                          <c15:sqref>'Overall Summary'!$R$11</c15:sqref>
                        </c15:formulaRef>
                      </c:ext>
                    </c:extLst>
                    <c:numCache>
                      <c:formatCode>General</c:formatCode>
                      <c:ptCount val="1"/>
                    </c:numCache>
                  </c:numRef>
                </c:val>
              </c15:ser>
            </c15:filteredBarSeries>
            <c15:filteredBarSeries>
              <c15:ser>
                <c:idx val="7"/>
                <c:order val="7"/>
                <c:tx>
                  <c:strRef>
                    <c:extLst xmlns:c15="http://schemas.microsoft.com/office/drawing/2012/chart">
                      <c:ext xmlns:c15="http://schemas.microsoft.com/office/drawing/2012/chart" uri="{02D57815-91ED-43cb-92C2-25804820EDAC}">
                        <c15:formulaRef>
                          <c15:sqref>'Overall Summary'!$T$10</c15:sqref>
                        </c15:formulaRef>
                      </c:ext>
                    </c:extLst>
                    <c:strCache>
                      <c:ptCount val="1"/>
                    </c:strCache>
                  </c:strRef>
                </c:tx>
                <c:spPr>
                  <a:solidFill>
                    <a:schemeClr val="accent5">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extLst xmlns:c15="http://schemas.microsoft.com/office/drawing/2012/chart">
                      <c:ext xmlns:c15="http://schemas.microsoft.com/office/drawing/2012/chart" uri="{02D57815-91ED-43cb-92C2-25804820EDAC}">
                        <c15:formulaRef>
                          <c15:sqref>'Overall Summary'!$T$11</c15:sqref>
                        </c15:formulaRef>
                      </c:ext>
                    </c:extLst>
                    <c:numCache>
                      <c:formatCode>General</c:formatCode>
                      <c:ptCount val="1"/>
                    </c:numCache>
                  </c:numRef>
                </c:val>
              </c15:ser>
            </c15:filteredBarSeries>
          </c:ext>
        </c:extLst>
      </c:barChart>
      <c:catAx>
        <c:axId val="218191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8192544"/>
        <c:crosses val="autoZero"/>
        <c:auto val="1"/>
        <c:lblAlgn val="ctr"/>
        <c:lblOffset val="100"/>
        <c:noMultiLvlLbl val="0"/>
      </c:catAx>
      <c:valAx>
        <c:axId val="218192544"/>
        <c:scaling>
          <c:orientation val="minMax"/>
        </c:scaling>
        <c:delete val="1"/>
        <c:axPos val="l"/>
        <c:numFmt formatCode="General" sourceLinked="1"/>
        <c:majorTickMark val="none"/>
        <c:minorTickMark val="none"/>
        <c:tickLblPos val="nextTo"/>
        <c:crossAx val="2181919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a:solidFill>
                  <a:schemeClr val="bg1">
                    <a:lumMod val="50000"/>
                  </a:schemeClr>
                </a:solidFill>
              </a:rPr>
              <a:t>DEFECTS TREND</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1"/>
          <c:order val="1"/>
          <c:tx>
            <c:strRef>
              <c:f>'Overall Summary'!$O$15</c:f>
              <c:strCache>
                <c:ptCount val="1"/>
                <c:pt idx="0">
                  <c:v>P0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'Overall Summary'!$M$16:$M$18</c:f>
              <c:strCache>
                <c:ptCount val="3"/>
                <c:pt idx="0">
                  <c:v>Open</c:v>
                </c:pt>
                <c:pt idx="1">
                  <c:v>Closed</c:v>
                </c:pt>
                <c:pt idx="2">
                  <c:v>Re-opened</c:v>
                </c:pt>
              </c:strCache>
            </c:strRef>
          </c:cat>
          <c:val>
            <c:numRef>
              <c:f>'Overall Summary'!$O$16:$O$18</c:f>
              <c:numCache>
                <c:formatCode>General</c:formatCode>
                <c:ptCount val="3"/>
                <c:pt idx="0">
                  <c:v>0</c:v>
                </c:pt>
                <c:pt idx="1">
                  <c:v>0</c:v>
                </c:pt>
                <c:pt idx="2">
                  <c:v>0</c:v>
                </c:pt>
              </c:numCache>
            </c:numRef>
          </c:val>
        </c:ser>
        <c:ser>
          <c:idx val="2"/>
          <c:order val="2"/>
          <c:tx>
            <c:strRef>
              <c:f>'Overall Summary'!$P$15</c:f>
              <c:strCache>
                <c:ptCount val="1"/>
                <c:pt idx="0">
                  <c:v>P1</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'Overall Summary'!$M$16:$M$18</c:f>
              <c:strCache>
                <c:ptCount val="3"/>
                <c:pt idx="0">
                  <c:v>Open</c:v>
                </c:pt>
                <c:pt idx="1">
                  <c:v>Closed</c:v>
                </c:pt>
                <c:pt idx="2">
                  <c:v>Re-opened</c:v>
                </c:pt>
              </c:strCache>
            </c:strRef>
          </c:cat>
          <c:val>
            <c:numRef>
              <c:f>'Overall Summary'!$P$16:$P$18</c:f>
              <c:numCache>
                <c:formatCode>General</c:formatCode>
                <c:ptCount val="3"/>
                <c:pt idx="0">
                  <c:v>4</c:v>
                </c:pt>
                <c:pt idx="1">
                  <c:v>0</c:v>
                </c:pt>
                <c:pt idx="2">
                  <c:v>0</c:v>
                </c:pt>
              </c:numCache>
            </c:numRef>
          </c:val>
        </c:ser>
        <c:ser>
          <c:idx val="3"/>
          <c:order val="3"/>
          <c:tx>
            <c:strRef>
              <c:f>'Overall Summary'!$Q$15</c:f>
              <c:strCache>
                <c:ptCount val="1"/>
                <c:pt idx="0">
                  <c:v>P2</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'Overall Summary'!$M$16:$M$18</c:f>
              <c:strCache>
                <c:ptCount val="3"/>
                <c:pt idx="0">
                  <c:v>Open</c:v>
                </c:pt>
                <c:pt idx="1">
                  <c:v>Closed</c:v>
                </c:pt>
                <c:pt idx="2">
                  <c:v>Re-opened</c:v>
                </c:pt>
              </c:strCache>
            </c:strRef>
          </c:cat>
          <c:val>
            <c:numRef>
              <c:f>'Overall Summary'!$Q$16:$Q$18</c:f>
              <c:numCache>
                <c:formatCode>General</c:formatCode>
                <c:ptCount val="3"/>
                <c:pt idx="0">
                  <c:v>3</c:v>
                </c:pt>
                <c:pt idx="1">
                  <c:v>0</c:v>
                </c:pt>
                <c:pt idx="2">
                  <c:v>0</c:v>
                </c:pt>
              </c:numCache>
            </c:numRef>
          </c:val>
        </c:ser>
        <c:ser>
          <c:idx val="4"/>
          <c:order val="4"/>
          <c:tx>
            <c:strRef>
              <c:f>'Overall Summary'!$R$15</c:f>
              <c:strCache>
                <c:ptCount val="1"/>
                <c:pt idx="0">
                  <c:v>P3</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'Overall Summary'!$M$16:$M$18</c:f>
              <c:strCache>
                <c:ptCount val="3"/>
                <c:pt idx="0">
                  <c:v>Open</c:v>
                </c:pt>
                <c:pt idx="1">
                  <c:v>Closed</c:v>
                </c:pt>
                <c:pt idx="2">
                  <c:v>Re-opened</c:v>
                </c:pt>
              </c:strCache>
            </c:strRef>
          </c:cat>
          <c:val>
            <c:numRef>
              <c:f>'Overall Summary'!$R$16:$R$18</c:f>
              <c:numCache>
                <c:formatCode>General</c:formatCode>
                <c:ptCount val="3"/>
                <c:pt idx="0">
                  <c:v>3</c:v>
                </c:pt>
                <c:pt idx="1">
                  <c:v>0</c:v>
                </c:pt>
                <c:pt idx="2">
                  <c:v>0</c:v>
                </c:pt>
              </c:numCache>
            </c:numRef>
          </c:val>
        </c:ser>
        <c:dLbls>
          <c:dLblPos val="ctr"/>
          <c:showLegendKey val="0"/>
          <c:showVal val="1"/>
          <c:showCatName val="0"/>
          <c:showSerName val="0"/>
          <c:showPercent val="0"/>
          <c:showBubbleSize val="0"/>
        </c:dLbls>
        <c:gapWidth val="150"/>
        <c:overlap val="100"/>
        <c:axId val="218624784"/>
        <c:axId val="218625344"/>
        <c:extLst>
          <c:ext xmlns:c15="http://schemas.microsoft.com/office/drawing/2012/chart" uri="{02D57815-91ED-43cb-92C2-25804820EDAC}">
            <c15:filteredBarSeries>
              <c15:ser>
                <c:idx val="0"/>
                <c:order val="0"/>
                <c:tx>
                  <c:strRef>
                    <c:extLst>
                      <c:ext uri="{02D57815-91ED-43cb-92C2-25804820EDAC}">
                        <c15:formulaRef>
                          <c15:sqref>'Overall Summary'!$N$15</c15:sqref>
                        </c15:formulaRef>
                      </c:ext>
                    </c:extLst>
                    <c:strCache>
                      <c:ptCount val="1"/>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'Overall Summary'!$M$16:$M$18</c15:sqref>
                        </c15:formulaRef>
                      </c:ext>
                    </c:extLst>
                    <c:strCache>
                      <c:ptCount val="3"/>
                      <c:pt idx="0">
                        <c:v>Open</c:v>
                      </c:pt>
                      <c:pt idx="1">
                        <c:v>Closed</c:v>
                      </c:pt>
                      <c:pt idx="2">
                        <c:v>Re-opened</c:v>
                      </c:pt>
                    </c:strCache>
                  </c:strRef>
                </c:cat>
                <c:val>
                  <c:numRef>
                    <c:extLst>
                      <c:ext uri="{02D57815-91ED-43cb-92C2-25804820EDAC}">
                        <c15:formulaRef>
                          <c15:sqref>'Overall Summary'!$N$16:$N$18</c15:sqref>
                        </c15:formulaRef>
                      </c:ext>
                    </c:extLst>
                    <c:numCache>
                      <c:formatCode>General</c:formatCode>
                      <c:ptCount val="3"/>
                    </c:numCache>
                  </c:numRef>
                </c:val>
              </c15:ser>
            </c15:filteredBarSeries>
          </c:ext>
        </c:extLst>
      </c:barChart>
      <c:catAx>
        <c:axId val="218624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625344"/>
        <c:crosses val="autoZero"/>
        <c:auto val="1"/>
        <c:lblAlgn val="ctr"/>
        <c:lblOffset val="100"/>
        <c:noMultiLvlLbl val="0"/>
      </c:catAx>
      <c:valAx>
        <c:axId val="218625344"/>
        <c:scaling>
          <c:orientation val="minMax"/>
        </c:scaling>
        <c:delete val="1"/>
        <c:axPos val="l"/>
        <c:numFmt formatCode="General" sourceLinked="1"/>
        <c:majorTickMark val="none"/>
        <c:minorTickMark val="none"/>
        <c:tickLblPos val="nextTo"/>
        <c:crossAx val="2186247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74083</xdr:colOff>
      <xdr:row>0</xdr:row>
      <xdr:rowOff>63500</xdr:rowOff>
    </xdr:from>
    <xdr:to>
      <xdr:col>7</xdr:col>
      <xdr:colOff>349250</xdr:colOff>
      <xdr:row>14</xdr:row>
      <xdr:rowOff>139700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402167</xdr:colOff>
      <xdr:row>0</xdr:row>
      <xdr:rowOff>63500</xdr:rowOff>
    </xdr:from>
    <xdr:to>
      <xdr:col>15</xdr:col>
      <xdr:colOff>63500</xdr:colOff>
      <xdr:row>14</xdr:row>
      <xdr:rowOff>139700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105834</xdr:colOff>
      <xdr:row>0</xdr:row>
      <xdr:rowOff>63498</xdr:rowOff>
    </xdr:from>
    <xdr:to>
      <xdr:col>22</xdr:col>
      <xdr:colOff>381001</xdr:colOff>
      <xdr:row>14</xdr:row>
      <xdr:rowOff>139698</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90" zoomScaleNormal="90" workbookViewId="0">
      <selection activeCell="J21" sqref="J21"/>
    </sheetView>
  </sheetViews>
  <sheetFormatPr defaultColWidth="9.140625" defaultRowHeight="15"/>
  <cols>
    <col min="1" max="16384" width="9.140625" style="8"/>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48475"/>
  <sheetViews>
    <sheetView showGridLines="0" zoomScaleNormal="100" workbookViewId="0">
      <selection activeCell="H4" sqref="H4"/>
    </sheetView>
  </sheetViews>
  <sheetFormatPr defaultColWidth="9.140625" defaultRowHeight="15"/>
  <cols>
    <col min="1" max="1" width="2.85546875" style="7" customWidth="1"/>
    <col min="2" max="11" width="9.140625" style="7"/>
    <col min="12" max="12" width="6.140625" style="7" customWidth="1"/>
    <col min="13" max="20" width="10.7109375" style="7" customWidth="1"/>
    <col min="21" max="16384" width="9.140625" style="7"/>
  </cols>
  <sheetData>
    <row r="1" spans="1:20" s="5" customFormat="1" ht="18.75">
      <c r="A1" s="71" t="s">
        <v>152</v>
      </c>
      <c r="B1" s="71"/>
      <c r="C1" s="71"/>
      <c r="D1" s="71"/>
      <c r="E1" s="71"/>
      <c r="F1" s="71"/>
      <c r="G1" s="71"/>
      <c r="H1" s="71"/>
      <c r="I1" s="71"/>
      <c r="J1" s="71"/>
      <c r="K1" s="71"/>
      <c r="L1" s="71"/>
      <c r="M1" s="71"/>
      <c r="N1" s="71"/>
      <c r="O1" s="71"/>
      <c r="P1" s="53">
        <v>43968</v>
      </c>
      <c r="Q1" s="53"/>
      <c r="R1" s="53"/>
      <c r="S1" s="53"/>
      <c r="T1" s="53"/>
    </row>
    <row r="2" spans="1:20" ht="15.75">
      <c r="B2" s="72" t="s">
        <v>64</v>
      </c>
      <c r="C2" s="63"/>
      <c r="D2" s="73">
        <v>2</v>
      </c>
      <c r="E2" s="74"/>
    </row>
    <row r="3" spans="1:20" ht="15.75" customHeight="1">
      <c r="B3" s="63" t="s">
        <v>0</v>
      </c>
      <c r="C3" s="63"/>
      <c r="D3" s="65">
        <v>3</v>
      </c>
      <c r="E3" s="65"/>
      <c r="M3" s="66" t="s">
        <v>76</v>
      </c>
      <c r="N3" s="66"/>
      <c r="O3" s="66"/>
      <c r="P3" s="67"/>
      <c r="Q3" s="50" t="s">
        <v>142</v>
      </c>
      <c r="R3" s="83">
        <f>O5/N5</f>
        <v>0.23076923076923078</v>
      </c>
      <c r="S3" s="84"/>
    </row>
    <row r="4" spans="1:20" ht="18.75" customHeight="1">
      <c r="B4" s="68" t="s">
        <v>73</v>
      </c>
      <c r="C4" s="68"/>
      <c r="D4" s="65" t="s">
        <v>74</v>
      </c>
      <c r="E4" s="65"/>
      <c r="M4" s="22" t="s">
        <v>63</v>
      </c>
      <c r="N4" s="22" t="s">
        <v>2</v>
      </c>
      <c r="O4" s="22" t="s">
        <v>3</v>
      </c>
      <c r="P4" s="22" t="s">
        <v>4</v>
      </c>
      <c r="Q4" s="22" t="s">
        <v>5</v>
      </c>
      <c r="R4" s="22" t="s">
        <v>6</v>
      </c>
      <c r="S4" s="22" t="s">
        <v>7</v>
      </c>
    </row>
    <row r="5" spans="1:20" ht="15.75" customHeight="1">
      <c r="B5" s="63" t="s">
        <v>8</v>
      </c>
      <c r="C5" s="63"/>
      <c r="D5" s="64" t="s">
        <v>9</v>
      </c>
      <c r="E5" s="64"/>
      <c r="M5" s="24">
        <f>'TestCase Coverage'!A10</f>
        <v>4</v>
      </c>
      <c r="N5" s="25">
        <f>'TestCase Coverage'!B10</f>
        <v>13</v>
      </c>
      <c r="O5" s="25">
        <f>'TestCase Coverage'!C10</f>
        <v>3</v>
      </c>
      <c r="P5" s="25">
        <f>'TestCase Coverage'!D10</f>
        <v>10</v>
      </c>
      <c r="Q5" s="25">
        <f>'TestCase Coverage'!E10</f>
        <v>0</v>
      </c>
      <c r="R5" s="25">
        <f>'TestCase Coverage'!F10</f>
        <v>0</v>
      </c>
      <c r="S5" s="25">
        <f>SUM('TestCase Coverage'!G10:H10)</f>
        <v>0</v>
      </c>
    </row>
    <row r="7" spans="1:20" ht="15" customHeight="1">
      <c r="B7" s="54" t="s">
        <v>10</v>
      </c>
      <c r="C7" s="55"/>
      <c r="D7" s="55"/>
      <c r="E7" s="55"/>
      <c r="F7" s="55"/>
      <c r="G7" s="55"/>
      <c r="H7" s="55"/>
      <c r="I7" s="55"/>
      <c r="J7" s="55"/>
      <c r="K7" s="56"/>
    </row>
    <row r="8" spans="1:20" ht="15" customHeight="1">
      <c r="B8" s="57" t="s">
        <v>150</v>
      </c>
      <c r="C8" s="58"/>
      <c r="D8" s="58"/>
      <c r="E8" s="58"/>
      <c r="F8" s="58"/>
      <c r="G8" s="58"/>
      <c r="H8" s="58"/>
      <c r="I8" s="58"/>
      <c r="J8" s="58"/>
      <c r="K8" s="59"/>
    </row>
    <row r="9" spans="1:20">
      <c r="B9" s="60"/>
      <c r="C9" s="61"/>
      <c r="D9" s="61"/>
      <c r="E9" s="61"/>
      <c r="F9" s="61"/>
      <c r="G9" s="61"/>
      <c r="H9" s="61"/>
      <c r="I9" s="61"/>
      <c r="J9" s="61"/>
      <c r="K9" s="62"/>
      <c r="M9" s="87" t="s">
        <v>19</v>
      </c>
      <c r="N9" s="87"/>
      <c r="O9" s="87"/>
      <c r="P9" s="87"/>
      <c r="Q9" s="88"/>
      <c r="R9" s="83">
        <f>Q11/M11</f>
        <v>0.18181818181818182</v>
      </c>
      <c r="S9" s="84"/>
      <c r="T9" s="84"/>
    </row>
    <row r="10" spans="1:20" ht="20.25" customHeight="1">
      <c r="B10" s="60"/>
      <c r="C10" s="61"/>
      <c r="D10" s="61"/>
      <c r="E10" s="61"/>
      <c r="F10" s="61"/>
      <c r="G10" s="61"/>
      <c r="H10" s="61"/>
      <c r="I10" s="61"/>
      <c r="J10" s="61"/>
      <c r="K10" s="62"/>
      <c r="M10" s="85" t="s">
        <v>20</v>
      </c>
      <c r="N10" s="86"/>
      <c r="O10" s="85" t="s">
        <v>21</v>
      </c>
      <c r="P10" s="86"/>
      <c r="Q10" s="85" t="s">
        <v>22</v>
      </c>
      <c r="R10" s="86"/>
      <c r="S10" s="85" t="s">
        <v>23</v>
      </c>
      <c r="T10" s="86"/>
    </row>
    <row r="11" spans="1:20" ht="17.25" customHeight="1">
      <c r="B11" s="60"/>
      <c r="C11" s="61"/>
      <c r="D11" s="61"/>
      <c r="E11" s="61"/>
      <c r="F11" s="61"/>
      <c r="G11" s="61"/>
      <c r="H11" s="61"/>
      <c r="I11" s="61"/>
      <c r="J11" s="61"/>
      <c r="K11" s="62"/>
      <c r="M11" s="69">
        <f>'TestCase Coverage'!I10</f>
        <v>11</v>
      </c>
      <c r="N11" s="70"/>
      <c r="O11" s="69">
        <f>'TestCase Coverage'!J10</f>
        <v>0</v>
      </c>
      <c r="P11" s="70"/>
      <c r="Q11" s="69">
        <f>'TestCase Coverage'!K10</f>
        <v>2</v>
      </c>
      <c r="R11" s="70"/>
      <c r="S11" s="69">
        <f>'TestCase Coverage'!L10</f>
        <v>8</v>
      </c>
      <c r="T11" s="70"/>
    </row>
    <row r="12" spans="1:20">
      <c r="B12" s="60"/>
      <c r="C12" s="61"/>
      <c r="D12" s="61"/>
      <c r="E12" s="61"/>
      <c r="F12" s="61"/>
      <c r="G12" s="61"/>
      <c r="H12" s="61"/>
      <c r="I12" s="61"/>
      <c r="J12" s="61"/>
      <c r="K12" s="62"/>
    </row>
    <row r="13" spans="1:20">
      <c r="B13" s="60"/>
      <c r="C13" s="61"/>
      <c r="D13" s="61"/>
      <c r="E13" s="61"/>
      <c r="F13" s="61"/>
      <c r="G13" s="61"/>
      <c r="H13" s="61"/>
      <c r="I13" s="61"/>
      <c r="J13" s="61"/>
      <c r="K13" s="62"/>
    </row>
    <row r="14" spans="1:20">
      <c r="B14" s="79" t="s">
        <v>11</v>
      </c>
      <c r="C14" s="79"/>
      <c r="D14" s="79"/>
      <c r="E14" s="79"/>
      <c r="F14" s="79"/>
      <c r="G14" s="79"/>
      <c r="H14" s="79"/>
      <c r="I14" s="79"/>
      <c r="J14" s="79"/>
      <c r="K14" s="79"/>
    </row>
    <row r="15" spans="1:20">
      <c r="B15" s="60" t="s">
        <v>149</v>
      </c>
      <c r="C15" s="61"/>
      <c r="D15" s="61"/>
      <c r="E15" s="61"/>
      <c r="F15" s="61"/>
      <c r="G15" s="61"/>
      <c r="H15" s="61"/>
      <c r="I15" s="61"/>
      <c r="J15" s="61"/>
      <c r="K15" s="62"/>
      <c r="M15" s="77" t="s">
        <v>12</v>
      </c>
      <c r="N15" s="78"/>
      <c r="O15" s="23" t="s">
        <v>13</v>
      </c>
      <c r="P15" s="23" t="s">
        <v>14</v>
      </c>
      <c r="Q15" s="23" t="s">
        <v>15</v>
      </c>
      <c r="R15" s="23" t="s">
        <v>16</v>
      </c>
    </row>
    <row r="16" spans="1:20">
      <c r="B16" s="60"/>
      <c r="C16" s="61"/>
      <c r="D16" s="61"/>
      <c r="E16" s="61"/>
      <c r="F16" s="61"/>
      <c r="G16" s="61"/>
      <c r="H16" s="61"/>
      <c r="I16" s="61"/>
      <c r="J16" s="61"/>
      <c r="K16" s="62"/>
      <c r="M16" s="75" t="s">
        <v>17</v>
      </c>
      <c r="N16" s="76"/>
      <c r="O16" s="26">
        <f>SUMPRODUCT(--(Defects!$G$2:$G$22=$O$15),--(Defects!$H$2:$H$22=$M$16))</f>
        <v>0</v>
      </c>
      <c r="P16" s="26">
        <f>SUMPRODUCT(--(Defects!$G$2:$G$22=$P$15),--(Defects!$H$2:$H$22=$M$16))</f>
        <v>4</v>
      </c>
      <c r="Q16" s="26">
        <f>SUMPRODUCT(--(Defects!$G$2:$G$22=$Q$15),--(Defects!$H$2:$H$22=$M$16))</f>
        <v>3</v>
      </c>
      <c r="R16" s="26">
        <f>SUMPRODUCT(--(Defects!$G$2:$G$22=$R$15),--(Defects!$H$2:$H$22=$M$16))</f>
        <v>3</v>
      </c>
      <c r="S16" s="27">
        <f>SUM(O16:R16)</f>
        <v>10</v>
      </c>
    </row>
    <row r="17" spans="2:19">
      <c r="B17" s="60"/>
      <c r="C17" s="61"/>
      <c r="D17" s="61"/>
      <c r="E17" s="61"/>
      <c r="F17" s="61"/>
      <c r="G17" s="61"/>
      <c r="H17" s="61"/>
      <c r="I17" s="61"/>
      <c r="J17" s="61"/>
      <c r="K17" s="62"/>
      <c r="M17" s="75" t="s">
        <v>18</v>
      </c>
      <c r="N17" s="76"/>
      <c r="O17" s="26">
        <f>SUMPRODUCT(--(Defects!$G$2:$G$22=$O$15),--(Defects!$H$2:$H$22=$M$17))</f>
        <v>0</v>
      </c>
      <c r="P17" s="26">
        <f>SUMPRODUCT(--(Defects!$G$2:$G$22=$P$15),--(Defects!$H$2:$H$22=$M$17))</f>
        <v>0</v>
      </c>
      <c r="Q17" s="26">
        <f>SUMPRODUCT(--(Defects!$G$2:$G$22=$Q$15),--(Defects!$H$2:$H$22=$M$17))</f>
        <v>0</v>
      </c>
      <c r="R17" s="26">
        <f>SUMPRODUCT(--(Defects!$G$2:$G$22=$R$15),--(Defects!$H$2:$H$22=$M$17))</f>
        <v>0</v>
      </c>
      <c r="S17" s="27">
        <f t="shared" ref="S17:S18" si="0">SUM(O17:R17)</f>
        <v>0</v>
      </c>
    </row>
    <row r="18" spans="2:19">
      <c r="B18" s="60"/>
      <c r="C18" s="61"/>
      <c r="D18" s="61"/>
      <c r="E18" s="61"/>
      <c r="F18" s="61"/>
      <c r="G18" s="61"/>
      <c r="H18" s="61"/>
      <c r="I18" s="61"/>
      <c r="J18" s="61"/>
      <c r="K18" s="62"/>
      <c r="M18" s="75" t="s">
        <v>72</v>
      </c>
      <c r="N18" s="76"/>
      <c r="O18" s="26">
        <f>SUMPRODUCT(--(Defects!$G$2:$G$22=$O$15),--(Defects!$H$2:$H$22=$M$18))</f>
        <v>0</v>
      </c>
      <c r="P18" s="26">
        <f>SUMPRODUCT(--(Defects!$G$2:$G$22=$P$15),--(Defects!$H$2:$H$22=$M$18))</f>
        <v>0</v>
      </c>
      <c r="Q18" s="26">
        <f>SUMPRODUCT(--(Defects!$G$2:$G$22=$Q$15),--(Defects!$H$2:$H$22=$M$18))</f>
        <v>0</v>
      </c>
      <c r="R18" s="26">
        <f>SUMPRODUCT(--(Defects!$G$2:$G$22=$R$15),--(Defects!$H$2:$H$22=$M$18))</f>
        <v>0</v>
      </c>
      <c r="S18" s="27">
        <f t="shared" si="0"/>
        <v>0</v>
      </c>
    </row>
    <row r="19" spans="2:19">
      <c r="B19" s="80"/>
      <c r="C19" s="81"/>
      <c r="D19" s="81"/>
      <c r="E19" s="81"/>
      <c r="F19" s="81"/>
      <c r="G19" s="81"/>
      <c r="H19" s="81"/>
      <c r="I19" s="81"/>
      <c r="J19" s="81"/>
      <c r="K19" s="82"/>
    </row>
    <row r="21" spans="2:19" ht="38.25" customHeight="1"/>
    <row r="22" spans="2:19" ht="15" customHeight="1"/>
    <row r="23" spans="2:19" ht="15" customHeight="1"/>
    <row r="25" spans="2:19" ht="15.75" customHeight="1"/>
    <row r="26" spans="2:19" ht="15" customHeight="1"/>
    <row r="27" spans="2:19" s="6" customFormat="1" ht="24.75" customHeight="1"/>
    <row r="30" spans="2:19">
      <c r="L30" s="3"/>
    </row>
    <row r="31" spans="2:19">
      <c r="L31" s="3"/>
    </row>
    <row r="1048472" spans="2:2">
      <c r="B1048472" s="7" t="s">
        <v>24</v>
      </c>
    </row>
    <row r="1048473" spans="2:2">
      <c r="B1048473" s="7" t="s">
        <v>9</v>
      </c>
    </row>
    <row r="1048474" spans="2:2">
      <c r="B1048474" s="7" t="s">
        <v>25</v>
      </c>
    </row>
    <row r="1048475" spans="2:2">
      <c r="B1048475" s="7" t="s">
        <v>26</v>
      </c>
    </row>
  </sheetData>
  <mergeCells count="30">
    <mergeCell ref="R3:S3"/>
    <mergeCell ref="S11:T11"/>
    <mergeCell ref="R9:T9"/>
    <mergeCell ref="M10:N10"/>
    <mergeCell ref="O10:P10"/>
    <mergeCell ref="Q10:R10"/>
    <mergeCell ref="S10:T10"/>
    <mergeCell ref="M9:Q9"/>
    <mergeCell ref="M18:N18"/>
    <mergeCell ref="M15:N15"/>
    <mergeCell ref="M16:N16"/>
    <mergeCell ref="B14:K14"/>
    <mergeCell ref="B15:K19"/>
    <mergeCell ref="M17:N17"/>
    <mergeCell ref="P1:T1"/>
    <mergeCell ref="B7:K7"/>
    <mergeCell ref="B8:K13"/>
    <mergeCell ref="B5:C5"/>
    <mergeCell ref="D5:E5"/>
    <mergeCell ref="B3:C3"/>
    <mergeCell ref="D3:E3"/>
    <mergeCell ref="M3:P3"/>
    <mergeCell ref="B4:C4"/>
    <mergeCell ref="D4:E4"/>
    <mergeCell ref="M11:N11"/>
    <mergeCell ref="O11:P11"/>
    <mergeCell ref="Q11:R11"/>
    <mergeCell ref="A1:O1"/>
    <mergeCell ref="B2:C2"/>
    <mergeCell ref="D2:E2"/>
  </mergeCells>
  <conditionalFormatting sqref="R9">
    <cfRule type="cellIs" dxfId="58" priority="7" operator="between">
      <formula>0.6</formula>
      <formula>0.79</formula>
    </cfRule>
    <cfRule type="cellIs" dxfId="57" priority="8" operator="lessThan">
      <formula>0.6</formula>
    </cfRule>
    <cfRule type="cellIs" dxfId="56" priority="9" operator="greaterThanOrEqual">
      <formula>0.8</formula>
    </cfRule>
  </conditionalFormatting>
  <conditionalFormatting sqref="R3">
    <cfRule type="cellIs" dxfId="55" priority="16" operator="between">
      <formula>0.6</formula>
      <formula>0.79</formula>
    </cfRule>
    <cfRule type="cellIs" dxfId="54" priority="17" operator="lessThan">
      <formula>0.6</formula>
    </cfRule>
    <cfRule type="cellIs" dxfId="53" priority="18" operator="greaterThanOrEqual">
      <formula>0.8</formula>
    </cfRule>
  </conditionalFormatting>
  <conditionalFormatting sqref="D5">
    <cfRule type="cellIs" dxfId="52" priority="4" operator="equal">
      <formula>"Green"</formula>
    </cfRule>
    <cfRule type="cellIs" dxfId="51" priority="5" operator="equal">
      <formula>"Amber"</formula>
    </cfRule>
    <cfRule type="cellIs" dxfId="50" priority="6" operator="equal">
      <formula>"Red"</formula>
    </cfRule>
  </conditionalFormatting>
  <dataValidations count="1">
    <dataValidation type="list" allowBlank="1" showInputMessage="1" showErrorMessage="1" errorTitle="Invalid Status" error="You must select GREEN, AMBER or RED" promptTitle="Please select RAG status" sqref="D5:E5">
      <formula1>"Green, Amber, Red"</formula1>
    </dataValidation>
  </dataValidation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showGridLines="0" tabSelected="1" zoomScaleNormal="100" workbookViewId="0">
      <pane ySplit="12" topLeftCell="A13" activePane="bottomLeft" state="frozen"/>
      <selection pane="bottomLeft" activeCell="C17" sqref="C17:H17"/>
    </sheetView>
  </sheetViews>
  <sheetFormatPr defaultColWidth="9.140625" defaultRowHeight="12.75"/>
  <cols>
    <col min="1" max="1" width="15.5703125" style="2" customWidth="1"/>
    <col min="2" max="8" width="15.5703125" style="3" customWidth="1"/>
    <col min="9" max="9" width="15.5703125" style="4" customWidth="1"/>
    <col min="10" max="12" width="15.5703125" style="3" customWidth="1"/>
    <col min="13" max="16384" width="9.140625" style="3"/>
  </cols>
  <sheetData>
    <row r="1" spans="1:12" s="1" customFormat="1" ht="15.75">
      <c r="A1" s="93" t="s">
        <v>65</v>
      </c>
      <c r="B1" s="93"/>
      <c r="C1" s="93"/>
      <c r="D1" s="93"/>
      <c r="E1" s="93"/>
      <c r="F1" s="93"/>
      <c r="G1" s="93"/>
      <c r="H1" s="93"/>
      <c r="I1" s="93"/>
      <c r="J1" s="93"/>
      <c r="K1" s="93"/>
      <c r="L1" s="93"/>
    </row>
    <row r="2" spans="1:12" s="10" customFormat="1" ht="15.75">
      <c r="A2" s="19" t="s">
        <v>27</v>
      </c>
      <c r="B2" s="20">
        <f>SUM(C10:F10)/B10</f>
        <v>1</v>
      </c>
      <c r="I2" s="90" t="s">
        <v>19</v>
      </c>
      <c r="J2" s="91"/>
      <c r="K2" s="9">
        <f>K10/I10</f>
        <v>0.18181818181818182</v>
      </c>
    </row>
    <row r="3" spans="1:12" ht="27.75" customHeight="1">
      <c r="A3" s="28" t="s">
        <v>63</v>
      </c>
      <c r="B3" s="28" t="s">
        <v>2</v>
      </c>
      <c r="C3" s="29" t="s">
        <v>3</v>
      </c>
      <c r="D3" s="30" t="s">
        <v>4</v>
      </c>
      <c r="E3" s="30" t="s">
        <v>5</v>
      </c>
      <c r="F3" s="30" t="s">
        <v>6</v>
      </c>
      <c r="G3" s="30" t="s">
        <v>28</v>
      </c>
      <c r="H3" s="30" t="s">
        <v>7</v>
      </c>
      <c r="I3" s="31" t="s">
        <v>20</v>
      </c>
      <c r="J3" s="31" t="s">
        <v>21</v>
      </c>
      <c r="K3" s="31" t="s">
        <v>22</v>
      </c>
      <c r="L3" s="31" t="s">
        <v>23</v>
      </c>
    </row>
    <row r="4" spans="1:12">
      <c r="A4" s="51" t="s">
        <v>41</v>
      </c>
      <c r="B4" s="32">
        <f>IF(A4=""," ",SUM(C4:H4))</f>
        <v>5</v>
      </c>
      <c r="C4" s="33">
        <f>IF(A4=""," ",SUMPRODUCT(--($A$13:$A$37=A4),--($I$13:$I$37="Pass")))</f>
        <v>3</v>
      </c>
      <c r="D4" s="25">
        <f t="array" ref="D4">IF(A4=""," ",SUMPRODUCT(--($A$13:$A$37=A4),--($I$13:$I$37="Fail")))</f>
        <v>2</v>
      </c>
      <c r="E4" s="25">
        <f t="shared" ref="E4:E9" si="0">IF(A4=""," ",SUMPRODUCT(--($A$13:$A$37=A4),--($I$13:$I$37="Blocked")))</f>
        <v>0</v>
      </c>
      <c r="F4" s="25">
        <f t="shared" ref="F4:F9" si="1">IF(A4=""," ",SUMPRODUCT(--($A$13:$A$37=A4),--($I$13:$I$37="Deferred")))</f>
        <v>0</v>
      </c>
      <c r="G4" s="25">
        <f>IF(A4=""," ",SUMPRODUCT(--($A$13:$A$37=A4),--($I$13:$I$37="In Progress")))</f>
        <v>0</v>
      </c>
      <c r="H4" s="25">
        <f>IF(A4=""," ",SUMPRODUCT(--($A$13:$A$37=A4),--($I$13:$I$37="")))</f>
        <v>0</v>
      </c>
      <c r="I4" s="25">
        <f t="shared" ref="I4:I9" si="2">IF(A4=""," ",SUMPRODUCT(--($A$13:$A$37=A4),--($K$13:$K$37="Yes")))</f>
        <v>5</v>
      </c>
      <c r="J4" s="25">
        <f t="shared" ref="J4:J9" si="3">IF(A4=""," ",SUMPRODUCT(--($A$13:$A$37=A4),--($L$13:$L$37="Cannot Automate")))</f>
        <v>0</v>
      </c>
      <c r="K4" s="25">
        <f t="shared" ref="K4:K9" si="4">IF(A4=""," ",SUMPRODUCT(--($A$13:$A$37=A4),--($L$13:$L$37="Automated")))</f>
        <v>2</v>
      </c>
      <c r="L4" s="25">
        <f>IF(A4=""," ",SUMPRODUCT(--($A$13:$A$37=A4),--($L$13:$L$37="Yet To Automate")))</f>
        <v>2</v>
      </c>
    </row>
    <row r="5" spans="1:12">
      <c r="A5" s="51" t="s">
        <v>52</v>
      </c>
      <c r="B5" s="32">
        <f t="shared" ref="B5:B7" si="5">IF(A5=""," ",SUM(C5:H5))</f>
        <v>4</v>
      </c>
      <c r="C5" s="33">
        <f t="shared" ref="C5:C9" si="6">IF(A5=""," ",SUMPRODUCT(--($A$13:$A$37=A5),--($I$13:$I$37="Pass")))</f>
        <v>0</v>
      </c>
      <c r="D5" s="25">
        <f t="array" ref="D5">IF(A5=""," ",SUMPRODUCT(--($A$13:$A$37=A5),--($I$13:$I$37="Fail")))</f>
        <v>4</v>
      </c>
      <c r="E5" s="25">
        <f t="shared" si="0"/>
        <v>0</v>
      </c>
      <c r="F5" s="25">
        <f t="shared" si="1"/>
        <v>0</v>
      </c>
      <c r="G5" s="25">
        <f t="shared" ref="G5:G9" si="7">IF(A5=""," ",SUMPRODUCT(--($A$13:$A$37=A5),--($I$13:$I$37="In Progress")))</f>
        <v>0</v>
      </c>
      <c r="H5" s="25">
        <f>IF(A5=""," ",SUMPRODUCT(--($A$13:$A$37=A5),--($I$13:$I$37="")))</f>
        <v>0</v>
      </c>
      <c r="I5" s="25">
        <f t="shared" si="2"/>
        <v>4</v>
      </c>
      <c r="J5" s="25">
        <f t="shared" si="3"/>
        <v>0</v>
      </c>
      <c r="K5" s="25">
        <f t="shared" si="4"/>
        <v>0</v>
      </c>
      <c r="L5" s="25">
        <f t="shared" ref="L5:L9" si="8">IF(A5=""," ",SUMPRODUCT(--($A$13:$A$37=A5),--($L$13:$L$37="Yet To Automate")))</f>
        <v>4</v>
      </c>
    </row>
    <row r="6" spans="1:12">
      <c r="A6" s="51" t="s">
        <v>53</v>
      </c>
      <c r="B6" s="32">
        <f t="shared" si="5"/>
        <v>2</v>
      </c>
      <c r="C6" s="33">
        <f t="shared" si="6"/>
        <v>0</v>
      </c>
      <c r="D6" s="25">
        <f t="array" ref="D6">IF(A6=""," ",SUMPRODUCT(--($A$13:$A$37=A6),--($I$13:$I$37="Fail")))</f>
        <v>2</v>
      </c>
      <c r="E6" s="25">
        <f t="shared" si="0"/>
        <v>0</v>
      </c>
      <c r="F6" s="25">
        <f t="shared" si="1"/>
        <v>0</v>
      </c>
      <c r="G6" s="25">
        <f t="shared" si="7"/>
        <v>0</v>
      </c>
      <c r="H6" s="25">
        <f t="shared" ref="H6:H9" si="9">IF(A6=""," ",SUMPRODUCT(--($A$13:$A$37=A6),--($I$13:$I$37="")))</f>
        <v>0</v>
      </c>
      <c r="I6" s="25">
        <f t="shared" si="2"/>
        <v>2</v>
      </c>
      <c r="J6" s="25">
        <f t="shared" si="3"/>
        <v>0</v>
      </c>
      <c r="K6" s="25">
        <f t="shared" si="4"/>
        <v>0</v>
      </c>
      <c r="L6" s="25">
        <f t="shared" si="8"/>
        <v>2</v>
      </c>
    </row>
    <row r="7" spans="1:12">
      <c r="A7" s="51" t="s">
        <v>75</v>
      </c>
      <c r="B7" s="32">
        <f t="shared" si="5"/>
        <v>2</v>
      </c>
      <c r="C7" s="33">
        <f t="shared" si="6"/>
        <v>0</v>
      </c>
      <c r="D7" s="25">
        <f t="array" ref="D7">IF(A7=""," ",SUMPRODUCT(--($A$13:$A$37=A7),--($I$13:$I$37="Fail")))</f>
        <v>2</v>
      </c>
      <c r="E7" s="25">
        <f t="shared" si="0"/>
        <v>0</v>
      </c>
      <c r="F7" s="25">
        <f t="shared" si="1"/>
        <v>0</v>
      </c>
      <c r="G7" s="25">
        <f t="shared" si="7"/>
        <v>0</v>
      </c>
      <c r="H7" s="25">
        <f t="shared" si="9"/>
        <v>0</v>
      </c>
      <c r="I7" s="25">
        <f t="shared" si="2"/>
        <v>0</v>
      </c>
      <c r="J7" s="25">
        <f t="shared" si="3"/>
        <v>0</v>
      </c>
      <c r="K7" s="25">
        <f t="shared" si="4"/>
        <v>0</v>
      </c>
      <c r="L7" s="25">
        <f t="shared" si="8"/>
        <v>0</v>
      </c>
    </row>
    <row r="8" spans="1:12">
      <c r="A8" s="51"/>
      <c r="B8" s="32" t="str">
        <f t="shared" ref="B8:B9" si="10">IF(A8=""," ",SUM(C8:H8))</f>
        <v xml:space="preserve"> </v>
      </c>
      <c r="C8" s="33" t="str">
        <f t="shared" si="6"/>
        <v xml:space="preserve"> </v>
      </c>
      <c r="D8" s="25" t="str">
        <f t="array" ref="D8">IF(A8=""," ",SUMPRODUCT(--($A$13:$A$37=A8),--($I$13:$I$37="Fail")))</f>
        <v xml:space="preserve"> </v>
      </c>
      <c r="E8" s="25" t="str">
        <f t="shared" si="0"/>
        <v xml:space="preserve"> </v>
      </c>
      <c r="F8" s="25" t="str">
        <f t="shared" si="1"/>
        <v xml:space="preserve"> </v>
      </c>
      <c r="G8" s="25" t="str">
        <f t="shared" si="7"/>
        <v xml:space="preserve"> </v>
      </c>
      <c r="H8" s="25" t="str">
        <f t="shared" si="9"/>
        <v xml:space="preserve"> </v>
      </c>
      <c r="I8" s="25" t="str">
        <f t="shared" si="2"/>
        <v xml:space="preserve"> </v>
      </c>
      <c r="J8" s="25" t="str">
        <f t="shared" si="3"/>
        <v xml:space="preserve"> </v>
      </c>
      <c r="K8" s="25" t="str">
        <f t="shared" si="4"/>
        <v xml:space="preserve"> </v>
      </c>
      <c r="L8" s="25" t="str">
        <f t="shared" si="8"/>
        <v xml:space="preserve"> </v>
      </c>
    </row>
    <row r="9" spans="1:12">
      <c r="A9" s="51"/>
      <c r="B9" s="32" t="str">
        <f t="shared" si="10"/>
        <v xml:space="preserve"> </v>
      </c>
      <c r="C9" s="33" t="str">
        <f t="shared" si="6"/>
        <v xml:space="preserve"> </v>
      </c>
      <c r="D9" s="25" t="str">
        <f t="array" ref="D9">IF(A9=""," ",SUMPRODUCT(--($A$13:$A$37=A9),--($I$13:$I$37="Fail")))</f>
        <v xml:space="preserve"> </v>
      </c>
      <c r="E9" s="25" t="str">
        <f t="shared" si="0"/>
        <v xml:space="preserve"> </v>
      </c>
      <c r="F9" s="25" t="str">
        <f t="shared" si="1"/>
        <v xml:space="preserve"> </v>
      </c>
      <c r="G9" s="25" t="str">
        <f t="shared" si="7"/>
        <v xml:space="preserve"> </v>
      </c>
      <c r="H9" s="25" t="str">
        <f t="shared" si="9"/>
        <v xml:space="preserve"> </v>
      </c>
      <c r="I9" s="25" t="str">
        <f t="shared" si="2"/>
        <v xml:space="preserve"> </v>
      </c>
      <c r="J9" s="25" t="str">
        <f t="shared" si="3"/>
        <v xml:space="preserve"> </v>
      </c>
      <c r="K9" s="25" t="str">
        <f t="shared" si="4"/>
        <v xml:space="preserve"> </v>
      </c>
      <c r="L9" s="25" t="str">
        <f t="shared" si="8"/>
        <v xml:space="preserve"> </v>
      </c>
    </row>
    <row r="10" spans="1:12">
      <c r="A10" s="34">
        <f>COUNTA(A4:A9)</f>
        <v>4</v>
      </c>
      <c r="B10" s="35">
        <f t="shared" ref="B10:L10" si="11">SUM(B4:B9)</f>
        <v>13</v>
      </c>
      <c r="C10" s="36">
        <f t="shared" si="11"/>
        <v>3</v>
      </c>
      <c r="D10" s="27">
        <f t="shared" si="11"/>
        <v>10</v>
      </c>
      <c r="E10" s="27">
        <f t="shared" si="11"/>
        <v>0</v>
      </c>
      <c r="F10" s="27">
        <f t="shared" si="11"/>
        <v>0</v>
      </c>
      <c r="G10" s="27">
        <f t="shared" si="11"/>
        <v>0</v>
      </c>
      <c r="H10" s="27">
        <f t="shared" si="11"/>
        <v>0</v>
      </c>
      <c r="I10" s="27">
        <f t="shared" si="11"/>
        <v>11</v>
      </c>
      <c r="J10" s="27">
        <f t="shared" si="11"/>
        <v>0</v>
      </c>
      <c r="K10" s="27">
        <f t="shared" si="11"/>
        <v>2</v>
      </c>
      <c r="L10" s="27">
        <f t="shared" si="11"/>
        <v>8</v>
      </c>
    </row>
    <row r="11" spans="1:12" ht="15">
      <c r="A11" s="21"/>
      <c r="B11" s="21"/>
      <c r="C11" s="21"/>
      <c r="D11" s="21"/>
      <c r="E11" s="21"/>
      <c r="F11" s="21"/>
      <c r="G11" s="21"/>
      <c r="H11" s="21"/>
      <c r="I11" s="21"/>
      <c r="J11" s="21"/>
      <c r="K11" s="21"/>
      <c r="L11" s="21"/>
    </row>
    <row r="12" spans="1:12" s="2" customFormat="1" ht="25.5">
      <c r="A12" s="37" t="s">
        <v>1</v>
      </c>
      <c r="B12" s="38" t="s">
        <v>29</v>
      </c>
      <c r="C12" s="92" t="s">
        <v>29</v>
      </c>
      <c r="D12" s="92"/>
      <c r="E12" s="92"/>
      <c r="F12" s="92"/>
      <c r="G12" s="92"/>
      <c r="H12" s="92"/>
      <c r="I12" s="39" t="s">
        <v>30</v>
      </c>
      <c r="J12" s="37" t="s">
        <v>34</v>
      </c>
      <c r="K12" s="11" t="s">
        <v>31</v>
      </c>
      <c r="L12" s="11" t="s">
        <v>32</v>
      </c>
    </row>
    <row r="13" spans="1:12" ht="12.75" customHeight="1">
      <c r="A13" s="52" t="str">
        <f>IF('Test Cases'!A2=""," ", 'Test Cases'!A2)</f>
        <v>RDG-01</v>
      </c>
      <c r="B13" s="41" t="str">
        <f>IF('Test Cases'!B2=""," ", 'Test Cases'!B2)</f>
        <v>TC-01</v>
      </c>
      <c r="C13" s="89" t="str">
        <f>IF('Test Cases'!C2=""," ", 'Test Cases'!C2)</f>
        <v>Verify the UI layout of RDG form</v>
      </c>
      <c r="D13" s="89"/>
      <c r="E13" s="89"/>
      <c r="F13" s="89"/>
      <c r="G13" s="89"/>
      <c r="H13" s="89"/>
      <c r="I13" s="40" t="str">
        <f>IF('Test Cases'!G2=""," ",'Test Cases'!G2)</f>
        <v>Pass</v>
      </c>
      <c r="J13" s="41" t="str">
        <f>IF('Test Cases'!H2=""," ",'Test Cases'!H2)</f>
        <v xml:space="preserve"> </v>
      </c>
      <c r="K13" s="42" t="s">
        <v>33</v>
      </c>
      <c r="L13" s="42" t="s">
        <v>32</v>
      </c>
    </row>
    <row r="14" spans="1:12">
      <c r="A14" s="52" t="str">
        <f>IF('Test Cases'!A3=""," ", 'Test Cases'!A3)</f>
        <v>RDG-01</v>
      </c>
      <c r="B14" s="41" t="str">
        <f>IF('Test Cases'!B3=""," ", 'Test Cases'!B3)</f>
        <v>TC-02</v>
      </c>
      <c r="C14" s="89" t="str">
        <f>IF('Test Cases'!C3=""," ", 'Test Cases'!C3)</f>
        <v>Verify user is able to generate random dates -&gt; in pre-defined output format</v>
      </c>
      <c r="D14" s="89"/>
      <c r="E14" s="89"/>
      <c r="F14" s="89"/>
      <c r="G14" s="89"/>
      <c r="H14" s="89"/>
      <c r="I14" s="40" t="str">
        <f>IF('Test Cases'!G3=""," ",'Test Cases'!G3)</f>
        <v>Fail</v>
      </c>
      <c r="J14" s="41" t="str">
        <f>IF('Test Cases'!H3=""," ",'Test Cases'!H3)</f>
        <v>DEF-03</v>
      </c>
      <c r="K14" s="42" t="s">
        <v>33</v>
      </c>
      <c r="L14" s="42" t="s">
        <v>28</v>
      </c>
    </row>
    <row r="15" spans="1:12">
      <c r="A15" s="52" t="str">
        <f>IF('Test Cases'!A4=""," ", 'Test Cases'!A4)</f>
        <v>RDG-01</v>
      </c>
      <c r="B15" s="41" t="str">
        <f>IF('Test Cases'!B4=""," ", 'Test Cases'!B4)</f>
        <v>TC-03</v>
      </c>
      <c r="C15" s="89" t="str">
        <f>IF('Test Cases'!C4=""," ", 'Test Cases'!C4)</f>
        <v>Verify user is able to generate random dates -&gt; in custom date format</v>
      </c>
      <c r="D15" s="89"/>
      <c r="E15" s="89"/>
      <c r="F15" s="89"/>
      <c r="G15" s="89"/>
      <c r="H15" s="89"/>
      <c r="I15" s="40" t="str">
        <f>IF('Test Cases'!G4=""," ",'Test Cases'!G4)</f>
        <v>Fail</v>
      </c>
      <c r="J15" s="41" t="str">
        <f>IF('Test Cases'!H4=""," ",'Test Cases'!H4)</f>
        <v>DEF-05</v>
      </c>
      <c r="K15" s="42" t="s">
        <v>33</v>
      </c>
      <c r="L15" s="42" t="s">
        <v>151</v>
      </c>
    </row>
    <row r="16" spans="1:12">
      <c r="A16" s="52" t="str">
        <f>IF('Test Cases'!A5=""," ", 'Test Cases'!A5)</f>
        <v>RDG-01</v>
      </c>
      <c r="B16" s="41" t="str">
        <f>IF('Test Cases'!B5=""," ", 'Test Cases'!B5)</f>
        <v>TC-04</v>
      </c>
      <c r="C16" s="89" t="str">
        <f>IF('Test Cases'!C5=""," ", 'Test Cases'!C5)</f>
        <v>Verify dates are not generated when anyone one of the input field is empty</v>
      </c>
      <c r="D16" s="89"/>
      <c r="E16" s="89"/>
      <c r="F16" s="89"/>
      <c r="G16" s="89"/>
      <c r="H16" s="89"/>
      <c r="I16" s="40" t="str">
        <f>IF('Test Cases'!G5=""," ",'Test Cases'!G5)</f>
        <v>Pass</v>
      </c>
      <c r="J16" s="41" t="str">
        <f>IF('Test Cases'!H5=""," ",'Test Cases'!H5)</f>
        <v xml:space="preserve"> </v>
      </c>
      <c r="K16" s="42" t="s">
        <v>33</v>
      </c>
      <c r="L16" s="42" t="s">
        <v>151</v>
      </c>
    </row>
    <row r="17" spans="1:12">
      <c r="A17" s="52" t="str">
        <f>IF('Test Cases'!A6=""," ", 'Test Cases'!A6)</f>
        <v>RDG-02</v>
      </c>
      <c r="B17" s="41" t="str">
        <f>IF('Test Cases'!B6=""," ", 'Test Cases'!B6)</f>
        <v>TC-05</v>
      </c>
      <c r="C17" s="89" t="str">
        <f>IF('Test Cases'!C6=""," ", 'Test Cases'!C6)</f>
        <v>Check field level validation for "How many dates to generate?"</v>
      </c>
      <c r="D17" s="89"/>
      <c r="E17" s="89"/>
      <c r="F17" s="89"/>
      <c r="G17" s="89"/>
      <c r="H17" s="89"/>
      <c r="I17" s="40" t="str">
        <f>IF('Test Cases'!G6=""," ",'Test Cases'!G6)</f>
        <v>Fail</v>
      </c>
      <c r="J17" s="41" t="str">
        <f>IF('Test Cases'!H6=""," ",'Test Cases'!H6)</f>
        <v>DEF-07</v>
      </c>
      <c r="K17" s="42" t="s">
        <v>33</v>
      </c>
      <c r="L17" s="42" t="s">
        <v>151</v>
      </c>
    </row>
    <row r="18" spans="1:12">
      <c r="A18" s="52" t="str">
        <f>IF('Test Cases'!A7=""," ", 'Test Cases'!A7)</f>
        <v>RDG-02</v>
      </c>
      <c r="B18" s="41" t="str">
        <f>IF('Test Cases'!B7=""," ", 'Test Cases'!B7)</f>
        <v>TC-06</v>
      </c>
      <c r="C18" s="89" t="str">
        <f>IF('Test Cases'!C7=""," ", 'Test Cases'!C7)</f>
        <v>Check field level validation for "Custom date format"</v>
      </c>
      <c r="D18" s="89"/>
      <c r="E18" s="89"/>
      <c r="F18" s="89"/>
      <c r="G18" s="89"/>
      <c r="H18" s="89"/>
      <c r="I18" s="40" t="str">
        <f>IF('Test Cases'!G7=""," ",'Test Cases'!G7)</f>
        <v>Fail</v>
      </c>
      <c r="J18" s="41" t="str">
        <f>IF('Test Cases'!H7=""," ",'Test Cases'!H7)</f>
        <v>DEF-06</v>
      </c>
      <c r="K18" s="42" t="s">
        <v>33</v>
      </c>
      <c r="L18" s="42" t="s">
        <v>151</v>
      </c>
    </row>
    <row r="19" spans="1:12">
      <c r="A19" s="52" t="str">
        <f>IF('Test Cases'!A8=""," ", 'Test Cases'!A8)</f>
        <v>RDG-02</v>
      </c>
      <c r="B19" s="41" t="str">
        <f>IF('Test Cases'!B8=""," ", 'Test Cases'!B8)</f>
        <v>TC-07</v>
      </c>
      <c r="C19" s="89" t="str">
        <f>IF('Test Cases'!C8=""," ", 'Test Cases'!C8)</f>
        <v>Check field level validation for "Start Date"</v>
      </c>
      <c r="D19" s="89"/>
      <c r="E19" s="89"/>
      <c r="F19" s="89"/>
      <c r="G19" s="89"/>
      <c r="H19" s="89"/>
      <c r="I19" s="40" t="str">
        <f>IF('Test Cases'!G8=""," ",'Test Cases'!G8)</f>
        <v>Fail</v>
      </c>
      <c r="J19" s="41" t="str">
        <f>IF('Test Cases'!H8=""," ",'Test Cases'!H8)</f>
        <v>DEF-08</v>
      </c>
      <c r="K19" s="42" t="s">
        <v>33</v>
      </c>
      <c r="L19" s="42" t="s">
        <v>151</v>
      </c>
    </row>
    <row r="20" spans="1:12">
      <c r="A20" s="52" t="str">
        <f>IF('Test Cases'!A9=""," ", 'Test Cases'!A9)</f>
        <v>RDG-02</v>
      </c>
      <c r="B20" s="41" t="str">
        <f>IF('Test Cases'!B9=""," ", 'Test Cases'!B9)</f>
        <v>TC-08</v>
      </c>
      <c r="C20" s="89" t="str">
        <f>IF('Test Cases'!C9=""," ", 'Test Cases'!C9)</f>
        <v>Check field level validation for End Date"</v>
      </c>
      <c r="D20" s="89"/>
      <c r="E20" s="89"/>
      <c r="F20" s="89"/>
      <c r="G20" s="89"/>
      <c r="H20" s="89"/>
      <c r="I20" s="40" t="str">
        <f>IF('Test Cases'!G9=""," ",'Test Cases'!G9)</f>
        <v>Fail</v>
      </c>
      <c r="J20" s="41" t="str">
        <f>IF('Test Cases'!H9=""," ",'Test Cases'!H9)</f>
        <v>DEF-09</v>
      </c>
      <c r="K20" s="42" t="s">
        <v>33</v>
      </c>
      <c r="L20" s="42" t="s">
        <v>151</v>
      </c>
    </row>
    <row r="21" spans="1:12">
      <c r="A21" s="52" t="str">
        <f>IF('Test Cases'!A10=""," ", 'Test Cases'!A10)</f>
        <v>RDG-03</v>
      </c>
      <c r="B21" s="41" t="str">
        <f>IF('Test Cases'!B10=""," ", 'Test Cases'!B10)</f>
        <v>TC-09</v>
      </c>
      <c r="C21" s="89" t="str">
        <f>IF('Test Cases'!C10=""," ", 'Test Cases'!C10)</f>
        <v>Verify user is able to add "Random Date Generator to favorites"</v>
      </c>
      <c r="D21" s="89"/>
      <c r="E21" s="89"/>
      <c r="F21" s="89"/>
      <c r="G21" s="89"/>
      <c r="H21" s="89"/>
      <c r="I21" s="40" t="str">
        <f>IF('Test Cases'!G10=""," ",'Test Cases'!G10)</f>
        <v>Fail</v>
      </c>
      <c r="J21" s="41" t="str">
        <f>IF('Test Cases'!H10=""," ",'Test Cases'!H10)</f>
        <v>DEF-01</v>
      </c>
      <c r="K21" s="42" t="s">
        <v>33</v>
      </c>
      <c r="L21" s="42" t="s">
        <v>151</v>
      </c>
    </row>
    <row r="22" spans="1:12">
      <c r="A22" s="52" t="str">
        <f>IF('Test Cases'!A11=""," ", 'Test Cases'!A11)</f>
        <v>RDG-03</v>
      </c>
      <c r="B22" s="41" t="str">
        <f>IF('Test Cases'!B11=""," ", 'Test Cases'!B11)</f>
        <v>TC-10</v>
      </c>
      <c r="C22" s="89" t="str">
        <f>IF('Test Cases'!C11=""," ", 'Test Cases'!C11)</f>
        <v>Verify user is able to save and share the generated random dates</v>
      </c>
      <c r="D22" s="89"/>
      <c r="E22" s="89"/>
      <c r="F22" s="89"/>
      <c r="G22" s="89"/>
      <c r="H22" s="89"/>
      <c r="I22" s="40" t="str">
        <f>IF('Test Cases'!G11=""," ",'Test Cases'!G11)</f>
        <v>Fail</v>
      </c>
      <c r="J22" s="41" t="str">
        <f>IF('Test Cases'!H11=""," ",'Test Cases'!H11)</f>
        <v>DEF-10</v>
      </c>
      <c r="K22" s="42" t="s">
        <v>33</v>
      </c>
      <c r="L22" s="42" t="s">
        <v>151</v>
      </c>
    </row>
    <row r="23" spans="1:12">
      <c r="A23" s="52" t="str">
        <f>IF('Test Cases'!A12=""," ", 'Test Cases'!A12)</f>
        <v>RDG-01</v>
      </c>
      <c r="B23" s="41" t="str">
        <f>IF('Test Cases'!B12=""," ", 'Test Cases'!B12)</f>
        <v>TC-11</v>
      </c>
      <c r="C23" s="89" t="str">
        <f>IF('Test Cases'!C12=""," ", 'Test Cases'!C12)</f>
        <v>Verify user is able to generate NEW random dates  every time the RDG button is clicked</v>
      </c>
      <c r="D23" s="89"/>
      <c r="E23" s="89"/>
      <c r="F23" s="89"/>
      <c r="G23" s="89"/>
      <c r="H23" s="89"/>
      <c r="I23" s="40" t="str">
        <f>IF('Test Cases'!G12=""," ",'Test Cases'!G12)</f>
        <v>Pass</v>
      </c>
      <c r="J23" s="41" t="str">
        <f>IF('Test Cases'!H12=""," ",'Test Cases'!H12)</f>
        <v xml:space="preserve"> </v>
      </c>
      <c r="K23" s="42" t="s">
        <v>33</v>
      </c>
      <c r="L23" s="42" t="s">
        <v>32</v>
      </c>
    </row>
    <row r="24" spans="1:12">
      <c r="A24" s="52" t="str">
        <f>IF('Test Cases'!A13=""," ", 'Test Cases'!A13)</f>
        <v>RDG-04</v>
      </c>
      <c r="B24" s="41" t="str">
        <f>IF('Test Cases'!B13=""," ", 'Test Cases'!B13)</f>
        <v>TC-12</v>
      </c>
      <c r="C24" s="89" t="str">
        <f>IF('Test Cases'!C13=""," ", 'Test Cases'!C13)</f>
        <v>Verify dates are not generated unless the RDG button is clicked</v>
      </c>
      <c r="D24" s="89"/>
      <c r="E24" s="89"/>
      <c r="F24" s="89"/>
      <c r="G24" s="89"/>
      <c r="H24" s="89"/>
      <c r="I24" s="40" t="str">
        <f>IF('Test Cases'!G13=""," ",'Test Cases'!G13)</f>
        <v>Fail</v>
      </c>
      <c r="J24" s="41" t="str">
        <f>IF('Test Cases'!H13=""," ",'Test Cases'!H13)</f>
        <v>DEF-02</v>
      </c>
      <c r="K24" s="42" t="s">
        <v>141</v>
      </c>
      <c r="L24" s="42"/>
    </row>
    <row r="25" spans="1:12">
      <c r="A25" s="52" t="str">
        <f>IF('Test Cases'!A14=""," ", 'Test Cases'!A14)</f>
        <v>RDG-04</v>
      </c>
      <c r="B25" s="41" t="str">
        <f>IF('Test Cases'!B14=""," ", 'Test Cases'!B14)</f>
        <v>TC-13</v>
      </c>
      <c r="C25" s="89" t="str">
        <f>IF('Test Cases'!C14=""," ", 'Test Cases'!C14)</f>
        <v>Verify generated date format is changing while changing the pre-defined date format</v>
      </c>
      <c r="D25" s="89"/>
      <c r="E25" s="89"/>
      <c r="F25" s="89"/>
      <c r="G25" s="89"/>
      <c r="H25" s="89"/>
      <c r="I25" s="40" t="str">
        <f>IF('Test Cases'!G14=""," ",'Test Cases'!G14)</f>
        <v>Fail</v>
      </c>
      <c r="J25" s="41" t="str">
        <f>IF('Test Cases'!H14=""," ",'Test Cases'!H14)</f>
        <v>DEF-04</v>
      </c>
      <c r="K25" s="42" t="s">
        <v>141</v>
      </c>
      <c r="L25" s="42"/>
    </row>
    <row r="26" spans="1:12">
      <c r="A26" s="52" t="str">
        <f>IF('Test Cases'!A15=""," ", 'Test Cases'!A15)</f>
        <v xml:space="preserve"> </v>
      </c>
      <c r="B26" s="41" t="str">
        <f>IF('Test Cases'!B15=""," ", 'Test Cases'!B15)</f>
        <v xml:space="preserve"> </v>
      </c>
      <c r="C26" s="89" t="str">
        <f>IF('Test Cases'!C15=""," ", 'Test Cases'!C15)</f>
        <v xml:space="preserve"> </v>
      </c>
      <c r="D26" s="89"/>
      <c r="E26" s="89"/>
      <c r="F26" s="89"/>
      <c r="G26" s="89"/>
      <c r="H26" s="89"/>
      <c r="I26" s="40" t="str">
        <f>IF('Test Cases'!G15=""," ",'Test Cases'!G15)</f>
        <v xml:space="preserve"> </v>
      </c>
      <c r="J26" s="41" t="str">
        <f>IF('Test Cases'!H15=""," ",'Test Cases'!H15)</f>
        <v xml:space="preserve"> </v>
      </c>
      <c r="K26" s="42"/>
      <c r="L26" s="42"/>
    </row>
    <row r="27" spans="1:12">
      <c r="A27" s="52" t="str">
        <f>IF('Test Cases'!A16=""," ", 'Test Cases'!A16)</f>
        <v xml:space="preserve"> </v>
      </c>
      <c r="B27" s="41" t="str">
        <f>IF('Test Cases'!B16=""," ", 'Test Cases'!B16)</f>
        <v xml:space="preserve"> </v>
      </c>
      <c r="C27" s="89" t="str">
        <f>IF('Test Cases'!C16=""," ", 'Test Cases'!C16)</f>
        <v xml:space="preserve"> </v>
      </c>
      <c r="D27" s="89"/>
      <c r="E27" s="89"/>
      <c r="F27" s="89"/>
      <c r="G27" s="89"/>
      <c r="H27" s="89"/>
      <c r="I27" s="40" t="str">
        <f>IF('Test Cases'!G16=""," ",'Test Cases'!G16)</f>
        <v xml:space="preserve"> </v>
      </c>
      <c r="J27" s="41" t="str">
        <f>IF('Test Cases'!H16=""," ",'Test Cases'!H16)</f>
        <v xml:space="preserve"> </v>
      </c>
      <c r="K27" s="42"/>
      <c r="L27" s="42"/>
    </row>
    <row r="28" spans="1:12">
      <c r="A28" s="52" t="str">
        <f>IF('Test Cases'!A17=""," ", 'Test Cases'!A17)</f>
        <v xml:space="preserve"> </v>
      </c>
      <c r="B28" s="41" t="str">
        <f>IF('Test Cases'!B17=""," ", 'Test Cases'!B17)</f>
        <v xml:space="preserve"> </v>
      </c>
      <c r="C28" s="89" t="str">
        <f>IF('Test Cases'!C17=""," ", 'Test Cases'!C17)</f>
        <v xml:space="preserve"> </v>
      </c>
      <c r="D28" s="89"/>
      <c r="E28" s="89"/>
      <c r="F28" s="89"/>
      <c r="G28" s="89"/>
      <c r="H28" s="89"/>
      <c r="I28" s="40" t="str">
        <f>IF('Test Cases'!G17=""," ",'Test Cases'!G17)</f>
        <v xml:space="preserve"> </v>
      </c>
      <c r="J28" s="41" t="str">
        <f>IF('Test Cases'!H17=""," ",'Test Cases'!H17)</f>
        <v xml:space="preserve"> </v>
      </c>
      <c r="K28" s="42"/>
      <c r="L28" s="42"/>
    </row>
    <row r="29" spans="1:12">
      <c r="A29" s="52" t="str">
        <f>IF('Test Cases'!A18=""," ", 'Test Cases'!A18)</f>
        <v xml:space="preserve"> </v>
      </c>
      <c r="B29" s="41" t="str">
        <f>IF('Test Cases'!B18=""," ", 'Test Cases'!B18)</f>
        <v xml:space="preserve"> </v>
      </c>
      <c r="C29" s="89" t="str">
        <f>IF('Test Cases'!C18=""," ", 'Test Cases'!C18)</f>
        <v xml:space="preserve"> </v>
      </c>
      <c r="D29" s="89"/>
      <c r="E29" s="89"/>
      <c r="F29" s="89"/>
      <c r="G29" s="89"/>
      <c r="H29" s="89"/>
      <c r="I29" s="40" t="str">
        <f>IF('Test Cases'!G18=""," ",'Test Cases'!G18)</f>
        <v xml:space="preserve"> </v>
      </c>
      <c r="J29" s="41" t="str">
        <f>IF('Test Cases'!H18=""," ",'Test Cases'!H18)</f>
        <v xml:space="preserve"> </v>
      </c>
      <c r="K29" s="42"/>
      <c r="L29" s="42"/>
    </row>
    <row r="30" spans="1:12">
      <c r="A30" s="52" t="str">
        <f>IF('Test Cases'!A19=""," ", 'Test Cases'!A19)</f>
        <v xml:space="preserve"> </v>
      </c>
      <c r="B30" s="41" t="str">
        <f>IF('Test Cases'!B19=""," ", 'Test Cases'!B19)</f>
        <v xml:space="preserve"> </v>
      </c>
      <c r="C30" s="89" t="str">
        <f>IF('Test Cases'!C19=""," ", 'Test Cases'!C19)</f>
        <v xml:space="preserve"> </v>
      </c>
      <c r="D30" s="89"/>
      <c r="E30" s="89"/>
      <c r="F30" s="89"/>
      <c r="G30" s="89"/>
      <c r="H30" s="89"/>
      <c r="I30" s="40" t="str">
        <f>IF('Test Cases'!G19=""," ",'Test Cases'!G19)</f>
        <v xml:space="preserve"> </v>
      </c>
      <c r="J30" s="41" t="str">
        <f>IF('Test Cases'!H19=""," ",'Test Cases'!H19)</f>
        <v xml:space="preserve"> </v>
      </c>
      <c r="K30" s="42"/>
      <c r="L30" s="42"/>
    </row>
    <row r="31" spans="1:12">
      <c r="A31" s="52" t="str">
        <f>IF('Test Cases'!A20=""," ", 'Test Cases'!A20)</f>
        <v xml:space="preserve"> </v>
      </c>
      <c r="B31" s="41" t="str">
        <f>IF('Test Cases'!B20=""," ", 'Test Cases'!B20)</f>
        <v xml:space="preserve"> </v>
      </c>
      <c r="C31" s="89" t="str">
        <f>IF('Test Cases'!C20=""," ", 'Test Cases'!C20)</f>
        <v xml:space="preserve"> </v>
      </c>
      <c r="D31" s="89"/>
      <c r="E31" s="89"/>
      <c r="F31" s="89"/>
      <c r="G31" s="89"/>
      <c r="H31" s="89"/>
      <c r="I31" s="40" t="str">
        <f>IF('Test Cases'!G20=""," ",'Test Cases'!G20)</f>
        <v xml:space="preserve"> </v>
      </c>
      <c r="J31" s="41" t="str">
        <f>IF('Test Cases'!H20=""," ",'Test Cases'!H20)</f>
        <v xml:space="preserve"> </v>
      </c>
      <c r="K31" s="42"/>
      <c r="L31" s="42"/>
    </row>
    <row r="32" spans="1:12">
      <c r="A32" s="52" t="str">
        <f>IF('Test Cases'!A21=""," ", 'Test Cases'!A21)</f>
        <v xml:space="preserve"> </v>
      </c>
      <c r="B32" s="41" t="str">
        <f>IF('Test Cases'!B21=""," ", 'Test Cases'!B21)</f>
        <v xml:space="preserve"> </v>
      </c>
      <c r="C32" s="89" t="str">
        <f>IF('Test Cases'!C21=""," ", 'Test Cases'!C21)</f>
        <v xml:space="preserve"> </v>
      </c>
      <c r="D32" s="89"/>
      <c r="E32" s="89"/>
      <c r="F32" s="89"/>
      <c r="G32" s="89"/>
      <c r="H32" s="89"/>
      <c r="I32" s="40" t="str">
        <f>IF('Test Cases'!G21=""," ",'Test Cases'!G21)</f>
        <v xml:space="preserve"> </v>
      </c>
      <c r="J32" s="41" t="str">
        <f>IF('Test Cases'!H21=""," ",'Test Cases'!H21)</f>
        <v xml:space="preserve"> </v>
      </c>
      <c r="K32" s="42"/>
      <c r="L32" s="42"/>
    </row>
    <row r="33" spans="1:12">
      <c r="A33" s="52" t="str">
        <f>IF('Test Cases'!A22=""," ", 'Test Cases'!A22)</f>
        <v xml:space="preserve"> </v>
      </c>
      <c r="B33" s="41" t="str">
        <f>IF('Test Cases'!B22=""," ", 'Test Cases'!B22)</f>
        <v xml:space="preserve"> </v>
      </c>
      <c r="C33" s="89" t="str">
        <f>IF('Test Cases'!C22=""," ", 'Test Cases'!C22)</f>
        <v xml:space="preserve"> </v>
      </c>
      <c r="D33" s="89"/>
      <c r="E33" s="89"/>
      <c r="F33" s="89"/>
      <c r="G33" s="89"/>
      <c r="H33" s="89"/>
      <c r="I33" s="40" t="str">
        <f>IF('Test Cases'!G22=""," ",'Test Cases'!G22)</f>
        <v xml:space="preserve"> </v>
      </c>
      <c r="J33" s="41" t="str">
        <f>IF('Test Cases'!H22=""," ",'Test Cases'!H22)</f>
        <v xml:space="preserve"> </v>
      </c>
      <c r="K33" s="42"/>
      <c r="L33" s="42"/>
    </row>
    <row r="34" spans="1:12">
      <c r="A34" s="52" t="str">
        <f>IF('Test Cases'!A23=""," ", 'Test Cases'!A23)</f>
        <v xml:space="preserve"> </v>
      </c>
      <c r="B34" s="41" t="str">
        <f>IF('Test Cases'!B23=""," ", 'Test Cases'!B23)</f>
        <v xml:space="preserve"> </v>
      </c>
      <c r="C34" s="89" t="str">
        <f>IF('Test Cases'!C23=""," ", 'Test Cases'!C23)</f>
        <v xml:space="preserve"> </v>
      </c>
      <c r="D34" s="89"/>
      <c r="E34" s="89"/>
      <c r="F34" s="89"/>
      <c r="G34" s="89"/>
      <c r="H34" s="89"/>
      <c r="I34" s="40" t="str">
        <f>IF('Test Cases'!G23=""," ",'Test Cases'!G23)</f>
        <v xml:space="preserve"> </v>
      </c>
      <c r="J34" s="41" t="str">
        <f>IF('Test Cases'!H23=""," ",'Test Cases'!H23)</f>
        <v xml:space="preserve"> </v>
      </c>
      <c r="K34" s="42"/>
      <c r="L34" s="42"/>
    </row>
    <row r="35" spans="1:12">
      <c r="A35" s="52" t="str">
        <f>IF('Test Cases'!A24=""," ", 'Test Cases'!A24)</f>
        <v xml:space="preserve"> </v>
      </c>
      <c r="B35" s="41" t="str">
        <f>IF('Test Cases'!B24=""," ", 'Test Cases'!B24)</f>
        <v xml:space="preserve"> </v>
      </c>
      <c r="C35" s="89" t="str">
        <f>IF('Test Cases'!C24=""," ", 'Test Cases'!C24)</f>
        <v xml:space="preserve"> </v>
      </c>
      <c r="D35" s="89"/>
      <c r="E35" s="89"/>
      <c r="F35" s="89"/>
      <c r="G35" s="89"/>
      <c r="H35" s="89"/>
      <c r="I35" s="40" t="str">
        <f>IF('Test Cases'!G24=""," ",'Test Cases'!G24)</f>
        <v xml:space="preserve"> </v>
      </c>
      <c r="J35" s="41" t="str">
        <f>IF('Test Cases'!H24=""," ",'Test Cases'!H24)</f>
        <v xml:space="preserve"> </v>
      </c>
      <c r="K35" s="42"/>
      <c r="L35" s="42"/>
    </row>
    <row r="36" spans="1:12">
      <c r="A36" s="52" t="str">
        <f>IF('Test Cases'!A25=""," ", 'Test Cases'!A25)</f>
        <v xml:space="preserve"> </v>
      </c>
      <c r="B36" s="41" t="str">
        <f>IF('Test Cases'!B25=""," ", 'Test Cases'!B25)</f>
        <v xml:space="preserve"> </v>
      </c>
      <c r="C36" s="89" t="str">
        <f>IF('Test Cases'!C25=""," ", 'Test Cases'!C25)</f>
        <v xml:space="preserve"> </v>
      </c>
      <c r="D36" s="89"/>
      <c r="E36" s="89"/>
      <c r="F36" s="89"/>
      <c r="G36" s="89"/>
      <c r="H36" s="89"/>
      <c r="I36" s="40" t="str">
        <f>IF('Test Cases'!G25=""," ",'Test Cases'!G25)</f>
        <v xml:space="preserve"> </v>
      </c>
      <c r="J36" s="41" t="str">
        <f>IF('Test Cases'!H25=""," ",'Test Cases'!H25)</f>
        <v xml:space="preserve"> </v>
      </c>
      <c r="K36" s="42"/>
      <c r="L36" s="42"/>
    </row>
    <row r="37" spans="1:12">
      <c r="A37" s="52" t="str">
        <f>IF('Test Cases'!A26=""," ", 'Test Cases'!A26)</f>
        <v xml:space="preserve"> </v>
      </c>
      <c r="B37" s="41" t="str">
        <f>IF('Test Cases'!B26=""," ", 'Test Cases'!B26)</f>
        <v xml:space="preserve"> </v>
      </c>
      <c r="C37" s="89" t="str">
        <f>IF('Test Cases'!C26=""," ", 'Test Cases'!C26)</f>
        <v xml:space="preserve"> </v>
      </c>
      <c r="D37" s="89"/>
      <c r="E37" s="89"/>
      <c r="F37" s="89"/>
      <c r="G37" s="89"/>
      <c r="H37" s="89"/>
      <c r="I37" s="40" t="str">
        <f>IF('Test Cases'!G26=""," ",'Test Cases'!G26)</f>
        <v xml:space="preserve"> </v>
      </c>
      <c r="J37" s="41" t="str">
        <f>IF('Test Cases'!H26=""," ",'Test Cases'!H26)</f>
        <v xml:space="preserve"> </v>
      </c>
      <c r="K37" s="42"/>
      <c r="L37" s="42"/>
    </row>
    <row r="38" spans="1:12">
      <c r="A38" s="43"/>
      <c r="B38" s="44"/>
      <c r="C38" s="44"/>
      <c r="D38" s="44"/>
      <c r="E38" s="44"/>
      <c r="F38" s="44"/>
      <c r="G38" s="44"/>
      <c r="H38" s="44"/>
      <c r="I38" s="45"/>
      <c r="J38" s="44"/>
      <c r="K38" s="44"/>
      <c r="L38" s="44"/>
    </row>
  </sheetData>
  <mergeCells count="28">
    <mergeCell ref="C35:H35"/>
    <mergeCell ref="C36:H36"/>
    <mergeCell ref="C37:H37"/>
    <mergeCell ref="A1:L1"/>
    <mergeCell ref="C13:H13"/>
    <mergeCell ref="C14:H14"/>
    <mergeCell ref="C15:H15"/>
    <mergeCell ref="C16:H16"/>
    <mergeCell ref="C17:H17"/>
    <mergeCell ref="C30:H30"/>
    <mergeCell ref="C31:H31"/>
    <mergeCell ref="C32:H32"/>
    <mergeCell ref="C33:H33"/>
    <mergeCell ref="C34:H34"/>
    <mergeCell ref="C25:H25"/>
    <mergeCell ref="C26:H26"/>
    <mergeCell ref="C28:H28"/>
    <mergeCell ref="C29:H29"/>
    <mergeCell ref="C20:H20"/>
    <mergeCell ref="C21:H21"/>
    <mergeCell ref="C22:H22"/>
    <mergeCell ref="C23:H23"/>
    <mergeCell ref="C24:H24"/>
    <mergeCell ref="C18:H18"/>
    <mergeCell ref="C19:H19"/>
    <mergeCell ref="I2:J2"/>
    <mergeCell ref="C12:H12"/>
    <mergeCell ref="C27:H27"/>
  </mergeCells>
  <conditionalFormatting sqref="B2">
    <cfRule type="cellIs" dxfId="49" priority="92" operator="greaterThanOrEqual">
      <formula>0.8</formula>
    </cfRule>
    <cfRule type="cellIs" dxfId="48" priority="93" operator="lessThan">
      <formula>0.6</formula>
    </cfRule>
    <cfRule type="cellIs" dxfId="47" priority="94" operator="between">
      <formula>0.6</formula>
      <formula>0.79</formula>
    </cfRule>
  </conditionalFormatting>
  <conditionalFormatting sqref="K2">
    <cfRule type="cellIs" dxfId="46" priority="74" operator="greaterThanOrEqual">
      <formula>0.8</formula>
    </cfRule>
    <cfRule type="cellIs" dxfId="45" priority="75" operator="lessThan">
      <formula>0.6</formula>
    </cfRule>
    <cfRule type="cellIs" dxfId="44" priority="76" operator="between">
      <formula>0.6</formula>
      <formula>0.79</formula>
    </cfRule>
  </conditionalFormatting>
  <conditionalFormatting sqref="I13:I1048576">
    <cfRule type="cellIs" dxfId="43" priority="80" operator="equal">
      <formula>"Blocked"</formula>
    </cfRule>
    <cfRule type="cellIs" dxfId="42" priority="81" operator="equal">
      <formula>"Deferred"</formula>
    </cfRule>
    <cfRule type="cellIs" dxfId="41" priority="82" operator="equal">
      <formula>"Fail"</formula>
    </cfRule>
    <cfRule type="cellIs" dxfId="40" priority="83" operator="equal">
      <formula>"Pass"</formula>
    </cfRule>
  </conditionalFormatting>
  <conditionalFormatting sqref="L13:L37">
    <cfRule type="containsText" dxfId="39" priority="25" operator="containsText" text="Cannot Automate">
      <formula>NOT(ISERROR(SEARCH("Cannot Automate",L13)))</formula>
    </cfRule>
    <cfRule type="containsText" dxfId="38" priority="72" operator="containsText" text="Yet To Automate">
      <formula>NOT(ISERROR(SEARCH("Yet To Automate",L13)))</formula>
    </cfRule>
    <cfRule type="beginsWith" dxfId="37" priority="73" operator="beginsWith" text="Automated">
      <formula>LEFT(L13,LEN("Automated"))="Automated"</formula>
    </cfRule>
  </conditionalFormatting>
  <dataValidations count="3">
    <dataValidation type="list" allowBlank="1" showInputMessage="1" showErrorMessage="1" sqref="I38:I1048576">
      <formula1>"Pass, Fail, Blocked, Deferred, In Progress, Deferred"</formula1>
    </dataValidation>
    <dataValidation type="list" showInputMessage="1" showErrorMessage="1" sqref="I13:I37">
      <formula1>"Pass, Fail, Blocked, Deferred, In Progress"</formula1>
    </dataValidation>
    <dataValidation type="list" allowBlank="1" showInputMessage="1" showErrorMessage="1" sqref="L13:L37">
      <formula1>"Automated, Yet To Automate, Cannot Automate, In Progress"</formula1>
    </dataValidation>
  </dataValidation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showGridLines="0" workbookViewId="0">
      <pane ySplit="1" topLeftCell="A3" activePane="bottomLeft" state="frozen"/>
      <selection pane="bottomLeft" activeCell="F4" sqref="F4"/>
    </sheetView>
  </sheetViews>
  <sheetFormatPr defaultRowHeight="12.75"/>
  <cols>
    <col min="1" max="2" width="9.140625" style="15"/>
    <col min="3" max="3" width="30" style="13" customWidth="1"/>
    <col min="4" max="4" width="44.5703125" style="13" customWidth="1"/>
    <col min="5" max="5" width="23.85546875" style="13" customWidth="1"/>
    <col min="6" max="6" width="40.7109375" style="13" customWidth="1"/>
    <col min="7" max="7" width="13.5703125" style="13" customWidth="1"/>
    <col min="8" max="8" width="13.5703125" style="15" customWidth="1"/>
    <col min="9" max="16384" width="9.140625" style="13"/>
  </cols>
  <sheetData>
    <row r="1" spans="1:8" ht="25.5">
      <c r="A1" s="16" t="s">
        <v>35</v>
      </c>
      <c r="B1" s="16" t="s">
        <v>36</v>
      </c>
      <c r="C1" s="16" t="s">
        <v>37</v>
      </c>
      <c r="D1" s="16" t="s">
        <v>38</v>
      </c>
      <c r="E1" s="16" t="s">
        <v>40</v>
      </c>
      <c r="F1" s="16" t="s">
        <v>39</v>
      </c>
      <c r="G1" s="16" t="s">
        <v>30</v>
      </c>
      <c r="H1" s="46" t="s">
        <v>34</v>
      </c>
    </row>
    <row r="2" spans="1:8" ht="153">
      <c r="A2" s="18" t="s">
        <v>41</v>
      </c>
      <c r="B2" s="18" t="s">
        <v>42</v>
      </c>
      <c r="C2" s="14" t="s">
        <v>43</v>
      </c>
      <c r="D2" s="14" t="s">
        <v>108</v>
      </c>
      <c r="E2" s="14"/>
      <c r="F2" s="14" t="s">
        <v>109</v>
      </c>
      <c r="G2" s="17" t="s">
        <v>3</v>
      </c>
      <c r="H2" s="18"/>
    </row>
    <row r="3" spans="1:8" ht="153">
      <c r="A3" s="18" t="s">
        <v>41</v>
      </c>
      <c r="B3" s="18" t="s">
        <v>54</v>
      </c>
      <c r="C3" s="14" t="s">
        <v>44</v>
      </c>
      <c r="D3" s="14" t="s">
        <v>159</v>
      </c>
      <c r="E3" s="14" t="s">
        <v>46</v>
      </c>
      <c r="F3" s="14" t="s">
        <v>160</v>
      </c>
      <c r="G3" s="17" t="s">
        <v>4</v>
      </c>
      <c r="H3" s="18" t="s">
        <v>84</v>
      </c>
    </row>
    <row r="4" spans="1:8" ht="165.75">
      <c r="A4" s="18" t="s">
        <v>41</v>
      </c>
      <c r="B4" s="18" t="s">
        <v>55</v>
      </c>
      <c r="C4" s="14" t="s">
        <v>45</v>
      </c>
      <c r="D4" s="14" t="s">
        <v>161</v>
      </c>
      <c r="E4" s="14" t="s">
        <v>47</v>
      </c>
      <c r="F4" s="14" t="s">
        <v>162</v>
      </c>
      <c r="G4" s="17" t="s">
        <v>4</v>
      </c>
      <c r="H4" s="18" t="s">
        <v>97</v>
      </c>
    </row>
    <row r="5" spans="1:8" ht="140.25">
      <c r="A5" s="18" t="s">
        <v>41</v>
      </c>
      <c r="B5" s="18" t="s">
        <v>56</v>
      </c>
      <c r="C5" s="14" t="s">
        <v>48</v>
      </c>
      <c r="D5" s="14" t="s">
        <v>49</v>
      </c>
      <c r="E5" s="14"/>
      <c r="F5" s="14" t="s">
        <v>110</v>
      </c>
      <c r="G5" s="49" t="s">
        <v>3</v>
      </c>
      <c r="H5" s="18"/>
    </row>
    <row r="6" spans="1:8" ht="114.75">
      <c r="A6" s="18" t="s">
        <v>52</v>
      </c>
      <c r="B6" s="18" t="s">
        <v>57</v>
      </c>
      <c r="C6" s="14" t="s">
        <v>111</v>
      </c>
      <c r="D6" s="14" t="s">
        <v>154</v>
      </c>
      <c r="E6" s="14" t="s">
        <v>50</v>
      </c>
      <c r="F6" s="14" t="s">
        <v>121</v>
      </c>
      <c r="G6" s="48" t="s">
        <v>4</v>
      </c>
      <c r="H6" s="18" t="s">
        <v>123</v>
      </c>
    </row>
    <row r="7" spans="1:8" ht="127.5">
      <c r="A7" s="18" t="s">
        <v>52</v>
      </c>
      <c r="B7" s="18" t="s">
        <v>58</v>
      </c>
      <c r="C7" s="14" t="s">
        <v>112</v>
      </c>
      <c r="D7" s="14" t="s">
        <v>153</v>
      </c>
      <c r="E7" s="14" t="s">
        <v>50</v>
      </c>
      <c r="F7" s="14" t="s">
        <v>119</v>
      </c>
      <c r="G7" s="48" t="s">
        <v>4</v>
      </c>
      <c r="H7" s="18" t="s">
        <v>115</v>
      </c>
    </row>
    <row r="8" spans="1:8" ht="114.75">
      <c r="A8" s="18" t="s">
        <v>52</v>
      </c>
      <c r="B8" s="18" t="s">
        <v>59</v>
      </c>
      <c r="C8" s="14" t="s">
        <v>113</v>
      </c>
      <c r="D8" s="14" t="s">
        <v>155</v>
      </c>
      <c r="E8" s="14" t="s">
        <v>50</v>
      </c>
      <c r="F8" s="14" t="s">
        <v>118</v>
      </c>
      <c r="G8" s="48" t="s">
        <v>4</v>
      </c>
      <c r="H8" s="18" t="s">
        <v>128</v>
      </c>
    </row>
    <row r="9" spans="1:8" ht="114.75">
      <c r="A9" s="18" t="s">
        <v>52</v>
      </c>
      <c r="B9" s="18" t="s">
        <v>60</v>
      </c>
      <c r="C9" s="14" t="s">
        <v>114</v>
      </c>
      <c r="D9" s="14" t="s">
        <v>156</v>
      </c>
      <c r="E9" s="14" t="s">
        <v>50</v>
      </c>
      <c r="F9" s="14" t="s">
        <v>120</v>
      </c>
      <c r="G9" s="48" t="s">
        <v>4</v>
      </c>
      <c r="H9" s="18" t="s">
        <v>129</v>
      </c>
    </row>
    <row r="10" spans="1:8" ht="63.75">
      <c r="A10" s="18" t="s">
        <v>53</v>
      </c>
      <c r="B10" s="18" t="s">
        <v>61</v>
      </c>
      <c r="C10" s="14" t="s">
        <v>102</v>
      </c>
      <c r="D10" s="14" t="s">
        <v>103</v>
      </c>
      <c r="E10" s="14"/>
      <c r="F10" s="14" t="s">
        <v>104</v>
      </c>
      <c r="G10" s="48" t="s">
        <v>4</v>
      </c>
      <c r="H10" s="18" t="s">
        <v>67</v>
      </c>
    </row>
    <row r="11" spans="1:8" ht="63.75">
      <c r="A11" s="18" t="s">
        <v>53</v>
      </c>
      <c r="B11" s="18" t="s">
        <v>62</v>
      </c>
      <c r="C11" s="14" t="s">
        <v>51</v>
      </c>
      <c r="D11" s="14" t="s">
        <v>136</v>
      </c>
      <c r="E11" s="14"/>
      <c r="F11" s="14" t="s">
        <v>137</v>
      </c>
      <c r="G11" s="48" t="s">
        <v>4</v>
      </c>
      <c r="H11" s="18" t="s">
        <v>134</v>
      </c>
    </row>
    <row r="12" spans="1:8" ht="153">
      <c r="A12" s="18" t="s">
        <v>41</v>
      </c>
      <c r="B12" s="18" t="s">
        <v>77</v>
      </c>
      <c r="C12" s="14" t="s">
        <v>105</v>
      </c>
      <c r="D12" s="14" t="s">
        <v>157</v>
      </c>
      <c r="E12" s="14"/>
      <c r="F12" s="14" t="s">
        <v>158</v>
      </c>
      <c r="G12" s="48" t="s">
        <v>3</v>
      </c>
      <c r="H12" s="18"/>
    </row>
    <row r="13" spans="1:8" ht="76.5">
      <c r="A13" s="18" t="s">
        <v>75</v>
      </c>
      <c r="B13" s="18" t="s">
        <v>78</v>
      </c>
      <c r="C13" s="14" t="s">
        <v>79</v>
      </c>
      <c r="D13" s="14" t="s">
        <v>80</v>
      </c>
      <c r="E13" s="14"/>
      <c r="F13" s="14" t="s">
        <v>106</v>
      </c>
      <c r="G13" s="48" t="s">
        <v>4</v>
      </c>
      <c r="H13" s="18" t="s">
        <v>68</v>
      </c>
    </row>
    <row r="14" spans="1:8" ht="89.25">
      <c r="A14" s="18" t="s">
        <v>75</v>
      </c>
      <c r="B14" s="18" t="s">
        <v>89</v>
      </c>
      <c r="C14" s="14" t="s">
        <v>90</v>
      </c>
      <c r="D14" s="14" t="s">
        <v>91</v>
      </c>
      <c r="E14" s="14"/>
      <c r="F14" s="14" t="s">
        <v>107</v>
      </c>
      <c r="G14" s="48" t="s">
        <v>4</v>
      </c>
      <c r="H14" s="18" t="s">
        <v>92</v>
      </c>
    </row>
    <row r="15" spans="1:8" ht="15">
      <c r="A15" s="18"/>
      <c r="B15" s="18"/>
      <c r="C15" s="14"/>
      <c r="D15" s="14"/>
      <c r="E15" s="14"/>
      <c r="F15" s="14"/>
      <c r="G15" s="17"/>
      <c r="H15" s="18"/>
    </row>
    <row r="16" spans="1:8" ht="15">
      <c r="A16" s="18"/>
      <c r="B16" s="18"/>
      <c r="C16" s="14"/>
      <c r="D16" s="14"/>
      <c r="E16" s="14"/>
      <c r="F16" s="14"/>
      <c r="G16" s="17"/>
      <c r="H16" s="18"/>
    </row>
    <row r="17" spans="1:8" ht="15">
      <c r="A17" s="18"/>
      <c r="B17" s="18"/>
      <c r="C17" s="14"/>
      <c r="D17" s="14"/>
      <c r="E17" s="14"/>
      <c r="F17" s="14"/>
      <c r="G17" s="17"/>
      <c r="H17" s="18"/>
    </row>
    <row r="18" spans="1:8" ht="15">
      <c r="A18" s="18"/>
      <c r="B18" s="18"/>
      <c r="C18" s="14"/>
      <c r="D18" s="14"/>
      <c r="E18" s="14"/>
      <c r="F18" s="14"/>
      <c r="G18" s="17"/>
      <c r="H18" s="18"/>
    </row>
    <row r="19" spans="1:8" ht="15">
      <c r="A19" s="18"/>
      <c r="B19" s="18"/>
      <c r="C19" s="14"/>
      <c r="D19" s="14"/>
      <c r="E19" s="14"/>
      <c r="F19" s="14"/>
      <c r="G19" s="17"/>
      <c r="H19" s="18"/>
    </row>
    <row r="20" spans="1:8" ht="15">
      <c r="A20" s="18"/>
      <c r="B20" s="18"/>
      <c r="C20" s="14"/>
      <c r="D20" s="14"/>
      <c r="E20" s="14"/>
      <c r="F20" s="14"/>
      <c r="G20" s="17"/>
      <c r="H20" s="18"/>
    </row>
    <row r="21" spans="1:8" ht="15">
      <c r="A21" s="18"/>
      <c r="B21" s="18"/>
      <c r="C21" s="14"/>
      <c r="D21" s="14"/>
      <c r="E21" s="14"/>
      <c r="F21" s="14"/>
      <c r="G21" s="17"/>
      <c r="H21" s="18"/>
    </row>
    <row r="22" spans="1:8" ht="15">
      <c r="A22" s="18"/>
      <c r="B22" s="18"/>
      <c r="C22" s="14"/>
      <c r="D22" s="14"/>
      <c r="E22" s="14"/>
      <c r="F22" s="14"/>
      <c r="G22" s="17"/>
      <c r="H22" s="18"/>
    </row>
  </sheetData>
  <conditionalFormatting sqref="G2">
    <cfRule type="cellIs" dxfId="36" priority="25" operator="equal">
      <formula>"Blocked"</formula>
    </cfRule>
    <cfRule type="cellIs" dxfId="35" priority="26" operator="equal">
      <formula>"Deferred"</formula>
    </cfRule>
    <cfRule type="cellIs" dxfId="34" priority="27" operator="equal">
      <formula>"Fail"</formula>
    </cfRule>
    <cfRule type="cellIs" dxfId="33" priority="28" operator="equal">
      <formula>"Pass"</formula>
    </cfRule>
  </conditionalFormatting>
  <conditionalFormatting sqref="G3">
    <cfRule type="cellIs" dxfId="32" priority="21" operator="equal">
      <formula>"Blocked"</formula>
    </cfRule>
    <cfRule type="cellIs" dxfId="31" priority="22" operator="equal">
      <formula>"Deferred"</formula>
    </cfRule>
    <cfRule type="cellIs" dxfId="30" priority="23" operator="equal">
      <formula>"Fail"</formula>
    </cfRule>
    <cfRule type="cellIs" dxfId="29" priority="24" operator="equal">
      <formula>"Pass"</formula>
    </cfRule>
  </conditionalFormatting>
  <conditionalFormatting sqref="G4">
    <cfRule type="cellIs" dxfId="28" priority="17" operator="equal">
      <formula>"Blocked"</formula>
    </cfRule>
    <cfRule type="cellIs" dxfId="27" priority="18" operator="equal">
      <formula>"Deferred"</formula>
    </cfRule>
    <cfRule type="cellIs" dxfId="26" priority="19" operator="equal">
      <formula>"Fail"</formula>
    </cfRule>
    <cfRule type="cellIs" dxfId="25" priority="20" operator="equal">
      <formula>"Pass"</formula>
    </cfRule>
  </conditionalFormatting>
  <conditionalFormatting sqref="G5">
    <cfRule type="cellIs" dxfId="24" priority="13" operator="equal">
      <formula>"Blocked"</formula>
    </cfRule>
    <cfRule type="cellIs" dxfId="23" priority="14" operator="equal">
      <formula>"Deferred"</formula>
    </cfRule>
    <cfRule type="cellIs" dxfId="22" priority="15" operator="equal">
      <formula>"Fail"</formula>
    </cfRule>
    <cfRule type="cellIs" dxfId="21" priority="16" operator="equal">
      <formula>"Pass"</formula>
    </cfRule>
  </conditionalFormatting>
  <conditionalFormatting sqref="G6:G12 G15:G22">
    <cfRule type="cellIs" dxfId="20" priority="9" operator="equal">
      <formula>"Blocked"</formula>
    </cfRule>
    <cfRule type="cellIs" dxfId="19" priority="10" operator="equal">
      <formula>"Deferred"</formula>
    </cfRule>
    <cfRule type="cellIs" dxfId="18" priority="11" operator="equal">
      <formula>"Fail"</formula>
    </cfRule>
    <cfRule type="cellIs" dxfId="17" priority="12" operator="equal">
      <formula>"Pass"</formula>
    </cfRule>
  </conditionalFormatting>
  <conditionalFormatting sqref="G13">
    <cfRule type="cellIs" dxfId="16" priority="5" operator="equal">
      <formula>"Blocked"</formula>
    </cfRule>
    <cfRule type="cellIs" dxfId="15" priority="6" operator="equal">
      <formula>"Deferred"</formula>
    </cfRule>
    <cfRule type="cellIs" dxfId="14" priority="7" operator="equal">
      <formula>"Fail"</formula>
    </cfRule>
    <cfRule type="cellIs" dxfId="13" priority="8" operator="equal">
      <formula>"Pass"</formula>
    </cfRule>
  </conditionalFormatting>
  <conditionalFormatting sqref="G14">
    <cfRule type="cellIs" dxfId="12" priority="1" operator="equal">
      <formula>"Blocked"</formula>
    </cfRule>
    <cfRule type="cellIs" dxfId="11" priority="2" operator="equal">
      <formula>"Deferred"</formula>
    </cfRule>
    <cfRule type="cellIs" dxfId="10" priority="3" operator="equal">
      <formula>"Fail"</formula>
    </cfRule>
    <cfRule type="cellIs" dxfId="9" priority="4" operator="equal">
      <formula>"Pass"</formula>
    </cfRule>
  </conditionalFormatting>
  <dataValidations count="1">
    <dataValidation type="list" allowBlank="1" showInputMessage="1" showErrorMessage="1" sqref="G2:G22">
      <formula1>"Pass, Fail, Blocked, Deferred, In Progress"</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showGridLines="0" workbookViewId="0">
      <pane ySplit="1" topLeftCell="A2" activePane="bottomLeft" state="frozen"/>
      <selection pane="bottomLeft" activeCell="H4" sqref="H4"/>
    </sheetView>
  </sheetViews>
  <sheetFormatPr defaultRowHeight="12.75"/>
  <cols>
    <col min="1" max="1" width="9.140625" style="15"/>
    <col min="2" max="2" width="23.85546875" style="13" customWidth="1"/>
    <col min="3" max="3" width="52" style="13" customWidth="1"/>
    <col min="4" max="4" width="30.140625" style="13" customWidth="1"/>
    <col min="5" max="5" width="26.140625" style="13" customWidth="1"/>
    <col min="6" max="6" width="15.28515625" style="13" customWidth="1"/>
    <col min="7" max="7" width="15.28515625" style="15" customWidth="1"/>
    <col min="8" max="8" width="13" style="15" customWidth="1"/>
    <col min="9" max="16384" width="9.140625" style="13"/>
  </cols>
  <sheetData>
    <row r="1" spans="1:8" ht="24.75" customHeight="1">
      <c r="A1" s="11" t="s">
        <v>66</v>
      </c>
      <c r="B1" s="11" t="s">
        <v>69</v>
      </c>
      <c r="C1" s="11" t="s">
        <v>70</v>
      </c>
      <c r="D1" s="11" t="s">
        <v>39</v>
      </c>
      <c r="E1" s="11" t="s">
        <v>144</v>
      </c>
      <c r="F1" s="11" t="s">
        <v>81</v>
      </c>
      <c r="G1" s="11" t="s">
        <v>71</v>
      </c>
      <c r="H1" s="11" t="s">
        <v>30</v>
      </c>
    </row>
    <row r="2" spans="1:8" ht="63.75">
      <c r="A2" s="47" t="s">
        <v>67</v>
      </c>
      <c r="B2" s="14" t="s">
        <v>145</v>
      </c>
      <c r="C2" s="14" t="s">
        <v>103</v>
      </c>
      <c r="D2" s="14" t="s">
        <v>146</v>
      </c>
      <c r="E2" s="14" t="s">
        <v>147</v>
      </c>
      <c r="F2" s="18" t="s">
        <v>61</v>
      </c>
      <c r="G2" s="47" t="s">
        <v>14</v>
      </c>
      <c r="H2" s="18" t="s">
        <v>17</v>
      </c>
    </row>
    <row r="3" spans="1:8" ht="89.25">
      <c r="A3" s="47" t="s">
        <v>68</v>
      </c>
      <c r="B3" s="14" t="s">
        <v>148</v>
      </c>
      <c r="C3" s="14" t="s">
        <v>82</v>
      </c>
      <c r="D3" s="14" t="s">
        <v>83</v>
      </c>
      <c r="E3" s="14" t="s">
        <v>140</v>
      </c>
      <c r="F3" s="18" t="s">
        <v>78</v>
      </c>
      <c r="G3" s="47" t="s">
        <v>15</v>
      </c>
      <c r="H3" s="18" t="s">
        <v>17</v>
      </c>
    </row>
    <row r="4" spans="1:8" ht="89.25">
      <c r="A4" s="47" t="s">
        <v>84</v>
      </c>
      <c r="B4" s="14" t="s">
        <v>85</v>
      </c>
      <c r="C4" s="14" t="s">
        <v>86</v>
      </c>
      <c r="D4" s="14" t="s">
        <v>87</v>
      </c>
      <c r="E4" s="14" t="s">
        <v>88</v>
      </c>
      <c r="F4" s="18" t="s">
        <v>54</v>
      </c>
      <c r="G4" s="47" t="s">
        <v>14</v>
      </c>
      <c r="H4" s="18" t="s">
        <v>17</v>
      </c>
    </row>
    <row r="5" spans="1:8" ht="89.25">
      <c r="A5" s="47" t="s">
        <v>92</v>
      </c>
      <c r="B5" s="14" t="s">
        <v>94</v>
      </c>
      <c r="C5" s="14" t="s">
        <v>91</v>
      </c>
      <c r="D5" s="14" t="s">
        <v>95</v>
      </c>
      <c r="E5" s="14" t="s">
        <v>96</v>
      </c>
      <c r="F5" s="18" t="s">
        <v>93</v>
      </c>
      <c r="G5" s="47" t="s">
        <v>15</v>
      </c>
      <c r="H5" s="18" t="s">
        <v>17</v>
      </c>
    </row>
    <row r="6" spans="1:8" ht="89.25">
      <c r="A6" s="47" t="s">
        <v>97</v>
      </c>
      <c r="B6" s="14" t="s">
        <v>98</v>
      </c>
      <c r="C6" s="14" t="s">
        <v>99</v>
      </c>
      <c r="D6" s="14" t="s">
        <v>100</v>
      </c>
      <c r="E6" s="14" t="s">
        <v>101</v>
      </c>
      <c r="F6" s="47" t="s">
        <v>55</v>
      </c>
      <c r="G6" s="47" t="s">
        <v>15</v>
      </c>
      <c r="H6" s="18" t="s">
        <v>17</v>
      </c>
    </row>
    <row r="7" spans="1:8" ht="102">
      <c r="A7" s="47" t="s">
        <v>115</v>
      </c>
      <c r="B7" s="14" t="s">
        <v>116</v>
      </c>
      <c r="C7" s="14" t="s">
        <v>125</v>
      </c>
      <c r="D7" s="14" t="s">
        <v>122</v>
      </c>
      <c r="E7" s="14" t="s">
        <v>117</v>
      </c>
      <c r="F7" s="47" t="s">
        <v>58</v>
      </c>
      <c r="G7" s="47" t="s">
        <v>16</v>
      </c>
      <c r="H7" s="18" t="s">
        <v>17</v>
      </c>
    </row>
    <row r="8" spans="1:8" ht="114.75">
      <c r="A8" s="47" t="s">
        <v>123</v>
      </c>
      <c r="B8" s="14" t="s">
        <v>124</v>
      </c>
      <c r="C8" s="14" t="s">
        <v>126</v>
      </c>
      <c r="D8" s="14" t="s">
        <v>127</v>
      </c>
      <c r="E8" s="14" t="s">
        <v>131</v>
      </c>
      <c r="F8" s="47" t="s">
        <v>57</v>
      </c>
      <c r="G8" s="47" t="s">
        <v>14</v>
      </c>
      <c r="H8" s="18" t="s">
        <v>17</v>
      </c>
    </row>
    <row r="9" spans="1:8" ht="102">
      <c r="A9" s="47" t="s">
        <v>128</v>
      </c>
      <c r="B9" s="14" t="s">
        <v>113</v>
      </c>
      <c r="C9" s="14" t="s">
        <v>132</v>
      </c>
      <c r="D9" s="14" t="s">
        <v>127</v>
      </c>
      <c r="E9" s="14" t="s">
        <v>130</v>
      </c>
      <c r="F9" s="47" t="s">
        <v>59</v>
      </c>
      <c r="G9" s="47" t="s">
        <v>16</v>
      </c>
      <c r="H9" s="18" t="s">
        <v>17</v>
      </c>
    </row>
    <row r="10" spans="1:8" ht="114.75">
      <c r="A10" s="47" t="s">
        <v>129</v>
      </c>
      <c r="B10" s="14" t="s">
        <v>113</v>
      </c>
      <c r="C10" s="14" t="s">
        <v>143</v>
      </c>
      <c r="D10" s="14" t="s">
        <v>127</v>
      </c>
      <c r="E10" s="14" t="s">
        <v>133</v>
      </c>
      <c r="F10" s="47" t="s">
        <v>60</v>
      </c>
      <c r="G10" s="47" t="s">
        <v>16</v>
      </c>
      <c r="H10" s="18" t="s">
        <v>17</v>
      </c>
    </row>
    <row r="11" spans="1:8" ht="63.75">
      <c r="A11" s="47" t="s">
        <v>134</v>
      </c>
      <c r="B11" s="14" t="s">
        <v>135</v>
      </c>
      <c r="C11" s="14" t="s">
        <v>136</v>
      </c>
      <c r="D11" s="14" t="s">
        <v>138</v>
      </c>
      <c r="E11" s="14" t="s">
        <v>139</v>
      </c>
      <c r="F11" s="47" t="s">
        <v>62</v>
      </c>
      <c r="G11" s="47" t="s">
        <v>14</v>
      </c>
      <c r="H11" s="18" t="s">
        <v>17</v>
      </c>
    </row>
    <row r="12" spans="1:8">
      <c r="A12" s="47"/>
      <c r="B12" s="12"/>
      <c r="C12" s="12"/>
      <c r="D12" s="12"/>
      <c r="E12" s="12"/>
      <c r="F12" s="12"/>
      <c r="G12" s="47"/>
      <c r="H12" s="18"/>
    </row>
    <row r="13" spans="1:8">
      <c r="A13" s="47"/>
      <c r="B13" s="12"/>
      <c r="C13" s="12"/>
      <c r="D13" s="12"/>
      <c r="E13" s="12"/>
      <c r="F13" s="12"/>
      <c r="G13" s="47"/>
      <c r="H13" s="18"/>
    </row>
    <row r="14" spans="1:8">
      <c r="A14" s="47"/>
      <c r="B14" s="12"/>
      <c r="C14" s="12"/>
      <c r="D14" s="12"/>
      <c r="E14" s="12"/>
      <c r="F14" s="12"/>
      <c r="G14" s="47"/>
      <c r="H14" s="18"/>
    </row>
    <row r="15" spans="1:8">
      <c r="A15" s="47"/>
      <c r="B15" s="12"/>
      <c r="C15" s="12"/>
      <c r="D15" s="12"/>
      <c r="E15" s="12"/>
      <c r="F15" s="12"/>
      <c r="G15" s="47"/>
      <c r="H15" s="18"/>
    </row>
    <row r="16" spans="1:8">
      <c r="A16" s="47"/>
      <c r="B16" s="12"/>
      <c r="C16" s="12"/>
      <c r="D16" s="12"/>
      <c r="E16" s="12"/>
      <c r="F16" s="12"/>
      <c r="G16" s="47"/>
      <c r="H16" s="18"/>
    </row>
    <row r="17" spans="1:8">
      <c r="A17" s="47"/>
      <c r="B17" s="12"/>
      <c r="C17" s="12"/>
      <c r="D17" s="12"/>
      <c r="E17" s="12"/>
      <c r="F17" s="12"/>
      <c r="G17" s="47"/>
      <c r="H17" s="18"/>
    </row>
    <row r="18" spans="1:8">
      <c r="A18" s="47"/>
      <c r="B18" s="12"/>
      <c r="C18" s="12"/>
      <c r="D18" s="12"/>
      <c r="E18" s="12"/>
      <c r="F18" s="12"/>
      <c r="G18" s="47"/>
      <c r="H18" s="18"/>
    </row>
    <row r="19" spans="1:8">
      <c r="A19" s="47"/>
      <c r="B19" s="12"/>
      <c r="C19" s="12"/>
      <c r="D19" s="12"/>
      <c r="E19" s="12"/>
      <c r="F19" s="12"/>
      <c r="G19" s="47"/>
      <c r="H19" s="18"/>
    </row>
    <row r="20" spans="1:8">
      <c r="A20" s="47"/>
      <c r="B20" s="12"/>
      <c r="C20" s="12"/>
      <c r="D20" s="12"/>
      <c r="E20" s="12"/>
      <c r="F20" s="12"/>
      <c r="G20" s="47"/>
      <c r="H20" s="18"/>
    </row>
    <row r="21" spans="1:8">
      <c r="A21" s="47"/>
      <c r="B21" s="12"/>
      <c r="C21" s="12"/>
      <c r="D21" s="12"/>
      <c r="E21" s="12"/>
      <c r="F21" s="12"/>
      <c r="G21" s="47"/>
      <c r="H21" s="18"/>
    </row>
    <row r="22" spans="1:8">
      <c r="A22" s="47"/>
      <c r="B22" s="12"/>
      <c r="C22" s="12"/>
      <c r="D22" s="12"/>
      <c r="E22" s="12"/>
      <c r="F22" s="12"/>
      <c r="G22" s="47"/>
      <c r="H22" s="18"/>
    </row>
  </sheetData>
  <conditionalFormatting sqref="H2">
    <cfRule type="cellIs" dxfId="8" priority="13" operator="equal">
      <formula>"Re-opened"</formula>
    </cfRule>
    <cfRule type="cellIs" dxfId="7" priority="14" operator="equal">
      <formula>"Closed"</formula>
    </cfRule>
    <cfRule type="cellIs" dxfId="6" priority="15" operator="equal">
      <formula>"Open"</formula>
    </cfRule>
  </conditionalFormatting>
  <conditionalFormatting sqref="H12:H22">
    <cfRule type="cellIs" dxfId="5" priority="4" operator="equal">
      <formula>"Re-opened"</formula>
    </cfRule>
    <cfRule type="cellIs" dxfId="4" priority="5" operator="equal">
      <formula>"Closed"</formula>
    </cfRule>
    <cfRule type="cellIs" dxfId="3" priority="6" operator="equal">
      <formula>"Open"</formula>
    </cfRule>
  </conditionalFormatting>
  <conditionalFormatting sqref="H3:H11">
    <cfRule type="cellIs" dxfId="2" priority="1" operator="equal">
      <formula>"Re-opened"</formula>
    </cfRule>
    <cfRule type="cellIs" dxfId="1" priority="2" operator="equal">
      <formula>"Closed"</formula>
    </cfRule>
    <cfRule type="cellIs" dxfId="0" priority="3" operator="equal">
      <formula>"Open"</formula>
    </cfRule>
  </conditionalFormatting>
  <dataValidations count="2">
    <dataValidation type="list" allowBlank="1" showInputMessage="1" showErrorMessage="1" sqref="G2:G22">
      <formula1>"P0, P1, P2, P3"</formula1>
    </dataValidation>
    <dataValidation type="list" allowBlank="1" showInputMessage="1" showErrorMessage="1" sqref="H2:H22">
      <formula1>"Open, Closed, Re-opened"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Reports</vt:lpstr>
      <vt:lpstr>Overall Summary</vt:lpstr>
      <vt:lpstr>TestCase Coverage</vt:lpstr>
      <vt:lpstr>Test Cases</vt:lpstr>
      <vt:lpstr>Defects</vt:lpstr>
      <vt:lpstr>_Today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 Shankar</dc:creator>
  <cp:lastModifiedBy>Kiran</cp:lastModifiedBy>
  <dcterms:created xsi:type="dcterms:W3CDTF">2015-06-05T18:17:00Z</dcterms:created>
  <dcterms:modified xsi:type="dcterms:W3CDTF">2020-05-17T17:34:35Z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1033-11.2.0.9070</vt:lpwstr>
  </property>
</Properties>
</file>