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3"/>
  </bookViews>
  <sheets>
    <sheet name="รายการลูกค้าทั้งหมด (4)" sheetId="7" r:id="rId1"/>
    <sheet name="รายการลูกค้าทั้งหมด (3)" sheetId="5" r:id="rId2"/>
    <sheet name="กลุ่มโรงเรียน " sheetId="6" r:id="rId3"/>
    <sheet name="ปี 58" sheetId="4" r:id="rId4"/>
    <sheet name="cยกเครื่อง" sheetId="3" r:id="rId5"/>
  </sheets>
  <definedNames>
    <definedName name="_xlnm._FilterDatabase" localSheetId="4" hidden="1">cยกเครื่อง!$A$1:$P$150</definedName>
    <definedName name="_xlnm._FilterDatabase" localSheetId="2" hidden="1">'กลุ่มโรงเรียน '!$A$1:$N$58</definedName>
    <definedName name="_xlnm._FilterDatabase" localSheetId="3" hidden="1">'ปี 58'!$A$1:$N$182</definedName>
    <definedName name="_xlnm._FilterDatabase" localSheetId="1" hidden="1">'รายการลูกค้าทั้งหมด (3)'!$A$1:$P$182</definedName>
    <definedName name="_xlnm._FilterDatabase" localSheetId="0" hidden="1">'รายการลูกค้าทั้งหมด (4)'!$A$1:$N$77</definedName>
    <definedName name="_xlnm.Print_Titles" localSheetId="4">cยกเครื่อง!$1:$1</definedName>
    <definedName name="_xlnm.Print_Titles" localSheetId="2">'กลุ่มโรงเรียน '!$1:$1</definedName>
    <definedName name="_xlnm.Print_Titles" localSheetId="3">'ปี 58'!$1:$1</definedName>
    <definedName name="_xlnm.Print_Titles" localSheetId="1">'รายการลูกค้าทั้งหมด (3)'!$1:$1</definedName>
    <definedName name="_xlnm.Print_Titles" localSheetId="0">'รายการลูกค้าทั้งหมด (4)'!$1:$1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73" i="4" l="1"/>
  <c r="AB60" i="6"/>
  <c r="AB61" i="6"/>
  <c r="AB63" i="6"/>
  <c r="AB62" i="6"/>
  <c r="AB64" i="6"/>
  <c r="AB65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8" i="6"/>
  <c r="AB57" i="6"/>
  <c r="AB59" i="6"/>
  <c r="AB66" i="6"/>
  <c r="AB68" i="6"/>
  <c r="P210" i="4"/>
  <c r="Q210" i="4"/>
  <c r="R210" i="4"/>
  <c r="S210" i="4"/>
  <c r="T210" i="4"/>
  <c r="U210" i="4"/>
  <c r="V210" i="4"/>
  <c r="W210" i="4"/>
  <c r="X210" i="4"/>
  <c r="Y210" i="4"/>
  <c r="Z210" i="4"/>
  <c r="U213" i="4"/>
  <c r="V213" i="4"/>
  <c r="K207" i="5"/>
  <c r="E178" i="3"/>
  <c r="E183" i="3"/>
  <c r="E187" i="3"/>
  <c r="E192" i="3"/>
  <c r="E199" i="3"/>
  <c r="E200" i="3"/>
  <c r="G200" i="3"/>
  <c r="E208" i="3"/>
  <c r="K175" i="3"/>
  <c r="K207" i="4"/>
</calcChain>
</file>

<file path=xl/comments1.xml><?xml version="1.0" encoding="utf-8"?>
<comments xmlns="http://schemas.openxmlformats.org/spreadsheetml/2006/main">
  <authors>
    <author>ACCOUNT</author>
  </authors>
  <commentList>
    <comment ref="N35" authorId="0">
      <text>
        <r>
          <rPr>
            <b/>
            <sz val="8"/>
            <color indexed="81"/>
            <rFont val="Tahoma"/>
            <family val="2"/>
          </rPr>
          <t>ACCOUNT: เดิม
S/N : 8W37B1CQ100472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N35" authorId="0">
      <text>
        <r>
          <rPr>
            <b/>
            <sz val="8"/>
            <color indexed="81"/>
            <rFont val="Tahoma"/>
            <family val="2"/>
          </rPr>
          <t>ACCOUNT: เดิม
S/N : 8W37B1CQ100472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ACCOUNT</author>
  </authors>
  <commentList>
    <comment ref="N35" authorId="0">
      <text>
        <r>
          <rPr>
            <b/>
            <sz val="8"/>
            <color indexed="81"/>
            <rFont val="Tahoma"/>
            <family val="2"/>
          </rPr>
          <t>ACCOUNT: เดิม
S/N : 8W37B1CQ100472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<sst xmlns="http://schemas.openxmlformats.org/spreadsheetml/2006/main" count="11369" uniqueCount="3217">
  <si>
    <t>รหัสลูกค้า</t>
  </si>
  <si>
    <t>ที่อยู่</t>
  </si>
  <si>
    <t>หมายเลขเครื่อง</t>
  </si>
  <si>
    <t>ลำดับ</t>
  </si>
  <si>
    <t>รหัสเซลล์</t>
  </si>
  <si>
    <t>ชื่อลูกค้า</t>
  </si>
  <si>
    <t>เบอร์โทรสาร</t>
  </si>
  <si>
    <t>รุ่น</t>
  </si>
  <si>
    <t>เริ่ม</t>
  </si>
  <si>
    <t>ส.ค.</t>
  </si>
  <si>
    <t>ก.ย.</t>
  </si>
  <si>
    <t>ต.ค.</t>
  </si>
  <si>
    <t>พ.ย.</t>
  </si>
  <si>
    <t>ธ.ค.</t>
  </si>
  <si>
    <t>ม.ค</t>
  </si>
  <si>
    <t>ก.พ.</t>
  </si>
  <si>
    <t>มี.ค</t>
  </si>
  <si>
    <t>เม.ย.</t>
  </si>
  <si>
    <t>พ.ค.</t>
  </si>
  <si>
    <t>มิ.ย.</t>
  </si>
  <si>
    <t>ก.ค.</t>
  </si>
  <si>
    <t>1</t>
  </si>
  <si>
    <t>สหร่วมวัสดุก่อสร้าง</t>
  </si>
  <si>
    <t>11R1443</t>
  </si>
  <si>
    <t>79/65-66 หมู่ที่ 2 ซอยสมาคม ถนนบางกระดี่ แขวงแสมดำ เขตบางขุนเทียน กรุงเทพฯ</t>
  </si>
  <si>
    <t>Z35HBJECB00003B</t>
  </si>
  <si>
    <t>58-07-0122</t>
  </si>
  <si>
    <t>58-09-0057</t>
  </si>
  <si>
    <t>58-08-0068</t>
  </si>
  <si>
    <t>58-12-0096</t>
  </si>
  <si>
    <t>58-11-0035</t>
  </si>
  <si>
    <t>58-10-0104</t>
  </si>
  <si>
    <t>30/12/58</t>
  </si>
  <si>
    <t>เปลี่ยนเครื่อง 25/6/58</t>
  </si>
  <si>
    <t>2</t>
  </si>
  <si>
    <t>บริษัท วันเอเซีย จำกัด</t>
  </si>
  <si>
    <t>11C6565</t>
  </si>
  <si>
    <t>อาคารปรีชาคอมเพล็กซ์ ถนนรัชดาภิเษก 20 ชั้น 4 กรุงเทพฯ</t>
  </si>
  <si>
    <t>Xerox M455DF</t>
  </si>
  <si>
    <t>000482</t>
  </si>
  <si>
    <t>57-12-0126</t>
  </si>
  <si>
    <t>58-01-0143</t>
  </si>
  <si>
    <t>58-02-0161</t>
  </si>
  <si>
    <t>58-04-0030</t>
  </si>
  <si>
    <t>58-03-0101</t>
  </si>
  <si>
    <t>58-05-0124</t>
  </si>
  <si>
    <t>58-06-0107</t>
  </si>
  <si>
    <t>58-07-0090</t>
  </si>
  <si>
    <t>58-09-0151</t>
  </si>
  <si>
    <t>58-08-0134</t>
  </si>
  <si>
    <t>58-12-0087</t>
  </si>
  <si>
    <t>58-11-0063</t>
  </si>
  <si>
    <t>58-10-0118</t>
  </si>
  <si>
    <t>29/12/58</t>
  </si>
  <si>
    <t>051</t>
  </si>
  <si>
    <t>3</t>
  </si>
  <si>
    <t>บริษัท หลักทรัพย์จัดการกองทุนกสิกรไทย จำกัด</t>
  </si>
  <si>
    <t>11R1422</t>
  </si>
  <si>
    <t>ชั้น 6 400 พหลโยธิน แขวงสามเสนใน เขตพญาไท กรุงเทพฯ 10400</t>
  </si>
  <si>
    <t>0-2222-0000</t>
  </si>
  <si>
    <t>0-2673-3988</t>
  </si>
  <si>
    <t>SCX-5637FR</t>
  </si>
  <si>
    <t>Z5XJBJDC500053</t>
  </si>
  <si>
    <t>57-12-0139</t>
  </si>
  <si>
    <t>58-01-0093</t>
  </si>
  <si>
    <t>58-02-0121</t>
  </si>
  <si>
    <t>58-04-0034</t>
  </si>
  <si>
    <t>58-03-0109</t>
  </si>
  <si>
    <t>58-05-0106</t>
  </si>
  <si>
    <t>58-06-0089</t>
  </si>
  <si>
    <t>58-07-0109</t>
  </si>
  <si>
    <t>58-09-0063</t>
  </si>
  <si>
    <t>58-08-0142</t>
  </si>
  <si>
    <t>58-12-0116</t>
  </si>
  <si>
    <t>58-11-0065</t>
  </si>
  <si>
    <t>58-10-0080</t>
  </si>
  <si>
    <t>เปลี่ยนวันที่ 11/7/55</t>
  </si>
  <si>
    <t>4</t>
  </si>
  <si>
    <t>บริษัท ชีวา คอร์ปอเรชั่น จำกัด</t>
  </si>
  <si>
    <t>11R1442</t>
  </si>
  <si>
    <t>34/1 ซอยสุขุมวิท 39(พร้อมพงษ์) ถนนสุขุมวิท แขวงคลองตันเหนือ เขตวัฒนา กรุงเทพฯ</t>
  </si>
  <si>
    <t>001791</t>
  </si>
  <si>
    <t>57-12-0104</t>
  </si>
  <si>
    <t>58-01-0150</t>
  </si>
  <si>
    <t>58-02-0058</t>
  </si>
  <si>
    <t>58-04-0066</t>
  </si>
  <si>
    <t>58-03-0097</t>
  </si>
  <si>
    <t>58-05-0144</t>
  </si>
  <si>
    <t>58-06-0161</t>
  </si>
  <si>
    <t>58-07-0072</t>
  </si>
  <si>
    <t>58-09-0138</t>
  </si>
  <si>
    <t>58-08-0092</t>
  </si>
  <si>
    <t>58-12-0058</t>
  </si>
  <si>
    <t>58-11-0056</t>
  </si>
  <si>
    <t>58-10-0127</t>
  </si>
  <si>
    <t>28/12/58</t>
  </si>
  <si>
    <t>ส่งเครื่อง 25/7/57</t>
  </si>
  <si>
    <t>5</t>
  </si>
  <si>
    <t>บริษัท ไทยซัมซุงอิเลคโทรนิคส์ จำกัด</t>
  </si>
  <si>
    <t>11R1003</t>
  </si>
  <si>
    <t>อาคารเอ็มไพร์ทาวเวอร์  ชั้น 35   (8)</t>
  </si>
  <si>
    <t>Z35HB1CB900019D</t>
  </si>
  <si>
    <t>58-04-0010</t>
  </si>
  <si>
    <t>58-03-0011</t>
  </si>
  <si>
    <t>58-05-0011</t>
  </si>
  <si>
    <t>58-06-0021</t>
  </si>
  <si>
    <t>58-07-0010</t>
  </si>
  <si>
    <t>58-09-0021</t>
  </si>
  <si>
    <t>58-08-0034</t>
  </si>
  <si>
    <t>58-12-0025</t>
  </si>
  <si>
    <t>58-11-0009</t>
  </si>
  <si>
    <t>58-10-0039</t>
  </si>
  <si>
    <t>23/12/58</t>
  </si>
  <si>
    <t>เปลี่ยนเครื่อง มิเตอร์ เริ่มต้น 211,764</t>
  </si>
  <si>
    <t>6</t>
  </si>
  <si>
    <t>195 อาคารเอ็มไพร์ทาวเวอร์ ชั้น 33 ถนนสาทรใต้ กรุงเทพฯ (3)</t>
  </si>
  <si>
    <t>Z35HBJECB0000KL</t>
  </si>
  <si>
    <t>57-12-0004</t>
  </si>
  <si>
    <t>58-01-0005</t>
  </si>
  <si>
    <t>58-02-0045</t>
  </si>
  <si>
    <t>58-04-0005</t>
  </si>
  <si>
    <t>58-03-0005</t>
  </si>
  <si>
    <t>58-05-0006</t>
  </si>
  <si>
    <t>58-06-0016</t>
  </si>
  <si>
    <t>58-07-0005</t>
  </si>
  <si>
    <t>58-09-0016</t>
  </si>
  <si>
    <t>58-08-0029</t>
  </si>
  <si>
    <t>58-12-0020</t>
  </si>
  <si>
    <t>58-11-0004</t>
  </si>
  <si>
    <t>58-10-0034</t>
  </si>
  <si>
    <t>เปลี่ยนเครื่อง 5/3/56  มิเตอร์เริ่ม 0</t>
  </si>
  <si>
    <t>7</t>
  </si>
  <si>
    <t>195 อาคารเอ็มไพร์ทาวเวอร์ ชั้น 33 (ด้านซ้าย)   (1)</t>
  </si>
  <si>
    <t>Z35HBJECB00011Y</t>
  </si>
  <si>
    <t>57-12-0001</t>
  </si>
  <si>
    <t>58-01-0002</t>
  </si>
  <si>
    <t>58-02-0042</t>
  </si>
  <si>
    <t>58-04-0002</t>
  </si>
  <si>
    <t>58-03-0002</t>
  </si>
  <si>
    <t>58-05-0003</t>
  </si>
  <si>
    <t>58-06-0013</t>
  </si>
  <si>
    <t>58-07-0002</t>
  </si>
  <si>
    <t>58-09-0013</t>
  </si>
  <si>
    <t>58-08-0026</t>
  </si>
  <si>
    <t>58-12-0017</t>
  </si>
  <si>
    <t>58-11-0001</t>
  </si>
  <si>
    <t>58-10-0031</t>
  </si>
  <si>
    <t>8</t>
  </si>
  <si>
    <t>195 อาคารเอ็มไพร์ทาวเวอร์ ชั้น 33 (ด้านขวา)  (2)</t>
  </si>
  <si>
    <t>Z35HBJECB0000PX</t>
  </si>
  <si>
    <t>57-12-0003</t>
  </si>
  <si>
    <t>58-01-0004</t>
  </si>
  <si>
    <t>58-02-0044</t>
  </si>
  <si>
    <t>58-04-0004</t>
  </si>
  <si>
    <t>58-03-0004</t>
  </si>
  <si>
    <t>58-05-0005</t>
  </si>
  <si>
    <t>58-06-0015</t>
  </si>
  <si>
    <t>58-07-0004</t>
  </si>
  <si>
    <t>58-09-0015</t>
  </si>
  <si>
    <t>58-08-0028</t>
  </si>
  <si>
    <t>58-12-0019</t>
  </si>
  <si>
    <t>58-11-0003</t>
  </si>
  <si>
    <t>58-10-0033</t>
  </si>
  <si>
    <t>9</t>
  </si>
  <si>
    <t>อาคารเอ็มไพร์ทาวเวอร์ (6)</t>
  </si>
  <si>
    <t>Z35HB1CZA00014T</t>
  </si>
  <si>
    <t>57-12-0007</t>
  </si>
  <si>
    <t>58-01-0008</t>
  </si>
  <si>
    <t>58-02-0048</t>
  </si>
  <si>
    <t>58-04-0008</t>
  </si>
  <si>
    <t>58-03-0007</t>
  </si>
  <si>
    <t>58-05-0009</t>
  </si>
  <si>
    <t>58-06-0019</t>
  </si>
  <si>
    <t>58-07-0008</t>
  </si>
  <si>
    <t>58-09-0019</t>
  </si>
  <si>
    <t>58-08-0032</t>
  </si>
  <si>
    <t>58-12-0023</t>
  </si>
  <si>
    <t>58-11-0007</t>
  </si>
  <si>
    <t>58-10-0037</t>
  </si>
  <si>
    <t>มิเตอร์เริ่ม 677,356</t>
  </si>
  <si>
    <t>10</t>
  </si>
  <si>
    <t>อาคารเอ็มไพร์ทาวเวอร์   (4)</t>
  </si>
  <si>
    <t>Z35HB1CZ900007N</t>
  </si>
  <si>
    <t>57-12-0005</t>
  </si>
  <si>
    <t>58-01-0006</t>
  </si>
  <si>
    <t>58-02-0046</t>
  </si>
  <si>
    <t>58-04-0006</t>
  </si>
  <si>
    <t>58-03-0008</t>
  </si>
  <si>
    <t>58-05-0007</t>
  </si>
  <si>
    <t>58-06-0017</t>
  </si>
  <si>
    <t>58-07-0006</t>
  </si>
  <si>
    <t>58-09-0017</t>
  </si>
  <si>
    <t>58-08-0030</t>
  </si>
  <si>
    <t>58-12-0021</t>
  </si>
  <si>
    <t>58-11-0005</t>
  </si>
  <si>
    <t>58-10-0035</t>
  </si>
  <si>
    <t>เปลี่ยนเครื่อง 21/7/57  เอกสารอยู่ที่ เอ็ม ใบเปลี่ยนเครื่อง</t>
  </si>
  <si>
    <t>11</t>
  </si>
  <si>
    <t>อาคารเอ็มไพร์ทาวเวอร์  ชั้น 33  (เครื่องสำรอง)</t>
  </si>
  <si>
    <t>SCX-5635FN</t>
  </si>
  <si>
    <t>14JSBAKZ800002D</t>
  </si>
  <si>
    <t>57-12-0002</t>
  </si>
  <si>
    <t>58-01-0003</t>
  </si>
  <si>
    <t>58-02-0043</t>
  </si>
  <si>
    <t>58-04-0003</t>
  </si>
  <si>
    <t>58-03-0003</t>
  </si>
  <si>
    <t>58-05-0004</t>
  </si>
  <si>
    <t>58-06-0014</t>
  </si>
  <si>
    <t>58-07-0003</t>
  </si>
  <si>
    <t>58-09-0014</t>
  </si>
  <si>
    <t>58-08-0027</t>
  </si>
  <si>
    <t>58-12-0018</t>
  </si>
  <si>
    <t>58-11-0002</t>
  </si>
  <si>
    <t>58-10-0032</t>
  </si>
  <si>
    <t>ส่งเครื่อง 25/6/57  มิเตอร์เริ่ม 209,149</t>
  </si>
  <si>
    <t>12</t>
  </si>
  <si>
    <t xml:space="preserve">อาคารเอ็มไพร์ทาวเวอร์  ชั้น 34  (5)  </t>
  </si>
  <si>
    <t>Z35HB1CB900063P</t>
  </si>
  <si>
    <t>57-12-0006</t>
  </si>
  <si>
    <t>58-01-0007</t>
  </si>
  <si>
    <t>58-02-0047</t>
  </si>
  <si>
    <t>58-04-0007</t>
  </si>
  <si>
    <t>58-03-0006</t>
  </si>
  <si>
    <t>58-05-0008</t>
  </si>
  <si>
    <t>58-06-0018</t>
  </si>
  <si>
    <t>58-07-0007</t>
  </si>
  <si>
    <t>58-09-0018</t>
  </si>
  <si>
    <t>58-08-0031</t>
  </si>
  <si>
    <t>58-12-0022</t>
  </si>
  <si>
    <t>58-11-0006</t>
  </si>
  <si>
    <t>58-10-0036</t>
  </si>
  <si>
    <t>ส่งเครื่อง 13/8/57  มิเตอร์เริ่ม 13662</t>
  </si>
  <si>
    <t>13</t>
  </si>
  <si>
    <t>อาคารเอ็มไพร์ทาวเวอร์  ชั้น 34  (7)</t>
  </si>
  <si>
    <t>Z35HB1CZ900014Z</t>
  </si>
  <si>
    <t>57-12-0008</t>
  </si>
  <si>
    <t>58-01-0009</t>
  </si>
  <si>
    <t>58-02-0049</t>
  </si>
  <si>
    <t>58-04-0009</t>
  </si>
  <si>
    <t>58-03-0009</t>
  </si>
  <si>
    <t>58-05-0010</t>
  </si>
  <si>
    <t>58-06-0020</t>
  </si>
  <si>
    <t>58-07-0009</t>
  </si>
  <si>
    <t>58-09-0020</t>
  </si>
  <si>
    <t>58-08-0033</t>
  </si>
  <si>
    <t>58-12-0024</t>
  </si>
  <si>
    <t>58-11-0008</t>
  </si>
  <si>
    <t>58-10-0038</t>
  </si>
  <si>
    <t>14</t>
  </si>
  <si>
    <t>บริษัท บางกอก ออโต้พาร์ท จำกัด</t>
  </si>
  <si>
    <t>11R5706</t>
  </si>
  <si>
    <t>67/388 ม.6 ต.ท่าทราย อ.เมือง จ.สมุทรปราการ 74000</t>
  </si>
  <si>
    <t>0-2894-7855</t>
  </si>
  <si>
    <t>SCX-6545</t>
  </si>
  <si>
    <t>Z35HB1CB900049</t>
  </si>
  <si>
    <t>57-12-0098</t>
  </si>
  <si>
    <t>58-01-0135</t>
  </si>
  <si>
    <t>58-02-0112</t>
  </si>
  <si>
    <t>58-04-0088</t>
  </si>
  <si>
    <t>58-03-0077</t>
  </si>
  <si>
    <t>58-05-0126</t>
  </si>
  <si>
    <t>58-06-0093</t>
  </si>
  <si>
    <t>58-07-0127</t>
  </si>
  <si>
    <t>58-09-0060</t>
  </si>
  <si>
    <t>58-08-0090</t>
  </si>
  <si>
    <t>58-12-0101</t>
  </si>
  <si>
    <t>58-11-0014</t>
  </si>
  <si>
    <t>58-10-0136</t>
  </si>
  <si>
    <t>เปลี่ยนเครื่องจาก 6322 เป็น 6545</t>
  </si>
  <si>
    <t>15</t>
  </si>
  <si>
    <t>นิติบุคคลอาคารชุด สาธรการ์เด้น</t>
  </si>
  <si>
    <t>11R1452</t>
  </si>
  <si>
    <t>39 อาคารชุดสาธรการ์เด้น ถนนสาทรใต้ แขวงทุ่งมหาเมฆ เขตสาทร กรุงเทพฯ</t>
  </si>
  <si>
    <t>Z5XJBJIC70002T</t>
  </si>
  <si>
    <t>57-12-0079</t>
  </si>
  <si>
    <t>58-01-0082</t>
  </si>
  <si>
    <t>58-02-0077</t>
  </si>
  <si>
    <t>58-04-0018</t>
  </si>
  <si>
    <t>58-03-0107</t>
  </si>
  <si>
    <t>58-05-0091</t>
  </si>
  <si>
    <t>58-06-0146</t>
  </si>
  <si>
    <t>58-07-0112</t>
  </si>
  <si>
    <t>58-09-0090</t>
  </si>
  <si>
    <t>58-08-0137</t>
  </si>
  <si>
    <t>58-12-0062</t>
  </si>
  <si>
    <t>58-11-0046</t>
  </si>
  <si>
    <t>58-10-0085</t>
  </si>
  <si>
    <t>เปลี่ยนเครื่อง 27/3/57  มิเตอร์เริ่ม 26</t>
  </si>
  <si>
    <t>16</t>
  </si>
  <si>
    <t>CJ GLS (THAILAND) CO.,LTD.</t>
  </si>
  <si>
    <t>11R1423</t>
  </si>
  <si>
    <t>บางนา</t>
  </si>
  <si>
    <t>Z35HB1CB900091J</t>
  </si>
  <si>
    <t>57-12-0046</t>
  </si>
  <si>
    <t>58-01-0106</t>
  </si>
  <si>
    <t>58-02-0160</t>
  </si>
  <si>
    <t>58-04-0167</t>
  </si>
  <si>
    <t>58-03-0133</t>
  </si>
  <si>
    <t>58-05-0170</t>
  </si>
  <si>
    <t>58-06-0169</t>
  </si>
  <si>
    <t>58-07-0125</t>
  </si>
  <si>
    <t>58-09-0154</t>
  </si>
  <si>
    <t>58-08-0073</t>
  </si>
  <si>
    <t>58-12-0099</t>
  </si>
  <si>
    <t>58-11-0034</t>
  </si>
  <si>
    <t>58-10-0097</t>
  </si>
  <si>
    <t>ส่งเครื่อง 14/7/57 มิเตอร์เริ่ม 221789  เดือน 9/58 มิเตอร์ตามจริง</t>
  </si>
  <si>
    <t>17</t>
  </si>
  <si>
    <t>บริษัท เจ ทวิน จำกัด</t>
  </si>
  <si>
    <t>11R1431</t>
  </si>
  <si>
    <t>66/8-9 ชั้น 4 ถนนสาธุประดิษฐ์ แขวงบางโพงพาง เขตยานนาวา กรุงเทพฯ 10120</t>
  </si>
  <si>
    <t>Z5XJBJED300029</t>
  </si>
  <si>
    <t>57-12-0101</t>
  </si>
  <si>
    <t>58-01-0133</t>
  </si>
  <si>
    <t>58-02-0061</t>
  </si>
  <si>
    <t>58-04-0077</t>
  </si>
  <si>
    <t>58-03-0154</t>
  </si>
  <si>
    <t>58-05-0131</t>
  </si>
  <si>
    <t>58-06-0168</t>
  </si>
  <si>
    <t>58-07-0021</t>
  </si>
  <si>
    <t>58-09-0092</t>
  </si>
  <si>
    <t>58-08-0112</t>
  </si>
  <si>
    <t>58-12-0061</t>
  </si>
  <si>
    <t>58-11-0039</t>
  </si>
  <si>
    <t>58-10-0084</t>
  </si>
  <si>
    <t>เปลี่ยนเครื่อง 29/7/56 มิเตอร์เริ่ม 0   เปลี่ยนเมมบอร์ด 2/58 เปลี่ยนเมมบอร์ด 6/58</t>
  </si>
  <si>
    <t>18</t>
  </si>
  <si>
    <t>บริษัท แอกซ่า แอสซิสแต้นซ์ จำกัด</t>
  </si>
  <si>
    <t>11R1433</t>
  </si>
  <si>
    <t>อาคารว่องวานิช ชั้น 11</t>
  </si>
  <si>
    <t>Lexmark MX711</t>
  </si>
  <si>
    <t>7463369902NWL</t>
  </si>
  <si>
    <t>58-04-0021</t>
  </si>
  <si>
    <t>58-03-0144</t>
  </si>
  <si>
    <t>58-05-0058</t>
  </si>
  <si>
    <t>58-06-0101</t>
  </si>
  <si>
    <t>58-07-0106</t>
  </si>
  <si>
    <t>58-09-0085</t>
  </si>
  <si>
    <t>58-08-0140</t>
  </si>
  <si>
    <t>58-12-0149</t>
  </si>
  <si>
    <t>58-11-0088</t>
  </si>
  <si>
    <t>58-10-0095</t>
  </si>
  <si>
    <t>19</t>
  </si>
  <si>
    <t>7463369902NXD</t>
  </si>
  <si>
    <t>58-02-0156</t>
  </si>
  <si>
    <t>58-04-0019</t>
  </si>
  <si>
    <t>58-03-0167</t>
  </si>
  <si>
    <t>58-05-0060</t>
  </si>
  <si>
    <t>58-06-0102</t>
  </si>
  <si>
    <t>58-07-0107</t>
  </si>
  <si>
    <t>58-09-0086</t>
  </si>
  <si>
    <t>58-08-0139</t>
  </si>
  <si>
    <t>58-12-0148</t>
  </si>
  <si>
    <t>58-11-0087</t>
  </si>
  <si>
    <t>58-10-0094</t>
  </si>
  <si>
    <t>20</t>
  </si>
  <si>
    <t>Z5XJBJAD200008</t>
  </si>
  <si>
    <t>57-12-0060</t>
  </si>
  <si>
    <t>58-01-0100</t>
  </si>
  <si>
    <t>58-02-0154</t>
  </si>
  <si>
    <t>58-04-0020</t>
  </si>
  <si>
    <t>58-03-0137</t>
  </si>
  <si>
    <t>58-05-0059</t>
  </si>
  <si>
    <t>58-06-0100</t>
  </si>
  <si>
    <t>58-07-0108</t>
  </si>
  <si>
    <t>58-09-0084</t>
  </si>
  <si>
    <t>58-08-0138</t>
  </si>
  <si>
    <t>58-12-0150</t>
  </si>
  <si>
    <t>58-11-0086</t>
  </si>
  <si>
    <t>58-10-0096</t>
  </si>
  <si>
    <t>ส่งเครื่อง 18/6/56 มีการเปลี่ยนเมมบอร์ด ต.ค. 56</t>
  </si>
  <si>
    <t>21</t>
  </si>
  <si>
    <t>54 อาคาร บี.บี บิลดิ้ง ห้องเลขที่ 2012-14 ชั้น 20 อโศก         (1)</t>
  </si>
  <si>
    <t>Z35HB1CD900076P</t>
  </si>
  <si>
    <t>57-12-0058</t>
  </si>
  <si>
    <t>58-01-0101</t>
  </si>
  <si>
    <t>58-02-0082</t>
  </si>
  <si>
    <t>58-04-0025</t>
  </si>
  <si>
    <t>58-03-0058</t>
  </si>
  <si>
    <t>58-05-0063</t>
  </si>
  <si>
    <t>58-06-0045</t>
  </si>
  <si>
    <t>58-07-0071</t>
  </si>
  <si>
    <t>58-09-0078</t>
  </si>
  <si>
    <t>58-08-0048</t>
  </si>
  <si>
    <t>58-12-0107</t>
  </si>
  <si>
    <t>58-11-0085</t>
  </si>
  <si>
    <t>58-10-0098</t>
  </si>
  <si>
    <t>เปลี่ยนเครื่อง 5/8/56  มิเตอร์เริ่ม 0</t>
  </si>
  <si>
    <t>22</t>
  </si>
  <si>
    <t>54 อาคาร บี.บี บิลดิ้ง ห้องเลขที่ 2012-14 ชั้น 20 อโศก         (2)</t>
  </si>
  <si>
    <t>Z35HB1CB900087Y</t>
  </si>
  <si>
    <t>58-06-0046</t>
  </si>
  <si>
    <t>58-07-0067</t>
  </si>
  <si>
    <t>58-09-0076</t>
  </si>
  <si>
    <t>58-08-0050</t>
  </si>
  <si>
    <t>58-12-0105</t>
  </si>
  <si>
    <t>58-11-0082</t>
  </si>
  <si>
    <t>58-10-0100</t>
  </si>
  <si>
    <t>เพิ่มเครื่อง 22/5/58</t>
  </si>
  <si>
    <t>23</t>
  </si>
  <si>
    <t>54 อาคาร บี.บี บิลดิ้ง ห้องเลขที่ 2012-14 ชั้น 20 อโศก         (3)</t>
  </si>
  <si>
    <t>0-2203-9700</t>
  </si>
  <si>
    <t>0-2642-6891</t>
  </si>
  <si>
    <t>Z35HBJECB00002</t>
  </si>
  <si>
    <t>57-12-0057</t>
  </si>
  <si>
    <t>58-01-0103</t>
  </si>
  <si>
    <t>58-02-0080</t>
  </si>
  <si>
    <t>58-04-0023</t>
  </si>
  <si>
    <t>58-03-0056</t>
  </si>
  <si>
    <t>58-05-0062</t>
  </si>
  <si>
    <t>58-06-0047</t>
  </si>
  <si>
    <t>58-07-0069</t>
  </si>
  <si>
    <t>58-09-0075</t>
  </si>
  <si>
    <t>58-08-0051</t>
  </si>
  <si>
    <t>58-12-0104</t>
  </si>
  <si>
    <t>58-11-0081</t>
  </si>
  <si>
    <t>58-10-0101</t>
  </si>
  <si>
    <t>เปลี่ยนเครื่อง 15/2/56 มิเตอร์เริ่ม 0</t>
  </si>
  <si>
    <t>24</t>
  </si>
  <si>
    <t>54 อาคาร บี.บี บิลดิ้ง ห้องเลขที่ 2012-14 ชั้น 20 อโศก         (5)</t>
  </si>
  <si>
    <t>Z5XJBJIC70000RW</t>
  </si>
  <si>
    <t>58-09-0074</t>
  </si>
  <si>
    <t>58-08-0141</t>
  </si>
  <si>
    <t>58-12-0103</t>
  </si>
  <si>
    <t>58-11-0083</t>
  </si>
  <si>
    <t>58-10-0102</t>
  </si>
  <si>
    <t>เคลียร์แผงมิเตอร์ เริ่มนับ 6  วันที่ 3/8/58</t>
  </si>
  <si>
    <t>25</t>
  </si>
  <si>
    <t>54 อาคาร บี.บี บิลดิ้ง ห้องเลขที่ 2012-14 ชั้น 20 อโศก         (4)</t>
  </si>
  <si>
    <t>Z35HBJZDJ0003XN</t>
  </si>
  <si>
    <t>58-06-0048</t>
  </si>
  <si>
    <t>58-07-0070</t>
  </si>
  <si>
    <t>58-09-0077</t>
  </si>
  <si>
    <t>58-08-0049</t>
  </si>
  <si>
    <t>58-12-0106</t>
  </si>
  <si>
    <t>58-11-0084</t>
  </si>
  <si>
    <t>58-10-0099</t>
  </si>
  <si>
    <t>เปลี่ยนเครื่อง 22/5/58</t>
  </si>
  <si>
    <t>26</t>
  </si>
  <si>
    <t>บริษัท แอดวานซ์ แมคคานิคส์ จำกัด</t>
  </si>
  <si>
    <t>11R1156</t>
  </si>
  <si>
    <t>27/1 ซอยอารีสัมพันธ์ 5 ถนนพญาไท กทม.10400</t>
  </si>
  <si>
    <t>004901</t>
  </si>
  <si>
    <t>57-12-0125</t>
  </si>
  <si>
    <t>58-01-0142</t>
  </si>
  <si>
    <t>58-02-0122</t>
  </si>
  <si>
    <t>58-04-0156</t>
  </si>
  <si>
    <t>58-03-0110</t>
  </si>
  <si>
    <t>58-05-0112</t>
  </si>
  <si>
    <t>58-06-0085</t>
  </si>
  <si>
    <t>58-07-0170</t>
  </si>
  <si>
    <t>58-09-0064</t>
  </si>
  <si>
    <t>58-08-0148</t>
  </si>
  <si>
    <t>58-12-0089</t>
  </si>
  <si>
    <t>58-11-0076</t>
  </si>
  <si>
    <t>58-10-0128</t>
  </si>
  <si>
    <t>25/12/58</t>
  </si>
  <si>
    <t>27</t>
  </si>
  <si>
    <t>1500 หมู่4 ถนนศรีนครินทร์</t>
  </si>
  <si>
    <t>Z5XJBJIC70005TZ</t>
  </si>
  <si>
    <t>58-09-0160</t>
  </si>
  <si>
    <t>58-12-0088</t>
  </si>
  <si>
    <t>58-11-0075</t>
  </si>
  <si>
    <t>58-10-0157</t>
  </si>
  <si>
    <t>เปลี่ยนเครื่อง 1/9/58 มิเตอร์เริ่ม 116,014</t>
  </si>
  <si>
    <t>28</t>
  </si>
  <si>
    <t>กรกานต์ อพาร์ทเม้นท์</t>
  </si>
  <si>
    <t>11R1348</t>
  </si>
  <si>
    <t>โครงการ กรกานต์ อพาร์ทเม้นท์ เลขที่ 92 หมู่ 6 ซอยพระราม 2(69) ถนนพระราม 2</t>
  </si>
  <si>
    <t>003116</t>
  </si>
  <si>
    <t>58-02-0141</t>
  </si>
  <si>
    <t>58-04-0076</t>
  </si>
  <si>
    <t>58-03-0079</t>
  </si>
  <si>
    <t>58-05-0130</t>
  </si>
  <si>
    <t>58-06-0112</t>
  </si>
  <si>
    <t>58-07-0087</t>
  </si>
  <si>
    <t>58-09-0059</t>
  </si>
  <si>
    <t>58-08-0074</t>
  </si>
  <si>
    <t>58-12-0084</t>
  </si>
  <si>
    <t>58-11-0013</t>
  </si>
  <si>
    <t>58-10-0082</t>
  </si>
  <si>
    <t>29</t>
  </si>
  <si>
    <t>บริษัท ฮอนด้า สมุทรปราการ จำกัด</t>
  </si>
  <si>
    <t>11R1476</t>
  </si>
  <si>
    <t>99 ม.3 ถนนปู่เจ้าสมิงพราย ต.สำโรงกลาง องพระประแดง จ.สมุทรปราการ</t>
  </si>
  <si>
    <t>Z35HB1CB100022Z</t>
  </si>
  <si>
    <t>57-12-0143</t>
  </si>
  <si>
    <t>58-01-0155</t>
  </si>
  <si>
    <t>58-02-0159</t>
  </si>
  <si>
    <t>58-04-0082</t>
  </si>
  <si>
    <t>58-03-0169</t>
  </si>
  <si>
    <t>58-05-0068</t>
  </si>
  <si>
    <t>58-06-0092</t>
  </si>
  <si>
    <t>58-07-0148</t>
  </si>
  <si>
    <t>58-09-0156</t>
  </si>
  <si>
    <t>58-08-0072</t>
  </si>
  <si>
    <t>58-12-0072</t>
  </si>
  <si>
    <t>58-11-0122</t>
  </si>
  <si>
    <t>58-10-0105</t>
  </si>
  <si>
    <t>เปลี่ยนเครื่อง 16/5/56 มิเตอร์เริ่ม 162400</t>
  </si>
  <si>
    <t>30</t>
  </si>
  <si>
    <t>นิติบุคคลอาคารชุด รัชดาซิตี้ 18</t>
  </si>
  <si>
    <t>11R1469</t>
  </si>
  <si>
    <t>832 ซอยอยู่เจริญ 29 แขวงสามเสนนอก เขตห้วยขวาง กรุงเทพฯ</t>
  </si>
  <si>
    <t>Z5XJBJDCB00015Z</t>
  </si>
  <si>
    <t>57-12-0087</t>
  </si>
  <si>
    <t>58-01-0090</t>
  </si>
  <si>
    <t>58-02-0140</t>
  </si>
  <si>
    <t>58-04-0031</t>
  </si>
  <si>
    <t>58-03-0065</t>
  </si>
  <si>
    <t>58-05-0114</t>
  </si>
  <si>
    <t>58-06-0108</t>
  </si>
  <si>
    <t>58-07-0091</t>
  </si>
  <si>
    <t>58-09-0148</t>
  </si>
  <si>
    <t>58-08-0110</t>
  </si>
  <si>
    <t>58-12-0085</t>
  </si>
  <si>
    <t>58-11-0066</t>
  </si>
  <si>
    <t>58-10-0120</t>
  </si>
  <si>
    <t>31</t>
  </si>
  <si>
    <t>บริษัท สิริพัช เอสเตทวัน จำกัด</t>
  </si>
  <si>
    <t>11R1595</t>
  </si>
  <si>
    <t>โครงการซิตี้วิลล์ ตรงข้าม ม.เกษตร ประตู 2 ติดท็อป</t>
  </si>
  <si>
    <t>CYHC45966</t>
  </si>
  <si>
    <t>ไม่ได้จดคิดค่าเช่า</t>
  </si>
  <si>
    <t>57-12-0121</t>
  </si>
  <si>
    <t>58-01-0096</t>
  </si>
  <si>
    <t>58-02-0136</t>
  </si>
  <si>
    <t>58-04-0084</t>
  </si>
  <si>
    <t>58-03-0148</t>
  </si>
  <si>
    <t>58-05-0094</t>
  </si>
  <si>
    <t>58-06-0109</t>
  </si>
  <si>
    <t>58-07-0149</t>
  </si>
  <si>
    <t>58-09-0149</t>
  </si>
  <si>
    <t>58-08-0170</t>
  </si>
  <si>
    <t>58-12-0086</t>
  </si>
  <si>
    <t>58-11-0169</t>
  </si>
  <si>
    <t>58-10-0164</t>
  </si>
  <si>
    <t>ส่งเครื่อง 3/1/57</t>
  </si>
  <si>
    <t>32</t>
  </si>
  <si>
    <t>บริษัท หลักทรัพย์ เมย์แบงก์ กิมเอ็ง (ประเทศไทย) จำกัด (มหาชน)</t>
  </si>
  <si>
    <t>11R1115</t>
  </si>
  <si>
    <t>อาคารธนิยะพลาซ่า ชั้น 20 ถนนสีลม (กิมเอ็ง ธนิยะ ชั้น20)</t>
  </si>
  <si>
    <t>Z5XJBJDCA0000LH</t>
  </si>
  <si>
    <t>57-12-0168</t>
  </si>
  <si>
    <t>58-01-0066</t>
  </si>
  <si>
    <t>58-02-0067</t>
  </si>
  <si>
    <t>58-04-0121</t>
  </si>
  <si>
    <t>58-03-0142</t>
  </si>
  <si>
    <t>58-05-0049</t>
  </si>
  <si>
    <t>58-06-0065</t>
  </si>
  <si>
    <t>58-07-0022</t>
  </si>
  <si>
    <t>58-09-0072</t>
  </si>
  <si>
    <t>58-08-0062</t>
  </si>
  <si>
    <t>58-12-0157</t>
  </si>
  <si>
    <t>58-11-0137</t>
  </si>
  <si>
    <t>58-10-0061</t>
  </si>
  <si>
    <t>22/12/58</t>
  </si>
  <si>
    <t>เปลี่ยนเครื่อง 24/11/57</t>
  </si>
  <si>
    <t>33</t>
  </si>
  <si>
    <t>บริษัท หลักทรัพย์ กิมเอ็ง (ประเทศไทย) จำกัด (มหาชน)</t>
  </si>
  <si>
    <t>อาคารสำนักงานศูนย์การค้าเซ็นทรัลลาดพร้าว ชั้น 11</t>
  </si>
  <si>
    <t>Z5XJBJDCA0002WB</t>
  </si>
  <si>
    <t>57-12-0155</t>
  </si>
  <si>
    <t>58-01-0094</t>
  </si>
  <si>
    <t>58-02-0065</t>
  </si>
  <si>
    <t>58-04-0124</t>
  </si>
  <si>
    <t>58-03-0125</t>
  </si>
  <si>
    <t>58-05-0098</t>
  </si>
  <si>
    <t>58-06-0138</t>
  </si>
  <si>
    <t>58-07-0162</t>
  </si>
  <si>
    <t>58-09-0115</t>
  </si>
  <si>
    <t>58-08-0060</t>
  </si>
  <si>
    <t>58-12-0163</t>
  </si>
  <si>
    <t>58-11-0124</t>
  </si>
  <si>
    <t>58-10-0058</t>
  </si>
  <si>
    <t>เปลี่ยนเครื่อง 31/10/57</t>
  </si>
  <si>
    <t>053</t>
  </si>
  <si>
    <t>34</t>
  </si>
  <si>
    <t>สาขาเดอะมอลล์ท่าพระ อาคารสำนักงานเดอะมอลล์ท่าพระ ชั้น 12</t>
  </si>
  <si>
    <t>0-2876-6500</t>
  </si>
  <si>
    <t>14JSBAJB100020B</t>
  </si>
  <si>
    <t>57-12-0164</t>
  </si>
  <si>
    <t>58-01-0064</t>
  </si>
  <si>
    <t>58-02-0066</t>
  </si>
  <si>
    <t>58-04-0116</t>
  </si>
  <si>
    <t>58-03-0059</t>
  </si>
  <si>
    <t>58-05-0045</t>
  </si>
  <si>
    <t>58-06-0126</t>
  </si>
  <si>
    <t>58-07-0114</t>
  </si>
  <si>
    <t>58-09-0103</t>
  </si>
  <si>
    <t>58-08-0116</t>
  </si>
  <si>
    <t>58-12-0155</t>
  </si>
  <si>
    <t>58-11-0123</t>
  </si>
  <si>
    <t>58-10-0063</t>
  </si>
  <si>
    <t>21/12/58</t>
  </si>
  <si>
    <t>35</t>
  </si>
  <si>
    <t>บริษัท หลักทรัพย์ กิมเอ็ง  สาขา ศรีนครินทร์</t>
  </si>
  <si>
    <t>สาขา ศรีนครินทร์ ชั้น 3 อาคารเอกไพรินทาวเวอร์ (กิมเอ็งศรีนครินทร์)</t>
  </si>
  <si>
    <t>11R100115</t>
  </si>
  <si>
    <t>SCX-6322DN</t>
  </si>
  <si>
    <t>8W37B1CQ2000106D</t>
  </si>
  <si>
    <t>23/4/57</t>
  </si>
  <si>
    <t>เปลี่ยนเครื่อง 9/4/56 มิเตอร์เริ่ม 6279 เดือน ต.ค.56 มิเตอร์กระโดด</t>
  </si>
  <si>
    <t>36</t>
  </si>
  <si>
    <t>สาขาเอ็มโพเรียม ชั้น 14 อาคารเอ็มโพเรียมทาวเวอร์</t>
  </si>
  <si>
    <t>Z5XJBJDCB00024H</t>
  </si>
  <si>
    <t>57-12-0163</t>
  </si>
  <si>
    <t>58-01-0078</t>
  </si>
  <si>
    <t>58-02-0099</t>
  </si>
  <si>
    <t>58-04-0120</t>
  </si>
  <si>
    <t>58-03-0062</t>
  </si>
  <si>
    <t>58-05-0073</t>
  </si>
  <si>
    <t>58-06-0123</t>
  </si>
  <si>
    <t>58-07-0054</t>
  </si>
  <si>
    <t>58-09-0100</t>
  </si>
  <si>
    <t>58-08-0052</t>
  </si>
  <si>
    <t>58-12-0161</t>
  </si>
  <si>
    <t>58-11-0129</t>
  </si>
  <si>
    <t>58-10-0086</t>
  </si>
  <si>
    <t>24/12/58</t>
  </si>
  <si>
    <t>เปลี่ยนเมมบอร์ด 7/7/57 มิเตอร์เริ่ม 33,971  เปลี่ยนแผงวงจร มิเตอร์เริ่ม 42416</t>
  </si>
  <si>
    <t>37</t>
  </si>
  <si>
    <t>บิ๊กซี ศรีนครินทร์ ชั้น 1</t>
  </si>
  <si>
    <t>004729</t>
  </si>
  <si>
    <t>57-12-0162</t>
  </si>
  <si>
    <t>58-01-0072</t>
  </si>
  <si>
    <t>58-02-0086</t>
  </si>
  <si>
    <t>58-04-0128</t>
  </si>
  <si>
    <t>58-03-0060</t>
  </si>
  <si>
    <t>58-05-0070</t>
  </si>
  <si>
    <t>58-06-0142</t>
  </si>
  <si>
    <t>58-07-0097</t>
  </si>
  <si>
    <t>58-09-0158</t>
  </si>
  <si>
    <t>58-08-0053</t>
  </si>
  <si>
    <t>58-12-0160</t>
  </si>
  <si>
    <t>58-11-0132</t>
  </si>
  <si>
    <t>58-10-0028</t>
  </si>
  <si>
    <t>38</t>
  </si>
  <si>
    <t>อาคารสนง.เดอะมอลล์งามวงศ์วาน ชั้น 14    (กิมเอ็งเดอะมอลล์งามวงศ์วาน)</t>
  </si>
  <si>
    <t>Z5XJBJAC900011P</t>
  </si>
  <si>
    <t>57-12-0160</t>
  </si>
  <si>
    <t>58-01-0070</t>
  </si>
  <si>
    <t>58-02-0148</t>
  </si>
  <si>
    <t>58-04-0115</t>
  </si>
  <si>
    <t>58-03-0064</t>
  </si>
  <si>
    <t>58-05-0097</t>
  </si>
  <si>
    <t>58-06-0141</t>
  </si>
  <si>
    <t>58-07-0155</t>
  </si>
  <si>
    <t>58-09-0152</t>
  </si>
  <si>
    <t>58-08-0107</t>
  </si>
  <si>
    <t>58-12-0164</t>
  </si>
  <si>
    <t>58-11-0130</t>
  </si>
  <si>
    <t>58-10-0057</t>
  </si>
  <si>
    <t>เปลี่ยนเครื่อง 4/4/57</t>
  </si>
  <si>
    <t>ย้ายอยู่ตึก 2 ชั้น 7 ถนนสาทรเหนือ (กิมเอ็งสาทร)</t>
  </si>
  <si>
    <t>Z5XJBJDCB00016E</t>
  </si>
  <si>
    <t>58-12-0152</t>
  </si>
  <si>
    <t>58-11-0139</t>
  </si>
  <si>
    <t>เปลี่ยนเครื่อง 13/11/58 มิเตอร์เริ่ม 208,735</t>
  </si>
  <si>
    <t>40</t>
  </si>
  <si>
    <t>สาขาญาดา ถนนสีลม กรุงเทพฯ (กิมเอ็งญาดา)</t>
  </si>
  <si>
    <t>Z5XJBJDC50004LS</t>
  </si>
  <si>
    <t>59111/สำรอง</t>
  </si>
  <si>
    <t>ยังไม่ได้ใช้</t>
  </si>
  <si>
    <t>58-01-0076</t>
  </si>
  <si>
    <t>58-02-0130</t>
  </si>
  <si>
    <t>58-04-0131</t>
  </si>
  <si>
    <t>58-03-0140</t>
  </si>
  <si>
    <t>58-05-0047</t>
  </si>
  <si>
    <t>58-06-0064</t>
  </si>
  <si>
    <t>58-07-0025</t>
  </si>
  <si>
    <t>58-09-0070</t>
  </si>
  <si>
    <t>58-08-0063</t>
  </si>
  <si>
    <t>58-12-0158</t>
  </si>
  <si>
    <t>58-11-0134</t>
  </si>
  <si>
    <t>58-10-0060</t>
  </si>
  <si>
    <t>เปลี่ยนเครื่อง 29/5/56 มิเตอร์เริ่ม 20216  เดือน พฤษภาคม 57 สำรอง  ยังไม่ได้เปิด</t>
  </si>
  <si>
    <t>41</t>
  </si>
  <si>
    <t>MX511DE</t>
  </si>
  <si>
    <t>701531HH024PR</t>
  </si>
  <si>
    <t>57-12-0166</t>
  </si>
  <si>
    <t>58-01-0075</t>
  </si>
  <si>
    <t>58-02-0129</t>
  </si>
  <si>
    <t>58-04-0130</t>
  </si>
  <si>
    <t>58-03-0141</t>
  </si>
  <si>
    <t>58-05-0046</t>
  </si>
  <si>
    <t>58-06-0063</t>
  </si>
  <si>
    <t>58-07-0024</t>
  </si>
  <si>
    <t>58-09-0069</t>
  </si>
  <si>
    <t>58-08-0064</t>
  </si>
  <si>
    <t>58-12-0159</t>
  </si>
  <si>
    <t>58-11-0133</t>
  </si>
  <si>
    <t>58-10-0059</t>
  </si>
  <si>
    <t>ก</t>
  </si>
  <si>
    <t>42</t>
  </si>
  <si>
    <t>เซ็นทรัลเวิล์ด ชั้น 20 ถนนราชดำริ กรุงเทพฯ</t>
  </si>
  <si>
    <t>Z35HB1CZ50009Y</t>
  </si>
  <si>
    <t>57-12-0159</t>
  </si>
  <si>
    <t>58-01-0074</t>
  </si>
  <si>
    <t>58-02-0113</t>
  </si>
  <si>
    <t>58-04-0125</t>
  </si>
  <si>
    <t>58-03-0121</t>
  </si>
  <si>
    <t>58-05-0139</t>
  </si>
  <si>
    <t>58-06-0044</t>
  </si>
  <si>
    <t>58-07-0116</t>
  </si>
  <si>
    <t>58-09-0099</t>
  </si>
  <si>
    <t>58-08-0118</t>
  </si>
  <si>
    <t>58-12-0154</t>
  </si>
  <si>
    <t>58-11-0126</t>
  </si>
  <si>
    <t>58-10-0151</t>
  </si>
  <si>
    <t>43</t>
  </si>
  <si>
    <t>อาคารพาราเดียม ชั้น 14</t>
  </si>
  <si>
    <t>Z5XJBAKB400014L</t>
  </si>
  <si>
    <t>57-12-0158</t>
  </si>
  <si>
    <t>58-01-0079</t>
  </si>
  <si>
    <t>58-02-0114</t>
  </si>
  <si>
    <t>58-04-0127</t>
  </si>
  <si>
    <t>58-03-0120</t>
  </si>
  <si>
    <t>58-05-0072</t>
  </si>
  <si>
    <t>58-06-0139</t>
  </si>
  <si>
    <t>58-07-0113</t>
  </si>
  <si>
    <t>58-09-0101</t>
  </si>
  <si>
    <t>58-08-0117</t>
  </si>
  <si>
    <t>58-12-0167</t>
  </si>
  <si>
    <t>58-11-0127</t>
  </si>
  <si>
    <t>58-10-0150</t>
  </si>
  <si>
    <t>44</t>
  </si>
  <si>
    <t>อาคารธนิยะ ชั้น 4 ถนนสีลม กรุงเทพฯ (กิมเอ็งสีลมชั้น4 ตึกธนิยะ)</t>
  </si>
  <si>
    <t>SL-M4070FR</t>
  </si>
  <si>
    <t>ZDFJBJFD90001MP</t>
  </si>
  <si>
    <t>58-04-0122</t>
  </si>
  <si>
    <t>58-03-0156</t>
  </si>
  <si>
    <t>58-05-0048</t>
  </si>
  <si>
    <t>58-06-0058</t>
  </si>
  <si>
    <t>58-07-0023</t>
  </si>
  <si>
    <t>58-09-0071</t>
  </si>
  <si>
    <t>58-08-0061</t>
  </si>
  <si>
    <t>58-12-0156</t>
  </si>
  <si>
    <t>58-11-0135</t>
  </si>
  <si>
    <t>58-10-0062</t>
  </si>
  <si>
    <t>45</t>
  </si>
  <si>
    <t>ถนนเพชรบุรี กรุงเทพฯ (กิมเอ็งTHE 9)</t>
  </si>
  <si>
    <t>Z5XJBJED30002AN</t>
  </si>
  <si>
    <t>58-06-0164</t>
  </si>
  <si>
    <t>58-07-0096</t>
  </si>
  <si>
    <t>58-09-0114</t>
  </si>
  <si>
    <t>58-08-0156</t>
  </si>
  <si>
    <t>58-12-0165</t>
  </si>
  <si>
    <t>58-11-0131</t>
  </si>
  <si>
    <t>58-10-0087</t>
  </si>
  <si>
    <t>เปลี่ยนเครื่อง 10/6/58 มิเตอร์เริ่ม 190,090</t>
  </si>
  <si>
    <t>46</t>
  </si>
  <si>
    <t>อาคารฟอร์จูน ถนนเพชรบุรี กรุงเทพฯ (กิมเอ็งฟอร์จูน)</t>
  </si>
  <si>
    <t>Z5XJBJIC70005DX</t>
  </si>
  <si>
    <t>57-12-0154</t>
  </si>
  <si>
    <t>58-01-0071</t>
  </si>
  <si>
    <t>58-02-0158</t>
  </si>
  <si>
    <t>58-04-0129</t>
  </si>
  <si>
    <t>58-03-0102</t>
  </si>
  <si>
    <t>58-05-0171</t>
  </si>
  <si>
    <t>58-06-0125</t>
  </si>
  <si>
    <t>58-07-0056</t>
  </si>
  <si>
    <t>58-09-0119</t>
  </si>
  <si>
    <t>58-08-0065</t>
  </si>
  <si>
    <t>58-12-0151</t>
  </si>
  <si>
    <t>58-11-0138</t>
  </si>
  <si>
    <t>58-10-0088</t>
  </si>
  <si>
    <t>เปลี่ยนเมมบอร์ด 22/10/57 มิเตอร์เริ่ม 2,063</t>
  </si>
  <si>
    <t>47</t>
  </si>
  <si>
    <t>บริษัท หลักทรัพย์ กิมเอ็ง  สาขา กิมเอ็งอโศก)</t>
  </si>
  <si>
    <t>อาคารเสริมมิตร ชั้น 25 ถนนสุขุมวิท กรุงเทพฯ</t>
  </si>
  <si>
    <t>Z5XJBJDCA0002EY</t>
  </si>
  <si>
    <t>57-12-0156</t>
  </si>
  <si>
    <t>58-01-0067</t>
  </si>
  <si>
    <t>58-02-0073</t>
  </si>
  <si>
    <t>58-04-0123</t>
  </si>
  <si>
    <t>58-03-0063</t>
  </si>
  <si>
    <t>58-05-0087</t>
  </si>
  <si>
    <t>58-06-0124</t>
  </si>
  <si>
    <t>58-07-0055</t>
  </si>
  <si>
    <t>58-09-0135</t>
  </si>
  <si>
    <t>58-08-0054</t>
  </si>
  <si>
    <t>58-12-0166</t>
  </si>
  <si>
    <t>58-11-0128</t>
  </si>
  <si>
    <t>58-10-0065</t>
  </si>
  <si>
    <t>เปลี่ยนเมมบอร์ดใหม่ 9/5/57</t>
  </si>
  <si>
    <t>48</t>
  </si>
  <si>
    <t>ศูนย์การค้าแฟชั่นไอส์แลนด์ ห้อง B001A ชั้น BF ถนนรามอินทรา</t>
  </si>
  <si>
    <t>0-2947-5800-5</t>
  </si>
  <si>
    <t>8W37B1CS20041R</t>
  </si>
  <si>
    <t>57-12-0157</t>
  </si>
  <si>
    <t>58-01-0068</t>
  </si>
  <si>
    <t>58-02-0128</t>
  </si>
  <si>
    <t>58-04-0118</t>
  </si>
  <si>
    <t>58-03-0126</t>
  </si>
  <si>
    <t>58-05-0044</t>
  </si>
  <si>
    <t>58-06-0165</t>
  </si>
  <si>
    <t>58-07-0131</t>
  </si>
  <si>
    <t>58-09-0169</t>
  </si>
  <si>
    <t>58-08-0015</t>
  </si>
  <si>
    <t>58-12-0162</t>
  </si>
  <si>
    <t>58-11-0136</t>
  </si>
  <si>
    <t>58-10-0066</t>
  </si>
  <si>
    <t>49</t>
  </si>
  <si>
    <t>อาคารอัมรินทร์พลาซ่า ชั้น 5 ห้อง 3,3.1 ถนนเพลินจิต กรุงเทพฯ</t>
  </si>
  <si>
    <t>Z5XJBJED30003T</t>
  </si>
  <si>
    <t>57-12-0153</t>
  </si>
  <si>
    <t>58-01-0073</t>
  </si>
  <si>
    <t>58-02-0103</t>
  </si>
  <si>
    <t>58-04-0126</t>
  </si>
  <si>
    <t>58-03-0128</t>
  </si>
  <si>
    <t>58-05-0074</t>
  </si>
  <si>
    <t>58-06-0140</t>
  </si>
  <si>
    <t>58-07-0172</t>
  </si>
  <si>
    <t>58-09-0104</t>
  </si>
  <si>
    <t>58-08-0161</t>
  </si>
  <si>
    <t>58-12-0153</t>
  </si>
  <si>
    <t>58-11-0125</t>
  </si>
  <si>
    <t>58-10-0152</t>
  </si>
  <si>
    <t>15/12/58</t>
  </si>
  <si>
    <t>เปลี่ยนเมมบอร์ดวันที่ 15/12/58 มิเตอร์เริ่ม 127,077</t>
  </si>
  <si>
    <t>50</t>
  </si>
  <si>
    <t>หจก.เอ เค มาร์เก็ตติ้ง บุ๊คกิ้ง เซอร์วิส</t>
  </si>
  <si>
    <t>11R1481</t>
  </si>
  <si>
    <t>877/29 ถนนพระราม 9 แขวงสวนหลวง เขตสวนหลวง กทม.</t>
  </si>
  <si>
    <t>Z5XJBJDCB00034F</t>
  </si>
  <si>
    <t>58-05-0165</t>
  </si>
  <si>
    <t>58-06-0155</t>
  </si>
  <si>
    <t>58-07-0050</t>
  </si>
  <si>
    <t>58-09-0112</t>
  </si>
  <si>
    <t>58-08-0158</t>
  </si>
  <si>
    <t>58-12-0067</t>
  </si>
  <si>
    <t>58-11-0040</t>
  </si>
  <si>
    <t>58-10-0092</t>
  </si>
  <si>
    <t>เปลี่ยนเมมบอร์ด 23/4/58</t>
  </si>
  <si>
    <t>51</t>
  </si>
  <si>
    <t>Z35HB1CZ900002Y</t>
  </si>
  <si>
    <t>57-12-0102</t>
  </si>
  <si>
    <t>58-01-0125</t>
  </si>
  <si>
    <t>58-02-0151</t>
  </si>
  <si>
    <t>58-04-0136</t>
  </si>
  <si>
    <t>58-03-0123</t>
  </si>
  <si>
    <t>58-05-0164</t>
  </si>
  <si>
    <t>58-06-0156</t>
  </si>
  <si>
    <t>58-07-0051</t>
  </si>
  <si>
    <t>58-09-0113</t>
  </si>
  <si>
    <t>58-08-0159</t>
  </si>
  <si>
    <t>58-12-0066</t>
  </si>
  <si>
    <t>58-11-0041</t>
  </si>
  <si>
    <t>58-10-0093</t>
  </si>
  <si>
    <t>52</t>
  </si>
  <si>
    <t>บริษัท เจนชวัล จำกัด</t>
  </si>
  <si>
    <t>11R1528</t>
  </si>
  <si>
    <t>48/289 ซอยรามคำแหง 104 แขวงสะพานสูง</t>
  </si>
  <si>
    <t>Z5XJBJDC50001LR</t>
  </si>
  <si>
    <t>57-12-0146</t>
  </si>
  <si>
    <t>58-01-0169</t>
  </si>
  <si>
    <t>58-02-0137</t>
  </si>
  <si>
    <t>58-04-0137</t>
  </si>
  <si>
    <t>58-03-0150</t>
  </si>
  <si>
    <t>58-05-0137</t>
  </si>
  <si>
    <t>58-06-0153</t>
  </si>
  <si>
    <t>58-07-0124</t>
  </si>
  <si>
    <t>58-09-0165</t>
  </si>
  <si>
    <t>58-08-0155</t>
  </si>
  <si>
    <t>58-12-0122</t>
  </si>
  <si>
    <t>58-11-0038</t>
  </si>
  <si>
    <t>58-10-0165</t>
  </si>
  <si>
    <t>เปลี่ยนเครื่อง 20/6/57</t>
  </si>
  <si>
    <t>53</t>
  </si>
  <si>
    <t>บริษัท ทีเอสแอล เอเซีย จำกัด</t>
  </si>
  <si>
    <t>11R1441</t>
  </si>
  <si>
    <t>เทพารักษ์ ซอย 8 จ.สมุทรปราการ</t>
  </si>
  <si>
    <t>701531HH024PX</t>
  </si>
  <si>
    <t>57-12-0141</t>
  </si>
  <si>
    <t>58-01-0127</t>
  </si>
  <si>
    <t>58-02-0169</t>
  </si>
  <si>
    <t>58-04-0158</t>
  </si>
  <si>
    <t>58-03-0170</t>
  </si>
  <si>
    <t>58-05-0093</t>
  </si>
  <si>
    <t>58-06-0152</t>
  </si>
  <si>
    <t>58-07-0147</t>
  </si>
  <si>
    <t>58-09-0166</t>
  </si>
  <si>
    <t>58-08-0166</t>
  </si>
  <si>
    <t>58-12-0098</t>
  </si>
  <si>
    <t>58-11-0057</t>
  </si>
  <si>
    <t>58-10-0160</t>
  </si>
  <si>
    <t>เปลี่ยนเครื่อง</t>
  </si>
  <si>
    <t>54</t>
  </si>
  <si>
    <t>นส.ชุติกาญจน์  เปลี่ยนโชค</t>
  </si>
  <si>
    <t>11R5701</t>
  </si>
  <si>
    <t>อาคารดวงทิพย์</t>
  </si>
  <si>
    <t>14JSBAJB1000153T</t>
  </si>
  <si>
    <t>57-12-0110</t>
  </si>
  <si>
    <t>58-01-0083</t>
  </si>
  <si>
    <t>58-02-0070</t>
  </si>
  <si>
    <t>58-04-0069</t>
  </si>
  <si>
    <t>58-03-0089</t>
  </si>
  <si>
    <t>58-05-0041</t>
  </si>
  <si>
    <t>58-06-0062</t>
  </si>
  <si>
    <t>58-07-0145</t>
  </si>
  <si>
    <t>58-09-0053</t>
  </si>
  <si>
    <t>58-08-0088</t>
  </si>
  <si>
    <t>58-12-0093</t>
  </si>
  <si>
    <t>58-11-0052</t>
  </si>
  <si>
    <t>58-10-0103</t>
  </si>
  <si>
    <t>55</t>
  </si>
  <si>
    <t>บริษัท ดับเบิลยูพีจี ซีแอนด์ซี (ประเทศไทย) จำกัด</t>
  </si>
  <si>
    <t>11R1386</t>
  </si>
  <si>
    <t>เลขที่ 9/117 อคารยู.เอ็ม.ทาวเวอร์ ชั้น 30 ถ.รามคำแหง กทม.</t>
  </si>
  <si>
    <t>8W37B1CQC00015J</t>
  </si>
  <si>
    <t>57-12-0043</t>
  </si>
  <si>
    <t>58-01-0113</t>
  </si>
  <si>
    <t>58-02-0106</t>
  </si>
  <si>
    <t>58-04-0087</t>
  </si>
  <si>
    <t>58-03-0119</t>
  </si>
  <si>
    <t>58-05-0161</t>
  </si>
  <si>
    <t>58-06-0039</t>
  </si>
  <si>
    <t>58-07-0093</t>
  </si>
  <si>
    <t>58-09-0107</t>
  </si>
  <si>
    <t>58-08-0085</t>
  </si>
  <si>
    <t>58-12-0056</t>
  </si>
  <si>
    <t>58-11-0016</t>
  </si>
  <si>
    <t>58-10-0122</t>
  </si>
  <si>
    <t>เปลี่ยนเครื่อง 11/2/57</t>
  </si>
  <si>
    <t>56</t>
  </si>
  <si>
    <t>บริษัท ดับเบิลยูพีจี (ประเทศไทย) จำกัด</t>
  </si>
  <si>
    <t>11R1574</t>
  </si>
  <si>
    <t>เลขที่ 9/116 อคารยู.เอ็ม.ทาวเวอร์ ชั้น 30 ถ.รามคำแหง กทม.</t>
  </si>
  <si>
    <t>Z5XJBJDCA0001JJ</t>
  </si>
  <si>
    <t>58-05-0162</t>
  </si>
  <si>
    <t>58-06-0040</t>
  </si>
  <si>
    <t>58-07-0094</t>
  </si>
  <si>
    <t>58-09-0108</t>
  </si>
  <si>
    <t>58-08-0086</t>
  </si>
  <si>
    <t>58-12-0057</t>
  </si>
  <si>
    <t>58-11-0015</t>
  </si>
  <si>
    <t>58-10-0123</t>
  </si>
  <si>
    <t>เครื่องเสีย 2 เดือน ไม่เก็บเงินลูกค้า เปิดใบยืมไปวันที่ 8/5/58 เก็บแค่ค่าเช่า ดูมิเตอร์ไม่ได้</t>
  </si>
  <si>
    <t>57</t>
  </si>
  <si>
    <t>สถานรับเลี้ยงเด็กเรนโบว์แลนด์</t>
  </si>
  <si>
    <t>11R1221</t>
  </si>
  <si>
    <t>11 ถนนคอนแวนต์ แขวงสีลม เขตบางรัก กทม.</t>
  </si>
  <si>
    <t>Xerox S2010</t>
  </si>
  <si>
    <t>57-12-0078</t>
  </si>
  <si>
    <t>58-01-0084</t>
  </si>
  <si>
    <t>58-02-0133</t>
  </si>
  <si>
    <t>58-04-0033</t>
  </si>
  <si>
    <t>58-03-0099</t>
  </si>
  <si>
    <t>58-05-0133</t>
  </si>
  <si>
    <t>58-06-0072</t>
  </si>
  <si>
    <t>58-07-0156</t>
  </si>
  <si>
    <t>58-09-0091</t>
  </si>
  <si>
    <t>58-08-0069</t>
  </si>
  <si>
    <t>58-12-0097</t>
  </si>
  <si>
    <t>58-11-0042</t>
  </si>
  <si>
    <t>58-10-0074</t>
  </si>
  <si>
    <t>ส่งเครื่อง 7/7/57</t>
  </si>
  <si>
    <t>58</t>
  </si>
  <si>
    <t>บริษัท กันตนา โพสท์ โปรดักชั่น (ไทยแลนด์) จำกัด</t>
  </si>
  <si>
    <t>11R1303</t>
  </si>
  <si>
    <t>333/3 หมู่บ้านรัชดานิเวศน์ ซอย 19 ถ.ประชาอุทิศ ห้วยขวาง กรุงเทพฯ</t>
  </si>
  <si>
    <t>ZTZ-004680</t>
  </si>
  <si>
    <t>58-05-0143</t>
  </si>
  <si>
    <t>58-06-0121</t>
  </si>
  <si>
    <t>58-07-0080</t>
  </si>
  <si>
    <t>58-09-0095</t>
  </si>
  <si>
    <t>58-08-0150</t>
  </si>
  <si>
    <t>58-12-0078</t>
  </si>
  <si>
    <t>58-11-0079</t>
  </si>
  <si>
    <t>58-10-0112</t>
  </si>
  <si>
    <t>เปลี่ยนเครื่อง 13/5/58 มิเตอร์เริ่ม 5</t>
  </si>
  <si>
    <t>59</t>
  </si>
  <si>
    <t>DCSC2020</t>
  </si>
  <si>
    <t>ดำ 1504</t>
  </si>
  <si>
    <t>ดำ 2177</t>
  </si>
  <si>
    <t>ดำ 3281</t>
  </si>
  <si>
    <t>58-12-0081</t>
  </si>
  <si>
    <t>58-11-0080</t>
  </si>
  <si>
    <t>58-10-0131</t>
  </si>
  <si>
    <t>สี   3860</t>
  </si>
  <si>
    <t>สี   4318</t>
  </si>
  <si>
    <t>สี   4758</t>
  </si>
  <si>
    <t>60</t>
  </si>
  <si>
    <t>บริษัท กันตนา ซาวด์ สตูดิโอ จำกัด</t>
  </si>
  <si>
    <t>11R1591</t>
  </si>
  <si>
    <t>Z35HBJECB000NB</t>
  </si>
  <si>
    <t>57-12-0041</t>
  </si>
  <si>
    <t>58-01-0063</t>
  </si>
  <si>
    <t>58-02-0053</t>
  </si>
  <si>
    <t>58-04-0109</t>
  </si>
  <si>
    <t>58-03-0069</t>
  </si>
  <si>
    <t>58-05-0142</t>
  </si>
  <si>
    <t>58-06-0122</t>
  </si>
  <si>
    <t>58-07-0081</t>
  </si>
  <si>
    <t>58-09-0096</t>
  </si>
  <si>
    <t>58-08-0151</t>
  </si>
  <si>
    <t>58-12-0080</t>
  </si>
  <si>
    <t>58-11-0078</t>
  </si>
  <si>
    <t>58-10-0111</t>
  </si>
  <si>
    <t xml:space="preserve">เปลี่ยนเครื่อง 18/3/57 </t>
  </si>
  <si>
    <t>048</t>
  </si>
  <si>
    <t>บริษัท กันตนา โปรดักชั่น จำกัด</t>
  </si>
  <si>
    <t>11R1501</t>
  </si>
  <si>
    <t>0-2275-0046</t>
  </si>
  <si>
    <t>Z35HB1CZ500014M</t>
  </si>
  <si>
    <t>57-12-0040</t>
  </si>
  <si>
    <t>58-01-0061</t>
  </si>
  <si>
    <t>58-02-0051</t>
  </si>
  <si>
    <t>58-04-0110</t>
  </si>
  <si>
    <t>58-03-0071</t>
  </si>
  <si>
    <t>58-05-0141</t>
  </si>
  <si>
    <t>58-06-0120</t>
  </si>
  <si>
    <t>58-07-0082</t>
  </si>
  <si>
    <t>58-09-0097</t>
  </si>
  <si>
    <t>58-08-0149</t>
  </si>
  <si>
    <t>18/9/58</t>
  </si>
  <si>
    <t>61</t>
  </si>
  <si>
    <t>58-12-0079</t>
  </si>
  <si>
    <t>58-11-0077</t>
  </si>
  <si>
    <t>58-10-0113</t>
  </si>
  <si>
    <t xml:space="preserve">เปลี่ยนเครื่อง 18/9/58 มิเตอร์เริ่ม  0 </t>
  </si>
  <si>
    <t>62</t>
  </si>
  <si>
    <t>บริษัท คอนเฟอร์เรนท์ โซลูชั่น จำกัด</t>
  </si>
  <si>
    <t>11R1343</t>
  </si>
  <si>
    <t>896/25 อาคาร เอส วี ซิตี้ ชั้น 19 ถนนพระราม 3 แขวงบางโพงพาง กทม.</t>
  </si>
  <si>
    <t>Z5XJBJDCD00019R</t>
  </si>
  <si>
    <t>57-12-0119</t>
  </si>
  <si>
    <t>58-01-0134</t>
  </si>
  <si>
    <t>58-02-0055</t>
  </si>
  <si>
    <t>58-04-0035</t>
  </si>
  <si>
    <t>58-03-0081</t>
  </si>
  <si>
    <t>58-05-0127</t>
  </si>
  <si>
    <t>58-06-0113</t>
  </si>
  <si>
    <t>58-07-0146</t>
  </si>
  <si>
    <t>58-09-0087</t>
  </si>
  <si>
    <t>58-08-0111</t>
  </si>
  <si>
    <t>58-12-0060</t>
  </si>
  <si>
    <t>58-11-0045</t>
  </si>
  <si>
    <t>58-10-0133</t>
  </si>
  <si>
    <t>63</t>
  </si>
  <si>
    <t>บริษัท ทรู ฮอลิเดย์ (ไทยแลนด์) จำกัด</t>
  </si>
  <si>
    <t>11R1426</t>
  </si>
  <si>
    <t>503/26 อคาร เค.เอส.แอล.ทาวเวอร์ ชั้น 16 ถนนศรีอยุธยา แขวงพญาไท เขตราชเทวี กรุงเทพฯ</t>
  </si>
  <si>
    <t>Z5XJBJED300022</t>
  </si>
  <si>
    <t>57-12-0083</t>
  </si>
  <si>
    <t>58-01-0092</t>
  </si>
  <si>
    <t>58-02-0166</t>
  </si>
  <si>
    <t>58-04-0138</t>
  </si>
  <si>
    <t>58-03-0088</t>
  </si>
  <si>
    <t>58-05-0109</t>
  </si>
  <si>
    <t>58-06-0043</t>
  </si>
  <si>
    <t>58-07-0117</t>
  </si>
  <si>
    <t>58-09-0056</t>
  </si>
  <si>
    <t>58-08-0144</t>
  </si>
  <si>
    <t>58-12-0073</t>
  </si>
  <si>
    <t>58-11-0061</t>
  </si>
  <si>
    <t>58-10-0079</t>
  </si>
  <si>
    <t>เปลี่ยนเครื่อง 15/6/56  มิเตอร์เริ่ม 0</t>
  </si>
  <si>
    <t>เดือน 2/58  เปลี่ยนเมมบอร์ด</t>
  </si>
  <si>
    <t>64</t>
  </si>
  <si>
    <t>บริษัท ช้างทูนหัว จำกัด</t>
  </si>
  <si>
    <t>11R1414</t>
  </si>
  <si>
    <t>เลขที่ 1 ซอยประชาสงเคราะห์ 12 แขวงดินแดง เขตดินแดง กรุงเทพฯ 10400</t>
  </si>
  <si>
    <t>CMC846591</t>
  </si>
  <si>
    <t>57-12-0088</t>
  </si>
  <si>
    <t>58-01-0095</t>
  </si>
  <si>
    <t>58-02-0135</t>
  </si>
  <si>
    <t>58-04-0072</t>
  </si>
  <si>
    <t>58-03-0100</t>
  </si>
  <si>
    <t>58-05-0167</t>
  </si>
  <si>
    <t>58-06-0103</t>
  </si>
  <si>
    <t>58-07-0086</t>
  </si>
  <si>
    <t>58-09-0106</t>
  </si>
  <si>
    <t>58-08-0164</t>
  </si>
  <si>
    <t>58-12-0118</t>
  </si>
  <si>
    <t>58-11-0067</t>
  </si>
  <si>
    <t>58-10-0114</t>
  </si>
  <si>
    <t>เปลี่ยนเครื่อง 9/10/55 มิเตอร์เริ่ม 84411</t>
  </si>
  <si>
    <t>65</t>
  </si>
  <si>
    <t>บริษัท ที.เอ.ซี.คอนซูเมอร์ จำกัด</t>
  </si>
  <si>
    <t>11R1428</t>
  </si>
  <si>
    <t>อาคารยูเอ็ม ทาวเวอร์</t>
  </si>
  <si>
    <t>004551</t>
  </si>
  <si>
    <t>57-12-0045</t>
  </si>
  <si>
    <t>58-01-0085</t>
  </si>
  <si>
    <t>58-02-0054</t>
  </si>
  <si>
    <t>58-04-0086</t>
  </si>
  <si>
    <t>58-03-0096</t>
  </si>
  <si>
    <t>58-05-0160</t>
  </si>
  <si>
    <t>58-06-0133</t>
  </si>
  <si>
    <t>58-07-0092</t>
  </si>
  <si>
    <t>58-09-0109</t>
  </si>
  <si>
    <t>58-08-0087</t>
  </si>
  <si>
    <t>58-12-0055</t>
  </si>
  <si>
    <t>58-11-0017</t>
  </si>
  <si>
    <t>58-10-0126</t>
  </si>
  <si>
    <t>66</t>
  </si>
  <si>
    <t>ห้างหุ้นส่วนจำกัด ธารทอง เอ็นเตอร์ไพรส์</t>
  </si>
  <si>
    <t>11C6449</t>
  </si>
  <si>
    <t>61/69 ถนนสุนทรโกษา แขวงคลองเตย เขตคลองเตย กรุงเทพฯ 10110</t>
  </si>
  <si>
    <t>DPM355DF-S</t>
  </si>
  <si>
    <t>013284</t>
  </si>
  <si>
    <t>57-12-0081</t>
  </si>
  <si>
    <t>58-01-0091</t>
  </si>
  <si>
    <t>58-02-0096</t>
  </si>
  <si>
    <t>58-04-0168</t>
  </si>
  <si>
    <t>58-03-0151</t>
  </si>
  <si>
    <t>58-05-0129</t>
  </si>
  <si>
    <t>58-06-0147</t>
  </si>
  <si>
    <t>58-07-0171</t>
  </si>
  <si>
    <t>58-09-0168</t>
  </si>
  <si>
    <t>58-08-0163</t>
  </si>
  <si>
    <t>58-12-0063</t>
  </si>
  <si>
    <t>58-11-0048</t>
  </si>
  <si>
    <t>58-10-0125</t>
  </si>
  <si>
    <t>67</t>
  </si>
  <si>
    <t>บริษัท ยูนิค คอร์เปอเรชั่น (ประเทศไทย) จำกัด</t>
  </si>
  <si>
    <t>11R1420</t>
  </si>
  <si>
    <t>773/20 ถนนประชาราษฎร์บำเพ็ญ แขวงสามเสนนอก เขตห้วยขวาง กรุงเทพฯ</t>
  </si>
  <si>
    <t>Z5XJBJDCA0000DZ</t>
  </si>
  <si>
    <t>57-12-0086</t>
  </si>
  <si>
    <t>58-01-0060</t>
  </si>
  <si>
    <t>58-02-0134</t>
  </si>
  <si>
    <t>58-04-0028</t>
  </si>
  <si>
    <t>58-03-0067</t>
  </si>
  <si>
    <t>58-05-0136</t>
  </si>
  <si>
    <t>58-06-0111</t>
  </si>
  <si>
    <t>58-07-0074</t>
  </si>
  <si>
    <t>58-09-0083</t>
  </si>
  <si>
    <t>58-08-0113</t>
  </si>
  <si>
    <t>58-12-0077</t>
  </si>
  <si>
    <t>58-11-0010</t>
  </si>
  <si>
    <t>58-10-0121</t>
  </si>
  <si>
    <t>เปลี่ยนเครื่อง 27/8/56 มิเตอร์เริ่ม 0</t>
  </si>
  <si>
    <t>68</t>
  </si>
  <si>
    <t>บริษัท ยูนิตี้ คอมเมอร์เซียล จำกัด</t>
  </si>
  <si>
    <t>11R1435</t>
  </si>
  <si>
    <t>1558/18 ถนนบางนา-ตราด แขวงบางนา เขตบางนา กรุงเทพฯ</t>
  </si>
  <si>
    <t>011669</t>
  </si>
  <si>
    <t>58-02-0167</t>
  </si>
  <si>
    <t>58-04-0029</t>
  </si>
  <si>
    <t>58-03-0087</t>
  </si>
  <si>
    <t>58-05-0102</t>
  </si>
  <si>
    <t>58-06-0150</t>
  </si>
  <si>
    <t>58-07-0016</t>
  </si>
  <si>
    <t>58-09-0137</t>
  </si>
  <si>
    <t>58-08-0071</t>
  </si>
  <si>
    <t>58-12-0071</t>
  </si>
  <si>
    <t>58-11-0051</t>
  </si>
  <si>
    <t>58-10-0117</t>
  </si>
  <si>
    <t>69</t>
  </si>
  <si>
    <t>บริษัท สเพียร์มาสเตอร์ จำกัด</t>
  </si>
  <si>
    <t>11C6441</t>
  </si>
  <si>
    <t>1213/514 ซอยลาดพร้าว 94 (ปัญจมิตร) ถนนลาดพร้าว กรุงเทพฯ</t>
  </si>
  <si>
    <t>004723</t>
  </si>
  <si>
    <t>ไม่เปิด</t>
  </si>
  <si>
    <t>57-12-0085</t>
  </si>
  <si>
    <t>58-01-0139</t>
  </si>
  <si>
    <t>58-02-0072</t>
  </si>
  <si>
    <t>58-04-0112</t>
  </si>
  <si>
    <t>58-03-0113</t>
  </si>
  <si>
    <t>58-06-0106</t>
  </si>
  <si>
    <t>58-07-0157</t>
  </si>
  <si>
    <t>58-09-0098</t>
  </si>
  <si>
    <t>58-08-0157</t>
  </si>
  <si>
    <t>58-12-0075</t>
  </si>
  <si>
    <t>58-11-0064</t>
  </si>
  <si>
    <t>58-10-0124</t>
  </si>
  <si>
    <t>ส่งเครื่อง 29/7/57</t>
  </si>
  <si>
    <t>70</t>
  </si>
  <si>
    <t>สถานีตำรวจนครบาลเตาปูน</t>
  </si>
  <si>
    <t>11R1337</t>
  </si>
  <si>
    <t>665 (ชั้น3) ถนนกรุงเทพ-นนทบุรี แขวงบางซื่อ เขตบางซื่อ กรุงเทพญ 10800</t>
  </si>
  <si>
    <t>Z35HB1CB900089P</t>
  </si>
  <si>
    <t>101664/เปิดค่าเช่า</t>
  </si>
  <si>
    <t>57-12-0138</t>
  </si>
  <si>
    <t>58-01-0147</t>
  </si>
  <si>
    <t>58-02-0170</t>
  </si>
  <si>
    <t>58-04-0165</t>
  </si>
  <si>
    <t>58-03-0124</t>
  </si>
  <si>
    <t>58-05-0104</t>
  </si>
  <si>
    <t>58-06-087</t>
  </si>
  <si>
    <t>58-07-0105</t>
  </si>
  <si>
    <t>58-09-0061</t>
  </si>
  <si>
    <t>58-08-0135</t>
  </si>
  <si>
    <t>58-12-0026</t>
  </si>
  <si>
    <t>58-11-0011</t>
  </si>
  <si>
    <t>58-10-0029</t>
  </si>
  <si>
    <t>เปลี่ยนเครื่อง 9/10/56</t>
  </si>
  <si>
    <t>71</t>
  </si>
  <si>
    <t>Z5XJBJED30003HX</t>
  </si>
  <si>
    <t>58-12-0027</t>
  </si>
  <si>
    <t>58-11-0012</t>
  </si>
  <si>
    <t>58-10-0030</t>
  </si>
  <si>
    <t>73</t>
  </si>
  <si>
    <t>โรงเรียนภาษาอังกฤษอามิตร</t>
  </si>
  <si>
    <t>11R1310</t>
  </si>
  <si>
    <t>เดอะมอลล์บางแค ชั้น 2 ถนนเพชรเกษม กรุงเทพฯ</t>
  </si>
  <si>
    <t>Z5XJBJAC90002Z</t>
  </si>
  <si>
    <t>26/6/57</t>
  </si>
  <si>
    <t>ยังไม่เปลี่ยน</t>
  </si>
  <si>
    <t>74</t>
  </si>
  <si>
    <t>บริษัท หลุยส์ กรุ๊ป 14 จำกัด</t>
  </si>
  <si>
    <t>11R1432</t>
  </si>
  <si>
    <t>999/59 ม.2 ซ.กิ่งแก้ว 14/1 เขตบางพลี กรุงเทพฯ</t>
  </si>
  <si>
    <t>Z5XJBJIC70005FE</t>
  </si>
  <si>
    <t>58-05-0166</t>
  </si>
  <si>
    <t>58-06-0041</t>
  </si>
  <si>
    <t>58-07-0126</t>
  </si>
  <si>
    <t>58-09-0153</t>
  </si>
  <si>
    <t>58-08-0109</t>
  </si>
  <si>
    <t>58-12-0100</t>
  </si>
  <si>
    <t>58-11-0070</t>
  </si>
  <si>
    <t>58-10-0064</t>
  </si>
  <si>
    <t>เปลี่ยนเครื่อง 8/5/58 มิเตอร์เริ่ม 51,702</t>
  </si>
  <si>
    <t>75</t>
  </si>
  <si>
    <t>Z5XJBJDCB0002AV</t>
  </si>
  <si>
    <t>57-12-0018</t>
  </si>
  <si>
    <t>58-01-0027</t>
  </si>
  <si>
    <t>58-02-0040</t>
  </si>
  <si>
    <t>58-04-0097</t>
  </si>
  <si>
    <t>58-03-0051</t>
  </si>
  <si>
    <t>58-05-0034</t>
  </si>
  <si>
    <t>58-06-0071</t>
  </si>
  <si>
    <t>58-07-0046</t>
  </si>
  <si>
    <t>58-09-0010</t>
  </si>
  <si>
    <t>58-08-0009</t>
  </si>
  <si>
    <t>58-12-0009</t>
  </si>
  <si>
    <t>58-11-0114</t>
  </si>
  <si>
    <t>58-10-0014</t>
  </si>
  <si>
    <t>76</t>
  </si>
  <si>
    <t>ตึกสยามทาวเวอร์ ชั้น 7 หน้าลิฟท์</t>
  </si>
  <si>
    <t>Z5XJBJIC70000WB</t>
  </si>
  <si>
    <t>57-12-0017</t>
  </si>
  <si>
    <t>58-01-0026</t>
  </si>
  <si>
    <t>58-02-0012</t>
  </si>
  <si>
    <t>58-04-0038</t>
  </si>
  <si>
    <t>58-03-0050</t>
  </si>
  <si>
    <t>58-05-0035</t>
  </si>
  <si>
    <t>58-06-0036</t>
  </si>
  <si>
    <t>58-07-0018</t>
  </si>
  <si>
    <t>58-09-0034</t>
  </si>
  <si>
    <t>58-08-0036</t>
  </si>
  <si>
    <t>58-12-0010</t>
  </si>
  <si>
    <t>58-11-0112</t>
  </si>
  <si>
    <t>58-10-0015</t>
  </si>
  <si>
    <t>เปลี่ยนเครื่อง 10/6/56  มิเตอร์เริ่ม 12</t>
  </si>
  <si>
    <t>77</t>
  </si>
  <si>
    <t>บริษัท ไอเทค จำกัด</t>
  </si>
  <si>
    <t>11R1504</t>
  </si>
  <si>
    <t>สำนักงานใหญ่ อาคารไอเทค ถนนราชดำริ</t>
  </si>
  <si>
    <t>Z35HB1CZA00008D</t>
  </si>
  <si>
    <t>57-12-0130</t>
  </si>
  <si>
    <t>58-01-0039</t>
  </si>
  <si>
    <t>58-02-0115</t>
  </si>
  <si>
    <t>58-04-0107</t>
  </si>
  <si>
    <t>58-03-0116</t>
  </si>
  <si>
    <t>58-05-0120</t>
  </si>
  <si>
    <t>58-06-0061</t>
  </si>
  <si>
    <t>58-07-0026</t>
  </si>
  <si>
    <t>58-09-0155</t>
  </si>
  <si>
    <t>58-08-0120</t>
  </si>
  <si>
    <t>58-12-0128</t>
  </si>
  <si>
    <t>58-11-0105</t>
  </si>
  <si>
    <t>58-10-0116</t>
  </si>
  <si>
    <t>มีการเปลี่ยนเมมบอร์ด 23/12/56 หมายเลขเครื่อง Z35HB1CZA00008D  มิเตอร์เริ่ม 4493  เปลี่ยนเมมบอร์ด วันที่ 22/7/58 มิเตอร์เริ่ม 397,050</t>
  </si>
  <si>
    <t>78</t>
  </si>
  <si>
    <t>โรงเรียนภาษาต่างประเทศอินลิงกัว พระราม 2</t>
  </si>
  <si>
    <t>11R1254</t>
  </si>
  <si>
    <t>เซ็นทรัลพลาซ่า พระราม 2 ชั้น 3 ED-4,ZONE JUNCTONX ถนนพระราม 2</t>
  </si>
  <si>
    <t>Z5XJBJED30003M</t>
  </si>
  <si>
    <t>57-12-0120</t>
  </si>
  <si>
    <t>58-01-0014</t>
  </si>
  <si>
    <t>58-02-0035</t>
  </si>
  <si>
    <t>58-04-0048</t>
  </si>
  <si>
    <t>58-03-0013</t>
  </si>
  <si>
    <t>58-05-0028</t>
  </si>
  <si>
    <t>58-06-0055</t>
  </si>
  <si>
    <t>58-07-0064</t>
  </si>
  <si>
    <t>58-09-0035</t>
  </si>
  <si>
    <t>58-08-0023</t>
  </si>
  <si>
    <t>58-12-0112</t>
  </si>
  <si>
    <t>58-11-0033</t>
  </si>
  <si>
    <t>58-10-0019</t>
  </si>
  <si>
    <t>เปลี่ยนเครื่อง 17/7/56 มิเตอร์ เริ่ม 0</t>
  </si>
  <si>
    <t>79</t>
  </si>
  <si>
    <t>โรงเรียนภาษาต่างประเทศอินลิงกัว บางนา</t>
  </si>
  <si>
    <t>11R1280</t>
  </si>
  <si>
    <t>1093 เซ็นทรัลบางนา ชั้น 21 ถนนบางนา-ตราด แขวงบางนา เขตบางนา กรุงเทพฯ10260</t>
  </si>
  <si>
    <t>Z5XJBJED30003G</t>
  </si>
  <si>
    <t>9/10/57</t>
  </si>
  <si>
    <t>80</t>
  </si>
  <si>
    <t>1093 เซ็นทรัลบางนา ชั้น 14 ถนนบางนา-ตราด แขวงบางนา เขตบางนา กรุงเทพฯ10260</t>
  </si>
  <si>
    <t>MX364DN</t>
  </si>
  <si>
    <t>350K74C</t>
  </si>
  <si>
    <t>21/4/57</t>
  </si>
  <si>
    <t xml:space="preserve">เพิ่มเครื่อง  7/11/56 </t>
  </si>
  <si>
    <t>81</t>
  </si>
  <si>
    <t>350K71F</t>
  </si>
  <si>
    <t>เปลี่ยนเครื่อง 21/4/57 มิเตอร์เริ่ม 4730</t>
  </si>
  <si>
    <t>82</t>
  </si>
  <si>
    <t>Z5XJBJED30000EW</t>
  </si>
  <si>
    <t>57-12-0065</t>
  </si>
  <si>
    <t>58-01-0045</t>
  </si>
  <si>
    <t>58-02-0003</t>
  </si>
  <si>
    <t>58-04-0104</t>
  </si>
  <si>
    <t>58-03-0015</t>
  </si>
  <si>
    <t>58-05-0023</t>
  </si>
  <si>
    <t>58-06-0012</t>
  </si>
  <si>
    <t>58-07-0042</t>
  </si>
  <si>
    <t>58-09-0143</t>
  </si>
  <si>
    <t>58-08-0105</t>
  </si>
  <si>
    <t>58-12-0029</t>
  </si>
  <si>
    <t>58-11-0032</t>
  </si>
  <si>
    <t>58-10-0020</t>
  </si>
  <si>
    <t>เปลี่ยนเครื่อง 9/10/57  มิเตอร์เริ่ม 56,766</t>
  </si>
  <si>
    <t>350HKBC</t>
  </si>
  <si>
    <t>57-12-0066</t>
  </si>
  <si>
    <t>58-01-0044</t>
  </si>
  <si>
    <t>58-02-0004</t>
  </si>
  <si>
    <t>58-04-0100</t>
  </si>
  <si>
    <t>58-03-0046</t>
  </si>
  <si>
    <t>58-05-0024</t>
  </si>
  <si>
    <t>58-06-0137</t>
  </si>
  <si>
    <t>58-07-0041</t>
  </si>
  <si>
    <t>58-09-0142</t>
  </si>
  <si>
    <t>58-08-0106</t>
  </si>
  <si>
    <t>14/9/58</t>
  </si>
  <si>
    <t>เปลี่ยนเครื่อง 24/4/57</t>
  </si>
  <si>
    <t>83</t>
  </si>
  <si>
    <t>Z5XJBJBCB0001FW</t>
  </si>
  <si>
    <t>58-12-0030</t>
  </si>
  <si>
    <t>58-11-0031</t>
  </si>
  <si>
    <t>58-10-0021</t>
  </si>
  <si>
    <t>เปลี่ยนเครื่อง 14/9/58 มิเตอร์เริ่ม 1436</t>
  </si>
  <si>
    <t>84</t>
  </si>
  <si>
    <t>โรงเรียนภาษาต่างประเทศอินลิงกัว ปิ่นเกล้า</t>
  </si>
  <si>
    <t>11R1279</t>
  </si>
  <si>
    <t>7/129 อาคารสนง.เซ็นทรัลปื่นเกล้า ชั้น 5 ถ.บรมราชชนนี แขวงอรุณอัมรินทร์ เขตบางกอกน้อย กทม.</t>
  </si>
  <si>
    <t>Z5XJBJDC50003B</t>
  </si>
  <si>
    <t>57-12-0015</t>
  </si>
  <si>
    <t>58-01-0011</t>
  </si>
  <si>
    <t>58-02-0026</t>
  </si>
  <si>
    <t>58-04-0171</t>
  </si>
  <si>
    <t>58-03-0012</t>
  </si>
  <si>
    <t>58-05-0029</t>
  </si>
  <si>
    <t>58-06-0054</t>
  </si>
  <si>
    <t>58-07-0045</t>
  </si>
  <si>
    <t>58-09-0008</t>
  </si>
  <si>
    <t>58-08-0022</t>
  </si>
  <si>
    <t>58-12-0111</t>
  </si>
  <si>
    <t>58-11-0028</t>
  </si>
  <si>
    <t>58-10-0043</t>
  </si>
  <si>
    <t>เปลี่ยนเครื่อง 19/9/56 มิเตอร์เริ่ม 10,085</t>
  </si>
  <si>
    <t>85</t>
  </si>
  <si>
    <t>โรงเรียนภาษาต่างประเทศอินลิงกัว บางกะปิ</t>
  </si>
  <si>
    <t>11R1281</t>
  </si>
  <si>
    <t>อาคารสนง.เดอะมอลล์บางกะปิ ชั้น 9 ถ.ลาดพร้สว แขวงคลองจั่น เขตบางกะปิ</t>
  </si>
  <si>
    <t>Z5XJBJAC70003A</t>
  </si>
  <si>
    <t>57-12-0064</t>
  </si>
  <si>
    <t>58-01-0041</t>
  </si>
  <si>
    <t>58-02-0153</t>
  </si>
  <si>
    <t>58-04-0044</t>
  </si>
  <si>
    <t>58-03-0016</t>
  </si>
  <si>
    <t>58-05-0118</t>
  </si>
  <si>
    <t>58-06-0009</t>
  </si>
  <si>
    <t>58-07-0159</t>
  </si>
  <si>
    <t>58-09-0044</t>
  </si>
  <si>
    <t>58-08-0004</t>
  </si>
  <si>
    <t>58-12-0114</t>
  </si>
  <si>
    <t>58-11-0117</t>
  </si>
  <si>
    <t>58-10-0041</t>
  </si>
  <si>
    <t>เปลี่ยนเครื่อง 2/10/56</t>
  </si>
  <si>
    <t>86</t>
  </si>
  <si>
    <t>โรงเรียนภาษาต่างประเทศอินลิงกัว ฟิวเจอร์รังสิต</t>
  </si>
  <si>
    <t>11R1289</t>
  </si>
  <si>
    <t>161 หมู่2 ถ.พหลโยธิน ต.ประชาธิปัตย์ อ.ธัญบุรี จ.ปทุมธานี (ชั้น 3)</t>
  </si>
  <si>
    <t>Z5XJBJAC70003P</t>
  </si>
  <si>
    <t>57-12-0011</t>
  </si>
  <si>
    <t>58-01-0086</t>
  </si>
  <si>
    <t>58-02-0142</t>
  </si>
  <si>
    <t>25/2/58</t>
  </si>
  <si>
    <t>เปลี่ยนเครื่อง 11/11/56  มิเตอร์เริ่ม 34</t>
  </si>
  <si>
    <t>87</t>
  </si>
  <si>
    <t>003025</t>
  </si>
  <si>
    <t>58-04-0170</t>
  </si>
  <si>
    <t>58-03-0139</t>
  </si>
  <si>
    <t>58-06-0008</t>
  </si>
  <si>
    <t>58-07-0013</t>
  </si>
  <si>
    <t>58-09-0121</t>
  </si>
  <si>
    <t>58-08-0083</t>
  </si>
  <si>
    <t>58-12-0109</t>
  </si>
  <si>
    <t>58-11-0121</t>
  </si>
  <si>
    <t>58-10-0134</t>
  </si>
  <si>
    <t>88</t>
  </si>
  <si>
    <t>โรงเรียนภาษาต่างประเทศอินลิงกัว บางแค</t>
  </si>
  <si>
    <t>11R1336</t>
  </si>
  <si>
    <t>275 หมู่ 1 เดอะมอลล์บางแค ชั้น 3 Education Zone ถนนเพชรเกษม บางแค</t>
  </si>
  <si>
    <t>Z5XJBJDCB0002A</t>
  </si>
  <si>
    <t>57-12-0013</t>
  </si>
  <si>
    <t>58-01-0029</t>
  </si>
  <si>
    <t>58-02-0036</t>
  </si>
  <si>
    <t>58-04-0047</t>
  </si>
  <si>
    <t>58-03-0047</t>
  </si>
  <si>
    <t>58-05-0030</t>
  </si>
  <si>
    <t>58-06-0066</t>
  </si>
  <si>
    <t>58-07-0043</t>
  </si>
  <si>
    <t>58-09-0006</t>
  </si>
  <si>
    <t>58-08-0010</t>
  </si>
  <si>
    <t>58-12-0007</t>
  </si>
  <si>
    <t>58-11-0116</t>
  </si>
  <si>
    <t>58-10-0018</t>
  </si>
  <si>
    <t>เปลี่ยนเครื่อง  14/10/56</t>
  </si>
  <si>
    <t>89</t>
  </si>
  <si>
    <t>โรงเรียนภาษาต่างประเทศอินลิงกัว เอสเพอร์นาส</t>
  </si>
  <si>
    <t>11R1419</t>
  </si>
  <si>
    <t>เอสเพอร์นาส พลาซ่า ชั้น 4 ถนนรัชดาภิเษก</t>
  </si>
  <si>
    <t>Z5XJBJED30002B</t>
  </si>
  <si>
    <t>57-12-0072</t>
  </si>
  <si>
    <t>58-01-0042</t>
  </si>
  <si>
    <t>58-02-0006</t>
  </si>
  <si>
    <t>58-04-0101</t>
  </si>
  <si>
    <t>58-03-0019</t>
  </si>
  <si>
    <t>58-05-0027</t>
  </si>
  <si>
    <t>58-06-0007</t>
  </si>
  <si>
    <t>58-07-0084</t>
  </si>
  <si>
    <t>58-09-0025</t>
  </si>
  <si>
    <t>58-08-0003</t>
  </si>
  <si>
    <t>58-12-0110</t>
  </si>
  <si>
    <t>58-11-0120</t>
  </si>
  <si>
    <t>58-10-0071</t>
  </si>
  <si>
    <t>เปลี่ยนเครื่อง 6/8/56 มิเตอร์เริ่ม 0</t>
  </si>
  <si>
    <t>90</t>
  </si>
  <si>
    <t>โรงเรียนภาษาต่างประเทศอินลิงกัว เมเจอร์รัชโยธิน</t>
  </si>
  <si>
    <t>11R1460</t>
  </si>
  <si>
    <t xml:space="preserve">ห้องเลขที่ B309 เมเจอร์ อเวนิว รัชโยธิน </t>
  </si>
  <si>
    <t>Z5XJBJIC70002WJ</t>
  </si>
  <si>
    <t>57-12-0074</t>
  </si>
  <si>
    <t>58-01-0046</t>
  </si>
  <si>
    <t>58-02-0008</t>
  </si>
  <si>
    <t>58-04-0103</t>
  </si>
  <si>
    <t>58-03-0017</t>
  </si>
  <si>
    <t>58-05-0025</t>
  </si>
  <si>
    <t>58-06-0022</t>
  </si>
  <si>
    <t>58-07-0152</t>
  </si>
  <si>
    <t>58-09-0117</t>
  </si>
  <si>
    <t>58-08-0082</t>
  </si>
  <si>
    <t>58-12-0028</t>
  </si>
  <si>
    <t>58-11-0119</t>
  </si>
  <si>
    <t>58-10-0040</t>
  </si>
  <si>
    <t>เปลี่ยนเครื่อง 27/11/56</t>
  </si>
  <si>
    <t>91</t>
  </si>
  <si>
    <t>โรงเรียนภาษาต่างประเทศอินลิงกัว แจ้งวัฒนะ</t>
  </si>
  <si>
    <t>11R1474</t>
  </si>
  <si>
    <t>เซ็นทรัล แจ้งวัฒนะ ชั้น 7 ถนนแจ้งวัฒนะ อ.ปากเกร็ด จ.นนทบุรี</t>
  </si>
  <si>
    <t>Z5XJBJDC50005NK</t>
  </si>
  <si>
    <t>19/6/57</t>
  </si>
  <si>
    <t>เปลี่ยนเครื่อง 30/9/56  มิเตอร์เริ่ม 46,551</t>
  </si>
  <si>
    <t>92</t>
  </si>
  <si>
    <t>57-12-0092</t>
  </si>
  <si>
    <t>58-01-0047</t>
  </si>
  <si>
    <t>58-02-0020</t>
  </si>
  <si>
    <t>58-03-0138</t>
  </si>
  <si>
    <t>25/3/58</t>
  </si>
  <si>
    <t>เปลี่ยนเครื่อง 19/6/57 มิเตอร์เริ่ม 53174</t>
  </si>
  <si>
    <t>93</t>
  </si>
  <si>
    <t>004683</t>
  </si>
  <si>
    <t>58-04-0154</t>
  </si>
  <si>
    <t>58-05-0084</t>
  </si>
  <si>
    <t>58-06-0023</t>
  </si>
  <si>
    <t>22/6/58</t>
  </si>
  <si>
    <t>เปลี่ยนเครื่อง 25/3/58 มิเตอร์เริ่ม 62,838</t>
  </si>
  <si>
    <t>94</t>
  </si>
  <si>
    <t>004822</t>
  </si>
  <si>
    <t>58-07-0164</t>
  </si>
  <si>
    <t>58-09-0116</t>
  </si>
  <si>
    <t>58-08-0081</t>
  </si>
  <si>
    <t>58-12-0115</t>
  </si>
  <si>
    <t>58-11-0118</t>
  </si>
  <si>
    <t>58-10-0003</t>
  </si>
  <si>
    <t>95</t>
  </si>
  <si>
    <t>โรงเรียนภาษาต่างประเทศอินลิงกัว สาขาพาราไดส์พาร์ค</t>
  </si>
  <si>
    <t>11R1523</t>
  </si>
  <si>
    <t>เสรีเซ็นเตอร์ ชั้น4 Education</t>
  </si>
  <si>
    <t>Z5XJBJIC700027</t>
  </si>
  <si>
    <t>57-12-0108</t>
  </si>
  <si>
    <t>58-01-0110</t>
  </si>
  <si>
    <t>58-02-0021</t>
  </si>
  <si>
    <t>58-04-0043</t>
  </si>
  <si>
    <t>58-03-0152</t>
  </si>
  <si>
    <t>58-05-0076</t>
  </si>
  <si>
    <t>58-06-0010</t>
  </si>
  <si>
    <t>58-07-0028</t>
  </si>
  <si>
    <t>58-09-0023</t>
  </si>
  <si>
    <t>58-08-0042</t>
  </si>
  <si>
    <t>58-12-0031</t>
  </si>
  <si>
    <t>58-11-0115</t>
  </si>
  <si>
    <t>58-10-0155</t>
  </si>
  <si>
    <t>เปลี่ยนเครื่อง 26/11/56</t>
  </si>
  <si>
    <t>96</t>
  </si>
  <si>
    <t>Z5XJBJDCB00016</t>
  </si>
  <si>
    <t>57-12-0071</t>
  </si>
  <si>
    <t>58-01-0043</t>
  </si>
  <si>
    <t>58-02-0007</t>
  </si>
  <si>
    <t>58-04-0102</t>
  </si>
  <si>
    <t>58-03-0018</t>
  </si>
  <si>
    <t>58-05-0026</t>
  </si>
  <si>
    <t>58-06-0003</t>
  </si>
  <si>
    <t>58-07-0062</t>
  </si>
  <si>
    <t>58-09-0026</t>
  </si>
  <si>
    <t>58-08-0002</t>
  </si>
  <si>
    <t>58-10-0162</t>
  </si>
  <si>
    <t>30/10/58</t>
  </si>
  <si>
    <t>97</t>
  </si>
  <si>
    <t>โรงเรียนภาษาต่างประเทศอินลิงกัว สาขาแฟชั่นไอส์แลนด์</t>
  </si>
  <si>
    <t>11R1548</t>
  </si>
  <si>
    <t>ศูนย์การค้าแฟชั่นไอส์แลนด์  ชั้น B EDUCATION ZONE</t>
  </si>
  <si>
    <t>Z5XJBJED300028</t>
  </si>
  <si>
    <t>57-12-0016</t>
  </si>
  <si>
    <t>58-01-0040</t>
  </si>
  <si>
    <t>58-02-0127</t>
  </si>
  <si>
    <t>58-04-0049</t>
  </si>
  <si>
    <t>58-03-0104</t>
  </si>
  <si>
    <t>58-05-0050</t>
  </si>
  <si>
    <t>58-06-0002</t>
  </si>
  <si>
    <t>58-07-0130</t>
  </si>
  <si>
    <t>58-09-0022</t>
  </si>
  <si>
    <t>58-08-0011</t>
  </si>
  <si>
    <t>58-12-0008</t>
  </si>
  <si>
    <t>58-11-0161</t>
  </si>
  <si>
    <t>58-10-0072</t>
  </si>
  <si>
    <t>เปลี่ยนเครื่อง 16/7/56 มิเตอร์เริ่ม 0</t>
  </si>
  <si>
    <t>98</t>
  </si>
  <si>
    <t>โรงเรียนภาษาต่างประเทศอินลิงกัว สาขาเซ็นทรัลพระราม 3</t>
  </si>
  <si>
    <t>11R1551</t>
  </si>
  <si>
    <t>ศูนย์การค้าเซ็นทรัลพระราม 3 ชั้น 6 Education Zone</t>
  </si>
  <si>
    <t>Z5XJBJED30002K</t>
  </si>
  <si>
    <t>57-12-0070</t>
  </si>
  <si>
    <t>58-01-0012</t>
  </si>
  <si>
    <t>58-02-0038</t>
  </si>
  <si>
    <t>58-04-0051</t>
  </si>
  <si>
    <t>58-03-0043</t>
  </si>
  <si>
    <t>58-05-0031</t>
  </si>
  <si>
    <t>58-06-0160</t>
  </si>
  <si>
    <t>58-07-0063</t>
  </si>
  <si>
    <t>58-09-0036</t>
  </si>
  <si>
    <t>58-08-0043</t>
  </si>
  <si>
    <t>58-12-0147</t>
  </si>
  <si>
    <t>58-11-0164</t>
  </si>
  <si>
    <t>58-10-0042</t>
  </si>
  <si>
    <t>เปลี่ยนเครื่อง 17/7/56 มิเตอร์ เริ่ม 0   เปลี่ยนเมมบอร์ด พ.ย. 58 มิเตอร์เริ่ม 69,365</t>
  </si>
  <si>
    <t>99</t>
  </si>
  <si>
    <t>โรงเรียนภาษาต่างประเทศอินลิงกัว สาขาเซ็นทรัล รัตนาธิเบศน์</t>
  </si>
  <si>
    <t>11R1547</t>
  </si>
  <si>
    <t>ศูนย์การค้าเซ็นทรัลรัตนาธิเบศน์ ชั้น 3 Education Zone (ใกล้ศูนย์อาหาร)</t>
  </si>
  <si>
    <t>Z5XJBJED30002L</t>
  </si>
  <si>
    <t>57-12-0012</t>
  </si>
  <si>
    <t>58-01-0028</t>
  </si>
  <si>
    <t>58-02-0023</t>
  </si>
  <si>
    <t>58-04-0050</t>
  </si>
  <si>
    <t>58-03-0044</t>
  </si>
  <si>
    <t>58-05-0095</t>
  </si>
  <si>
    <t>58-06-0011</t>
  </si>
  <si>
    <t>58-07-0011</t>
  </si>
  <si>
    <t>58-09-0024</t>
  </si>
  <si>
    <t>58-08-0146</t>
  </si>
  <si>
    <t>58-12-0032</t>
  </si>
  <si>
    <t>58-11-0029</t>
  </si>
  <si>
    <t>58-10-0004</t>
  </si>
  <si>
    <t>เปลี่ยนเครื่อง 30/7/56 มิเตอร์เริ่ม 0</t>
  </si>
  <si>
    <t>100</t>
  </si>
  <si>
    <t>โรงเรียนภาษาต่างประเทศอินลิงกัว สาขาสยามพารากอน</t>
  </si>
  <si>
    <t>11R1550</t>
  </si>
  <si>
    <t>ศูนย์การค้าสยามพารากอน ชั้น 4 Education Zone</t>
  </si>
  <si>
    <t>Z5XJBJED30003H</t>
  </si>
  <si>
    <t>57-12-0014</t>
  </si>
  <si>
    <t>58-01-0013</t>
  </si>
  <si>
    <t>58-02-0011</t>
  </si>
  <si>
    <t>58-04-0045</t>
  </si>
  <si>
    <t>58-03-0014</t>
  </si>
  <si>
    <t>58-05-0032</t>
  </si>
  <si>
    <t>58-06-0024</t>
  </si>
  <si>
    <t>58-07-0012</t>
  </si>
  <si>
    <t>21/7/58</t>
  </si>
  <si>
    <t>101</t>
  </si>
  <si>
    <t>โรงเรียนภาษาต่างประเทศอินลิงกัว สาขาซีคอนบางแค</t>
  </si>
  <si>
    <t>11R1581</t>
  </si>
  <si>
    <t>ห้องเลขที่ 3543 ชั้น 3 607 ถ.เพชรเกษม แขวงบางหว้า เขภาษีเจริญ กรุงเทพฯ</t>
  </si>
  <si>
    <t>Z5XJBJIC70003D</t>
  </si>
  <si>
    <t>15/5/57</t>
  </si>
  <si>
    <t>ส่งเครื่อง 18/2/56</t>
  </si>
  <si>
    <t>102</t>
  </si>
  <si>
    <t>Z5XJBJIC70005T</t>
  </si>
  <si>
    <t>58-09-0082</t>
  </si>
  <si>
    <t>58-08-0160</t>
  </si>
  <si>
    <t>2/9/58</t>
  </si>
  <si>
    <t xml:space="preserve">เปลี่ยนเครื่อง มิเตอร์ เริ่มต้น 110,144   มิเตอร์ 24/8/58 116014 </t>
  </si>
  <si>
    <t>103</t>
  </si>
  <si>
    <t>500736</t>
  </si>
  <si>
    <t>58-12-0113</t>
  </si>
  <si>
    <t>58-11-0027</t>
  </si>
  <si>
    <t>58-10-0016</t>
  </si>
  <si>
    <t>เปลี่ยนเครื่อง 2/9/58 มิเตอร์ 39</t>
  </si>
  <si>
    <t>104</t>
  </si>
  <si>
    <t>Z5XJBJDCB0000WK</t>
  </si>
  <si>
    <t>57-12-0132</t>
  </si>
  <si>
    <t>58-01-0030</t>
  </si>
  <si>
    <t>58-02-0037</t>
  </si>
  <si>
    <t>58-04-0046</t>
  </si>
  <si>
    <t>58-03-0048</t>
  </si>
  <si>
    <t>58-05-0033</t>
  </si>
  <si>
    <t>58-06-0067</t>
  </si>
  <si>
    <t>58-07-0044</t>
  </si>
  <si>
    <t>58-09-0007</t>
  </si>
  <si>
    <t>58-08-0021</t>
  </si>
  <si>
    <t>58-12-0006</t>
  </si>
  <si>
    <t>58-11-0030</t>
  </si>
  <si>
    <t>58-10-0017</t>
  </si>
  <si>
    <t>เปลี่ยนเครื่อง 16/6/57</t>
  </si>
  <si>
    <t>105</t>
  </si>
  <si>
    <t>โรงเรียนสตาร์เมคเกอร์ สาขารัชโยธิน</t>
  </si>
  <si>
    <t>11R1461</t>
  </si>
  <si>
    <t>ห้องเลขที่ B308 เมเจอร์ อเวนิว รัชโยธิน ถนนรัชดาภิเษก</t>
  </si>
  <si>
    <t>350K6DH</t>
  </si>
  <si>
    <t>57-12-0073</t>
  </si>
  <si>
    <t>58-01-0057</t>
  </si>
  <si>
    <t>58-02-0010</t>
  </si>
  <si>
    <t>58-03-0033</t>
  </si>
  <si>
    <t>16/3/58</t>
  </si>
  <si>
    <t>เปลี่ยนเครื่อง 12/11/56</t>
  </si>
  <si>
    <t>106</t>
  </si>
  <si>
    <t>โรงเรียนสตาร์เมคเกอร์ เซ็นทรัลซิตี้ทาวเวอน์ สาขาบางนา</t>
  </si>
  <si>
    <t>11R1471</t>
  </si>
  <si>
    <t>ศูนย์การค้าเซ็นทรัลบางนา ชั้น 21</t>
  </si>
  <si>
    <t>21/3/57</t>
  </si>
  <si>
    <t>107</t>
  </si>
  <si>
    <t>ZDFJBJFD90000GV</t>
  </si>
  <si>
    <t>58-04-0162</t>
  </si>
  <si>
    <t>58-05-0051</t>
  </si>
  <si>
    <t>58-06-0033</t>
  </si>
  <si>
    <t>58-07-0153</t>
  </si>
  <si>
    <t>58-09-0120</t>
  </si>
  <si>
    <t>58-08-0066</t>
  </si>
  <si>
    <t>58-12-0037</t>
  </si>
  <si>
    <t>58-11-0160</t>
  </si>
  <si>
    <t>58-10-0054</t>
  </si>
  <si>
    <t>108</t>
  </si>
  <si>
    <t>3505R03</t>
  </si>
  <si>
    <t>57-12-0067</t>
  </si>
  <si>
    <t>58-01-0058</t>
  </si>
  <si>
    <t>58-02-0002</t>
  </si>
  <si>
    <t>58-04-0106</t>
  </si>
  <si>
    <t>58-03-0032</t>
  </si>
  <si>
    <t>58-05-0040</t>
  </si>
  <si>
    <t>58-06-0034</t>
  </si>
  <si>
    <t>58-07-0083</t>
  </si>
  <si>
    <t>58-09-0144</t>
  </si>
  <si>
    <t>58-08-0080</t>
  </si>
  <si>
    <t>58-12-0038</t>
  </si>
  <si>
    <t>58-11-0159</t>
  </si>
  <si>
    <t>58-10-0024</t>
  </si>
  <si>
    <t xml:space="preserve">เปลี่ยนเครื่อง 26/3/57 </t>
  </si>
  <si>
    <t>109</t>
  </si>
  <si>
    <t>โรงเรียนสตาร์เมคเกอร์ สาขาพารากอน</t>
  </si>
  <si>
    <t>11R1487</t>
  </si>
  <si>
    <t>ศูนย์การค้าพารากอน ชั้น 4</t>
  </si>
  <si>
    <t>350K6DV</t>
  </si>
  <si>
    <t>57-12-0036</t>
  </si>
  <si>
    <t>58-01-0025</t>
  </si>
  <si>
    <t>58-02-0014</t>
  </si>
  <si>
    <t>58-04-0042</t>
  </si>
  <si>
    <t>58-03-0031</t>
  </si>
  <si>
    <t>58-05-0039</t>
  </si>
  <si>
    <t>58-06-0031</t>
  </si>
  <si>
    <t>58-07-0019</t>
  </si>
  <si>
    <t>58-09-0038</t>
  </si>
  <si>
    <t>58-08-0041</t>
  </si>
  <si>
    <t>58-12-0040</t>
  </si>
  <si>
    <t>58-11-0102</t>
  </si>
  <si>
    <t>58-10-0025</t>
  </si>
  <si>
    <t>110</t>
  </si>
  <si>
    <t>โรงเรียนสตาร์เมคเกอร์ สาขาแจ้งวัฒนะ</t>
  </si>
  <si>
    <t>11R1508</t>
  </si>
  <si>
    <t>เซ็นทรัลแจ้งวัฒนะ ห้อง 725 ชั้น 7</t>
  </si>
  <si>
    <t>350K6LH</t>
  </si>
  <si>
    <t>57-12-0093</t>
  </si>
  <si>
    <t>58-01-0056</t>
  </si>
  <si>
    <t>58-02-0018</t>
  </si>
  <si>
    <t>58-04-0040</t>
  </si>
  <si>
    <t>58-03-0090</t>
  </si>
  <si>
    <t>58-05-0086</t>
  </si>
  <si>
    <t>58-06-0032</t>
  </si>
  <si>
    <t>58-07-0089</t>
  </si>
  <si>
    <t>58-09-0164</t>
  </si>
  <si>
    <t>58-08-0079</t>
  </si>
  <si>
    <t>8/9/58</t>
  </si>
  <si>
    <t>เปลี่ยนเครื่อง 22/11/56</t>
  </si>
  <si>
    <t>111</t>
  </si>
  <si>
    <t>Z5XJBJDCB00015</t>
  </si>
  <si>
    <t>58-12-0041</t>
  </si>
  <si>
    <t>58-11-0165</t>
  </si>
  <si>
    <t>58-10-0005</t>
  </si>
  <si>
    <t>เปลี่ยนเครื่อง 8/9/58 มิเตอร์เริ่ม 115,990</t>
  </si>
  <si>
    <t>112</t>
  </si>
  <si>
    <t>โรงเรียนสตาร์เมคเกอร์ สาขาเดอะมอลล์งามวงศ์วาน</t>
  </si>
  <si>
    <t>11R1546</t>
  </si>
  <si>
    <t>ศูนย์การค้าเดอะมอลล์งามวงศ์วาน ชั้น 10 ตรงข้าม โรงเรียนสยามกลการ</t>
  </si>
  <si>
    <t>350K710</t>
  </si>
  <si>
    <t>57-12-0037</t>
  </si>
  <si>
    <t>58-01-0059</t>
  </si>
  <si>
    <t>58-02-0019</t>
  </si>
  <si>
    <t>58-04-0041</t>
  </si>
  <si>
    <t>58-03-0052</t>
  </si>
  <si>
    <t>58-05-0085</t>
  </si>
  <si>
    <t>58-06-0149</t>
  </si>
  <si>
    <t>58-07-0154</t>
  </si>
  <si>
    <t>58-09-0031</t>
  </si>
  <si>
    <t>58-08-0067</t>
  </si>
  <si>
    <t>58-12-0039</t>
  </si>
  <si>
    <t>58-11-0103</t>
  </si>
  <si>
    <t>58-10-0055</t>
  </si>
  <si>
    <t>113</t>
  </si>
  <si>
    <t>ECC (THAILAND) สาขาแจ้งวัฒนะ</t>
  </si>
  <si>
    <t>11R1477</t>
  </si>
  <si>
    <t>เซ็นทรัล แจ้งวัฒนะ ชั้น 7 ห้องเลขที่ 711 ถนนแจ้งวัฒนะ</t>
  </si>
  <si>
    <t>Z5XJBJIC70003VE</t>
  </si>
  <si>
    <t>57-12-0094</t>
  </si>
  <si>
    <t>58-01-0048</t>
  </si>
  <si>
    <t>58-02-0017</t>
  </si>
  <si>
    <t>58-04-0012</t>
  </si>
  <si>
    <t>58-03-0038</t>
  </si>
  <si>
    <t>58-05-0082</t>
  </si>
  <si>
    <t>58-06-0028</t>
  </si>
  <si>
    <t>58-07-0088</t>
  </si>
  <si>
    <t>58-09-0118</t>
  </si>
  <si>
    <t>58-08-0077</t>
  </si>
  <si>
    <t>58-12-0046</t>
  </si>
  <si>
    <t>58-11-0163</t>
  </si>
  <si>
    <t>58-10-0001</t>
  </si>
  <si>
    <t>เปลี่ยนเครื่อง 18/12/56  มิเตอร์เริ่ม 51748</t>
  </si>
  <si>
    <t>114</t>
  </si>
  <si>
    <t>ECC (THAILAND) สาขาศรีนครินทร์</t>
  </si>
  <si>
    <t>11R1478</t>
  </si>
  <si>
    <t>โลตัสศรีนครินทร์ ห้องเลขที่ 304 ถนนศรีนครินทร์</t>
  </si>
  <si>
    <t>Z5XJBJED30001M</t>
  </si>
  <si>
    <t>57-12-0047</t>
  </si>
  <si>
    <t>58-01-0051</t>
  </si>
  <si>
    <t>58-02-0029</t>
  </si>
  <si>
    <t>58-04-0093</t>
  </si>
  <si>
    <t>58-03-0027</t>
  </si>
  <si>
    <t>58-05-0013</t>
  </si>
  <si>
    <t>58-06-0136</t>
  </si>
  <si>
    <t>58-07-0037</t>
  </si>
  <si>
    <t>58-09-0068</t>
  </si>
  <si>
    <t>58-08-0038</t>
  </si>
  <si>
    <t>58-12-0131</t>
  </si>
  <si>
    <t>58-11-0162</t>
  </si>
  <si>
    <t>58-10-0013</t>
  </si>
  <si>
    <t>เปลี่ยนเครื่อง 11/6/56 มิเตอร์เริ่ม 0  เปลี่ยนเมมบอร์ด 20/10/58 มิเตอร์เริ่ม 92,542</t>
  </si>
  <si>
    <t>115</t>
  </si>
  <si>
    <t>ECC (THAILAND) สาขาบิ๊กซีลาดพร้าว</t>
  </si>
  <si>
    <t>11R1517</t>
  </si>
  <si>
    <t>บิ๊กซี ลาดพร้าว ชั้น 2</t>
  </si>
  <si>
    <t>Z5XJBJED30003E</t>
  </si>
  <si>
    <t>57-12-0069</t>
  </si>
  <si>
    <t>58-01-0020</t>
  </si>
  <si>
    <t>58-02-0009</t>
  </si>
  <si>
    <t>58-04-0094</t>
  </si>
  <si>
    <t>58-03-0025</t>
  </si>
  <si>
    <t>58-05-0014</t>
  </si>
  <si>
    <t>58-06-0128</t>
  </si>
  <si>
    <t>58-07-0161</t>
  </si>
  <si>
    <t>58-09-0073</t>
  </si>
  <si>
    <t>58-08-0119</t>
  </si>
  <si>
    <t>58-12-0033</t>
  </si>
  <si>
    <t>58-11-0019</t>
  </si>
  <si>
    <t>58-10-0070</t>
  </si>
  <si>
    <t>เปลี่ยนเครื่อง 19/7/56 มิเตอร์เริ่ม 0</t>
  </si>
  <si>
    <t>116</t>
  </si>
  <si>
    <t>ECC (THAILAND) สาขาเดอะมอลล์บางแค</t>
  </si>
  <si>
    <t>11R1532</t>
  </si>
  <si>
    <t>ศูนย์การค้าเดอะมอลล์บางแค ชั้น 2 โซนด้านหน้าตรงข้ามแบล็คแคนย่อน</t>
  </si>
  <si>
    <t>Z5XJBJDCB00026</t>
  </si>
  <si>
    <t>57-12-0033</t>
  </si>
  <si>
    <t>58-01-0036</t>
  </si>
  <si>
    <t>58-02-0032</t>
  </si>
  <si>
    <t>58-04-0054</t>
  </si>
  <si>
    <t>58-03-0040</t>
  </si>
  <si>
    <t>58-05-0017</t>
  </si>
  <si>
    <t>58-06-0166</t>
  </si>
  <si>
    <t>58-07-0035</t>
  </si>
  <si>
    <t>58-09-0002</t>
  </si>
  <si>
    <t>58-08-0006</t>
  </si>
  <si>
    <t>58-12-0004</t>
  </si>
  <si>
    <t>58-11-0101</t>
  </si>
  <si>
    <t>58-10-0006</t>
  </si>
  <si>
    <t xml:space="preserve">เปลี่ยนเครื่อง 14/10/56  มิเตอร์เริ่ม 0 , มีการเปลี่ยนเมมบอร์ด  เดือน 2/57 </t>
  </si>
  <si>
    <t>117</t>
  </si>
  <si>
    <t>ECC (THAILAND) สาขาเซ็นทรัลซิตี้บางนา</t>
  </si>
  <si>
    <t>11R1535</t>
  </si>
  <si>
    <t>ศูนย์การค้าเซ็นทรัลซิตี้บางนา ชั้น G หลัง Mc Donald</t>
  </si>
  <si>
    <t>Z5XJBJAC700010Z</t>
  </si>
  <si>
    <t>57-12-0054</t>
  </si>
  <si>
    <t>58-01-0050</t>
  </si>
  <si>
    <t>58-02-0005</t>
  </si>
  <si>
    <t>58-04-0105</t>
  </si>
  <si>
    <t>58-03-0024</t>
  </si>
  <si>
    <t>58-05-0012</t>
  </si>
  <si>
    <t>58-06-0026</t>
  </si>
  <si>
    <t>58-07-0032</t>
  </si>
  <si>
    <t>58-09-0145</t>
  </si>
  <si>
    <t>58-08-0078</t>
  </si>
  <si>
    <t>58-12-0034</t>
  </si>
  <si>
    <t>58-11-0113</t>
  </si>
  <si>
    <t>58-10-0011</t>
  </si>
  <si>
    <t>118</t>
  </si>
  <si>
    <t>ECC (THAILAND) สาขาเซ็นทรัลปิ่นเกล้า</t>
  </si>
  <si>
    <t>11R1534</t>
  </si>
  <si>
    <t>ศูนย์การค้าเซ็นทรัลปิ่นเกล้า ชั้น 4 อาคาร A</t>
  </si>
  <si>
    <t>Z5XJBAHC100020B</t>
  </si>
  <si>
    <t>57-12-0035</t>
  </si>
  <si>
    <t>58-01-0016</t>
  </si>
  <si>
    <t>16/1/58</t>
  </si>
  <si>
    <t>เปลี่ยนเครื่อง 20/9/56 มิเตอร์เริ่ม 10,264</t>
  </si>
  <si>
    <t>119</t>
  </si>
  <si>
    <t>ECC (THAILAND) สาขาเซ็นทรัลพระราม 2</t>
  </si>
  <si>
    <t>11R1543</t>
  </si>
  <si>
    <t>ศูนย์การค้าเซ็นทรัลพระราม 2 ชั้น 3 โซนการศึกษา</t>
  </si>
  <si>
    <t>11R100534</t>
  </si>
  <si>
    <t>Z5XJBJIC70002JZ</t>
  </si>
  <si>
    <t>17/11/57</t>
  </si>
  <si>
    <t>เปลี่ยนเครื่อง 11/6/56 มิเตอร์เริ่ม 20960</t>
  </si>
  <si>
    <t>120</t>
  </si>
  <si>
    <t>Z5XJBJAD200008A</t>
  </si>
  <si>
    <t>58-02-0131</t>
  </si>
  <si>
    <t>58-04-0058</t>
  </si>
  <si>
    <t>58-03-0021</t>
  </si>
  <si>
    <t>58-05-0015</t>
  </si>
  <si>
    <t>58-06-0053</t>
  </si>
  <si>
    <t>58-07-0033</t>
  </si>
  <si>
    <t>58-09-0004</t>
  </si>
  <si>
    <t>58-08-0017</t>
  </si>
  <si>
    <t>58-12-0047</t>
  </si>
  <si>
    <t>58-11-0021</t>
  </si>
  <si>
    <t>58-10-0049</t>
  </si>
  <si>
    <t>เปลี่ยนเมมบอร์ด 4/2/58   จำนวน 8131</t>
  </si>
  <si>
    <t>121</t>
  </si>
  <si>
    <t>Z5XJBJED30001JF</t>
  </si>
  <si>
    <t>58-01-0018</t>
  </si>
  <si>
    <t>58-02-0143</t>
  </si>
  <si>
    <t>58-04-0055</t>
  </si>
  <si>
    <t>58-03-0020</t>
  </si>
  <si>
    <t>22/4/58</t>
  </si>
  <si>
    <t>122</t>
  </si>
  <si>
    <t>Z35HB1CB900128B</t>
  </si>
  <si>
    <t>58-05-0168</t>
  </si>
  <si>
    <t>58-06-0051</t>
  </si>
  <si>
    <t>58-07-0059</t>
  </si>
  <si>
    <t>58-09-0081</t>
  </si>
  <si>
    <t>58-08-0019</t>
  </si>
  <si>
    <t>1/9/58</t>
  </si>
  <si>
    <t>ตอนยกเครื่องกลับ มิเตอร์ดูไม่ได้</t>
  </si>
  <si>
    <t>123</t>
  </si>
  <si>
    <t>001443</t>
  </si>
  <si>
    <t>58-12-0016</t>
  </si>
  <si>
    <t>58-11-0026</t>
  </si>
  <si>
    <t>58-10-0012</t>
  </si>
  <si>
    <t>เปลี่ยนเครื่อง 31/8/58 มิเตอร์ 13</t>
  </si>
  <si>
    <t>124</t>
  </si>
  <si>
    <t>ECC (THAILAND) สาขาเซ็นทรัลพลาซ่ารัชดา พระราม 3</t>
  </si>
  <si>
    <t>11R1542</t>
  </si>
  <si>
    <t>ศูนย์การค้าเซ็นทรัลพลาซ่า พระราม 3 ชั้น 6 ติดลิฟท์แก้ว</t>
  </si>
  <si>
    <t>Z5XJBJIC70003Y</t>
  </si>
  <si>
    <t>57-12-0068</t>
  </si>
  <si>
    <t>58-01-0019</t>
  </si>
  <si>
    <t>58-02-0030</t>
  </si>
  <si>
    <t>58-04-0014</t>
  </si>
  <si>
    <t>58-03-0036</t>
  </si>
  <si>
    <t>58-05-0020</t>
  </si>
  <si>
    <t>58-06-0129</t>
  </si>
  <si>
    <t>58-07-0058</t>
  </si>
  <si>
    <t>58-09-0037</t>
  </si>
  <si>
    <t>58-08-0039</t>
  </si>
  <si>
    <t>58-12-0035</t>
  </si>
  <si>
    <t>58-11-0091</t>
  </si>
  <si>
    <t>58-10-0045</t>
  </si>
  <si>
    <t>เปลี่ยนเครื่อง 28/11/56</t>
  </si>
  <si>
    <t>125</t>
  </si>
  <si>
    <t>ECC (THAILAND) สาขาฟิวเจอร์ปาร์ครังสิต</t>
  </si>
  <si>
    <t>11R1531</t>
  </si>
  <si>
    <t>ศูนย์การค้าฟิวเจอร์พาร์ครังสิต ชั้นลอยของชั้น 3 โซนแคมปัส 1</t>
  </si>
  <si>
    <t>Z5XJBJDC50001A</t>
  </si>
  <si>
    <t>57-12-0021</t>
  </si>
  <si>
    <t>58-01-0087</t>
  </si>
  <si>
    <t>58-02-0069</t>
  </si>
  <si>
    <t>58-04-0153</t>
  </si>
  <si>
    <t>58-03-0049</t>
  </si>
  <si>
    <t>58-05-0169</t>
  </si>
  <si>
    <t>58-06-0006</t>
  </si>
  <si>
    <t>58-07/0017</t>
  </si>
  <si>
    <t>58-09-0122</t>
  </si>
  <si>
    <t>58-08-0076</t>
  </si>
  <si>
    <t>58-12-0092</t>
  </si>
  <si>
    <t>58-11-0094</t>
  </si>
  <si>
    <t>58-10-0137</t>
  </si>
  <si>
    <t>เปลี่ยนเครื่อง 11/11/56</t>
  </si>
  <si>
    <t>126</t>
  </si>
  <si>
    <t>ECC (THAILAND) สาขาเดอะมอลล์งามวงศ์วาน</t>
  </si>
  <si>
    <t>11R1545</t>
  </si>
  <si>
    <t>ศูนย์การค้าเดอะมอลล์งามวงศ์วาน ชั้น 4 ติดลานจอดรถ</t>
  </si>
  <si>
    <t>Z5XJBJADZ0001D</t>
  </si>
  <si>
    <t>22/10/57</t>
  </si>
  <si>
    <t>เปลี่ยนเครื่อง 10/10/56    เปลี่ยนเมมบอร์ด 22/10/57 มิเตอร์เริ่ม 24</t>
  </si>
  <si>
    <t>127</t>
  </si>
  <si>
    <t>57-12-0034</t>
  </si>
  <si>
    <t>58-01-0052</t>
  </si>
  <si>
    <t>58-02-0016</t>
  </si>
  <si>
    <t>58-04-0011</t>
  </si>
  <si>
    <t>58-03-0037</t>
  </si>
  <si>
    <t>58-05-0083</t>
  </si>
  <si>
    <t>58-06-0135</t>
  </si>
  <si>
    <t>58-07-0151</t>
  </si>
  <si>
    <t>58-09-0029</t>
  </si>
  <si>
    <t>58-08-0075</t>
  </si>
  <si>
    <t>58-12-0036</t>
  </si>
  <si>
    <t>58-11-0093</t>
  </si>
  <si>
    <t>58-10-0047</t>
  </si>
  <si>
    <t>เปลี่ยนเมมบอร์ด 22/10/57 มิเตอร์เริ่ม 24</t>
  </si>
  <si>
    <t>128</t>
  </si>
  <si>
    <t>ECC (THAILAND) สาขาปากน้ำ</t>
  </si>
  <si>
    <t>11R1540</t>
  </si>
  <si>
    <t>ปากน้ำ สมุทรปราการ ติดกับ 7-ELEVEN ก่อนถึงวัดกลาง</t>
  </si>
  <si>
    <t>Z5XJBJIC70001Z</t>
  </si>
  <si>
    <t>57-12-0063</t>
  </si>
  <si>
    <t>58-01-0080</t>
  </si>
  <si>
    <t>58-02-0146</t>
  </si>
  <si>
    <t>58-04-0142</t>
  </si>
  <si>
    <t>58-03-0155</t>
  </si>
  <si>
    <t>58-05-0077</t>
  </si>
  <si>
    <t>58-06-0127</t>
  </si>
  <si>
    <t>58-07-0150</t>
  </si>
  <si>
    <t>58-09-0157</t>
  </si>
  <si>
    <t>58-08-0016</t>
  </si>
  <si>
    <t>58-12-0091</t>
  </si>
  <si>
    <t>58-11-0025</t>
  </si>
  <si>
    <t>58-10-0010</t>
  </si>
  <si>
    <t>เปลี่ยนเครื่อง 2/12/56</t>
  </si>
  <si>
    <t>129</t>
  </si>
  <si>
    <t>ECC (THAILAND) สาขาเดอะมอลล์รามคำแหง</t>
  </si>
  <si>
    <t>11R1538</t>
  </si>
  <si>
    <t>ศูนย์การค้าเดอะมอลล์รามคำแหง ชั้น 3 ติดลานจอดรถ</t>
  </si>
  <si>
    <t>57-12-0019</t>
  </si>
  <si>
    <t>58-01-0081</t>
  </si>
  <si>
    <t>58-02-0034</t>
  </si>
  <si>
    <t>58-04-0016</t>
  </si>
  <si>
    <t>58-03-0130</t>
  </si>
  <si>
    <t>21/4/58</t>
  </si>
  <si>
    <t>เปลี่ยนเครื่อง 9/12/56 ใบยืม LO56039</t>
  </si>
  <si>
    <t>130</t>
  </si>
  <si>
    <t>ECC (THAILAND) สาขาเซ็นทรัลรัตนาธิเบศน์</t>
  </si>
  <si>
    <t>11R1530</t>
  </si>
  <si>
    <t>ศูนย์การค้าเซ็นทรัล รัตนาธิเบศน์ ชั้น 3 โซน EDUCATION</t>
  </si>
  <si>
    <t>Z5XJBJED30003C</t>
  </si>
  <si>
    <t>57-12-0020</t>
  </si>
  <si>
    <t>58-01-0049</t>
  </si>
  <si>
    <t>58-02-0015</t>
  </si>
  <si>
    <t>58-04-0060</t>
  </si>
  <si>
    <t>58-03-0039</t>
  </si>
  <si>
    <t>58-05-0096</t>
  </si>
  <si>
    <t>58-06-0025</t>
  </si>
  <si>
    <t>58-07-0015</t>
  </si>
  <si>
    <t>58-09-0028</t>
  </si>
  <si>
    <t>58-08-0145</t>
  </si>
  <si>
    <t>58-12-0045</t>
  </si>
  <si>
    <t>58-11-0022</t>
  </si>
  <si>
    <t>58-10-0002</t>
  </si>
  <si>
    <t>131</t>
  </si>
  <si>
    <t>ECC (THAILAND) สาขาโลตัสปิ่นเกล้า</t>
  </si>
  <si>
    <t>11R1541</t>
  </si>
  <si>
    <t>ศูนย์การค้าโลตัสปิ่นเกล้า ชั้น 4</t>
  </si>
  <si>
    <t>Z5XJBJDC50004VE</t>
  </si>
  <si>
    <t>57-12-0096</t>
  </si>
  <si>
    <t>58-01-0015</t>
  </si>
  <si>
    <t>58-02-0027</t>
  </si>
  <si>
    <t>58-04-0059</t>
  </si>
  <si>
    <t>58-03-0023</t>
  </si>
  <si>
    <t>58-05-0016</t>
  </si>
  <si>
    <t>58-06-0052</t>
  </si>
  <si>
    <t>58-07-0165</t>
  </si>
  <si>
    <t>58-09-0005</t>
  </si>
  <si>
    <t>58-08-0020</t>
  </si>
  <si>
    <t>58-12-0048</t>
  </si>
  <si>
    <t>58-11-0023</t>
  </si>
  <si>
    <t>58-10-0048</t>
  </si>
  <si>
    <t>เปลี่ยนเครื่อง 11/12/56 เริ่ม 0  เปลี่ยนเมมบอร์ด 20/7/58</t>
  </si>
  <si>
    <t>132</t>
  </si>
  <si>
    <t>ECC (THAILAND) สาขาโลตัสสุขาภิบาล 1</t>
  </si>
  <si>
    <t>11R1537</t>
  </si>
  <si>
    <t>โลตัสสุขาภิบาล 1 ชั้น 2 หน้าฟูดท์เซ็นเตอร์</t>
  </si>
  <si>
    <t>Z5XJBJIC70001K</t>
  </si>
  <si>
    <t>57-12-0053</t>
  </si>
  <si>
    <t>58-01-0055</t>
  </si>
  <si>
    <t>58-02-0144</t>
  </si>
  <si>
    <t>58-04-0057</t>
  </si>
  <si>
    <t>58-03-0127</t>
  </si>
  <si>
    <t>58-05-0117</t>
  </si>
  <si>
    <t>58-06-0134</t>
  </si>
  <si>
    <t>58-07-0121</t>
  </si>
  <si>
    <t>58-09-0042</t>
  </si>
  <si>
    <t>58-08-0012</t>
  </si>
  <si>
    <t>58-12-0002</t>
  </si>
  <si>
    <t>58-11-0095</t>
  </si>
  <si>
    <t>58-10-0089</t>
  </si>
  <si>
    <t>133</t>
  </si>
  <si>
    <t>ECC (THAILAND) สาขาเดอะมอลล์ท่าพระ</t>
  </si>
  <si>
    <t>11R1533</t>
  </si>
  <si>
    <t>ศูนย์การค้าเดอะมอลล์ท่าพระ ชั้น 3</t>
  </si>
  <si>
    <t>Z5XJBJDC50001VB</t>
  </si>
  <si>
    <t>57-12-0095</t>
  </si>
  <si>
    <t>58-01-0034</t>
  </si>
  <si>
    <t>58-02-0028</t>
  </si>
  <si>
    <t>58-04-0017</t>
  </si>
  <si>
    <t>58-03-0022</t>
  </si>
  <si>
    <t>58-05-0018</t>
  </si>
  <si>
    <t>58-06-0130</t>
  </si>
  <si>
    <t>58-07-0111</t>
  </si>
  <si>
    <t>58-09-0027</t>
  </si>
  <si>
    <t>58-08-0055</t>
  </si>
  <si>
    <t>58-12-0005</t>
  </si>
  <si>
    <t>58-11-0090</t>
  </si>
  <si>
    <t>58-10-0044</t>
  </si>
  <si>
    <t>เปลี่ยนเครื่อง 19/9/56 มิเตอร์เริ่ม 10,085  มิเตอร์เริ่ม 23,112</t>
  </si>
  <si>
    <t>134</t>
  </si>
  <si>
    <t>ECC (THAILAND) สาขาเดอะมอลล์บางกะปิ</t>
  </si>
  <si>
    <t>11R1539</t>
  </si>
  <si>
    <t>ศูนย์การค้าเดอะมอลล์บางกะปิ ชั้น 4 ติดสวนน้ำ</t>
  </si>
  <si>
    <t>Z5XJBJIC700023D</t>
  </si>
  <si>
    <t>57-12-0055</t>
  </si>
  <si>
    <t>58-01-0053</t>
  </si>
  <si>
    <t>58-02-0152</t>
  </si>
  <si>
    <t>58-04-0015</t>
  </si>
  <si>
    <t>58-03-0026</t>
  </si>
  <si>
    <t>58-05-0116</t>
  </si>
  <si>
    <t>58-06-0005</t>
  </si>
  <si>
    <t>58-07-0160</t>
  </si>
  <si>
    <t>58-09-0043</t>
  </si>
  <si>
    <t>58-08-0005</t>
  </si>
  <si>
    <t>58-12-0003</t>
  </si>
  <si>
    <t>58-11-0092</t>
  </si>
  <si>
    <t>58-10-0046</t>
  </si>
  <si>
    <t>เปลี่ยนเครื่อง 24/10/56</t>
  </si>
  <si>
    <t>135</t>
  </si>
  <si>
    <t>ECC (THAILAND) สาขาแฟชั่นไอส์แลนด์</t>
  </si>
  <si>
    <t>11R1544</t>
  </si>
  <si>
    <t>ศูนย์การค้าแฟชั่นไอส์แลนด์ ชั้น B EDUCATION ZONE</t>
  </si>
  <si>
    <t>Z5XJBJDC500057P</t>
  </si>
  <si>
    <t>24/10/57</t>
  </si>
  <si>
    <t>เปลี่ยนเครื่อง 30/9/56 มิเตอร์เริ่ม 14,189</t>
  </si>
  <si>
    <t>136</t>
  </si>
  <si>
    <t>57-12-0030</t>
  </si>
  <si>
    <t>58-01-0054</t>
  </si>
  <si>
    <t>58-02-0124</t>
  </si>
  <si>
    <t>58-04-0056</t>
  </si>
  <si>
    <t>58-03-0105</t>
  </si>
  <si>
    <t>58-05-0052</t>
  </si>
  <si>
    <t>58-06-0004</t>
  </si>
  <si>
    <t>58-07-0129</t>
  </si>
  <si>
    <t>58-09-0079</t>
  </si>
  <si>
    <t>58-08-0013</t>
  </si>
  <si>
    <t>58-12-0001</t>
  </si>
  <si>
    <t>58-11-0096</t>
  </si>
  <si>
    <t>58-10-0069</t>
  </si>
  <si>
    <t>เปลี่ยนเมมบอร์ด  มิเตอร์เริ่ม 1597</t>
  </si>
  <si>
    <t>137</t>
  </si>
  <si>
    <t>ECC (THAILAND) สาขาสยามพารากอน</t>
  </si>
  <si>
    <t>11R1569</t>
  </si>
  <si>
    <t>ศูนย์การค้าสยามพารากอน ถนนพระราม 1 ห้อง 4A10</t>
  </si>
  <si>
    <t>Z5XJBJED300020K</t>
  </si>
  <si>
    <t>57-12-0032</t>
  </si>
  <si>
    <t>58-01-0017</t>
  </si>
  <si>
    <t>58-02-0013</t>
  </si>
  <si>
    <t>58-04-0013</t>
  </si>
  <si>
    <t>58-03-0028</t>
  </si>
  <si>
    <t>58-05-0022</t>
  </si>
  <si>
    <t>58-06-0027</t>
  </si>
  <si>
    <t>58-07-0014</t>
  </si>
  <si>
    <t>58-09-0032</t>
  </si>
  <si>
    <t>58-08-0037</t>
  </si>
  <si>
    <t>58-12-0015</t>
  </si>
  <si>
    <t>58-11-0020</t>
  </si>
  <si>
    <t>58-10-0009</t>
  </si>
  <si>
    <t>เปลี่ยนเครื่อง 2/8/56  มิเตอร์เริ่ม 0</t>
  </si>
  <si>
    <t>138</t>
  </si>
  <si>
    <t>ECC (THAILAND) สาขาซีคอนบางแค</t>
  </si>
  <si>
    <t>11R1576</t>
  </si>
  <si>
    <t>ศูนย์การค้าซีคอนบางแค</t>
  </si>
  <si>
    <t>Z5XJBJICZ0000WB</t>
  </si>
  <si>
    <t>57-12-0133</t>
  </si>
  <si>
    <t>58-01-0037</t>
  </si>
  <si>
    <t>58-02-0031</t>
  </si>
  <si>
    <t>58-04-0053</t>
  </si>
  <si>
    <t>58-03-0042</t>
  </si>
  <si>
    <t>58-05-0021</t>
  </si>
  <si>
    <t>58-06-0069</t>
  </si>
  <si>
    <t>58-07-0036</t>
  </si>
  <si>
    <t>58-09-0001</t>
  </si>
  <si>
    <t>58-08-0018</t>
  </si>
  <si>
    <t>58-12-0146</t>
  </si>
  <si>
    <t>58-11-0024</t>
  </si>
  <si>
    <t>58-10-0007</t>
  </si>
  <si>
    <t>เปลี่ยนเมมบอร์ด ธ.ค. มิเตอร์เริ่ม 0</t>
  </si>
  <si>
    <t>139</t>
  </si>
  <si>
    <t>ECC (THAILAND) สาขา CHIPANKO</t>
  </si>
  <si>
    <t>11R5704</t>
  </si>
  <si>
    <t>เดอะมอลล์บางแค ชั้น 7</t>
  </si>
  <si>
    <t>MX310DN</t>
  </si>
  <si>
    <t>701531LM024XO</t>
  </si>
  <si>
    <t>57-12-0031</t>
  </si>
  <si>
    <t>58-01-0035</t>
  </si>
  <si>
    <t>58-02-0033</t>
  </si>
  <si>
    <t>58-04-0052</t>
  </si>
  <si>
    <t>58-03-0041</t>
  </si>
  <si>
    <t>58-05-0019</t>
  </si>
  <si>
    <t>58-06-0068</t>
  </si>
  <si>
    <t>58-07-0034</t>
  </si>
  <si>
    <t>58-09-0003</t>
  </si>
  <si>
    <t>58-08-0007</t>
  </si>
  <si>
    <t>58-11-0167</t>
  </si>
  <si>
    <t>58-10-0008</t>
  </si>
  <si>
    <t>30/11/58</t>
  </si>
  <si>
    <t>ส่งเครื่อง 23/4/57</t>
  </si>
  <si>
    <t>140</t>
  </si>
  <si>
    <t>Tutor House (สาขาปิ่นเกล้า)</t>
  </si>
  <si>
    <t>11R1514</t>
  </si>
  <si>
    <t>เซ็นทรัลปิ่นเกล้า อาคาร A ชั้น 5</t>
  </si>
  <si>
    <t>Z5XJBJDCA0002G</t>
  </si>
  <si>
    <t>57-12-0038</t>
  </si>
  <si>
    <t>58-01-0024</t>
  </si>
  <si>
    <t>58-02-0024</t>
  </si>
  <si>
    <t>58-04-0089</t>
  </si>
  <si>
    <t>58-03-0029</t>
  </si>
  <si>
    <t>58-05-0037</t>
  </si>
  <si>
    <t>58-06-0057</t>
  </si>
  <si>
    <t>58-07-0038</t>
  </si>
  <si>
    <t>58-09-0080</t>
  </si>
  <si>
    <t>58-08-0025</t>
  </si>
  <si>
    <t>58-12-0145</t>
  </si>
  <si>
    <t>เปลี่ยนเครื่อง 14/12/58 มิเตอร์เริ่ม 165,220</t>
  </si>
  <si>
    <t>141</t>
  </si>
  <si>
    <t>Z5XJBJAD20001GB</t>
  </si>
  <si>
    <t>58-12-0012</t>
  </si>
  <si>
    <t>58-11-0097</t>
  </si>
  <si>
    <t>58-10-0050</t>
  </si>
  <si>
    <t>เปลี่ยนเครื่อง 14/9/58 มิเตอร์เริ่ม  55,211</t>
  </si>
  <si>
    <t>142</t>
  </si>
  <si>
    <t>Tutor House (สาขาโลตัสศรีนครินทร์)</t>
  </si>
  <si>
    <t>11R1515</t>
  </si>
  <si>
    <t>โลตัสศรีนครินทร์ ชั้น 3 โซน  Education</t>
  </si>
  <si>
    <t>Z5XJBJDCA00040X</t>
  </si>
  <si>
    <t>57-12-0109</t>
  </si>
  <si>
    <t>58-01-0038</t>
  </si>
  <si>
    <t>58-02-0025</t>
  </si>
  <si>
    <t>58-04-0092</t>
  </si>
  <si>
    <t>58-03-0030</t>
  </si>
  <si>
    <t>58-05-0036</t>
  </si>
  <si>
    <t>58-06-0148</t>
  </si>
  <si>
    <t>58-07-0040</t>
  </si>
  <si>
    <t>58-09-0067</t>
  </si>
  <si>
    <t>58-08-0044</t>
  </si>
  <si>
    <t>58-12-0013</t>
  </si>
  <si>
    <t>58-11-0098</t>
  </si>
  <si>
    <t>58-10-0022</t>
  </si>
  <si>
    <t>ส่งเครื่องแล้ว 29/11/56  มิเตอร์เริ่ม 7</t>
  </si>
  <si>
    <t>143</t>
  </si>
  <si>
    <t>Tutor House (สาขาบางแค)</t>
  </si>
  <si>
    <t>11R1559</t>
  </si>
  <si>
    <t>275 หมู่ 1 ถนนเพชรเกษม</t>
  </si>
  <si>
    <t>Z5XJBJDCB00024</t>
  </si>
  <si>
    <t>เปลี่ยนเมมบอร์ด 15/1/57 มิเตอร์เริ่ม 2847</t>
  </si>
  <si>
    <t>144</t>
  </si>
  <si>
    <t>Z5XJBJAD20000EY</t>
  </si>
  <si>
    <t>57-12-0039</t>
  </si>
  <si>
    <t>58-01-0033</t>
  </si>
  <si>
    <t>58-02-0039</t>
  </si>
  <si>
    <t>58-04-0090</t>
  </si>
  <si>
    <t>58-03-0086</t>
  </si>
  <si>
    <t>58-05-0038</t>
  </si>
  <si>
    <t>58-06-0070</t>
  </si>
  <si>
    <t>58-07-0039</t>
  </si>
  <si>
    <t>58-09-0009</t>
  </si>
  <si>
    <t>58-08-0008</t>
  </si>
  <si>
    <t>58-12-0011</t>
  </si>
  <si>
    <t>58-11-0100</t>
  </si>
  <si>
    <t>58-10-0023</t>
  </si>
  <si>
    <t>145</t>
  </si>
  <si>
    <t>Tutor House (สาขาประชาอุทิศ)</t>
  </si>
  <si>
    <t>11R1562</t>
  </si>
  <si>
    <t>ถนนประชาอุทิศ</t>
  </si>
  <si>
    <t>Z5XJBJDC500020</t>
  </si>
  <si>
    <t>57-12-0097</t>
  </si>
  <si>
    <t>58-01-0032</t>
  </si>
  <si>
    <t>58-02-0149</t>
  </si>
  <si>
    <t>58-04-0091</t>
  </si>
  <si>
    <t>58-03-0118</t>
  </si>
  <si>
    <t>58-05-0115</t>
  </si>
  <si>
    <t>58-06-0090</t>
  </si>
  <si>
    <t>58-07-0057</t>
  </si>
  <si>
    <t>58-09-0033</t>
  </si>
  <si>
    <t>58-08-0040</t>
  </si>
  <si>
    <t>58-12-0090</t>
  </si>
  <si>
    <t>58-11-0099</t>
  </si>
  <si>
    <t>58-10-0051</t>
  </si>
  <si>
    <t>เปลี่ยนเครื่อง 4/12/56</t>
  </si>
  <si>
    <t>146</t>
  </si>
  <si>
    <t>โรงเรียนอบรมคอมพิวเตอร์นักบริหาร</t>
  </si>
  <si>
    <t>11R1272</t>
  </si>
  <si>
    <t>อาคารลิเบอร์ตี้ ชั้น 20</t>
  </si>
  <si>
    <t>Z5XJBJBCA0003Y</t>
  </si>
  <si>
    <t>57-12-0027</t>
  </si>
  <si>
    <t>58-01-0031</t>
  </si>
  <si>
    <t>58-02-0068</t>
  </si>
  <si>
    <t>58-04-0141</t>
  </si>
  <si>
    <t>58-03-0115</t>
  </si>
  <si>
    <t>58-05-0078</t>
  </si>
  <si>
    <t>58-06-0035</t>
  </si>
  <si>
    <t>58-07-0029</t>
  </si>
  <si>
    <t>58-09-0039</t>
  </si>
  <si>
    <t>58-08-0014</t>
  </si>
  <si>
    <t>58-12-0014</t>
  </si>
  <si>
    <t>58-11-0104</t>
  </si>
  <si>
    <t>58-10-0026</t>
  </si>
  <si>
    <t>เปลี่ยนเครื่อง 23/4/56  มิเตอร์เริ่ม 0 เดือน ส.ค.56 เปลี่ยนเมมบอร์ด มิเตอร์ดูไม่ได้</t>
  </si>
  <si>
    <t>147</t>
  </si>
  <si>
    <t>บริษัท เดอะ คอร์เปอเรท เวิลด์ จำกัด</t>
  </si>
  <si>
    <t>11R1270</t>
  </si>
  <si>
    <t>323 อาคารยูไนเต็ดเซ็นเตอร์ ชั้น 41 ถนนสีลม แขวงสีลม เขตบางรัก กทม. 10500</t>
  </si>
  <si>
    <t>0-2631-0330-2</t>
  </si>
  <si>
    <t>57-12-0028</t>
  </si>
  <si>
    <t>58-01-0108</t>
  </si>
  <si>
    <t>58-02-0074</t>
  </si>
  <si>
    <t>58-04-0095</t>
  </si>
  <si>
    <t>58-03-0111</t>
  </si>
  <si>
    <t>58-05-0089</t>
  </si>
  <si>
    <t>58-06-0037</t>
  </si>
  <si>
    <t>58-07-0030</t>
  </si>
  <si>
    <t>58-09-0040</t>
  </si>
  <si>
    <t>58-08-0058</t>
  </si>
  <si>
    <t>58-12-0129</t>
  </si>
  <si>
    <t>58-11-0106</t>
  </si>
  <si>
    <t>58-10-0052</t>
  </si>
  <si>
    <t>148</t>
  </si>
  <si>
    <t>8W37B1BQ600081D</t>
  </si>
  <si>
    <t>57-12-0029</t>
  </si>
  <si>
    <t>58-01-0109</t>
  </si>
  <si>
    <t>58-02-0075</t>
  </si>
  <si>
    <t>58-04-0096</t>
  </si>
  <si>
    <t>58-03-0112</t>
  </si>
  <si>
    <t>58-05-0090</t>
  </si>
  <si>
    <t>58-06-0038</t>
  </si>
  <si>
    <t>58-07-0031</t>
  </si>
  <si>
    <t>58-09-0041</t>
  </si>
  <si>
    <t>58-08-0059</t>
  </si>
  <si>
    <t>58-12-0130</t>
  </si>
  <si>
    <t>58-11-0107</t>
  </si>
  <si>
    <t>58-10-0053</t>
  </si>
  <si>
    <t>มิเตอร์กระโดดเดือน มีนาคม จึงไม่เก็บเงินลูกค้า  เดือน ธ.ค. มิเตอร์กระโดด  ส.ค.56 มิเตอร์ กระโดด  19/8/57 มิเตอร์กระโดด</t>
  </si>
  <si>
    <t>149</t>
  </si>
  <si>
    <t>EDUWORLD สาขาเซ็นทรัลปิ่นเกล้า</t>
  </si>
  <si>
    <t>11R1552</t>
  </si>
  <si>
    <t>Z5XJBJIC70001W</t>
  </si>
  <si>
    <t>57-12-0051</t>
  </si>
  <si>
    <t>58-01-0022</t>
  </si>
  <si>
    <t>58-02-0041</t>
  </si>
  <si>
    <t>58-04-0134</t>
  </si>
  <si>
    <t>58-03-0054</t>
  </si>
  <si>
    <t>58-05-0042</t>
  </si>
  <si>
    <t>58-06-0056</t>
  </si>
  <si>
    <t>58-07-0061</t>
  </si>
  <si>
    <t>58-09-0011</t>
  </si>
  <si>
    <t>58-08-0024</t>
  </si>
  <si>
    <t>58-12-0043</t>
  </si>
  <si>
    <t>58-11-0108</t>
  </si>
  <si>
    <t>58-10-0056</t>
  </si>
  <si>
    <t>150</t>
  </si>
  <si>
    <t>EDUWORLD สาขาจามจุรี สแควร์</t>
  </si>
  <si>
    <t>11R1553</t>
  </si>
  <si>
    <t>ศูนย์การค้าจามจุรีสแควร์ ชั้น 3</t>
  </si>
  <si>
    <t>Z5XJBJDCB00017</t>
  </si>
  <si>
    <t>57-12-0050</t>
  </si>
  <si>
    <t>58-01-0021</t>
  </si>
  <si>
    <t>58-02-0105</t>
  </si>
  <si>
    <t>58-04-0039</t>
  </si>
  <si>
    <t>58-03-0053</t>
  </si>
  <si>
    <t>58-05-0043</t>
  </si>
  <si>
    <t>58-06-0154</t>
  </si>
  <si>
    <t>58-07-0118</t>
  </si>
  <si>
    <t>58-09-0046</t>
  </si>
  <si>
    <t>58-08-0056</t>
  </si>
  <si>
    <t>58-12-0044</t>
  </si>
  <si>
    <t>58-11-0109</t>
  </si>
  <si>
    <t>58-10-0163</t>
  </si>
  <si>
    <t>เปลี่ยนเครื่อง 9/8/56</t>
  </si>
  <si>
    <t>151</t>
  </si>
  <si>
    <t>NEW EDUCATION WORLD สาขาจามจุรี สแควร์</t>
  </si>
  <si>
    <t>11R1563</t>
  </si>
  <si>
    <t>ศูนย์การค้าจามจุรีสแควร์ ชั้น 3 (ห้องเลขที่ 305-306)</t>
  </si>
  <si>
    <t>0-2657-6401-2</t>
  </si>
  <si>
    <t>14JSBAKZ800003</t>
  </si>
  <si>
    <t>SCX-6345N</t>
  </si>
  <si>
    <t>8Z75B1CSB00057D</t>
  </si>
  <si>
    <t>24/2/57</t>
  </si>
  <si>
    <t>152</t>
  </si>
  <si>
    <t>Z5XJBAK400014L</t>
  </si>
  <si>
    <t>18/3/57</t>
  </si>
  <si>
    <t xml:space="preserve">เปลี่ยนเครื่อง 24/2/57 </t>
  </si>
  <si>
    <t>153</t>
  </si>
  <si>
    <t>Z35HB1CZ500018T</t>
  </si>
  <si>
    <t>57-12-0049</t>
  </si>
  <si>
    <t>58-01-0023</t>
  </si>
  <si>
    <t>58-02-0104</t>
  </si>
  <si>
    <t>58-03-0149</t>
  </si>
  <si>
    <t>20/3/58</t>
  </si>
  <si>
    <t>เปลี่ยนเครื่อง 27/3/57</t>
  </si>
  <si>
    <t>154</t>
  </si>
  <si>
    <t>NEW EDUCATION WORLD สาขาเสรีเซ็นเตอร์</t>
  </si>
  <si>
    <t>11R1590</t>
  </si>
  <si>
    <t>4A 15-17 ห้องที่ 61 เสรีเซ็นเตอร์ ถ.ศรีนครินทร์ แขวงบางบอน เขตประเวศ</t>
  </si>
  <si>
    <t>Z5XJBJAD20000E</t>
  </si>
  <si>
    <t>ยังไม่เก็บ</t>
  </si>
  <si>
    <t>57-12-0107</t>
  </si>
  <si>
    <t>58-01-0107</t>
  </si>
  <si>
    <t>58-02-0022</t>
  </si>
  <si>
    <t>58-04-0133</t>
  </si>
  <si>
    <t>58-03-0153</t>
  </si>
  <si>
    <t>58-05-0075</t>
  </si>
  <si>
    <t>58-06-0030</t>
  </si>
  <si>
    <t>58-07-0027</t>
  </si>
  <si>
    <t>58-09-0030</t>
  </si>
  <si>
    <t>58-08-0057</t>
  </si>
  <si>
    <t>58-12-0042</t>
  </si>
  <si>
    <t>58-11-0110</t>
  </si>
  <si>
    <t>58-10-0156</t>
  </si>
  <si>
    <t>ส่งเครื่อง  11/6/56  มิเตอร์เริ่ม 0  เปลี่ยนเมมบอร์ด เดือน 2/58</t>
  </si>
  <si>
    <t>155</t>
  </si>
  <si>
    <t>NEW EDUCATION WORLD สาขาลาดกระบัง</t>
  </si>
  <si>
    <t>11R1588</t>
  </si>
  <si>
    <t>สถาบันพระจอมเกล้าเจ้าคุณทหารลาดกระบัง อ.พระเทพฯ ห้อง บี203 ชั้น2 ซ.ฉลองกรุง</t>
  </si>
  <si>
    <t>Z5XJBJAD20000B</t>
  </si>
  <si>
    <t>57-12-0048</t>
  </si>
  <si>
    <t>58-01-0097</t>
  </si>
  <si>
    <t>58-02-0145</t>
  </si>
  <si>
    <t>58-04-0132</t>
  </si>
  <si>
    <t>58-03-0147</t>
  </si>
  <si>
    <t>58-05-0119</t>
  </si>
  <si>
    <t>58-06-0029</t>
  </si>
  <si>
    <t>58-07-0060</t>
  </si>
  <si>
    <t>58-09-0150</t>
  </si>
  <si>
    <t>58-08-0035</t>
  </si>
  <si>
    <t>58-12-0108</t>
  </si>
  <si>
    <t>58-11-0111</t>
  </si>
  <si>
    <t>58-10-0073</t>
  </si>
  <si>
    <t>ส่งเครื่อง 6/6/56  มิเตอร์เริ่ม 0</t>
  </si>
  <si>
    <t>000</t>
  </si>
  <si>
    <t>157</t>
  </si>
  <si>
    <t>ห้างหุ้นส่วนจำกัด เอเซียการปัก</t>
  </si>
  <si>
    <t>11R1444</t>
  </si>
  <si>
    <t>149/1 ซอยจรัญสนิทวงศ์ 5 แขวงท่าพระ เขตบางกอกใหญ่</t>
  </si>
  <si>
    <t>0-2458-1128-32</t>
  </si>
  <si>
    <t>57-12-0089</t>
  </si>
  <si>
    <t>58-01-0115</t>
  </si>
  <si>
    <t>58-02-0109</t>
  </si>
  <si>
    <t>58-04-0098</t>
  </si>
  <si>
    <t>58-03-0134</t>
  </si>
  <si>
    <t>58-05-0134</t>
  </si>
  <si>
    <t>58-06-0131</t>
  </si>
  <si>
    <t>58-07-0166</t>
  </si>
  <si>
    <t>58-09-0161</t>
  </si>
  <si>
    <t>58-08-0167</t>
  </si>
  <si>
    <t>58-12-0126</t>
  </si>
  <si>
    <t>58-11-0053</t>
  </si>
  <si>
    <t>58-10-0153</t>
  </si>
  <si>
    <t>158</t>
  </si>
  <si>
    <t>001815</t>
  </si>
  <si>
    <t>57-12-0090</t>
  </si>
  <si>
    <t>58-01-0116</t>
  </si>
  <si>
    <t>58-02-0108</t>
  </si>
  <si>
    <t>58-04-0099</t>
  </si>
  <si>
    <t>58-03-0135</t>
  </si>
  <si>
    <t>58-05-0135</t>
  </si>
  <si>
    <t>58-06-0132</t>
  </si>
  <si>
    <t>58-07-0167</t>
  </si>
  <si>
    <t>58-09-0162</t>
  </si>
  <si>
    <t>58-08-0168</t>
  </si>
  <si>
    <t>58-12-0127</t>
  </si>
  <si>
    <t>58-11-0054</t>
  </si>
  <si>
    <t>58-10-0154</t>
  </si>
  <si>
    <t>ส่งเครื่อง 21/7/57</t>
  </si>
  <si>
    <t>159</t>
  </si>
  <si>
    <t>นิติบุคคลหมู่บ้านจัดสรร มัณฑนา-อ่อนนุช วงแหวน</t>
  </si>
  <si>
    <t>11R1557</t>
  </si>
  <si>
    <t>99 ถนนสุขาภิบาล 2 ซอย 25 แขวงดอกไม้ เขตประเวศ</t>
  </si>
  <si>
    <t>Z5XJBJDCA00017B</t>
  </si>
  <si>
    <t>57-12-0106</t>
  </si>
  <si>
    <t>58-01-0112</t>
  </si>
  <si>
    <t>58-02-0147</t>
  </si>
  <si>
    <t>58-04-0159</t>
  </si>
  <si>
    <t>58-03-0146</t>
  </si>
  <si>
    <t>58-05-0103</t>
  </si>
  <si>
    <t>58-06-0151</t>
  </si>
  <si>
    <t>58-07-0168</t>
  </si>
  <si>
    <t>58-09-0146</t>
  </si>
  <si>
    <t>58-08-0154</t>
  </si>
  <si>
    <t>58-11-0058</t>
  </si>
  <si>
    <t>58-10-0067</t>
  </si>
  <si>
    <t>26/11/58</t>
  </si>
  <si>
    <t>เปลี่ยนเครื่อง 12/3/56 มิเตอร์เริ่ม 0 และเดือน ก.ค.56 เอาเครื่องไปซ่อม เคลียร์มิเตอร์เป็น 0</t>
  </si>
  <si>
    <t>160</t>
  </si>
  <si>
    <t>บริษัท แคนดี้ แดนดี้ จำกัด</t>
  </si>
  <si>
    <t>11R1445</t>
  </si>
  <si>
    <t>317 ถนนพระรามที่ 6 แขวงทุ่งพญาไท เขตราชเทวี</t>
  </si>
  <si>
    <t>001814</t>
  </si>
  <si>
    <t>58-01-0167</t>
  </si>
  <si>
    <t>58-02-0110</t>
  </si>
  <si>
    <t>58-04-0160</t>
  </si>
  <si>
    <t>58-03-0114</t>
  </si>
  <si>
    <t>58-05-0111</t>
  </si>
  <si>
    <t>58-06-0088</t>
  </si>
  <si>
    <t>58-07-0163</t>
  </si>
  <si>
    <t>58-09-0163</t>
  </si>
  <si>
    <t>58-12-0054</t>
  </si>
  <si>
    <t>58-11-0060</t>
  </si>
  <si>
    <t>58-10-0078</t>
  </si>
  <si>
    <t>161</t>
  </si>
  <si>
    <t>บริษัท ซี.อาร์.ซี ซีเคียวริตี้ เซอร์วิส จำกัด</t>
  </si>
  <si>
    <t>11R1455</t>
  </si>
  <si>
    <t>262 ถนนสุโขทัย แขวงสวนจิตลดา เขตดุสิต</t>
  </si>
  <si>
    <t>Z5XJBJDC50005AN</t>
  </si>
  <si>
    <t>57-12-0137</t>
  </si>
  <si>
    <t>58-01-0148</t>
  </si>
  <si>
    <t>58-02-0111</t>
  </si>
  <si>
    <t>58-04-0085</t>
  </si>
  <si>
    <t>58-03-0108</t>
  </si>
  <si>
    <t>58-05-0107</t>
  </si>
  <si>
    <t>58-06-0086</t>
  </si>
  <si>
    <t>58-07-0110</t>
  </si>
  <si>
    <t>58-09-0062</t>
  </si>
  <si>
    <t>58-08-0143</t>
  </si>
  <si>
    <t>58-12-0117</t>
  </si>
  <si>
    <t>58-11-0074</t>
  </si>
  <si>
    <t>58-10-0081</t>
  </si>
  <si>
    <t>เปลี่ยนเครื่อง 8/10/56 มิเตอร์เริ่ม 14,638</t>
  </si>
  <si>
    <t>162</t>
  </si>
  <si>
    <t xml:space="preserve">มหวิทยาลัยเทคโนโลยีธัญบุรี </t>
  </si>
  <si>
    <t>11R1502</t>
  </si>
  <si>
    <t>39 หมู่ 1 ถนนรังสิต-นครนายก ตำบลคลอง 6  (อาคารวิทยะ)</t>
  </si>
  <si>
    <t>ZTZ-004678</t>
  </si>
  <si>
    <t>เปิดแล้ว</t>
  </si>
  <si>
    <t>58-01-0164</t>
  </si>
  <si>
    <t>58-02-0091</t>
  </si>
  <si>
    <t>58-04-0147</t>
  </si>
  <si>
    <t>58-03-0165</t>
  </si>
  <si>
    <t>58-05-0156</t>
  </si>
  <si>
    <t>58-06-0083</t>
  </si>
  <si>
    <t>58-07-0136</t>
  </si>
  <si>
    <t>58-09-0130</t>
  </si>
  <si>
    <t>58-08-0128</t>
  </si>
  <si>
    <t>58-12-0138</t>
  </si>
  <si>
    <t>58-11-0150</t>
  </si>
  <si>
    <t>58-10-0139</t>
  </si>
  <si>
    <t>163</t>
  </si>
  <si>
    <t>ZTZ-004634</t>
  </si>
  <si>
    <t>58-01-0165</t>
  </si>
  <si>
    <t>58-02-0090</t>
  </si>
  <si>
    <t>58-04-0146</t>
  </si>
  <si>
    <t>58-03-0164</t>
  </si>
  <si>
    <t>58-05-0155</t>
  </si>
  <si>
    <t>58-06-0082</t>
  </si>
  <si>
    <t>58-07-0137</t>
  </si>
  <si>
    <t>58-09-0129</t>
  </si>
  <si>
    <t>58-08-0129</t>
  </si>
  <si>
    <t>58-12-0137</t>
  </si>
  <si>
    <t>58-11-0149</t>
  </si>
  <si>
    <t>58-10-0140</t>
  </si>
  <si>
    <t>164</t>
  </si>
  <si>
    <t>39 หมู่ 1 ถนนรังสิต-นครนายก ตำบลคลอง 6  (อาคาร ICT)</t>
  </si>
  <si>
    <t>ZTZ-004665</t>
  </si>
  <si>
    <t>58-04-0164</t>
  </si>
  <si>
    <t>58-05-0159</t>
  </si>
  <si>
    <t>58-06-0078</t>
  </si>
  <si>
    <t>58-07-0138</t>
  </si>
  <si>
    <t>58-09-0126</t>
  </si>
  <si>
    <t>58-08-0125</t>
  </si>
  <si>
    <t>58-12-0140</t>
  </si>
  <si>
    <t>58-11-0148</t>
  </si>
  <si>
    <t>58-10-0149</t>
  </si>
  <si>
    <t>165</t>
  </si>
  <si>
    <t>39 หมู่ 1 ถนนรังสิต-นครนายก ตำบลคลอง 6 (ICT ชั้น 1)</t>
  </si>
  <si>
    <t>0-2549-4990-2</t>
  </si>
  <si>
    <t>Z35HBJZDA00030J</t>
  </si>
  <si>
    <t>ไม่ได้จด</t>
  </si>
  <si>
    <t>58-01-0161</t>
  </si>
  <si>
    <t>58-02-0095</t>
  </si>
  <si>
    <t>58-04-0145</t>
  </si>
  <si>
    <t>58-03-0162</t>
  </si>
  <si>
    <t>58-05-0157</t>
  </si>
  <si>
    <t>58-06-0079</t>
  </si>
  <si>
    <t>58-07-0139</t>
  </si>
  <si>
    <t>58-09-0128</t>
  </si>
  <si>
    <t>58-08-0124</t>
  </si>
  <si>
    <t>58-12-0142</t>
  </si>
  <si>
    <t>58-11-00147</t>
  </si>
  <si>
    <t>58-10-0147</t>
  </si>
  <si>
    <t>166</t>
  </si>
  <si>
    <t>39 หมู่ 1 ถนนรังสิต-นครนายก ตำบลคลอง 6( ตึกฝึกอบรม)</t>
  </si>
  <si>
    <t>58-01-0162</t>
  </si>
  <si>
    <t>58-02-0088</t>
  </si>
  <si>
    <t>58-04-0148</t>
  </si>
  <si>
    <t>58-03-0161</t>
  </si>
  <si>
    <t>58-05-0153</t>
  </si>
  <si>
    <t>58-06-0084</t>
  </si>
  <si>
    <t>58-07-0140</t>
  </si>
  <si>
    <t>58-09-0125</t>
  </si>
  <si>
    <t>58-08-0133</t>
  </si>
  <si>
    <t>58-12-0139</t>
  </si>
  <si>
    <t>58-11-0145</t>
  </si>
  <si>
    <t>58-10-0141</t>
  </si>
  <si>
    <t>167</t>
  </si>
  <si>
    <t>39 หมู่ 1 ถนนรังสิต-นครนายก ตำบลคลอง 6( ICT ชั้น 2)</t>
  </si>
  <si>
    <t>Z35HBJZDA00003GX</t>
  </si>
  <si>
    <t>58-01-0158</t>
  </si>
  <si>
    <t>58-02-0092</t>
  </si>
  <si>
    <t>58-04-0149</t>
  </si>
  <si>
    <t>58-03-0163</t>
  </si>
  <si>
    <t>58-05-0158</t>
  </si>
  <si>
    <t>58-06-0077</t>
  </si>
  <si>
    <t>58-07-0133</t>
  </si>
  <si>
    <t>58-09-0127</t>
  </si>
  <si>
    <t>58-08-0130</t>
  </si>
  <si>
    <t>58-12-0141</t>
  </si>
  <si>
    <t>58-11-0146</t>
  </si>
  <si>
    <t>58-10-0148</t>
  </si>
  <si>
    <t>168</t>
  </si>
  <si>
    <t>39 หมู่ 1 ถนนรังสิต-นครนายก ตำบลคลอง 6(อาคารอธิการเก่าชั้น4)</t>
  </si>
  <si>
    <t>Z35HBJZDA00032D</t>
  </si>
  <si>
    <t>58-01-0159</t>
  </si>
  <si>
    <t>ไปแล้วไม่อยู่</t>
  </si>
  <si>
    <t>ไม่มี</t>
  </si>
  <si>
    <t>58-03-0160</t>
  </si>
  <si>
    <t>58-05-0151</t>
  </si>
  <si>
    <t>58-06-0080</t>
  </si>
  <si>
    <t>58-07-0134</t>
  </si>
  <si>
    <t>58-09-0123</t>
  </si>
  <si>
    <t>58-08-0122</t>
  </si>
  <si>
    <t>58-12-0136</t>
  </si>
  <si>
    <t>58-11-0152</t>
  </si>
  <si>
    <t>58-10-0143</t>
  </si>
  <si>
    <t>169</t>
  </si>
  <si>
    <t>39 หมู่ 1 ถนนรังสิต-นครนายก ตำบลคลอง 6(อาคารอธิการใหม่ชั้น1ประชาสัมพันธ์</t>
  </si>
  <si>
    <t>Z35HB1CB900021W</t>
  </si>
  <si>
    <t>58-01-0163</t>
  </si>
  <si>
    <t>58-02-0094</t>
  </si>
  <si>
    <t>58-04-0144</t>
  </si>
  <si>
    <t>58-03-0157</t>
  </si>
  <si>
    <t>58-05-0148</t>
  </si>
  <si>
    <t>58-06-0073</t>
  </si>
  <si>
    <t>58-07-0142</t>
  </si>
  <si>
    <t>58-09-0134</t>
  </si>
  <si>
    <t>58-08-0131</t>
  </si>
  <si>
    <t>58-12-0133</t>
  </si>
  <si>
    <t>58-11-0141</t>
  </si>
  <si>
    <t>58-10-0144</t>
  </si>
  <si>
    <t>น่าจะเปลี่ยนเครื่อง</t>
  </si>
  <si>
    <t>170</t>
  </si>
  <si>
    <t>39 หมู่ 1 ถนนรังสิต-นครนายก ตำบลคลอง 6(อาคารอธิการเก่าชั้น3)</t>
  </si>
  <si>
    <t>Z35HB1DZ100002N</t>
  </si>
  <si>
    <t>58-01-0157</t>
  </si>
  <si>
    <t>58-02-0087</t>
  </si>
  <si>
    <t>58-04-0150</t>
  </si>
  <si>
    <t>58-03-0159</t>
  </si>
  <si>
    <t>58-05-0154</t>
  </si>
  <si>
    <t>58-06-0081</t>
  </si>
  <si>
    <t>58-07-0144</t>
  </si>
  <si>
    <t>58-09-0131</t>
  </si>
  <si>
    <t>58-08-0123</t>
  </si>
  <si>
    <t>58-12-0143</t>
  </si>
  <si>
    <t>58-11-0151</t>
  </si>
  <si>
    <t>58-10-0142</t>
  </si>
  <si>
    <t>171</t>
  </si>
  <si>
    <t>39 หมู่ 1 ถนนรังสิต-นครนายก ตำบลคลอง 6(อาคารอธิการใหม่ชั้น 4ห้องสภา</t>
  </si>
  <si>
    <t>Z35HB1CB900077D</t>
  </si>
  <si>
    <t>58-01-0160</t>
  </si>
  <si>
    <t>58-02-0089</t>
  </si>
  <si>
    <t>58-04-0151</t>
  </si>
  <si>
    <t>58-03-0166</t>
  </si>
  <si>
    <t>58-05-0150</t>
  </si>
  <si>
    <t>58-06-0076</t>
  </si>
  <si>
    <t>58-07-0143</t>
  </si>
  <si>
    <t>58-09-0124</t>
  </si>
  <si>
    <t>58-08-0126</t>
  </si>
  <si>
    <t>58-12-0135</t>
  </si>
  <si>
    <t>58-11-0142</t>
  </si>
  <si>
    <t>58-10-0145</t>
  </si>
  <si>
    <t>172</t>
  </si>
  <si>
    <t>39 หมู่ 1 ถนนรังสิต-นครนายก ตำบลคลอง 6(อาคารอธิการใหม่ชั้น 1 ประชาสัมพัน</t>
  </si>
  <si>
    <t>TOSHIBA</t>
  </si>
  <si>
    <t>CAA910416</t>
  </si>
  <si>
    <t>58-01-0156</t>
  </si>
  <si>
    <t>58-02-0093</t>
  </si>
  <si>
    <t>58-04-0143</t>
  </si>
  <si>
    <t>58-03-0158</t>
  </si>
  <si>
    <t>58-05-0152</t>
  </si>
  <si>
    <t>58-06-0074</t>
  </si>
  <si>
    <t>58-07-0141</t>
  </si>
  <si>
    <t>58-09-0133</t>
  </si>
  <si>
    <t>58-08-0132</t>
  </si>
  <si>
    <t>58-12-0132</t>
  </si>
  <si>
    <t>58-11-0143</t>
  </si>
  <si>
    <t>173</t>
  </si>
  <si>
    <t>39 หมู่ 1 ถนนรังสิต-นครนายก ตำบลคลอง 6(อาคารอธิการใหม่ชั้น 1)</t>
  </si>
  <si>
    <t>Xerox 2220TH</t>
  </si>
  <si>
    <t>A4 = 4508</t>
  </si>
  <si>
    <t>58-04-0152</t>
  </si>
  <si>
    <t>A4 = 14202</t>
  </si>
  <si>
    <t>A4 = 22427</t>
  </si>
  <si>
    <t>58-05-0149</t>
  </si>
  <si>
    <t>58-06-0075</t>
  </si>
  <si>
    <t>A4 = 28209</t>
  </si>
  <si>
    <t>58-07-0135</t>
  </si>
  <si>
    <t>A4 = 32546</t>
  </si>
  <si>
    <t>A4 = 38894</t>
  </si>
  <si>
    <t>A4 = 45677</t>
  </si>
  <si>
    <t>58-09-0132</t>
  </si>
  <si>
    <t>58-08-0127</t>
  </si>
  <si>
    <t>A4 = 49857</t>
  </si>
  <si>
    <t>A4 = 54679</t>
  </si>
  <si>
    <t>58-12-0144</t>
  </si>
  <si>
    <t>58-11-0144</t>
  </si>
  <si>
    <t>58-10-0146</t>
  </si>
  <si>
    <t>A3 = 52</t>
  </si>
  <si>
    <t>A3 = 243</t>
  </si>
  <si>
    <t>A3 = 253</t>
  </si>
  <si>
    <t>A3 = 258</t>
  </si>
  <si>
    <t>A3 = 282</t>
  </si>
  <si>
    <t>A3 = 284</t>
  </si>
  <si>
    <t>A3 = 285</t>
  </si>
  <si>
    <t>A3 = 288</t>
  </si>
  <si>
    <t>174</t>
  </si>
  <si>
    <t>อาคารสถาบันวิจัยและพัฒนา</t>
  </si>
  <si>
    <t xml:space="preserve"> รุ่นไหน?</t>
  </si>
  <si>
    <t>58-12-0134</t>
  </si>
  <si>
    <t>58-11-0153</t>
  </si>
  <si>
    <t>ตั้งเครื่อง 21/10/58</t>
  </si>
  <si>
    <t>175</t>
  </si>
  <si>
    <t>กองประชาสัมพันธ์มหาวิทยาลัยเทคโนโลยีธัญบุรี</t>
  </si>
  <si>
    <t>ไม่เก็บลูกค้า</t>
  </si>
  <si>
    <t>25/9/58</t>
  </si>
  <si>
    <t>176</t>
  </si>
  <si>
    <t>สำนักวิทยบริการและเทคโนโลยี</t>
  </si>
  <si>
    <t>2 เครื่อง เครื่องละ 4600  ทุกวันที่ 15-20 ของเดือนถัดไป</t>
  </si>
  <si>
    <t>177</t>
  </si>
  <si>
    <t>บริษัท ONE ATOM 2000 จำกัด</t>
  </si>
  <si>
    <t>11R1567</t>
  </si>
  <si>
    <t>78/103 หมู่ 8 ตำบลบางพูด อำเภอปากเกร็ด นนทบุรี</t>
  </si>
  <si>
    <t>0-2582-3158-9</t>
  </si>
  <si>
    <t>14JSBAJB100183</t>
  </si>
  <si>
    <t>5/10/54.</t>
  </si>
  <si>
    <t>57-12-0151</t>
  </si>
  <si>
    <t>58-01-0171</t>
  </si>
  <si>
    <t>58-02-0168</t>
  </si>
  <si>
    <t>58-04-0163</t>
  </si>
  <si>
    <t>58-03-0174</t>
  </si>
  <si>
    <t>58-05-0122</t>
  </si>
  <si>
    <t>58-06-0144</t>
  </si>
  <si>
    <t>58-07-0169</t>
  </si>
  <si>
    <t>58-09-0147</t>
  </si>
  <si>
    <t>58-08-0169</t>
  </si>
  <si>
    <t>58-12-0124</t>
  </si>
  <si>
    <t>58-11-0069</t>
  </si>
  <si>
    <t>58-10-0161</t>
  </si>
  <si>
    <t>178</t>
  </si>
  <si>
    <t>เทพลีลา คอนโดทาวน์ อาคาร เอ,ซี,ดี,อี</t>
  </si>
  <si>
    <t>11R1448</t>
  </si>
  <si>
    <t xml:space="preserve">479/1 ซอยลาดพร้าว 94 (ปัจจมิตร) แขวงวังทองหลาง เขตบางกะปิ </t>
  </si>
  <si>
    <t>Z5XJDJAC70000H</t>
  </si>
  <si>
    <t>57-12-0084</t>
  </si>
  <si>
    <t>58-01-0130</t>
  </si>
  <si>
    <t>58-02-0071</t>
  </si>
  <si>
    <t>58-04-0113</t>
  </si>
  <si>
    <t>58-03-0103</t>
  </si>
  <si>
    <t>58-05-0125</t>
  </si>
  <si>
    <t>58-06-0105</t>
  </si>
  <si>
    <t>58-09-0093</t>
  </si>
  <si>
    <t>58-08-0152</t>
  </si>
  <si>
    <t>58-12-0074</t>
  </si>
  <si>
    <t>58-11-0068</t>
  </si>
  <si>
    <t>58-10-0170</t>
  </si>
  <si>
    <t>เปลี่ยนเครื่อง 16/11/55</t>
  </si>
  <si>
    <t>179</t>
  </si>
  <si>
    <t>สำนักงานกฎหมาย แสงนิติ</t>
  </si>
  <si>
    <t>11R1489</t>
  </si>
  <si>
    <t>58 ซอยราคำแหง 187 แยก 1 มีนบุรี กรุงเทพฯ</t>
  </si>
  <si>
    <t>57-12-0144</t>
  </si>
  <si>
    <t>58-01-0170</t>
  </si>
  <si>
    <t>58-02-0138</t>
  </si>
  <si>
    <t>58-04-0032</t>
  </si>
  <si>
    <t>58-03-0173</t>
  </si>
  <si>
    <t>58-05-0105</t>
  </si>
  <si>
    <t>58-06-0143</t>
  </si>
  <si>
    <t>58-07-0073</t>
  </si>
  <si>
    <t>58-09-0167</t>
  </si>
  <si>
    <t>58-08-0070</t>
  </si>
  <si>
    <t>58-12-0123</t>
  </si>
  <si>
    <t>58-11-0062</t>
  </si>
  <si>
    <t>58-10-0166</t>
  </si>
  <si>
    <t>ส่งเครื่อง 18/7/57  มิเตอร์เริ่ม 0</t>
  </si>
  <si>
    <t>180</t>
  </si>
  <si>
    <t>สมาคมธุรกิจการถ่ายภาพ</t>
  </si>
  <si>
    <t>11R1580</t>
  </si>
  <si>
    <t>73/9-10 ถนนกาญจนาภิเษก แขวงหลักสอง เขตบางแค กรุงเทพฯ</t>
  </si>
  <si>
    <t>Z35HBJECB00004X</t>
  </si>
  <si>
    <t>58-09-0136</t>
  </si>
  <si>
    <t>58-08-0136</t>
  </si>
  <si>
    <t>58-12-0059</t>
  </si>
  <si>
    <t>58-11-0055</t>
  </si>
  <si>
    <t>58-10-0158</t>
  </si>
  <si>
    <t>เปลี่ยนเครื่อง 28/7/58</t>
  </si>
  <si>
    <t>181</t>
  </si>
  <si>
    <t xml:space="preserve">Accretive Talent for Japan Limit </t>
  </si>
  <si>
    <t>11R1577</t>
  </si>
  <si>
    <t>Park Ventures Ecoplex 57 Wireless Road unit 1104,11th Fl</t>
  </si>
  <si>
    <t>Z5XJBJAC90002ZY</t>
  </si>
  <si>
    <t>57-12-0076</t>
  </si>
  <si>
    <t>58-01-0145</t>
  </si>
  <si>
    <t>58-02-0076</t>
  </si>
  <si>
    <t>58-04-0026</t>
  </si>
  <si>
    <t>58-03-0098</t>
  </si>
  <si>
    <t>58-05-0147</t>
  </si>
  <si>
    <t>58-06-0114</t>
  </si>
  <si>
    <t>58-07-0053</t>
  </si>
  <si>
    <t>58-09-0089</t>
  </si>
  <si>
    <t>58-08-0108</t>
  </si>
  <si>
    <t>58-12-0094</t>
  </si>
  <si>
    <t>58-11-0168</t>
  </si>
  <si>
    <t>58-10-0171</t>
  </si>
  <si>
    <t>มีการเปลี่ยนเมมบอร์ด มิเตอร์เริ่ม  48,098   มีการเปลี่ยนเมมบอร์ด เดือน พ.ค มิเตอร์ 0</t>
  </si>
  <si>
    <t>182</t>
  </si>
  <si>
    <t>บริษัท ทัม เอ็น ทัมส์ โฮลดิ้งส์ จำกัด</t>
  </si>
  <si>
    <t>11R1579</t>
  </si>
  <si>
    <t>139 ซอยสุขุมวิท 63 แขวงคลองตันเหนือ เขตวัฒนา กรุงเทพฯ</t>
  </si>
  <si>
    <t>835HBJECB000005</t>
  </si>
  <si>
    <t>57-12-0123</t>
  </si>
  <si>
    <t>58-01-0140</t>
  </si>
  <si>
    <t>58-02-0102</t>
  </si>
  <si>
    <t>58-04-0071</t>
  </si>
  <si>
    <t>58-03-0082</t>
  </si>
  <si>
    <t>58-05-0145</t>
  </si>
  <si>
    <t>58-06-0118</t>
  </si>
  <si>
    <t>58-07-0077</t>
  </si>
  <si>
    <t>58-09-0140</t>
  </si>
  <si>
    <t>58-08-0102</t>
  </si>
  <si>
    <t>58-12-0069</t>
  </si>
  <si>
    <t>58-11-0072</t>
  </si>
  <si>
    <t>58-10-0129</t>
  </si>
  <si>
    <t>ส่งเครื่อง 29/1/56</t>
  </si>
  <si>
    <t>183</t>
  </si>
  <si>
    <t>001757</t>
  </si>
  <si>
    <t>57-12-0124</t>
  </si>
  <si>
    <t>58-01-0141</t>
  </si>
  <si>
    <t>58-02-0101</t>
  </si>
  <si>
    <t>58-04-0070</t>
  </si>
  <si>
    <t>58-03-0083</t>
  </si>
  <si>
    <t>58-05-0146</t>
  </si>
  <si>
    <t>58-06-0119</t>
  </si>
  <si>
    <t>58-07-0076</t>
  </si>
  <si>
    <t>58-09-0141</t>
  </si>
  <si>
    <t>58-08-0101</t>
  </si>
  <si>
    <t>58-12-0070</t>
  </si>
  <si>
    <t>58-11-0071</t>
  </si>
  <si>
    <t>58-10-0132</t>
  </si>
  <si>
    <t>ส่งเครื่อง 5/6/57</t>
  </si>
  <si>
    <t>184</t>
  </si>
  <si>
    <t>บริษัท แม็ทซ์ เฮ้าส์ จำกัด</t>
  </si>
  <si>
    <t>11R1582</t>
  </si>
  <si>
    <t>35 ชั้น 1-3 ซอยเพชรเกษม 84 แขวงบางแคเหนือ เขตบางแค กรุงเทพ</t>
  </si>
  <si>
    <t>Z5XJBJDCA0000PB</t>
  </si>
  <si>
    <t>57-12-0131</t>
  </si>
  <si>
    <t>58-01-0166</t>
  </si>
  <si>
    <t>58-02-0078</t>
  </si>
  <si>
    <t>58-04-0078</t>
  </si>
  <si>
    <t>58-03-0084</t>
  </si>
  <si>
    <t>58-05-0065</t>
  </si>
  <si>
    <t>58-06-0060</t>
  </si>
  <si>
    <t>58-07-0020</t>
  </si>
  <si>
    <t>58-09-0111</t>
  </si>
  <si>
    <t>58-08-0091</t>
  </si>
  <si>
    <t>58-12-0076</t>
  </si>
  <si>
    <t>58-11-0037</t>
  </si>
  <si>
    <t>58-10-0083</t>
  </si>
  <si>
    <t>ส่งเครื่อง 19/2/56</t>
  </si>
  <si>
    <t>185</t>
  </si>
  <si>
    <t>บริษัท สหไทย เทอร์มินอล จำกัด</t>
  </si>
  <si>
    <t>11R1583</t>
  </si>
  <si>
    <t>51/1 หมู่ที่ 3 ถนนปู่เจ้าสมิงพราย ต.บางหญ้าแพรก อ.พระประแดง จ.สมุทรปราการ</t>
  </si>
  <si>
    <t>Z35HBJECB0000Z</t>
  </si>
  <si>
    <t>57-12-0022</t>
  </si>
  <si>
    <t>58-01-0119</t>
  </si>
  <si>
    <t>58-02-0119</t>
  </si>
  <si>
    <t>58-04-0061</t>
  </si>
  <si>
    <t>58-03-0072</t>
  </si>
  <si>
    <t>58-05-0053</t>
  </si>
  <si>
    <t>58-06-0095</t>
  </si>
  <si>
    <t>58-07-0098</t>
  </si>
  <si>
    <t>58-09-0047</t>
  </si>
  <si>
    <t>58-08-0093</t>
  </si>
  <si>
    <t>58-12-0051</t>
  </si>
  <si>
    <t>58-11-0157</t>
  </si>
  <si>
    <t>58-10-0106</t>
  </si>
  <si>
    <t>ส่งเครื่อง 5/3/56</t>
  </si>
  <si>
    <t>186</t>
  </si>
  <si>
    <t>Z35HBJECB0000W</t>
  </si>
  <si>
    <t>57-12-0023</t>
  </si>
  <si>
    <t>58-01-0120</t>
  </si>
  <si>
    <t>58-02-0118</t>
  </si>
  <si>
    <t>58-04-0062</t>
  </si>
  <si>
    <t>58-03-0073</t>
  </si>
  <si>
    <t>58-05-0054</t>
  </si>
  <si>
    <t>58-06-0096</t>
  </si>
  <si>
    <t>58-07-0099</t>
  </si>
  <si>
    <t>58-09-0048</t>
  </si>
  <si>
    <t>58-08-0094</t>
  </si>
  <si>
    <t>58-12-0052</t>
  </si>
  <si>
    <t>58-11-0155</t>
  </si>
  <si>
    <t>58-10-0107</t>
  </si>
  <si>
    <t>187</t>
  </si>
  <si>
    <t>Z35HBJECB0000X</t>
  </si>
  <si>
    <t>57-12-0024</t>
  </si>
  <si>
    <t>58-01-0121</t>
  </si>
  <si>
    <t>58-02-0120</t>
  </si>
  <si>
    <t>58-04-0063</t>
  </si>
  <si>
    <t>58-03-0074</t>
  </si>
  <si>
    <t>58-05-0055</t>
  </si>
  <si>
    <t>58-06-0097</t>
  </si>
  <si>
    <t>58-07-0100</t>
  </si>
  <si>
    <t>58-09-0049</t>
  </si>
  <si>
    <t>58-08-0095</t>
  </si>
  <si>
    <t>58-12-0050</t>
  </si>
  <si>
    <t>58-11-0154</t>
  </si>
  <si>
    <t>58-10-0108</t>
  </si>
  <si>
    <t>188</t>
  </si>
  <si>
    <t>Z35HBJECB00015</t>
  </si>
  <si>
    <t>57-12-0025</t>
  </si>
  <si>
    <t>58-01-0122</t>
  </si>
  <si>
    <t>58-02-0116</t>
  </si>
  <si>
    <t>58-04-0064</t>
  </si>
  <si>
    <t>58-03-0075</t>
  </si>
  <si>
    <t>58-05-0056</t>
  </si>
  <si>
    <t>58-06-0098</t>
  </si>
  <si>
    <t>58-07-0101</t>
  </si>
  <si>
    <t>58-09-0050</t>
  </si>
  <si>
    <t>58-08-0096</t>
  </si>
  <si>
    <t>58-12-0049</t>
  </si>
  <si>
    <t>58-11-0156</t>
  </si>
  <si>
    <t>58-10-0109</t>
  </si>
  <si>
    <t>189</t>
  </si>
  <si>
    <t>Z35HB1CZ700035Y</t>
  </si>
  <si>
    <t>57-12-0026</t>
  </si>
  <si>
    <t>58-01-0123</t>
  </si>
  <si>
    <t>58-02-0117</t>
  </si>
  <si>
    <t>58-04-0065</t>
  </si>
  <si>
    <t>58-03-0076</t>
  </si>
  <si>
    <t>58-05-0057</t>
  </si>
  <si>
    <t>58-06-0099</t>
  </si>
  <si>
    <t>58-07-0102</t>
  </si>
  <si>
    <t>58-09-0051</t>
  </si>
  <si>
    <t>58-08-0097</t>
  </si>
  <si>
    <t>58-12-0053</t>
  </si>
  <si>
    <t>58-11-0158</t>
  </si>
  <si>
    <t>58-10-0110</t>
  </si>
  <si>
    <t>ส่งเครื่อง 25/9/56</t>
  </si>
  <si>
    <t>190</t>
  </si>
  <si>
    <t>กรมแพทย์ทหารเรือ</t>
  </si>
  <si>
    <t>11R1585</t>
  </si>
  <si>
    <t>504/54 ถนนสมเด็จพระเจ้าตากสิน แขวงบุคคโล เขตธนบุรี กรุงเทพ</t>
  </si>
  <si>
    <t>Z5XJDIA70000Z</t>
  </si>
  <si>
    <t>57-12-0122</t>
  </si>
  <si>
    <t>58-01-0136</t>
  </si>
  <si>
    <t>58-02-0059</t>
  </si>
  <si>
    <t>58-04-0036</t>
  </si>
  <si>
    <t>58-03-0136</t>
  </si>
  <si>
    <t>58-05-0079</t>
  </si>
  <si>
    <t>58-06-0059</t>
  </si>
  <si>
    <t>58-07-0049</t>
  </si>
  <si>
    <t>58-09-0052</t>
  </si>
  <si>
    <t>58-08-0046</t>
  </si>
  <si>
    <t>58-12-0095</t>
  </si>
  <si>
    <t>58-11-0036</t>
  </si>
  <si>
    <t>58-10-0138</t>
  </si>
  <si>
    <t>ส่งเครื่อง 1/3/56</t>
  </si>
  <si>
    <t>191</t>
  </si>
  <si>
    <t>บริษัท ไทยบลูวินด์ จำกัด</t>
  </si>
  <si>
    <t>11R1586</t>
  </si>
  <si>
    <t>174/6-7 หมู่ 6 ซอยพระราม 2 ซอย 60 ถ.พระราม 2 แขวงแสมดำ เขตบางขุนเทียน</t>
  </si>
  <si>
    <t>Z35HBJ2CB00001A</t>
  </si>
  <si>
    <t>57-12-0136</t>
  </si>
  <si>
    <t>58-01-0128</t>
  </si>
  <si>
    <t>58-02-0162</t>
  </si>
  <si>
    <t>58-04-0074</t>
  </si>
  <si>
    <t>58-03-0094</t>
  </si>
  <si>
    <t>58-05-0100</t>
  </si>
  <si>
    <t>58-06-0170</t>
  </si>
  <si>
    <t>58-07-0119</t>
  </si>
  <si>
    <t>58-09-0065</t>
  </si>
  <si>
    <t>58-08-0104</t>
  </si>
  <si>
    <t>58-12-0082</t>
  </si>
  <si>
    <t>58-11-0044</t>
  </si>
  <si>
    <t>58-10-0090</t>
  </si>
  <si>
    <t>ส่งเครื่อง 26/3/56</t>
  </si>
  <si>
    <t>192</t>
  </si>
  <si>
    <t>Z5XJBJAD200015P</t>
  </si>
  <si>
    <t>57-12-0128</t>
  </si>
  <si>
    <t>58-01-0126</t>
  </si>
  <si>
    <t>58-02-0164</t>
  </si>
  <si>
    <t>58-04-0073</t>
  </si>
  <si>
    <t>58-03-0093</t>
  </si>
  <si>
    <t>58-05-0099</t>
  </si>
  <si>
    <t>58-06-0171</t>
  </si>
  <si>
    <t>58-07-0120</t>
  </si>
  <si>
    <t>58-09-0066</t>
  </si>
  <si>
    <t>58-08-0103</t>
  </si>
  <si>
    <t>58-12-0083</t>
  </si>
  <si>
    <t>58-11-0043</t>
  </si>
  <si>
    <t>58-10-0091</t>
  </si>
  <si>
    <t>ส่งเครื่อง 17/6/56</t>
  </si>
  <si>
    <t>193</t>
  </si>
  <si>
    <t>บริษัท ว่องไว โซลูชั่น จำกัด</t>
  </si>
  <si>
    <t>11R1587</t>
  </si>
  <si>
    <t>29/31 หมู่ 7 ถ.เกษตร-นวมินทร์ แขวงคลองกุ่ม เขตบึงกุ่ม กรุงเทพฯ</t>
  </si>
  <si>
    <t>Z5XJBJDCA0003K</t>
  </si>
  <si>
    <t>57-12-0082</t>
  </si>
  <si>
    <t>58-01-0131</t>
  </si>
  <si>
    <t>58-02-0132</t>
  </si>
  <si>
    <t>58-04-0140</t>
  </si>
  <si>
    <t>58-03-0129</t>
  </si>
  <si>
    <t>58-05-0121</t>
  </si>
  <si>
    <t>58-06-0145</t>
  </si>
  <si>
    <t>58-07-0066</t>
  </si>
  <si>
    <t>58-09-0045</t>
  </si>
  <si>
    <t>58-08-0171</t>
  </si>
  <si>
    <t>58-12-0065</t>
  </si>
  <si>
    <t>58-11-0049</t>
  </si>
  <si>
    <t>58-10-0167</t>
  </si>
  <si>
    <t>ส่งเครื่อง 10/6/56  มิเตอร์ 0</t>
  </si>
  <si>
    <t>194</t>
  </si>
  <si>
    <t>บริษัท พีเพิลมีเดีย จำกัด</t>
  </si>
  <si>
    <t>11R1589</t>
  </si>
  <si>
    <t>47,49 ลาดพร้าว 140 ถ.ลาดพร้าว แขวงคลองจั่น เขตบางกะปิ กทม.</t>
  </si>
  <si>
    <t>Z5XJBJDCA00037P</t>
  </si>
  <si>
    <t>57-12-0135</t>
  </si>
  <si>
    <t>58-01-0088</t>
  </si>
  <si>
    <t>58-02-0060</t>
  </si>
  <si>
    <t>58-04-0161</t>
  </si>
  <si>
    <t>58-03-0045</t>
  </si>
  <si>
    <t>58-05-0002</t>
  </si>
  <si>
    <t>58-06-0050</t>
  </si>
  <si>
    <t>58-07-0128</t>
  </si>
  <si>
    <t>58-09-0105</t>
  </si>
  <si>
    <t>58-08-0045</t>
  </si>
  <si>
    <t>58-12-0102</t>
  </si>
  <si>
    <t>58-11-0073</t>
  </si>
  <si>
    <t>58-10-0168</t>
  </si>
  <si>
    <t>ส่งเครื่อง 7/6/56 มิเตอร์เริ่ม 0 เดือน พ.ย. 56 มีการเปลี่ยนเมมบอร์ด เดือน ต.ค. 57 มีเปลี่ยนเมมบอร์ด</t>
  </si>
  <si>
    <t>195</t>
  </si>
  <si>
    <t>บริษัท พี.บีเวอร์เอช จำกัด</t>
  </si>
  <si>
    <t>11R1596</t>
  </si>
  <si>
    <t>289/1 ซอยสุขุมวิท 55 (ทองหล่อ) แขวงคลองตันเหนือ เขตวัฒนา</t>
  </si>
  <si>
    <t>701531LM02CCM</t>
  </si>
  <si>
    <t>57-12-0075</t>
  </si>
  <si>
    <t>58-01-0152</t>
  </si>
  <si>
    <t>58-02-0057</t>
  </si>
  <si>
    <t>58-04-0068</t>
  </si>
  <si>
    <t>58-03-0092</t>
  </si>
  <si>
    <t>58-05-0067</t>
  </si>
  <si>
    <t>58-06-0116</t>
  </si>
  <si>
    <t>58-07-0078</t>
  </si>
  <si>
    <t>58-09-0139</t>
  </si>
  <si>
    <t>58-08-0100</t>
  </si>
  <si>
    <t>58-12-0068</t>
  </si>
  <si>
    <t>58-11-0059</t>
  </si>
  <si>
    <t>58-10-0077</t>
  </si>
  <si>
    <t>ส่งเครื่อง 25/2/57</t>
  </si>
  <si>
    <t>196</t>
  </si>
  <si>
    <t>บริษัท ไทยคูณ แบรนด์เอจ จำกัด</t>
  </si>
  <si>
    <t>11R5705</t>
  </si>
  <si>
    <t>128/407 อาคารพญาไทพลาซ่า ชั้น 37 ถนนพญาไทย กรุงเทพฯ</t>
  </si>
  <si>
    <t>57-12-0147</t>
  </si>
  <si>
    <t>58-01-0146</t>
  </si>
  <si>
    <t>58-02-0125</t>
  </si>
  <si>
    <t>58-04-0080</t>
  </si>
  <si>
    <t>58-03-0131</t>
  </si>
  <si>
    <t>58-05-0110</t>
  </si>
  <si>
    <t>58-06-0104</t>
  </si>
  <si>
    <t>58-07-0085</t>
  </si>
  <si>
    <t>58-09-0110</t>
  </si>
  <si>
    <t>58-08-0165</t>
  </si>
  <si>
    <t>58-12-0119</t>
  </si>
  <si>
    <t>58-11-0050</t>
  </si>
  <si>
    <t>58-10-0115</t>
  </si>
  <si>
    <t>ส่งเครื่อง 26/6/57</t>
  </si>
  <si>
    <t>197</t>
  </si>
  <si>
    <t>11R5801</t>
  </si>
  <si>
    <t>อาคารพญาไทพลาซ่า ชั้น 37 ห้องเอ,บี ถนนพญาไท</t>
  </si>
  <si>
    <t>58-02-0126</t>
  </si>
  <si>
    <t>58-04-0111</t>
  </si>
  <si>
    <t>58-03-0132</t>
  </si>
  <si>
    <t>58-05-0108</t>
  </si>
  <si>
    <t>58-06-0094</t>
  </si>
  <si>
    <t>58-07-0158</t>
  </si>
  <si>
    <t>58-09-0055</t>
  </si>
  <si>
    <t>58-08-0147</t>
  </si>
  <si>
    <t>58-12-0120</t>
  </si>
  <si>
    <t>58-11-0140</t>
  </si>
  <si>
    <t>58-10-0068</t>
  </si>
  <si>
    <t>198</t>
  </si>
  <si>
    <t>บริษัท อมร มูฟวี่ จำกัด</t>
  </si>
  <si>
    <t>11C5713</t>
  </si>
  <si>
    <t>416-418 ถนนวรจักร แขวงบ้านบาตร เขตป้อมปราบศัตรูพ่าย</t>
  </si>
  <si>
    <t>A3      9</t>
  </si>
  <si>
    <t>A3      10</t>
  </si>
  <si>
    <t>ไม่คิดจดไม่ทัน</t>
  </si>
  <si>
    <t>A3 =33</t>
  </si>
  <si>
    <t>A3 = 33</t>
  </si>
  <si>
    <t>57-12-0150</t>
  </si>
  <si>
    <t>58-01-0154</t>
  </si>
  <si>
    <t>A3 = 39</t>
  </si>
  <si>
    <t>58-02-0123</t>
  </si>
  <si>
    <t>A3 = 61</t>
  </si>
  <si>
    <t>58-03-0145</t>
  </si>
  <si>
    <t>A3 =     61</t>
  </si>
  <si>
    <t>58-05-0140</t>
  </si>
  <si>
    <t>58-06-0172</t>
  </si>
  <si>
    <t>58-07-0123</t>
  </si>
  <si>
    <t>58-09-0170</t>
  </si>
  <si>
    <t>58-08-0173</t>
  </si>
  <si>
    <t>A3 =   61</t>
  </si>
  <si>
    <t>58-12-0121</t>
  </si>
  <si>
    <t>58-11-0089</t>
  </si>
  <si>
    <t>58-10-0159</t>
  </si>
  <si>
    <t>ส่งเครื่อง 3/7/57  มิเตอร์เริ่ม 252</t>
  </si>
  <si>
    <t>A4      1742</t>
  </si>
  <si>
    <t>A4     2480</t>
  </si>
  <si>
    <t>A4 =6117</t>
  </si>
  <si>
    <t>A4 =6684</t>
  </si>
  <si>
    <t>A4 = 7825</t>
  </si>
  <si>
    <t>A4 = 8913</t>
  </si>
  <si>
    <t>A4 = 9753</t>
  </si>
  <si>
    <t>A4 = 10522</t>
  </si>
  <si>
    <t>A4 =  11454</t>
  </si>
  <si>
    <t>A4 =  12307</t>
  </si>
  <si>
    <t>A4 =  13813</t>
  </si>
  <si>
    <t>A4 =  15203</t>
  </si>
  <si>
    <t>A4 =  15864</t>
  </si>
  <si>
    <t>A4 =  16530</t>
  </si>
  <si>
    <t>A4 =  17026</t>
  </si>
  <si>
    <t>199</t>
  </si>
  <si>
    <t>บริษัท โปร คัลเลอร์ แลบ จำกัด</t>
  </si>
  <si>
    <t>11R5802</t>
  </si>
  <si>
    <t>35 ซอยรัชดานิเวศน์ ถนนประชาราษฎร์บำเพ็ญ แขวงสามเสนนอก</t>
  </si>
  <si>
    <t>003135</t>
  </si>
  <si>
    <t>58-04-0037</t>
  </si>
  <si>
    <t>58-03-0066</t>
  </si>
  <si>
    <t>58-05-0138</t>
  </si>
  <si>
    <t>58-06-0110</t>
  </si>
  <si>
    <t>58-07-0075</t>
  </si>
  <si>
    <t>58-09-0094</t>
  </si>
  <si>
    <t>58-08-0114</t>
  </si>
  <si>
    <t>58-12-0168</t>
  </si>
  <si>
    <t>58-11-0018</t>
  </si>
  <si>
    <t>58-10-0119</t>
  </si>
  <si>
    <t>200</t>
  </si>
  <si>
    <t>บริษัท ทาบูล่า (ประเทศไทย) จำกัด</t>
  </si>
  <si>
    <t>11R5806</t>
  </si>
  <si>
    <t>47 อาคารศรีโสธรเพลส ชั้น 22 ถนนสุขุมวิท กรุงเทพฯ</t>
  </si>
  <si>
    <t>Z35HB1CB400002T</t>
  </si>
  <si>
    <t>58-09-0054</t>
  </si>
  <si>
    <t>58-08-0098</t>
  </si>
  <si>
    <t>58-12-0064</t>
  </si>
  <si>
    <t>58-11-0047</t>
  </si>
  <si>
    <t>58-10-0075</t>
  </si>
  <si>
    <t>ส่งเครื่อง 5/8/58  มิเตอร์เริ่ม 184,915</t>
  </si>
  <si>
    <t>201</t>
  </si>
  <si>
    <t>สถานีตำรวจนครบาลดุสิต</t>
  </si>
  <si>
    <t>11R1316</t>
  </si>
  <si>
    <t>75 ถนนพระราม5 แขวงดุสิต เขตดุสิต กรุงเทพฯ 10300</t>
  </si>
  <si>
    <t>CFL093963</t>
  </si>
  <si>
    <t>58-12-0125</t>
  </si>
  <si>
    <t>58-11-0166</t>
  </si>
  <si>
    <t>58-10-0169</t>
  </si>
  <si>
    <t>ส่งเครื่อง 21/10/58 มิเตอร์เริ่ม 194,855</t>
  </si>
  <si>
    <t>Column1</t>
  </si>
  <si>
    <t>รุ่น2</t>
  </si>
  <si>
    <t>Aug-55</t>
  </si>
  <si>
    <t>Sep-55</t>
  </si>
  <si>
    <t>Oct-55</t>
  </si>
  <si>
    <t>Nov-55</t>
  </si>
  <si>
    <t>Dec-55</t>
  </si>
  <si>
    <t>Jan-56</t>
  </si>
  <si>
    <t>Feb-56</t>
  </si>
  <si>
    <t>Mar-56</t>
  </si>
  <si>
    <t>Apr-56</t>
  </si>
  <si>
    <t>May-56</t>
  </si>
  <si>
    <t>Jun-56</t>
  </si>
  <si>
    <t>Jul-56</t>
  </si>
  <si>
    <t>Aug-56</t>
  </si>
  <si>
    <t>Sep-56</t>
  </si>
  <si>
    <t>Oct-56</t>
  </si>
  <si>
    <t>Nov-56</t>
  </si>
  <si>
    <t>Dec-56</t>
  </si>
  <si>
    <t>Jan-57</t>
  </si>
  <si>
    <t>Feb-57</t>
  </si>
  <si>
    <t>Mar-57</t>
  </si>
  <si>
    <t>Apr-57</t>
  </si>
  <si>
    <t>May-57</t>
  </si>
  <si>
    <t>Jun-57</t>
  </si>
  <si>
    <t>Jul-57</t>
  </si>
  <si>
    <t>Aug-57</t>
  </si>
  <si>
    <t>Sep-57</t>
  </si>
  <si>
    <t>Oct-57</t>
  </si>
  <si>
    <t>Nov-57</t>
  </si>
  <si>
    <t>Dec-57</t>
  </si>
  <si>
    <t>Jan-58</t>
  </si>
  <si>
    <t>Column3</t>
  </si>
  <si>
    <t>Column4</t>
  </si>
  <si>
    <t>Feb-58</t>
  </si>
  <si>
    <t>Mar-58</t>
  </si>
  <si>
    <t>Column5</t>
  </si>
  <si>
    <t>Apr-58</t>
  </si>
  <si>
    <t>Column6</t>
  </si>
  <si>
    <t>Column7</t>
  </si>
  <si>
    <t>May-58</t>
  </si>
  <si>
    <t>Jun-58</t>
  </si>
  <si>
    <t>Column8</t>
  </si>
  <si>
    <t>Column9</t>
  </si>
  <si>
    <t>Jul-58</t>
  </si>
  <si>
    <t>Column10</t>
  </si>
  <si>
    <t>Aug-58</t>
  </si>
  <si>
    <t>Sep-58</t>
  </si>
  <si>
    <t>Oct-58</t>
  </si>
  <si>
    <t>Column11</t>
  </si>
  <si>
    <t>Column12</t>
  </si>
  <si>
    <t>Nov-58</t>
  </si>
  <si>
    <t>Dec-58</t>
  </si>
  <si>
    <t>Column13</t>
  </si>
  <si>
    <t>Column14</t>
  </si>
  <si>
    <t>Column15</t>
  </si>
  <si>
    <t>Column16</t>
  </si>
  <si>
    <t>SCX-6545 N</t>
  </si>
  <si>
    <t>ยี่ห้อ</t>
  </si>
  <si>
    <t>Samsung</t>
  </si>
  <si>
    <t xml:space="preserve">Fuji Xerox </t>
  </si>
  <si>
    <t>Lexmark</t>
  </si>
  <si>
    <t xml:space="preserve"> E-167</t>
  </si>
  <si>
    <t>Konica Minolta</t>
  </si>
  <si>
    <t xml:space="preserve"> DI-152</t>
  </si>
  <si>
    <t xml:space="preserve"> E-181</t>
  </si>
  <si>
    <t>E-161</t>
  </si>
  <si>
    <t xml:space="preserve"> E-160</t>
  </si>
  <si>
    <t>E-2007</t>
  </si>
  <si>
    <t xml:space="preserve">จำนวน </t>
  </si>
  <si>
    <t>SCX-6322</t>
  </si>
  <si>
    <t>SCX- 5635</t>
  </si>
  <si>
    <t>SCX-5637</t>
  </si>
  <si>
    <t>SL-4070</t>
  </si>
  <si>
    <t>X-364</t>
  </si>
  <si>
    <t>Mx-511</t>
  </si>
  <si>
    <t>Mx-310</t>
  </si>
  <si>
    <t>Mx-711</t>
  </si>
  <si>
    <t>E-160</t>
  </si>
  <si>
    <t>E-167</t>
  </si>
  <si>
    <t>E-181</t>
  </si>
  <si>
    <t>M355</t>
  </si>
  <si>
    <t>M455</t>
  </si>
  <si>
    <t>S2010</t>
  </si>
  <si>
    <t>S2220</t>
  </si>
  <si>
    <t>S2320</t>
  </si>
  <si>
    <t>S2011</t>
  </si>
  <si>
    <t>SC2020</t>
  </si>
  <si>
    <t>DI-152</t>
  </si>
  <si>
    <t>MX711</t>
  </si>
  <si>
    <t>Toshiba</t>
  </si>
  <si>
    <t>Fuji Xerox</t>
  </si>
  <si>
    <t>กำลังจะยกเลิก</t>
  </si>
  <si>
    <t xml:space="preserve"> May Bank</t>
  </si>
  <si>
    <t>Axa</t>
  </si>
  <si>
    <t>ชุติการณ์</t>
  </si>
  <si>
    <t>ราชการ</t>
  </si>
  <si>
    <t>เอกชน</t>
  </si>
  <si>
    <t>Brand</t>
  </si>
  <si>
    <t>จำนวนแต่ละยี่ห้อ</t>
  </si>
  <si>
    <t>จำนวน</t>
  </si>
  <si>
    <t>ปริมาณการใชบ้ทั้งปี</t>
  </si>
  <si>
    <t>กระดาษเสีย</t>
  </si>
  <si>
    <t>คงเหลือ</t>
  </si>
  <si>
    <t>17.1</t>
  </si>
  <si>
    <t>25.1</t>
  </si>
  <si>
    <t>39</t>
  </si>
  <si>
    <t>5000*3*2</t>
  </si>
  <si>
    <t>เป็นเงิน</t>
  </si>
  <si>
    <t>ค่าบริการ</t>
  </si>
  <si>
    <t>เครื่องที่ยกเลิกรpooling</t>
  </si>
  <si>
    <t>ปริมาณการใช้รวม</t>
  </si>
  <si>
    <t>ปริมาณการใช้งานคำนวนที่ 5000</t>
  </si>
  <si>
    <t>5000*7*1</t>
  </si>
  <si>
    <t>5000*8*2</t>
  </si>
  <si>
    <t>38.1</t>
  </si>
  <si>
    <t>45.1</t>
  </si>
  <si>
    <t>46*5000*12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</si>
</sst>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charset val="222"/>
    </font>
    <font>
      <sz val="14"/>
      <name val="Angsana New"/>
      <family val="1"/>
    </font>
    <font>
      <b/>
      <sz val="14"/>
      <name val="Angsana New"/>
      <family val="1"/>
    </font>
    <font>
      <sz val="14"/>
      <color rgb="FFFF0000"/>
      <name val="Angsana New"/>
      <family val="1"/>
    </font>
    <font>
      <sz val="14"/>
      <color theme="1"/>
      <name val="Angsana New"/>
      <family val="1"/>
    </font>
    <font>
      <sz val="13"/>
      <name val="Angsana New"/>
      <family val="1"/>
    </font>
    <font>
      <sz val="12"/>
      <name val="Angsana New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4"/>
      <name val="Angsana New"/>
    </font>
    <font>
      <sz val="14"/>
      <color theme="0"/>
      <name val="Angsana New"/>
    </font>
    <font>
      <u val="singleAccounting"/>
      <sz val="14"/>
      <color rgb="FFFF0000"/>
      <name val="Angsana New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C1A8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C1A8F"/>
        <bgColor rgb="FF000000"/>
      </patternFill>
    </fill>
    <fill>
      <patternFill patternType="solid">
        <fgColor rgb="FFDFA8A9"/>
        <bgColor indexed="64"/>
      </patternFill>
    </fill>
    <fill>
      <patternFill patternType="solid">
        <fgColor rgb="FFDFA8A9"/>
        <bgColor rgb="FF000000"/>
      </patternFill>
    </fill>
    <fill>
      <patternFill patternType="solid">
        <fgColor rgb="FF149FEC"/>
        <bgColor rgb="FF000000"/>
      </patternFill>
    </fill>
    <fill>
      <patternFill patternType="solid">
        <fgColor rgb="FF149FE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0066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5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0">
    <xf numFmtId="0" fontId="0" fillId="0" borderId="0" xfId="0"/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6" xfId="1" applyNumberFormat="1" applyFont="1" applyFill="1" applyBorder="1" applyAlignment="1">
      <alignment horizontal="center"/>
    </xf>
    <xf numFmtId="49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7" fontId="4" fillId="0" borderId="1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3" borderId="6" xfId="1" applyFont="1" applyFill="1" applyBorder="1" applyAlignment="1">
      <alignment horizontal="center"/>
    </xf>
    <xf numFmtId="49" fontId="3" fillId="3" borderId="6" xfId="1" applyNumberFormat="1" applyFont="1" applyFill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0" fontId="3" fillId="4" borderId="6" xfId="1" applyFont="1" applyFill="1" applyBorder="1"/>
    <xf numFmtId="0" fontId="3" fillId="4" borderId="6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3" xfId="1" applyFont="1" applyFill="1" applyBorder="1"/>
    <xf numFmtId="0" fontId="3" fillId="0" borderId="6" xfId="1" applyFont="1" applyBorder="1" applyAlignment="1">
      <alignment horizontal="center"/>
    </xf>
    <xf numFmtId="0" fontId="3" fillId="4" borderId="3" xfId="1" quotePrefix="1" applyFont="1" applyFill="1" applyBorder="1" applyAlignment="1">
      <alignment horizontal="center"/>
    </xf>
    <xf numFmtId="0" fontId="5" fillId="4" borderId="6" xfId="1" applyFont="1" applyFill="1" applyBorder="1"/>
    <xf numFmtId="0" fontId="6" fillId="4" borderId="6" xfId="1" applyFont="1" applyFill="1" applyBorder="1"/>
    <xf numFmtId="0" fontId="6" fillId="4" borderId="6" xfId="1" applyFont="1" applyFill="1" applyBorder="1" applyAlignment="1">
      <alignment horizontal="right"/>
    </xf>
    <xf numFmtId="0" fontId="6" fillId="4" borderId="6" xfId="1" applyFont="1" applyFill="1" applyBorder="1" applyAlignment="1">
      <alignment horizontal="left"/>
    </xf>
    <xf numFmtId="0" fontId="3" fillId="0" borderId="6" xfId="1" applyFont="1" applyBorder="1"/>
    <xf numFmtId="0" fontId="3" fillId="0" borderId="3" xfId="1" applyFont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0" borderId="3" xfId="1" applyFont="1" applyBorder="1"/>
    <xf numFmtId="0" fontId="3" fillId="0" borderId="3" xfId="1" quotePrefix="1" applyFont="1" applyBorder="1" applyAlignment="1">
      <alignment horizontal="center"/>
    </xf>
    <xf numFmtId="0" fontId="6" fillId="0" borderId="6" xfId="1" applyFont="1" applyBorder="1"/>
    <xf numFmtId="0" fontId="3" fillId="0" borderId="6" xfId="1" applyFont="1" applyBorder="1" applyAlignment="1">
      <alignment horizontal="center" vertical="center"/>
    </xf>
    <xf numFmtId="0" fontId="3" fillId="4" borderId="0" xfId="1" applyFont="1" applyFill="1" applyBorder="1"/>
    <xf numFmtId="0" fontId="3" fillId="3" borderId="3" xfId="1" applyFont="1" applyFill="1" applyBorder="1" applyAlignment="1">
      <alignment horizontal="center"/>
    </xf>
    <xf numFmtId="0" fontId="3" fillId="3" borderId="3" xfId="1" applyFont="1" applyFill="1" applyBorder="1"/>
    <xf numFmtId="0" fontId="3" fillId="6" borderId="0" xfId="1" applyFont="1" applyFill="1" applyBorder="1"/>
    <xf numFmtId="0" fontId="3" fillId="0" borderId="6" xfId="1" quotePrefix="1" applyFont="1" applyBorder="1" applyAlignment="1">
      <alignment horizontal="center"/>
    </xf>
    <xf numFmtId="14" fontId="3" fillId="0" borderId="0" xfId="1" applyNumberFormat="1" applyFont="1"/>
    <xf numFmtId="0" fontId="3" fillId="0" borderId="3" xfId="1" applyFont="1" applyFill="1" applyBorder="1"/>
    <xf numFmtId="0" fontId="5" fillId="0" borderId="6" xfId="1" applyFont="1" applyBorder="1"/>
    <xf numFmtId="0" fontId="3" fillId="5" borderId="3" xfId="1" applyFont="1" applyFill="1" applyBorder="1"/>
    <xf numFmtId="17" fontId="3" fillId="0" borderId="0" xfId="1" applyNumberFormat="1" applyFont="1" applyBorder="1" applyAlignment="1">
      <alignment horizontal="left"/>
    </xf>
    <xf numFmtId="0" fontId="3" fillId="7" borderId="6" xfId="1" applyFont="1" applyFill="1" applyBorder="1" applyAlignment="1">
      <alignment horizontal="center"/>
    </xf>
    <xf numFmtId="49" fontId="3" fillId="7" borderId="6" xfId="1" applyNumberFormat="1" applyFont="1" applyFill="1" applyBorder="1" applyAlignment="1">
      <alignment horizontal="center"/>
    </xf>
    <xf numFmtId="0" fontId="3" fillId="7" borderId="6" xfId="1" applyFont="1" applyFill="1" applyBorder="1"/>
    <xf numFmtId="0" fontId="3" fillId="7" borderId="3" xfId="1" applyFont="1" applyFill="1" applyBorder="1" applyAlignment="1">
      <alignment horizontal="center"/>
    </xf>
    <xf numFmtId="0" fontId="3" fillId="7" borderId="3" xfId="1" applyFont="1" applyFill="1" applyBorder="1"/>
    <xf numFmtId="0" fontId="3" fillId="7" borderId="0" xfId="1" applyFont="1" applyFill="1" applyBorder="1"/>
    <xf numFmtId="0" fontId="3" fillId="7" borderId="0" xfId="1" applyFont="1" applyFill="1"/>
    <xf numFmtId="49" fontId="3" fillId="4" borderId="6" xfId="1" applyNumberFormat="1" applyFont="1" applyFill="1" applyBorder="1" applyAlignment="1">
      <alignment horizontal="center"/>
    </xf>
    <xf numFmtId="0" fontId="3" fillId="4" borderId="0" xfId="1" applyFont="1" applyFill="1"/>
    <xf numFmtId="0" fontId="3" fillId="8" borderId="6" xfId="1" applyFont="1" applyFill="1" applyBorder="1" applyAlignment="1">
      <alignment horizontal="center"/>
    </xf>
    <xf numFmtId="49" fontId="3" fillId="8" borderId="6" xfId="1" applyNumberFormat="1" applyFont="1" applyFill="1" applyBorder="1" applyAlignment="1">
      <alignment horizontal="center"/>
    </xf>
    <xf numFmtId="0" fontId="3" fillId="8" borderId="6" xfId="1" applyFont="1" applyFill="1" applyBorder="1"/>
    <xf numFmtId="0" fontId="3" fillId="8" borderId="3" xfId="1" applyFont="1" applyFill="1" applyBorder="1" applyAlignment="1">
      <alignment horizontal="center"/>
    </xf>
    <xf numFmtId="0" fontId="3" fillId="8" borderId="3" xfId="1" applyFont="1" applyFill="1" applyBorder="1"/>
    <xf numFmtId="0" fontId="3" fillId="8" borderId="0" xfId="1" applyFont="1" applyFill="1" applyBorder="1"/>
    <xf numFmtId="0" fontId="3" fillId="8" borderId="0" xfId="1" applyFont="1" applyFill="1"/>
    <xf numFmtId="14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right"/>
    </xf>
    <xf numFmtId="3" fontId="3" fillId="0" borderId="6" xfId="1" applyNumberFormat="1" applyFont="1" applyBorder="1" applyAlignment="1">
      <alignment horizontal="center"/>
    </xf>
    <xf numFmtId="0" fontId="3" fillId="7" borderId="6" xfId="1" quotePrefix="1" applyFont="1" applyFill="1" applyBorder="1" applyAlignment="1">
      <alignment horizontal="center"/>
    </xf>
    <xf numFmtId="0" fontId="3" fillId="9" borderId="6" xfId="1" applyFont="1" applyFill="1" applyBorder="1" applyAlignment="1">
      <alignment horizontal="center"/>
    </xf>
    <xf numFmtId="49" fontId="3" fillId="9" borderId="6" xfId="1" applyNumberFormat="1" applyFont="1" applyFill="1" applyBorder="1" applyAlignment="1">
      <alignment horizontal="center"/>
    </xf>
    <xf numFmtId="0" fontId="3" fillId="9" borderId="6" xfId="1" applyFont="1" applyFill="1" applyBorder="1"/>
    <xf numFmtId="0" fontId="3" fillId="9" borderId="3" xfId="1" applyFont="1" applyFill="1" applyBorder="1" applyAlignment="1">
      <alignment horizontal="center"/>
    </xf>
    <xf numFmtId="0" fontId="3" fillId="9" borderId="3" xfId="1" applyFont="1" applyFill="1" applyBorder="1"/>
    <xf numFmtId="0" fontId="3" fillId="9" borderId="0" xfId="1" applyFont="1" applyFill="1" applyBorder="1"/>
    <xf numFmtId="0" fontId="3" fillId="9" borderId="0" xfId="1" applyFont="1" applyFill="1"/>
    <xf numFmtId="0" fontId="3" fillId="7" borderId="3" xfId="1" quotePrefix="1" applyFont="1" applyFill="1" applyBorder="1" applyAlignment="1">
      <alignment horizontal="center"/>
    </xf>
    <xf numFmtId="0" fontId="6" fillId="4" borderId="0" xfId="1" applyFont="1" applyFill="1" applyBorder="1"/>
    <xf numFmtId="0" fontId="5" fillId="4" borderId="0" xfId="1" applyFont="1" applyFill="1"/>
    <xf numFmtId="14" fontId="3" fillId="7" borderId="3" xfId="1" applyNumberFormat="1" applyFont="1" applyFill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3" fillId="0" borderId="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3" fillId="7" borderId="1" xfId="1" applyNumberFormat="1" applyFont="1" applyFill="1" applyBorder="1" applyAlignment="1">
      <alignment horizontal="center"/>
    </xf>
    <xf numFmtId="0" fontId="3" fillId="7" borderId="1" xfId="1" applyFont="1" applyFill="1" applyBorder="1"/>
    <xf numFmtId="0" fontId="3" fillId="7" borderId="1" xfId="1" applyFont="1" applyFill="1" applyBorder="1" applyAlignment="1">
      <alignment horizontal="center"/>
    </xf>
    <xf numFmtId="0" fontId="3" fillId="7" borderId="9" xfId="1" applyFont="1" applyFill="1" applyBorder="1" applyAlignment="1">
      <alignment horizontal="center"/>
    </xf>
    <xf numFmtId="0" fontId="3" fillId="7" borderId="9" xfId="1" applyFont="1" applyFill="1" applyBorder="1"/>
    <xf numFmtId="0" fontId="7" fillId="0" borderId="1" xfId="1" applyFont="1" applyBorder="1"/>
    <xf numFmtId="0" fontId="3" fillId="0" borderId="9" xfId="1" applyFont="1" applyBorder="1"/>
    <xf numFmtId="0" fontId="3" fillId="0" borderId="6" xfId="1" applyFont="1" applyBorder="1" applyAlignment="1">
      <alignment horizontal="right"/>
    </xf>
    <xf numFmtId="0" fontId="3" fillId="0" borderId="6" xfId="1" applyFont="1" applyBorder="1" applyAlignment="1">
      <alignment horizontal="left"/>
    </xf>
    <xf numFmtId="0" fontId="8" fillId="0" borderId="1" xfId="1" applyFont="1" applyBorder="1"/>
    <xf numFmtId="0" fontId="3" fillId="4" borderId="6" xfId="1" quotePrefix="1" applyFont="1" applyFill="1" applyBorder="1" applyAlignment="1">
      <alignment horizontal="center"/>
    </xf>
    <xf numFmtId="0" fontId="3" fillId="4" borderId="6" xfId="1" applyFont="1" applyFill="1" applyBorder="1" applyAlignment="1">
      <alignment horizontal="right"/>
    </xf>
    <xf numFmtId="0" fontId="8" fillId="0" borderId="6" xfId="1" applyFont="1" applyBorder="1"/>
    <xf numFmtId="0" fontId="7" fillId="0" borderId="6" xfId="1" applyFont="1" applyBorder="1"/>
    <xf numFmtId="0" fontId="3" fillId="0" borderId="0" xfId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3" fillId="0" borderId="6" xfId="1" applyFont="1" applyFill="1" applyBorder="1"/>
    <xf numFmtId="0" fontId="3" fillId="0" borderId="6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9" xfId="1" applyFont="1" applyFill="1" applyBorder="1"/>
    <xf numFmtId="49" fontId="3" fillId="3" borderId="0" xfId="1" applyNumberFormat="1" applyFont="1" applyFill="1" applyAlignment="1">
      <alignment horizontal="center"/>
    </xf>
    <xf numFmtId="49" fontId="3" fillId="5" borderId="0" xfId="1" applyNumberFormat="1" applyFont="1" applyFill="1" applyAlignment="1">
      <alignment horizontal="center"/>
    </xf>
    <xf numFmtId="0" fontId="3" fillId="0" borderId="2" xfId="1" applyFont="1" applyBorder="1"/>
    <xf numFmtId="49" fontId="3" fillId="0" borderId="0" xfId="1" applyNumberFormat="1" applyFont="1" applyAlignment="1"/>
    <xf numFmtId="0" fontId="4" fillId="2" borderId="7" xfId="1" applyFont="1" applyFill="1" applyBorder="1" applyAlignment="1">
      <alignment horizontal="center"/>
    </xf>
    <xf numFmtId="49" fontId="4" fillId="2" borderId="4" xfId="1" applyNumberFormat="1" applyFont="1" applyFill="1" applyBorder="1" applyAlignment="1">
      <alignment horizontal="center"/>
    </xf>
    <xf numFmtId="49" fontId="3" fillId="0" borderId="5" xfId="1" applyNumberFormat="1" applyFont="1" applyBorder="1" applyAlignment="1">
      <alignment horizontal="center"/>
    </xf>
    <xf numFmtId="49" fontId="3" fillId="7" borderId="5" xfId="1" applyNumberFormat="1" applyFont="1" applyFill="1" applyBorder="1" applyAlignment="1">
      <alignment horizontal="center"/>
    </xf>
    <xf numFmtId="49" fontId="3" fillId="4" borderId="5" xfId="1" applyNumberFormat="1" applyFont="1" applyFill="1" applyBorder="1" applyAlignment="1">
      <alignment horizontal="center"/>
    </xf>
    <xf numFmtId="49" fontId="4" fillId="0" borderId="3" xfId="1" applyNumberFormat="1" applyFont="1" applyBorder="1" applyAlignment="1"/>
    <xf numFmtId="49" fontId="3" fillId="4" borderId="3" xfId="1" applyNumberFormat="1" applyFont="1" applyFill="1" applyBorder="1" applyAlignment="1"/>
    <xf numFmtId="49" fontId="3" fillId="0" borderId="3" xfId="1" applyNumberFormat="1" applyFont="1" applyBorder="1" applyAlignment="1"/>
    <xf numFmtId="49" fontId="3" fillId="7" borderId="3" xfId="1" applyNumberFormat="1" applyFont="1" applyFill="1" applyBorder="1" applyAlignment="1"/>
    <xf numFmtId="49" fontId="3" fillId="8" borderId="3" xfId="1" applyNumberFormat="1" applyFont="1" applyFill="1" applyBorder="1" applyAlignment="1"/>
    <xf numFmtId="49" fontId="3" fillId="9" borderId="3" xfId="1" applyNumberFormat="1" applyFont="1" applyFill="1" applyBorder="1" applyAlignment="1"/>
    <xf numFmtId="49" fontId="3" fillId="0" borderId="9" xfId="1" applyNumberFormat="1" applyFont="1" applyBorder="1" applyAlignment="1"/>
    <xf numFmtId="0" fontId="3" fillId="10" borderId="6" xfId="1" applyFont="1" applyFill="1" applyBorder="1" applyAlignment="1">
      <alignment horizontal="center"/>
    </xf>
    <xf numFmtId="0" fontId="3" fillId="11" borderId="6" xfId="0" applyFont="1" applyFill="1" applyBorder="1"/>
    <xf numFmtId="0" fontId="3" fillId="12" borderId="6" xfId="0" applyFont="1" applyFill="1" applyBorder="1"/>
    <xf numFmtId="0" fontId="3" fillId="13" borderId="6" xfId="1" applyFont="1" applyFill="1" applyBorder="1" applyAlignment="1">
      <alignment horizontal="center"/>
    </xf>
    <xf numFmtId="0" fontId="3" fillId="14" borderId="6" xfId="0" applyFont="1" applyFill="1" applyBorder="1"/>
    <xf numFmtId="0" fontId="3" fillId="15" borderId="6" xfId="0" applyFont="1" applyFill="1" applyBorder="1"/>
    <xf numFmtId="0" fontId="3" fillId="16" borderId="6" xfId="1" applyFont="1" applyFill="1" applyBorder="1" applyAlignment="1">
      <alignment horizontal="center"/>
    </xf>
    <xf numFmtId="0" fontId="3" fillId="16" borderId="6" xfId="1" applyFont="1" applyFill="1" applyBorder="1"/>
    <xf numFmtId="0" fontId="3" fillId="10" borderId="6" xfId="1" applyFont="1" applyFill="1" applyBorder="1"/>
    <xf numFmtId="49" fontId="3" fillId="0" borderId="1" xfId="1" applyNumberFormat="1" applyFont="1" applyFill="1" applyBorder="1" applyAlignment="1">
      <alignment horizontal="center"/>
    </xf>
    <xf numFmtId="49" fontId="3" fillId="0" borderId="10" xfId="1" applyNumberFormat="1" applyFont="1" applyFill="1" applyBorder="1"/>
    <xf numFmtId="0" fontId="3" fillId="0" borderId="1" xfId="1" applyFont="1" applyFill="1" applyBorder="1"/>
    <xf numFmtId="0" fontId="3" fillId="11" borderId="1" xfId="1" applyFont="1" applyFill="1" applyBorder="1"/>
    <xf numFmtId="0" fontId="3" fillId="11" borderId="6" xfId="0" applyFont="1" applyFill="1" applyBorder="1" applyAlignment="1">
      <alignment horizontal="center"/>
    </xf>
    <xf numFmtId="49" fontId="3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center"/>
    </xf>
    <xf numFmtId="0" fontId="3" fillId="11" borderId="1" xfId="0" applyNumberFormat="1" applyFont="1" applyFill="1" applyBorder="1" applyAlignment="1" applyProtection="1">
      <alignment horizontal="center"/>
    </xf>
    <xf numFmtId="49" fontId="3" fillId="0" borderId="10" xfId="0" applyNumberFormat="1" applyFont="1" applyFill="1" applyBorder="1" applyAlignment="1" applyProtection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49" fontId="3" fillId="0" borderId="11" xfId="1" applyNumberFormat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49" fontId="3" fillId="0" borderId="0" xfId="1" applyNumberFormat="1" applyFont="1" applyBorder="1" applyAlignment="1">
      <alignment horizontal="center" vertical="center" wrapText="1"/>
    </xf>
    <xf numFmtId="17" fontId="4" fillId="0" borderId="10" xfId="1" applyNumberFormat="1" applyFont="1" applyFill="1" applyBorder="1" applyAlignment="1">
      <alignment horizontal="center"/>
    </xf>
    <xf numFmtId="0" fontId="3" fillId="11" borderId="6" xfId="1" applyFont="1" applyFill="1" applyBorder="1"/>
    <xf numFmtId="43" fontId="3" fillId="0" borderId="0" xfId="1" applyNumberFormat="1" applyFont="1"/>
    <xf numFmtId="43" fontId="14" fillId="0" borderId="0" xfId="60" applyFont="1"/>
    <xf numFmtId="49" fontId="3" fillId="0" borderId="5" xfId="1" applyNumberFormat="1" applyFont="1" applyFill="1" applyBorder="1" applyAlignment="1">
      <alignment horizontal="center"/>
    </xf>
    <xf numFmtId="0" fontId="7" fillId="0" borderId="1" xfId="1" applyFont="1" applyFill="1" applyBorder="1"/>
    <xf numFmtId="0" fontId="3" fillId="0" borderId="6" xfId="0" applyFont="1" applyFill="1" applyBorder="1"/>
    <xf numFmtId="0" fontId="3" fillId="0" borderId="0" xfId="1" applyFont="1" applyFill="1"/>
    <xf numFmtId="0" fontId="3" fillId="0" borderId="9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right"/>
    </xf>
    <xf numFmtId="43" fontId="3" fillId="0" borderId="0" xfId="1" applyNumberFormat="1" applyFont="1" applyFill="1"/>
    <xf numFmtId="43" fontId="14" fillId="0" borderId="0" xfId="1" applyNumberFormat="1" applyFont="1" applyFill="1"/>
    <xf numFmtId="0" fontId="5" fillId="0" borderId="0" xfId="1" applyFont="1"/>
    <xf numFmtId="43" fontId="5" fillId="0" borderId="0" xfId="1" applyNumberFormat="1" applyFont="1"/>
    <xf numFmtId="0" fontId="5" fillId="0" borderId="0" xfId="1" applyFont="1" applyFill="1"/>
    <xf numFmtId="43" fontId="5" fillId="0" borderId="0" xfId="60" applyFont="1" applyFill="1"/>
    <xf numFmtId="43" fontId="3" fillId="0" borderId="7" xfId="60" applyFont="1" applyFill="1" applyBorder="1"/>
    <xf numFmtId="43" fontId="3" fillId="0" borderId="6" xfId="60" applyFont="1" applyFill="1" applyBorder="1"/>
    <xf numFmtId="43" fontId="3" fillId="0" borderId="1" xfId="60" applyFont="1" applyFill="1" applyBorder="1"/>
    <xf numFmtId="49" fontId="15" fillId="17" borderId="5" xfId="1" applyNumberFormat="1" applyFont="1" applyFill="1" applyBorder="1" applyAlignment="1">
      <alignment horizontal="center"/>
    </xf>
    <xf numFmtId="43" fontId="15" fillId="17" borderId="6" xfId="60" applyFont="1" applyFill="1" applyBorder="1"/>
    <xf numFmtId="0" fontId="15" fillId="7" borderId="6" xfId="1" applyFont="1" applyFill="1" applyBorder="1" applyAlignment="1">
      <alignment horizontal="center"/>
    </xf>
    <xf numFmtId="0" fontId="15" fillId="7" borderId="0" xfId="1" applyFont="1" applyFill="1"/>
    <xf numFmtId="49" fontId="15" fillId="7" borderId="6" xfId="1" applyNumberFormat="1" applyFont="1" applyFill="1" applyBorder="1" applyAlignment="1">
      <alignment horizontal="center"/>
    </xf>
    <xf numFmtId="0" fontId="15" fillId="17" borderId="6" xfId="1" applyFont="1" applyFill="1" applyBorder="1" applyAlignment="1">
      <alignment horizontal="center"/>
    </xf>
    <xf numFmtId="0" fontId="15" fillId="17" borderId="6" xfId="1" applyFont="1" applyFill="1" applyBorder="1"/>
    <xf numFmtId="0" fontId="15" fillId="18" borderId="6" xfId="0" applyFont="1" applyFill="1" applyBorder="1"/>
    <xf numFmtId="0" fontId="15" fillId="17" borderId="3" xfId="1" applyFont="1" applyFill="1" applyBorder="1" applyAlignment="1">
      <alignment horizontal="center"/>
    </xf>
    <xf numFmtId="0" fontId="15" fillId="17" borderId="0" xfId="1" applyFont="1" applyFill="1" applyBorder="1"/>
    <xf numFmtId="0" fontId="15" fillId="17" borderId="0" xfId="1" applyFont="1" applyFill="1"/>
    <xf numFmtId="49" fontId="15" fillId="17" borderId="6" xfId="1" applyNumberFormat="1" applyFont="1" applyFill="1" applyBorder="1" applyAlignment="1">
      <alignment horizontal="center"/>
    </xf>
    <xf numFmtId="49" fontId="15" fillId="17" borderId="1" xfId="1" applyNumberFormat="1" applyFont="1" applyFill="1" applyBorder="1" applyAlignment="1">
      <alignment horizontal="center"/>
    </xf>
    <xf numFmtId="0" fontId="15" fillId="17" borderId="1" xfId="1" applyFont="1" applyFill="1" applyBorder="1"/>
    <xf numFmtId="0" fontId="15" fillId="17" borderId="1" xfId="1" applyFont="1" applyFill="1" applyBorder="1" applyAlignment="1">
      <alignment horizontal="center"/>
    </xf>
    <xf numFmtId="0" fontId="15" fillId="17" borderId="9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43" fontId="3" fillId="0" borderId="0" xfId="60" applyFont="1"/>
    <xf numFmtId="0" fontId="3" fillId="0" borderId="0" xfId="1" applyFont="1" applyAlignment="1">
      <alignment horizontal="left" vertical="center"/>
    </xf>
    <xf numFmtId="43" fontId="3" fillId="0" borderId="0" xfId="60" applyFont="1" applyFill="1"/>
    <xf numFmtId="43" fontId="16" fillId="0" borderId="0" xfId="60" applyFont="1" applyFill="1"/>
    <xf numFmtId="17" fontId="4" fillId="0" borderId="0" xfId="1" applyNumberFormat="1" applyFont="1" applyFill="1" applyBorder="1" applyAlignment="1">
      <alignment horizontal="center"/>
    </xf>
    <xf numFmtId="43" fontId="3" fillId="0" borderId="0" xfId="60" applyFont="1" applyFill="1" applyBorder="1"/>
    <xf numFmtId="43" fontId="15" fillId="17" borderId="0" xfId="60" applyFont="1" applyFill="1" applyBorder="1"/>
    <xf numFmtId="0" fontId="3" fillId="0" borderId="0" xfId="1" applyFont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3" fillId="0" borderId="23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49" fontId="3" fillId="0" borderId="19" xfId="1" applyNumberFormat="1" applyFont="1" applyBorder="1" applyAlignment="1">
      <alignment horizontal="center" vertical="center" wrapText="1"/>
    </xf>
    <xf numFmtId="49" fontId="3" fillId="0" borderId="20" xfId="1" applyNumberFormat="1" applyFont="1" applyBorder="1" applyAlignment="1">
      <alignment horizontal="center" vertical="center" wrapText="1"/>
    </xf>
    <xf numFmtId="49" fontId="3" fillId="0" borderId="21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</cellXfs>
  <cellStyles count="75">
    <cellStyle name="Comma" xfId="6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1"/>
  </cellStyles>
  <dxfs count="4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solid">
          <fgColor rgb="FF000000"/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 New"/>
        <scheme val="none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346" displayName="Table1346" ref="D1:AO77" totalsRowShown="0" headerRowDxfId="498" dataDxfId="497" tableBorderDxfId="496" headerRowCellStyle="Normal 2" dataCellStyle="Normal 2">
  <autoFilter ref="D1:AO77"/>
  <tableColumns count="38">
    <tableColumn id="1" name="ลำดับ" dataDxfId="495" totalsRowDxfId="494" dataCellStyle="Normal 2"/>
    <tableColumn id="2" name="ชื่อลูกค้า" dataDxfId="493" totalsRowDxfId="492" dataCellStyle="Normal 2"/>
    <tableColumn id="3" name="รหัสลูกค้า" dataDxfId="491" totalsRowDxfId="490" dataCellStyle="Normal 2"/>
    <tableColumn id="4" name="ที่อยู่" dataDxfId="489" totalsRowDxfId="488" dataCellStyle="Normal 2"/>
    <tableColumn id="5" name="Column1" dataDxfId="487" totalsRowDxfId="486" dataCellStyle="Normal 2"/>
    <tableColumn id="6" name="เบอร์โทรสาร" dataDxfId="485" totalsRowDxfId="484" dataCellStyle="Normal 2"/>
    <tableColumn id="78" name="ยี่ห้อ" dataDxfId="483" totalsRowDxfId="482" dataCellStyle="Normal 2"/>
    <tableColumn id="79" name="จำนวน " dataDxfId="481" totalsRowDxfId="480" dataCellStyle="Normal 2"/>
    <tableColumn id="7" name="รุ่น" dataDxfId="479" totalsRowDxfId="478" dataCellStyle="Normal 2"/>
    <tableColumn id="8" name="รุ่น2" dataDxfId="477" totalsRowDxfId="476" dataCellStyle="Normal 2"/>
    <tableColumn id="9" name="หมายเลขเครื่อง" dataDxfId="475" totalsRowDxfId="474" dataCellStyle="Normal 2"/>
    <tableColumn id="51" name="Dec-57" dataDxfId="473" totalsRowDxfId="472" dataCellStyle="Normal 2"/>
    <tableColumn id="52" name="Jan-58" dataDxfId="471" totalsRowDxfId="470" dataCellStyle="Normal 2"/>
    <tableColumn id="53" name="Column3" dataDxfId="469" totalsRowDxfId="468" dataCellStyle="Normal 2"/>
    <tableColumn id="54" name="Column4" dataDxfId="467" totalsRowDxfId="466" dataCellStyle="Normal 2"/>
    <tableColumn id="55" name="Feb-58" dataDxfId="465" totalsRowDxfId="464" dataCellStyle="Normal 2"/>
    <tableColumn id="56" name="Mar-58" dataDxfId="463" totalsRowDxfId="462" dataCellStyle="Normal 2"/>
    <tableColumn id="57" name="Column5" dataDxfId="461" totalsRowDxfId="460" dataCellStyle="Normal 2"/>
    <tableColumn id="58" name="Apr-58" dataDxfId="459" totalsRowDxfId="458" dataCellStyle="Normal 2"/>
    <tableColumn id="59" name="Column6" dataDxfId="457" totalsRowDxfId="456" dataCellStyle="Normal 2"/>
    <tableColumn id="60" name="Column7" dataDxfId="455" totalsRowDxfId="454" dataCellStyle="Normal 2"/>
    <tableColumn id="61" name="May-58" dataDxfId="453" totalsRowDxfId="452" dataCellStyle="Normal 2"/>
    <tableColumn id="62" name="Jun-58" dataDxfId="451" totalsRowDxfId="450" dataCellStyle="Normal 2"/>
    <tableColumn id="63" name="Column8" dataDxfId="449" totalsRowDxfId="448" dataCellStyle="Normal 2"/>
    <tableColumn id="64" name="Column9" dataDxfId="447" totalsRowDxfId="446" dataCellStyle="Normal 2"/>
    <tableColumn id="65" name="Jul-58" dataDxfId="445" totalsRowDxfId="444" dataCellStyle="Normal 2"/>
    <tableColumn id="66" name="Column10" dataDxfId="443" totalsRowDxfId="442" dataCellStyle="Normal 2"/>
    <tableColumn id="67" name="Aug-58" dataDxfId="441" totalsRowDxfId="440" dataCellStyle="Normal 2"/>
    <tableColumn id="68" name="Sep-58" dataDxfId="439" totalsRowDxfId="438" dataCellStyle="Normal 2"/>
    <tableColumn id="69" name="Oct-58" dataDxfId="437" totalsRowDxfId="436" dataCellStyle="Normal 2"/>
    <tableColumn id="70" name="Column11" dataDxfId="435" totalsRowDxfId="434" dataCellStyle="Normal 2"/>
    <tableColumn id="71" name="Column12" dataDxfId="433" totalsRowDxfId="432" dataCellStyle="Normal 2"/>
    <tableColumn id="72" name="Nov-58" dataDxfId="431" totalsRowDxfId="430" dataCellStyle="Normal 2"/>
    <tableColumn id="73" name="Dec-58" dataDxfId="429" totalsRowDxfId="428" dataCellStyle="Normal 2"/>
    <tableColumn id="74" name="Column13" dataDxfId="427" totalsRowDxfId="426" dataCellStyle="Normal 2"/>
    <tableColumn id="75" name="Column14" dataDxfId="425" totalsRowDxfId="424" dataCellStyle="Normal 2"/>
    <tableColumn id="76" name="Column15" dataDxfId="423" totalsRowDxfId="422" dataCellStyle="Normal 2"/>
    <tableColumn id="77" name="Column16" dataDxfId="421" totalsRowDxfId="420" data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D1:CD207" totalsRowCount="1" headerRowDxfId="419" dataDxfId="418" tableBorderDxfId="417" headerRowCellStyle="Normal 2" dataCellStyle="Normal 2">
  <autoFilter ref="D1:CD206"/>
  <tableColumns count="79">
    <tableColumn id="1" name="ลำดับ" dataDxfId="416" totalsRowDxfId="415" dataCellStyle="Normal 2"/>
    <tableColumn id="2" name="ชื่อลูกค้า" dataDxfId="414" totalsRowDxfId="413" dataCellStyle="Normal 2"/>
    <tableColumn id="3" name="รหัสลูกค้า" dataDxfId="412" totalsRowDxfId="411" dataCellStyle="Normal 2"/>
    <tableColumn id="4" name="ที่อยู่" dataDxfId="410" totalsRowDxfId="409" dataCellStyle="Normal 2"/>
    <tableColumn id="5" name="Column1" dataDxfId="408" totalsRowDxfId="407" dataCellStyle="Normal 2"/>
    <tableColumn id="6" name="เบอร์โทรสาร" dataDxfId="406" totalsRowDxfId="405" dataCellStyle="Normal 2"/>
    <tableColumn id="78" name="ยี่ห้อ" dataDxfId="404" totalsRowDxfId="403" dataCellStyle="Normal 2"/>
    <tableColumn id="79" name="จำนวน " totalsRowFunction="custom" dataDxfId="402" totalsRowDxfId="401" dataCellStyle="Normal 2">
      <totalsRowFormula>SUM(K2:K206)</totalsRowFormula>
    </tableColumn>
    <tableColumn id="7" name="รุ่น" dataDxfId="400" totalsRowDxfId="399" dataCellStyle="Normal 2"/>
    <tableColumn id="8" name="รุ่น2" dataDxfId="398" totalsRowDxfId="397" dataCellStyle="Normal 2"/>
    <tableColumn id="9" name="หมายเลขเครื่อง" dataDxfId="396" totalsRowDxfId="395" dataCellStyle="Normal 2"/>
    <tableColumn id="10" name="เริ่ม" dataDxfId="394" totalsRowDxfId="393" dataCellStyle="Normal 2"/>
    <tableColumn id="11" name="ส.ค." dataDxfId="392" totalsRowDxfId="391" dataCellStyle="Normal 2"/>
    <tableColumn id="12" name="ก.ย." dataDxfId="390" totalsRowDxfId="389" dataCellStyle="Normal 2"/>
    <tableColumn id="13" name="ต.ค." dataDxfId="388" totalsRowDxfId="387" dataCellStyle="Normal 2"/>
    <tableColumn id="14" name="พ.ย." dataDxfId="386" totalsRowDxfId="385" dataCellStyle="Normal 2"/>
    <tableColumn id="15" name="ธ.ค." dataDxfId="384" totalsRowDxfId="383" dataCellStyle="Normal 2"/>
    <tableColumn id="16" name="ม.ค" dataDxfId="382" totalsRowDxfId="381" dataCellStyle="Normal 2"/>
    <tableColumn id="17" name="ก.พ." dataDxfId="380" totalsRowDxfId="379" dataCellStyle="Normal 2"/>
    <tableColumn id="18" name="มี.ค" dataDxfId="378" totalsRowDxfId="377" dataCellStyle="Normal 2"/>
    <tableColumn id="19" name="เม.ย." dataDxfId="376" totalsRowDxfId="375" dataCellStyle="Normal 2"/>
    <tableColumn id="20" name="พ.ค." dataDxfId="374" totalsRowDxfId="373" dataCellStyle="Normal 2"/>
    <tableColumn id="21" name="มิ.ย." dataDxfId="372" totalsRowDxfId="371" dataCellStyle="Normal 2"/>
    <tableColumn id="22" name="ก.ค." dataDxfId="370" totalsRowDxfId="369" dataCellStyle="Normal 2"/>
    <tableColumn id="23" name="Aug-55" dataDxfId="368" totalsRowDxfId="367" dataCellStyle="Normal 2"/>
    <tableColumn id="24" name="Sep-55" dataDxfId="366" totalsRowDxfId="365" dataCellStyle="Normal 2"/>
    <tableColumn id="25" name="Oct-55" dataDxfId="364" totalsRowDxfId="363" dataCellStyle="Normal 2"/>
    <tableColumn id="26" name="Nov-55" dataDxfId="362" totalsRowDxfId="361" dataCellStyle="Normal 2"/>
    <tableColumn id="27" name="Dec-55" dataDxfId="360" totalsRowDxfId="359" dataCellStyle="Normal 2"/>
    <tableColumn id="28" name="Jan-56" dataDxfId="358" totalsRowDxfId="357" dataCellStyle="Normal 2"/>
    <tableColumn id="29" name="Feb-56" dataDxfId="356" totalsRowDxfId="355" dataCellStyle="Normal 2"/>
    <tableColumn id="30" name="Mar-56" dataDxfId="354" totalsRowDxfId="353" dataCellStyle="Normal 2"/>
    <tableColumn id="31" name="Apr-56" dataDxfId="352" totalsRowDxfId="351" dataCellStyle="Normal 2"/>
    <tableColumn id="32" name="May-56" dataDxfId="350" totalsRowDxfId="349" dataCellStyle="Normal 2"/>
    <tableColumn id="33" name="Jun-56" dataDxfId="348" totalsRowDxfId="347" dataCellStyle="Normal 2"/>
    <tableColumn id="34" name="Jul-56" dataDxfId="346" totalsRowDxfId="345" dataCellStyle="Normal 2"/>
    <tableColumn id="35" name="Aug-56" dataDxfId="344" totalsRowDxfId="343" dataCellStyle="Normal 2"/>
    <tableColumn id="36" name="Sep-56" dataDxfId="342" totalsRowDxfId="341" dataCellStyle="Normal 2"/>
    <tableColumn id="37" name="Oct-56" dataDxfId="340" totalsRowDxfId="339" dataCellStyle="Normal 2"/>
    <tableColumn id="38" name="Nov-56" dataDxfId="338" totalsRowDxfId="337" dataCellStyle="Normal 2"/>
    <tableColumn id="39" name="Dec-56" dataDxfId="336" totalsRowDxfId="335" dataCellStyle="Normal 2"/>
    <tableColumn id="40" name="Jan-57" dataDxfId="334" totalsRowDxfId="333" dataCellStyle="Normal 2"/>
    <tableColumn id="41" name="Feb-57" dataDxfId="332" totalsRowDxfId="331" dataCellStyle="Normal 2"/>
    <tableColumn id="42" name="Mar-57" dataDxfId="330" totalsRowDxfId="329" dataCellStyle="Normal 2"/>
    <tableColumn id="43" name="Apr-57" dataDxfId="328" totalsRowDxfId="327" dataCellStyle="Normal 2"/>
    <tableColumn id="44" name="May-57" dataDxfId="326" totalsRowDxfId="325" dataCellStyle="Normal 2"/>
    <tableColumn id="45" name="Jun-57" dataDxfId="324" totalsRowDxfId="323" dataCellStyle="Normal 2"/>
    <tableColumn id="46" name="Jul-57" dataDxfId="322" totalsRowDxfId="321" dataCellStyle="Normal 2"/>
    <tableColumn id="47" name="Aug-57" dataDxfId="320" totalsRowDxfId="319" dataCellStyle="Normal 2"/>
    <tableColumn id="48" name="Sep-57" dataDxfId="318" totalsRowDxfId="317" dataCellStyle="Normal 2"/>
    <tableColumn id="49" name="Oct-57" dataDxfId="316" totalsRowDxfId="315" dataCellStyle="Normal 2"/>
    <tableColumn id="50" name="Nov-57" dataDxfId="314" totalsRowDxfId="313" dataCellStyle="Normal 2"/>
    <tableColumn id="51" name="Dec-57" dataDxfId="312" totalsRowDxfId="311" dataCellStyle="Normal 2"/>
    <tableColumn id="52" name="Jan-58" dataDxfId="310" totalsRowDxfId="309" dataCellStyle="Normal 2"/>
    <tableColumn id="53" name="Column3" dataDxfId="308" totalsRowDxfId="307" dataCellStyle="Normal 2"/>
    <tableColumn id="54" name="Column4" dataDxfId="306" totalsRowDxfId="305" dataCellStyle="Normal 2"/>
    <tableColumn id="55" name="Feb-58" dataDxfId="304" totalsRowDxfId="303" dataCellStyle="Normal 2"/>
    <tableColumn id="56" name="Mar-58" dataDxfId="302" totalsRowDxfId="301" dataCellStyle="Normal 2"/>
    <tableColumn id="57" name="Column5" dataDxfId="300" totalsRowDxfId="299" dataCellStyle="Normal 2"/>
    <tableColumn id="58" name="Apr-58" dataDxfId="298" totalsRowDxfId="297" dataCellStyle="Normal 2"/>
    <tableColumn id="59" name="Column6" dataDxfId="296" totalsRowDxfId="295" dataCellStyle="Normal 2"/>
    <tableColumn id="60" name="Column7" dataDxfId="294" totalsRowDxfId="293" dataCellStyle="Normal 2"/>
    <tableColumn id="61" name="May-58" dataDxfId="292" totalsRowDxfId="291" dataCellStyle="Normal 2"/>
    <tableColumn id="62" name="Jun-58" dataDxfId="290" totalsRowDxfId="289" dataCellStyle="Normal 2"/>
    <tableColumn id="63" name="Column8" dataDxfId="288" totalsRowDxfId="287" dataCellStyle="Normal 2"/>
    <tableColumn id="64" name="Column9" dataDxfId="286" totalsRowDxfId="285" dataCellStyle="Normal 2"/>
    <tableColumn id="65" name="Jul-58" dataDxfId="284" totalsRowDxfId="283" dataCellStyle="Normal 2"/>
    <tableColumn id="66" name="Column10" dataDxfId="282" totalsRowDxfId="281" dataCellStyle="Normal 2"/>
    <tableColumn id="67" name="Aug-58" dataDxfId="280" totalsRowDxfId="279" dataCellStyle="Normal 2"/>
    <tableColumn id="68" name="Sep-58" dataDxfId="278" totalsRowDxfId="277" dataCellStyle="Normal 2"/>
    <tableColumn id="69" name="Oct-58" dataDxfId="276" totalsRowDxfId="275" dataCellStyle="Normal 2"/>
    <tableColumn id="70" name="Column11" dataDxfId="274" totalsRowDxfId="273" dataCellStyle="Normal 2"/>
    <tableColumn id="71" name="Column12" dataDxfId="272" totalsRowDxfId="271" dataCellStyle="Normal 2"/>
    <tableColumn id="72" name="Nov-58" dataDxfId="270" totalsRowDxfId="269" dataCellStyle="Normal 2"/>
    <tableColumn id="73" name="Dec-58" dataDxfId="268" totalsRowDxfId="267" dataCellStyle="Normal 2"/>
    <tableColumn id="74" name="Column13" dataDxfId="266" totalsRowDxfId="265" dataCellStyle="Normal 2"/>
    <tableColumn id="75" name="Column14" dataDxfId="264" totalsRowDxfId="263" dataCellStyle="Normal 2"/>
    <tableColumn id="76" name="Column15" dataDxfId="262" totalsRowDxfId="261" dataCellStyle="Normal 2"/>
    <tableColumn id="77" name="Column16" dataDxfId="260" totalsRowDxfId="259" dataCellStyle="Normal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D1:AA58" totalsRowShown="0" headerRowDxfId="258" dataDxfId="257" tableBorderDxfId="256" headerRowCellStyle="Normal 2" dataCellStyle="Normal 2">
  <autoFilter ref="D1:AA58"/>
  <tableColumns count="24">
    <tableColumn id="1" name="ลำดับ" dataDxfId="255" totalsRowDxfId="254" dataCellStyle="Normal 2"/>
    <tableColumn id="2" name="ชื่อลูกค้า" dataDxfId="253" totalsRowDxfId="252" dataCellStyle="Normal 2"/>
    <tableColumn id="3" name="รหัสลูกค้า" dataDxfId="251" totalsRowDxfId="250" dataCellStyle="Normal 2"/>
    <tableColumn id="4" name="ที่อยู่" dataDxfId="249" totalsRowDxfId="248" dataCellStyle="Normal 2"/>
    <tableColumn id="5" name="Column1" dataDxfId="247" totalsRowDxfId="246" dataCellStyle="Normal 2"/>
    <tableColumn id="6" name="เบอร์โทรสาร" dataDxfId="245" totalsRowDxfId="244" dataCellStyle="Normal 2"/>
    <tableColumn id="78" name="ยี่ห้อ" dataDxfId="243" totalsRowDxfId="242" dataCellStyle="Normal 2"/>
    <tableColumn id="79" name="จำนวน " dataDxfId="241" totalsRowDxfId="240" dataCellStyle="Normal 2"/>
    <tableColumn id="7" name="รุ่น" dataDxfId="239" totalsRowDxfId="238" dataCellStyle="Normal 2"/>
    <tableColumn id="8" name="รุ่น2" dataDxfId="237" totalsRowDxfId="236" dataCellStyle="Normal 2"/>
    <tableColumn id="9" name="หมายเลขเครื่อง" dataDxfId="235" totalsRowDxfId="234" dataCellStyle="Normal 2"/>
    <tableColumn id="13" name="Dec-57" totalsRowDxfId="233"/>
    <tableColumn id="52" name="Jan-58" dataDxfId="232" totalsRowDxfId="231" dataCellStyle="Normal 2"/>
    <tableColumn id="55" name="Feb-58" dataDxfId="230" totalsRowDxfId="229" dataCellStyle="Normal 2"/>
    <tableColumn id="56" name="Mar-58" dataDxfId="228" totalsRowDxfId="227" dataCellStyle="Normal 2"/>
    <tableColumn id="58" name="Apr-58" dataDxfId="226" totalsRowDxfId="225" dataCellStyle="Normal 2"/>
    <tableColumn id="61" name="May-58" dataDxfId="224" totalsRowDxfId="223" dataCellStyle="Normal 2"/>
    <tableColumn id="62" name="Jun-58" dataDxfId="222" totalsRowDxfId="221" dataCellStyle="Normal 2"/>
    <tableColumn id="65" name="Jul-58" dataDxfId="220" totalsRowDxfId="219" dataCellStyle="Normal 2"/>
    <tableColumn id="67" name="Aug-58" dataDxfId="218" totalsRowDxfId="217" dataCellStyle="Normal 2"/>
    <tableColumn id="68" name="Sep-58" dataDxfId="216" totalsRowDxfId="215" dataCellStyle="Normal 2"/>
    <tableColumn id="69" name="Oct-58" dataDxfId="214" totalsRowDxfId="213" dataCellStyle="Normal 2"/>
    <tableColumn id="72" name="Nov-58" dataDxfId="212" totalsRowDxfId="211" dataCellStyle="Normal 2"/>
    <tableColumn id="73" name="Dec-58" dataDxfId="210" totalsRowDxfId="209" dataCellStyle="Normal 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D1:Z207" totalsRowCount="1" headerRowDxfId="208" dataDxfId="207" tableBorderDxfId="206" headerRowCellStyle="Normal 2" dataCellStyle="Normal 2">
  <autoFilter ref="D1:Z206"/>
  <tableColumns count="23">
    <tableColumn id="1" name="ลำดับ" dataDxfId="205" totalsRowDxfId="204" dataCellStyle="Normal 2"/>
    <tableColumn id="2" name="ชื่อลูกค้า" dataDxfId="203" totalsRowDxfId="202" dataCellStyle="Normal 2"/>
    <tableColumn id="3" name="รหัสลูกค้า" dataDxfId="201" totalsRowDxfId="200" dataCellStyle="Normal 2"/>
    <tableColumn id="4" name="ที่อยู่" dataDxfId="199" totalsRowDxfId="198" dataCellStyle="Normal 2"/>
    <tableColumn id="5" name="Column1" dataDxfId="197" totalsRowDxfId="196" dataCellStyle="Normal 2"/>
    <tableColumn id="6" name="เบอร์โทรสาร" dataDxfId="195" totalsRowDxfId="194" dataCellStyle="Normal 2"/>
    <tableColumn id="78" name="ยี่ห้อ" dataDxfId="193" totalsRowDxfId="192" dataCellStyle="Normal 2"/>
    <tableColumn id="79" name="จำนวน " totalsRowFunction="custom" dataDxfId="191" totalsRowDxfId="190" dataCellStyle="Normal 2">
      <totalsRowFormula>SUM(K2:K206)</totalsRowFormula>
    </tableColumn>
    <tableColumn id="7" name="รุ่น" dataDxfId="189" totalsRowDxfId="188" dataCellStyle="Normal 2"/>
    <tableColumn id="8" name="รุ่น2" dataDxfId="187" totalsRowDxfId="186" dataCellStyle="Normal 2"/>
    <tableColumn id="9" name="หมายเลขเครื่อง" dataDxfId="185" totalsRowDxfId="184" dataCellStyle="Normal 2"/>
    <tableColumn id="52" name="Jan-58" dataDxfId="183" totalsRowDxfId="182" dataCellStyle="Normal 2"/>
    <tableColumn id="55" name="Feb-58" dataDxfId="181" totalsRowDxfId="180" dataCellStyle="Normal 2"/>
    <tableColumn id="56" name="Mar-58" dataDxfId="179" totalsRowDxfId="178" dataCellStyle="Normal 2"/>
    <tableColumn id="58" name="Apr-58" dataDxfId="177" totalsRowDxfId="176" dataCellStyle="Normal 2"/>
    <tableColumn id="61" name="May-58" dataDxfId="175" totalsRowDxfId="174" dataCellStyle="Normal 2"/>
    <tableColumn id="62" name="Jun-58" dataDxfId="173" totalsRowDxfId="172" dataCellStyle="Normal 2"/>
    <tableColumn id="65" name="Jul-58" dataDxfId="171" totalsRowDxfId="170" dataCellStyle="Normal 2"/>
    <tableColumn id="67" name="Aug-58" dataDxfId="169" totalsRowDxfId="168" dataCellStyle="Normal 2"/>
    <tableColumn id="68" name="Sep-58" dataDxfId="167" totalsRowDxfId="166" dataCellStyle="Normal 2"/>
    <tableColumn id="69" name="Oct-58" dataDxfId="165" totalsRowDxfId="164" dataCellStyle="Normal 2"/>
    <tableColumn id="72" name="Nov-58" dataDxfId="163" totalsRowDxfId="162" dataCellStyle="Normal 2"/>
    <tableColumn id="73" name="Dec-58" dataDxfId="161" totalsRowDxfId="160" dataCellStyle="Normal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D1:CD175" totalsRowCount="1" headerRowDxfId="159" dataDxfId="158" tableBorderDxfId="157" headerRowCellStyle="Normal 2" dataCellStyle="Normal 2">
  <autoFilter ref="D1:CD174">
    <filterColumn colId="8">
      <filters>
        <filter val="Xerox M455DF"/>
      </filters>
    </filterColumn>
  </autoFilter>
  <tableColumns count="79">
    <tableColumn id="1" name="ลำดับ" dataDxfId="156" totalsRowDxfId="155" dataCellStyle="Normal 2"/>
    <tableColumn id="2" name="ชื่อลูกค้า" dataDxfId="154" totalsRowDxfId="153" dataCellStyle="Normal 2"/>
    <tableColumn id="3" name="รหัสลูกค้า" dataDxfId="152" totalsRowDxfId="151" dataCellStyle="Normal 2"/>
    <tableColumn id="4" name="ที่อยู่" dataDxfId="150" dataCellStyle="Normal 2"/>
    <tableColumn id="5" name="Column1" dataDxfId="149" totalsRowDxfId="148" dataCellStyle="Normal 2"/>
    <tableColumn id="6" name="เบอร์โทรสาร" dataDxfId="147" totalsRowDxfId="146" dataCellStyle="Normal 2"/>
    <tableColumn id="78" name="ยี่ห้อ" dataDxfId="145" totalsRowDxfId="144" dataCellStyle="Normal 2"/>
    <tableColumn id="79" name="จำนวน " totalsRowFunction="custom" dataDxfId="143" totalsRowDxfId="142">
      <totalsRowFormula>SUM(K2:K174)</totalsRowFormula>
    </tableColumn>
    <tableColumn id="7" name="รุ่น" dataDxfId="141" totalsRowDxfId="140" dataCellStyle="Normal 2"/>
    <tableColumn id="8" name="รุ่น2" dataDxfId="139" totalsRowDxfId="138" dataCellStyle="Normal 2"/>
    <tableColumn id="9" name="หมายเลขเครื่อง" dataDxfId="137" totalsRowDxfId="136" dataCellStyle="Normal 2"/>
    <tableColumn id="10" name="เริ่ม" dataDxfId="135" totalsRowDxfId="134" dataCellStyle="Normal 2"/>
    <tableColumn id="11" name="ส.ค." dataDxfId="133" totalsRowDxfId="132" dataCellStyle="Normal 2"/>
    <tableColumn id="12" name="ก.ย." dataDxfId="131" totalsRowDxfId="130" dataCellStyle="Normal 2"/>
    <tableColumn id="13" name="ต.ค." dataDxfId="129" totalsRowDxfId="128" dataCellStyle="Normal 2"/>
    <tableColumn id="14" name="พ.ย." dataDxfId="127" totalsRowDxfId="126" dataCellStyle="Normal 2"/>
    <tableColumn id="15" name="ธ.ค." dataDxfId="125" totalsRowDxfId="124" dataCellStyle="Normal 2"/>
    <tableColumn id="16" name="ม.ค" dataDxfId="123" totalsRowDxfId="122" dataCellStyle="Normal 2"/>
    <tableColumn id="17" name="ก.พ." dataDxfId="121" totalsRowDxfId="120" dataCellStyle="Normal 2"/>
    <tableColumn id="18" name="มี.ค" dataDxfId="119" totalsRowDxfId="118" dataCellStyle="Normal 2"/>
    <tableColumn id="19" name="เม.ย." dataDxfId="117" totalsRowDxfId="116" dataCellStyle="Normal 2"/>
    <tableColumn id="20" name="พ.ค." dataDxfId="115" totalsRowDxfId="114" dataCellStyle="Normal 2"/>
    <tableColumn id="21" name="มิ.ย." dataDxfId="113" totalsRowDxfId="112" dataCellStyle="Normal 2"/>
    <tableColumn id="22" name="ก.ค." dataDxfId="111" totalsRowDxfId="110" dataCellStyle="Normal 2"/>
    <tableColumn id="23" name="Aug-55" dataDxfId="109" totalsRowDxfId="108" dataCellStyle="Normal 2"/>
    <tableColumn id="24" name="Sep-55" dataDxfId="107" totalsRowDxfId="106" dataCellStyle="Normal 2"/>
    <tableColumn id="25" name="Oct-55" dataDxfId="105" totalsRowDxfId="104" dataCellStyle="Normal 2"/>
    <tableColumn id="26" name="Nov-55" dataDxfId="103" totalsRowDxfId="102" dataCellStyle="Normal 2"/>
    <tableColumn id="27" name="Dec-55" dataDxfId="101" totalsRowDxfId="100" dataCellStyle="Normal 2"/>
    <tableColumn id="28" name="Jan-56" dataDxfId="99" totalsRowDxfId="98" dataCellStyle="Normal 2"/>
    <tableColumn id="29" name="Feb-56" dataDxfId="97" totalsRowDxfId="96" dataCellStyle="Normal 2"/>
    <tableColumn id="30" name="Mar-56" dataDxfId="95" totalsRowDxfId="94" dataCellStyle="Normal 2"/>
    <tableColumn id="31" name="Apr-56" dataDxfId="93" totalsRowDxfId="92" dataCellStyle="Normal 2"/>
    <tableColumn id="32" name="May-56" dataDxfId="91" totalsRowDxfId="90" dataCellStyle="Normal 2"/>
    <tableColumn id="33" name="Jun-56" dataDxfId="89" totalsRowDxfId="88" dataCellStyle="Normal 2"/>
    <tableColumn id="34" name="Jul-56" dataDxfId="87" totalsRowDxfId="86" dataCellStyle="Normal 2"/>
    <tableColumn id="35" name="Aug-56" dataDxfId="85" totalsRowDxfId="84" dataCellStyle="Normal 2"/>
    <tableColumn id="36" name="Sep-56" dataDxfId="83" totalsRowDxfId="82" dataCellStyle="Normal 2"/>
    <tableColumn id="37" name="Oct-56" dataDxfId="81" totalsRowDxfId="80" dataCellStyle="Normal 2"/>
    <tableColumn id="38" name="Nov-56" dataDxfId="79" totalsRowDxfId="78" dataCellStyle="Normal 2"/>
    <tableColumn id="39" name="Dec-56" dataDxfId="77" totalsRowDxfId="76" dataCellStyle="Normal 2"/>
    <tableColumn id="40" name="Jan-57" dataDxfId="75" totalsRowDxfId="74" dataCellStyle="Normal 2"/>
    <tableColumn id="41" name="Feb-57" dataDxfId="73" totalsRowDxfId="72" dataCellStyle="Normal 2"/>
    <tableColumn id="42" name="Mar-57" dataDxfId="71" totalsRowDxfId="70" dataCellStyle="Normal 2"/>
    <tableColumn id="43" name="Apr-57" dataDxfId="69" totalsRowDxfId="68" dataCellStyle="Normal 2"/>
    <tableColumn id="44" name="May-57" dataDxfId="67" totalsRowDxfId="66" dataCellStyle="Normal 2"/>
    <tableColumn id="45" name="Jun-57" dataDxfId="65" totalsRowDxfId="64" dataCellStyle="Normal 2"/>
    <tableColumn id="46" name="Jul-57" dataDxfId="63" totalsRowDxfId="62" dataCellStyle="Normal 2"/>
    <tableColumn id="47" name="Aug-57" dataDxfId="61" totalsRowDxfId="60" dataCellStyle="Normal 2"/>
    <tableColumn id="48" name="Sep-57" dataDxfId="59" totalsRowDxfId="58" dataCellStyle="Normal 2"/>
    <tableColumn id="49" name="Oct-57" dataDxfId="57" totalsRowDxfId="56" dataCellStyle="Normal 2"/>
    <tableColumn id="50" name="Nov-57" dataDxfId="55" totalsRowDxfId="54" dataCellStyle="Normal 2"/>
    <tableColumn id="51" name="Dec-57" dataDxfId="53" totalsRowDxfId="52" dataCellStyle="Normal 2"/>
    <tableColumn id="52" name="Jan-58" dataDxfId="51" totalsRowDxfId="50" dataCellStyle="Normal 2"/>
    <tableColumn id="53" name="Column3" dataDxfId="49" totalsRowDxfId="48" dataCellStyle="Normal 2"/>
    <tableColumn id="54" name="Column4" dataDxfId="47" totalsRowDxfId="46" dataCellStyle="Normal 2"/>
    <tableColumn id="55" name="Feb-58" dataDxfId="45" totalsRowDxfId="44" dataCellStyle="Normal 2"/>
    <tableColumn id="56" name="Mar-58" dataDxfId="43" totalsRowDxfId="42" dataCellStyle="Normal 2"/>
    <tableColumn id="57" name="Column5" dataDxfId="41" totalsRowDxfId="40" dataCellStyle="Normal 2"/>
    <tableColumn id="58" name="Apr-58" dataDxfId="39" totalsRowDxfId="38" dataCellStyle="Normal 2"/>
    <tableColumn id="59" name="Column6" dataDxfId="37" totalsRowDxfId="36" dataCellStyle="Normal 2"/>
    <tableColumn id="60" name="Column7" dataDxfId="35" totalsRowDxfId="34" dataCellStyle="Normal 2"/>
    <tableColumn id="61" name="May-58" dataDxfId="33" totalsRowDxfId="32" dataCellStyle="Normal 2"/>
    <tableColumn id="62" name="Jun-58" dataDxfId="31" totalsRowDxfId="30" dataCellStyle="Normal 2"/>
    <tableColumn id="63" name="Column8" dataDxfId="29" totalsRowDxfId="28" dataCellStyle="Normal 2"/>
    <tableColumn id="64" name="Column9" dataDxfId="27" totalsRowDxfId="26" dataCellStyle="Normal 2"/>
    <tableColumn id="65" name="Jul-58" dataDxfId="25" totalsRowDxfId="24" dataCellStyle="Normal 2"/>
    <tableColumn id="66" name="Column10" dataDxfId="23" totalsRowDxfId="22" dataCellStyle="Normal 2"/>
    <tableColumn id="67" name="Aug-58" dataDxfId="21" totalsRowDxfId="20" dataCellStyle="Normal 2"/>
    <tableColumn id="68" name="Sep-58" dataDxfId="19" totalsRowDxfId="18" dataCellStyle="Normal 2"/>
    <tableColumn id="69" name="Oct-58" dataDxfId="17" totalsRowDxfId="16" dataCellStyle="Normal 2"/>
    <tableColumn id="70" name="Column11" dataDxfId="15" totalsRowDxfId="14" dataCellStyle="Normal 2"/>
    <tableColumn id="71" name="Column12" dataDxfId="13" totalsRowDxfId="12" dataCellStyle="Normal 2"/>
    <tableColumn id="72" name="Nov-58" dataDxfId="11" totalsRowDxfId="10" dataCellStyle="Normal 2"/>
    <tableColumn id="73" name="Dec-58" dataDxfId="9" totalsRowDxfId="8" dataCellStyle="Normal 2"/>
    <tableColumn id="74" name="Column13" dataDxfId="7" totalsRowDxfId="6" dataCellStyle="Normal 2"/>
    <tableColumn id="75" name="Column14" dataDxfId="5" totalsRowDxfId="4" dataCellStyle="Normal 2"/>
    <tableColumn id="76" name="Column15" dataDxfId="3" totalsRowDxfId="2" dataCellStyle="Normal 2"/>
    <tableColumn id="77" name="Column16" dataDxfId="1" totalsRow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table" Target="../tables/table4.x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table" Target="../tables/table5.x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zoomScale="200" zoomScaleNormal="200" zoomScalePageLayoutView="200" workbookViewId="0">
      <pane ySplit="1" topLeftCell="A14" activePane="bottomLeft" state="frozen"/>
      <selection pane="bottomLeft" activeCell="Q82" sqref="Q82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62.66406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" customWidth="1"/>
    <col min="13" max="13" width="11.5" style="1" hidden="1" customWidth="1"/>
    <col min="14" max="14" width="16.83203125" style="1" customWidth="1"/>
    <col min="15" max="16" width="12.83203125" style="3" customWidth="1"/>
    <col min="17" max="17" width="10" style="3" customWidth="1"/>
    <col min="18" max="18" width="10.83203125" style="3" customWidth="1"/>
    <col min="19" max="19" width="11.6640625" style="3" customWidth="1"/>
    <col min="20" max="20" width="13.1640625" style="3" customWidth="1"/>
    <col min="21" max="33" width="10.83203125" style="3" customWidth="1"/>
    <col min="34" max="35" width="10.83203125" style="3" hidden="1" customWidth="1"/>
    <col min="36" max="38" width="10.83203125" style="3" customWidth="1"/>
    <col min="39" max="40" width="10.83203125" style="3" hidden="1" customWidth="1"/>
    <col min="41" max="41" width="10.5" style="107" customWidth="1"/>
    <col min="42" max="16384" width="8.83203125" style="3"/>
  </cols>
  <sheetData>
    <row r="1" spans="1:42" s="18" customFormat="1">
      <c r="A1" s="6" t="s">
        <v>3</v>
      </c>
      <c r="B1" s="7" t="s">
        <v>4</v>
      </c>
      <c r="C1" s="8"/>
      <c r="D1" s="109" t="s">
        <v>3</v>
      </c>
      <c r="E1" s="9" t="s">
        <v>5</v>
      </c>
      <c r="F1" s="108" t="s">
        <v>0</v>
      </c>
      <c r="G1" s="108" t="s">
        <v>1</v>
      </c>
      <c r="H1" s="108" t="s">
        <v>3099</v>
      </c>
      <c r="I1" s="10" t="s">
        <v>6</v>
      </c>
      <c r="J1" s="10" t="s">
        <v>3157</v>
      </c>
      <c r="K1" s="10" t="s">
        <v>3168</v>
      </c>
      <c r="L1" s="10" t="s">
        <v>7</v>
      </c>
      <c r="M1" s="10" t="s">
        <v>3100</v>
      </c>
      <c r="N1" s="108" t="s">
        <v>2</v>
      </c>
      <c r="O1" s="16" t="s">
        <v>3129</v>
      </c>
      <c r="P1" s="16" t="s">
        <v>3130</v>
      </c>
      <c r="Q1" s="16" t="s">
        <v>3131</v>
      </c>
      <c r="R1" s="16" t="s">
        <v>3132</v>
      </c>
      <c r="S1" s="16" t="s">
        <v>3133</v>
      </c>
      <c r="T1" s="16" t="s">
        <v>3134</v>
      </c>
      <c r="U1" s="16" t="s">
        <v>3135</v>
      </c>
      <c r="V1" s="16" t="s">
        <v>3136</v>
      </c>
      <c r="W1" s="16" t="s">
        <v>3137</v>
      </c>
      <c r="X1" s="16" t="s">
        <v>3138</v>
      </c>
      <c r="Y1" s="16" t="s">
        <v>3139</v>
      </c>
      <c r="Z1" s="16" t="s">
        <v>3140</v>
      </c>
      <c r="AA1" s="16" t="s">
        <v>3141</v>
      </c>
      <c r="AB1" s="16" t="s">
        <v>3142</v>
      </c>
      <c r="AC1" s="16" t="s">
        <v>3143</v>
      </c>
      <c r="AD1" s="16" t="s">
        <v>3144</v>
      </c>
      <c r="AE1" s="16" t="s">
        <v>3145</v>
      </c>
      <c r="AF1" s="16" t="s">
        <v>3146</v>
      </c>
      <c r="AG1" s="16" t="s">
        <v>3147</v>
      </c>
      <c r="AH1" s="16" t="s">
        <v>3148</v>
      </c>
      <c r="AI1" s="16" t="s">
        <v>3149</v>
      </c>
      <c r="AJ1" s="16" t="s">
        <v>3150</v>
      </c>
      <c r="AK1" s="16" t="s">
        <v>3151</v>
      </c>
      <c r="AL1" s="16" t="s">
        <v>3152</v>
      </c>
      <c r="AM1" s="16" t="s">
        <v>3153</v>
      </c>
      <c r="AN1" s="16" t="s">
        <v>3154</v>
      </c>
      <c r="AO1" s="113" t="s">
        <v>3155</v>
      </c>
      <c r="AP1" s="17"/>
    </row>
    <row r="2" spans="1:42" s="55" customFormat="1">
      <c r="A2" s="49"/>
      <c r="B2" s="50"/>
      <c r="C2" s="50"/>
      <c r="D2" s="110" t="s">
        <v>1195</v>
      </c>
      <c r="E2" s="51" t="s">
        <v>1196</v>
      </c>
      <c r="F2" s="49" t="s">
        <v>1197</v>
      </c>
      <c r="G2" s="51" t="s">
        <v>1198</v>
      </c>
      <c r="H2" s="51"/>
      <c r="I2" s="51"/>
      <c r="J2" s="122" t="s">
        <v>3158</v>
      </c>
      <c r="K2" s="23">
        <v>1</v>
      </c>
      <c r="L2" s="120" t="s">
        <v>61</v>
      </c>
      <c r="M2" s="52"/>
      <c r="N2" s="52" t="s">
        <v>1199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116" t="s">
        <v>1200</v>
      </c>
      <c r="AP2" s="54" t="s">
        <v>1201</v>
      </c>
    </row>
    <row r="3" spans="1:42" s="57" customFormat="1">
      <c r="A3" s="23"/>
      <c r="B3" s="56"/>
      <c r="C3" s="56"/>
      <c r="D3" s="110" t="s">
        <v>1216</v>
      </c>
      <c r="E3" s="22" t="s">
        <v>1196</v>
      </c>
      <c r="F3" s="23" t="s">
        <v>1197</v>
      </c>
      <c r="G3" s="22" t="s">
        <v>1198</v>
      </c>
      <c r="H3" s="22"/>
      <c r="I3" s="22"/>
      <c r="J3" s="121" t="s">
        <v>3158</v>
      </c>
      <c r="K3" s="23">
        <v>1</v>
      </c>
      <c r="L3" s="26" t="s">
        <v>61</v>
      </c>
      <c r="M3" s="24"/>
      <c r="N3" s="24" t="s">
        <v>1217</v>
      </c>
      <c r="O3" s="22">
        <v>32752</v>
      </c>
      <c r="P3" s="22">
        <v>37846</v>
      </c>
      <c r="Q3" s="22" t="s">
        <v>1218</v>
      </c>
      <c r="R3" s="22" t="s">
        <v>1219</v>
      </c>
      <c r="S3" s="22">
        <v>41521</v>
      </c>
      <c r="T3" s="22">
        <v>44849</v>
      </c>
      <c r="U3" s="22" t="s">
        <v>1220</v>
      </c>
      <c r="V3" s="22">
        <v>47733</v>
      </c>
      <c r="W3" s="22" t="s">
        <v>1221</v>
      </c>
      <c r="X3" s="22" t="s">
        <v>1222</v>
      </c>
      <c r="Y3" s="22">
        <v>52677</v>
      </c>
      <c r="Z3" s="22">
        <v>61821</v>
      </c>
      <c r="AA3" s="22" t="s">
        <v>1223</v>
      </c>
      <c r="AB3" s="22" t="s">
        <v>1224</v>
      </c>
      <c r="AC3" s="22">
        <v>65771</v>
      </c>
      <c r="AD3" s="22" t="s">
        <v>1225</v>
      </c>
      <c r="AE3" s="22">
        <v>69099</v>
      </c>
      <c r="AF3" s="22">
        <v>73258</v>
      </c>
      <c r="AG3" s="22">
        <v>75874</v>
      </c>
      <c r="AH3" s="22" t="s">
        <v>1226</v>
      </c>
      <c r="AI3" s="22" t="s">
        <v>1227</v>
      </c>
      <c r="AJ3" s="22">
        <v>79283</v>
      </c>
      <c r="AK3" s="22">
        <v>81962</v>
      </c>
      <c r="AL3" s="22" t="s">
        <v>1228</v>
      </c>
      <c r="AM3" s="22" t="s">
        <v>1229</v>
      </c>
      <c r="AN3" s="22" t="s">
        <v>1230</v>
      </c>
      <c r="AO3" s="114" t="s">
        <v>594</v>
      </c>
      <c r="AP3" s="39"/>
    </row>
    <row r="4" spans="1:42" s="57" customFormat="1">
      <c r="A4" s="23"/>
      <c r="B4" s="56"/>
      <c r="C4" s="56"/>
      <c r="D4" s="110" t="s">
        <v>1231</v>
      </c>
      <c r="E4" s="22" t="s">
        <v>1196</v>
      </c>
      <c r="F4" s="23" t="s">
        <v>1197</v>
      </c>
      <c r="G4" s="22" t="s">
        <v>1232</v>
      </c>
      <c r="H4" s="22"/>
      <c r="I4" s="22"/>
      <c r="J4" s="121" t="s">
        <v>3158</v>
      </c>
      <c r="K4" s="23">
        <v>1</v>
      </c>
      <c r="L4" s="26" t="s">
        <v>61</v>
      </c>
      <c r="M4" s="24"/>
      <c r="N4" s="24" t="s">
        <v>1233</v>
      </c>
      <c r="O4" s="22">
        <v>112605</v>
      </c>
      <c r="P4" s="22">
        <v>115236</v>
      </c>
      <c r="Q4" s="22" t="s">
        <v>1234</v>
      </c>
      <c r="R4" s="22" t="s">
        <v>1235</v>
      </c>
      <c r="S4" s="22">
        <v>119558</v>
      </c>
      <c r="T4" s="22">
        <v>123611</v>
      </c>
      <c r="U4" s="22" t="s">
        <v>1236</v>
      </c>
      <c r="V4" s="22">
        <v>126865</v>
      </c>
      <c r="W4" s="22" t="s">
        <v>1237</v>
      </c>
      <c r="X4" s="22" t="s">
        <v>1238</v>
      </c>
      <c r="Y4" s="22">
        <v>130992</v>
      </c>
      <c r="Z4" s="22">
        <v>136644</v>
      </c>
      <c r="AA4" s="22" t="s">
        <v>1239</v>
      </c>
      <c r="AB4" s="22" t="s">
        <v>1240</v>
      </c>
      <c r="AC4" s="22">
        <v>145163</v>
      </c>
      <c r="AD4" s="22" t="s">
        <v>1241</v>
      </c>
      <c r="AE4" s="22">
        <v>152516</v>
      </c>
      <c r="AF4" s="22">
        <v>158845</v>
      </c>
      <c r="AG4" s="22">
        <v>164600</v>
      </c>
      <c r="AH4" s="22" t="s">
        <v>1242</v>
      </c>
      <c r="AI4" s="22" t="s">
        <v>1243</v>
      </c>
      <c r="AJ4" s="22">
        <v>170782</v>
      </c>
      <c r="AK4" s="22">
        <v>177825</v>
      </c>
      <c r="AL4" s="22" t="s">
        <v>1244</v>
      </c>
      <c r="AM4" s="22" t="s">
        <v>1245</v>
      </c>
      <c r="AN4" s="22" t="s">
        <v>1246</v>
      </c>
      <c r="AO4" s="114" t="s">
        <v>556</v>
      </c>
      <c r="AP4" s="39" t="s">
        <v>1247</v>
      </c>
    </row>
    <row r="5" spans="1:42">
      <c r="A5" s="26"/>
      <c r="B5" s="21"/>
      <c r="C5" s="21"/>
      <c r="D5" s="110" t="s">
        <v>1248</v>
      </c>
      <c r="E5" s="32" t="s">
        <v>1249</v>
      </c>
      <c r="F5" s="26" t="s">
        <v>1250</v>
      </c>
      <c r="G5" s="32" t="s">
        <v>1251</v>
      </c>
      <c r="H5" s="32"/>
      <c r="I5" s="32"/>
      <c r="J5" s="121" t="s">
        <v>3158</v>
      </c>
      <c r="K5" s="23">
        <v>1</v>
      </c>
      <c r="L5" s="26" t="s">
        <v>3156</v>
      </c>
      <c r="M5" s="33"/>
      <c r="N5" s="33" t="s">
        <v>1252</v>
      </c>
      <c r="O5" s="32">
        <v>73599</v>
      </c>
      <c r="P5" s="32">
        <v>75729</v>
      </c>
      <c r="Q5" s="32" t="s">
        <v>1253</v>
      </c>
      <c r="R5" s="32" t="s">
        <v>1254</v>
      </c>
      <c r="S5" s="32">
        <v>82952</v>
      </c>
      <c r="T5" s="32">
        <v>87195</v>
      </c>
      <c r="U5" s="32" t="s">
        <v>1255</v>
      </c>
      <c r="V5" s="32">
        <v>89858</v>
      </c>
      <c r="W5" s="32" t="s">
        <v>1256</v>
      </c>
      <c r="X5" s="32" t="s">
        <v>1257</v>
      </c>
      <c r="Y5" s="32">
        <v>96216</v>
      </c>
      <c r="Z5" s="32">
        <v>100872</v>
      </c>
      <c r="AA5" s="32" t="s">
        <v>1258</v>
      </c>
      <c r="AB5" s="32" t="s">
        <v>1259</v>
      </c>
      <c r="AC5" s="32">
        <v>103800</v>
      </c>
      <c r="AD5" s="32" t="s">
        <v>1260</v>
      </c>
      <c r="AE5" s="32">
        <v>400867</v>
      </c>
      <c r="AF5" s="32">
        <v>404679</v>
      </c>
      <c r="AG5" s="32">
        <v>407963</v>
      </c>
      <c r="AH5" s="32" t="s">
        <v>1261</v>
      </c>
      <c r="AI5" s="32" t="s">
        <v>1262</v>
      </c>
      <c r="AJ5" s="32">
        <v>411304</v>
      </c>
      <c r="AK5" s="32">
        <v>413445</v>
      </c>
      <c r="AL5" s="32" t="s">
        <v>1263</v>
      </c>
      <c r="AM5" s="32" t="s">
        <v>1264</v>
      </c>
      <c r="AN5" s="32" t="s">
        <v>1265</v>
      </c>
      <c r="AO5" s="115" t="s">
        <v>619</v>
      </c>
      <c r="AP5" s="4" t="s">
        <v>1266</v>
      </c>
    </row>
    <row r="6" spans="1:42">
      <c r="A6" s="26"/>
      <c r="B6" s="21"/>
      <c r="C6" s="21"/>
      <c r="D6" s="110" t="s">
        <v>1267</v>
      </c>
      <c r="E6" s="32" t="s">
        <v>1268</v>
      </c>
      <c r="F6" s="26" t="s">
        <v>1269</v>
      </c>
      <c r="G6" s="32" t="s">
        <v>1270</v>
      </c>
      <c r="H6" s="32"/>
      <c r="I6" s="32"/>
      <c r="J6" s="121" t="s">
        <v>3158</v>
      </c>
      <c r="K6" s="23">
        <v>1</v>
      </c>
      <c r="L6" s="26" t="s">
        <v>61</v>
      </c>
      <c r="M6" s="33"/>
      <c r="N6" s="33" t="s">
        <v>1271</v>
      </c>
      <c r="O6" s="32">
        <v>136872</v>
      </c>
      <c r="P6" s="32">
        <v>140798</v>
      </c>
      <c r="Q6" s="32" t="s">
        <v>1272</v>
      </c>
      <c r="R6" s="32" t="s">
        <v>1273</v>
      </c>
      <c r="S6" s="32">
        <v>150469</v>
      </c>
      <c r="T6" s="32">
        <v>157304</v>
      </c>
      <c r="U6" s="32" t="s">
        <v>1274</v>
      </c>
      <c r="V6" s="32">
        <v>166472</v>
      </c>
      <c r="W6" s="32" t="s">
        <v>1275</v>
      </c>
      <c r="X6" s="32" t="s">
        <v>1276</v>
      </c>
      <c r="Y6" s="32">
        <v>172761</v>
      </c>
      <c r="Z6" s="32">
        <v>180883</v>
      </c>
      <c r="AA6" s="32" t="s">
        <v>1277</v>
      </c>
      <c r="AB6" s="32" t="s">
        <v>1278</v>
      </c>
      <c r="AC6" s="32">
        <v>186234</v>
      </c>
      <c r="AD6" s="32" t="s">
        <v>1279</v>
      </c>
      <c r="AE6" s="32">
        <v>191827</v>
      </c>
      <c r="AF6" s="32">
        <v>198505</v>
      </c>
      <c r="AG6" s="32">
        <v>205878</v>
      </c>
      <c r="AH6" s="32" t="s">
        <v>1280</v>
      </c>
      <c r="AI6" s="32" t="s">
        <v>1281</v>
      </c>
      <c r="AJ6" s="32">
        <v>212449</v>
      </c>
      <c r="AK6" s="32">
        <v>218954</v>
      </c>
      <c r="AL6" s="32" t="s">
        <v>1282</v>
      </c>
      <c r="AM6" s="32" t="s">
        <v>1283</v>
      </c>
      <c r="AN6" s="32" t="s">
        <v>1284</v>
      </c>
      <c r="AO6" s="115" t="s">
        <v>556</v>
      </c>
      <c r="AP6" s="4" t="s">
        <v>1285</v>
      </c>
    </row>
    <row r="7" spans="1:42" s="75" customFormat="1">
      <c r="A7" s="69"/>
      <c r="B7" s="70"/>
      <c r="C7" s="70"/>
      <c r="D7" s="110" t="s">
        <v>1286</v>
      </c>
      <c r="E7" s="71" t="s">
        <v>1287</v>
      </c>
      <c r="F7" s="69" t="s">
        <v>1288</v>
      </c>
      <c r="G7" s="71" t="s">
        <v>1289</v>
      </c>
      <c r="H7" s="71"/>
      <c r="I7" s="71"/>
      <c r="J7" s="125" t="s">
        <v>3158</v>
      </c>
      <c r="K7" s="23">
        <v>1</v>
      </c>
      <c r="L7" s="126" t="s">
        <v>61</v>
      </c>
      <c r="M7" s="72"/>
      <c r="N7" s="72" t="s">
        <v>1290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118" t="s">
        <v>1291</v>
      </c>
      <c r="AP7" s="74" t="s">
        <v>1285</v>
      </c>
    </row>
    <row r="8" spans="1:42" s="75" customFormat="1">
      <c r="A8" s="69"/>
      <c r="B8" s="70"/>
      <c r="C8" s="70"/>
      <c r="D8" s="110" t="s">
        <v>1292</v>
      </c>
      <c r="E8" s="71" t="s">
        <v>1287</v>
      </c>
      <c r="F8" s="69" t="s">
        <v>1288</v>
      </c>
      <c r="G8" s="71" t="s">
        <v>1293</v>
      </c>
      <c r="H8" s="71"/>
      <c r="I8" s="71"/>
      <c r="J8" s="127" t="s">
        <v>3160</v>
      </c>
      <c r="K8" s="23">
        <v>1</v>
      </c>
      <c r="L8" s="69" t="s">
        <v>1294</v>
      </c>
      <c r="M8" s="72"/>
      <c r="N8" s="72" t="s">
        <v>1295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118" t="s">
        <v>1296</v>
      </c>
      <c r="AP8" s="74" t="s">
        <v>1297</v>
      </c>
    </row>
    <row r="9" spans="1:42" s="75" customFormat="1">
      <c r="A9" s="69"/>
      <c r="B9" s="70"/>
      <c r="C9" s="70"/>
      <c r="D9" s="110" t="s">
        <v>1298</v>
      </c>
      <c r="E9" s="71" t="s">
        <v>1287</v>
      </c>
      <c r="F9" s="69" t="s">
        <v>1288</v>
      </c>
      <c r="G9" s="71" t="s">
        <v>1293</v>
      </c>
      <c r="H9" s="71"/>
      <c r="I9" s="71"/>
      <c r="J9" s="127" t="s">
        <v>3160</v>
      </c>
      <c r="K9" s="23">
        <v>1</v>
      </c>
      <c r="L9" s="69" t="s">
        <v>1294</v>
      </c>
      <c r="M9" s="72"/>
      <c r="N9" s="72" t="s">
        <v>1299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118"/>
      <c r="AP9" s="74" t="s">
        <v>1300</v>
      </c>
    </row>
    <row r="10" spans="1:42" s="57" customFormat="1">
      <c r="A10" s="23"/>
      <c r="B10" s="56"/>
      <c r="C10" s="56"/>
      <c r="D10" s="110" t="s">
        <v>1301</v>
      </c>
      <c r="E10" s="22" t="s">
        <v>1287</v>
      </c>
      <c r="F10" s="23" t="s">
        <v>1288</v>
      </c>
      <c r="G10" s="22" t="s">
        <v>1289</v>
      </c>
      <c r="H10" s="22"/>
      <c r="I10" s="22"/>
      <c r="J10" s="121" t="s">
        <v>3158</v>
      </c>
      <c r="K10" s="23">
        <v>1</v>
      </c>
      <c r="L10" s="26" t="s">
        <v>61</v>
      </c>
      <c r="M10" s="24"/>
      <c r="N10" s="24" t="s">
        <v>1302</v>
      </c>
      <c r="O10" s="22">
        <v>72296</v>
      </c>
      <c r="P10" s="22">
        <v>75669</v>
      </c>
      <c r="Q10" s="22" t="s">
        <v>1303</v>
      </c>
      <c r="R10" s="22" t="s">
        <v>1304</v>
      </c>
      <c r="S10" s="22">
        <v>80818</v>
      </c>
      <c r="T10" s="22">
        <v>86915</v>
      </c>
      <c r="U10" s="22" t="s">
        <v>1305</v>
      </c>
      <c r="V10" s="22">
        <v>93964</v>
      </c>
      <c r="W10" s="22" t="s">
        <v>1306</v>
      </c>
      <c r="X10" s="22" t="s">
        <v>1307</v>
      </c>
      <c r="Y10" s="22">
        <v>98170</v>
      </c>
      <c r="Z10" s="22">
        <v>103496</v>
      </c>
      <c r="AA10" s="22" t="s">
        <v>1308</v>
      </c>
      <c r="AB10" s="22" t="s">
        <v>1309</v>
      </c>
      <c r="AC10" s="22">
        <v>109631</v>
      </c>
      <c r="AD10" s="22" t="s">
        <v>1310</v>
      </c>
      <c r="AE10" s="22">
        <v>113743</v>
      </c>
      <c r="AF10" s="22">
        <v>121139</v>
      </c>
      <c r="AG10" s="22">
        <v>124039</v>
      </c>
      <c r="AH10" s="22" t="s">
        <v>1311</v>
      </c>
      <c r="AI10" s="22" t="s">
        <v>1312</v>
      </c>
      <c r="AJ10" s="22">
        <v>130789</v>
      </c>
      <c r="AK10" s="22">
        <v>135465</v>
      </c>
      <c r="AL10" s="22" t="s">
        <v>1313</v>
      </c>
      <c r="AM10" s="22" t="s">
        <v>1314</v>
      </c>
      <c r="AN10" s="22" t="s">
        <v>1315</v>
      </c>
      <c r="AO10" s="114" t="s">
        <v>619</v>
      </c>
      <c r="AP10" s="39" t="s">
        <v>1316</v>
      </c>
    </row>
    <row r="11" spans="1:42" s="75" customFormat="1">
      <c r="A11" s="69"/>
      <c r="B11" s="70"/>
      <c r="C11" s="70"/>
      <c r="D11" s="110"/>
      <c r="E11" s="71" t="s">
        <v>1287</v>
      </c>
      <c r="F11" s="69" t="s">
        <v>1288</v>
      </c>
      <c r="G11" s="71" t="s">
        <v>1293</v>
      </c>
      <c r="H11" s="71"/>
      <c r="I11" s="71"/>
      <c r="J11" s="71" t="s">
        <v>3160</v>
      </c>
      <c r="K11" s="23">
        <v>1</v>
      </c>
      <c r="L11" s="69" t="s">
        <v>1294</v>
      </c>
      <c r="M11" s="72"/>
      <c r="N11" s="72" t="s">
        <v>1317</v>
      </c>
      <c r="O11" s="71">
        <v>8948</v>
      </c>
      <c r="P11" s="71">
        <v>9301</v>
      </c>
      <c r="Q11" s="71" t="s">
        <v>1318</v>
      </c>
      <c r="R11" s="71" t="s">
        <v>1319</v>
      </c>
      <c r="S11" s="71">
        <v>10164</v>
      </c>
      <c r="T11" s="71">
        <v>11009</v>
      </c>
      <c r="U11" s="71" t="s">
        <v>1320</v>
      </c>
      <c r="V11" s="71">
        <v>11735</v>
      </c>
      <c r="W11" s="71" t="s">
        <v>1321</v>
      </c>
      <c r="X11" s="71" t="s">
        <v>1322</v>
      </c>
      <c r="Y11" s="71">
        <v>12454</v>
      </c>
      <c r="Z11" s="71">
        <v>13728</v>
      </c>
      <c r="AA11" s="71" t="s">
        <v>1323</v>
      </c>
      <c r="AB11" s="71" t="s">
        <v>1324</v>
      </c>
      <c r="AC11" s="71">
        <v>14318</v>
      </c>
      <c r="AD11" s="71" t="s">
        <v>1325</v>
      </c>
      <c r="AE11" s="71">
        <v>15346</v>
      </c>
      <c r="AF11" s="71">
        <v>17390</v>
      </c>
      <c r="AG11" s="71"/>
      <c r="AH11" s="71" t="s">
        <v>1326</v>
      </c>
      <c r="AI11" s="71" t="s">
        <v>1327</v>
      </c>
      <c r="AJ11" s="71"/>
      <c r="AK11" s="71"/>
      <c r="AL11" s="71"/>
      <c r="AM11" s="71"/>
      <c r="AN11" s="71"/>
      <c r="AO11" s="118" t="s">
        <v>1328</v>
      </c>
      <c r="AP11" s="74" t="s">
        <v>1329</v>
      </c>
    </row>
    <row r="12" spans="1:42">
      <c r="A12" s="26"/>
      <c r="B12" s="21"/>
      <c r="C12" s="21"/>
      <c r="D12" s="110" t="s">
        <v>1330</v>
      </c>
      <c r="E12" s="32" t="s">
        <v>1287</v>
      </c>
      <c r="F12" s="26" t="s">
        <v>1288</v>
      </c>
      <c r="G12" s="32" t="s">
        <v>1293</v>
      </c>
      <c r="H12" s="32"/>
      <c r="I12" s="32"/>
      <c r="J12" s="121" t="s">
        <v>3158</v>
      </c>
      <c r="K12" s="23">
        <v>1</v>
      </c>
      <c r="L12" s="26" t="s">
        <v>61</v>
      </c>
      <c r="M12" s="33"/>
      <c r="N12" s="33" t="s">
        <v>1331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>
        <v>1901</v>
      </c>
      <c r="AG12" s="32">
        <v>2528</v>
      </c>
      <c r="AH12" s="32" t="s">
        <v>1326</v>
      </c>
      <c r="AI12" s="32"/>
      <c r="AJ12" s="32">
        <v>3619</v>
      </c>
      <c r="AK12" s="32">
        <v>4331</v>
      </c>
      <c r="AL12" s="32" t="s">
        <v>1332</v>
      </c>
      <c r="AM12" s="32" t="s">
        <v>1333</v>
      </c>
      <c r="AN12" s="32" t="s">
        <v>1334</v>
      </c>
      <c r="AO12" s="115" t="s">
        <v>619</v>
      </c>
      <c r="AP12" s="4" t="s">
        <v>1335</v>
      </c>
    </row>
    <row r="13" spans="1:42">
      <c r="A13" s="26"/>
      <c r="B13" s="21"/>
      <c r="C13" s="21"/>
      <c r="D13" s="110" t="s">
        <v>1336</v>
      </c>
      <c r="E13" s="32" t="s">
        <v>1337</v>
      </c>
      <c r="F13" s="26" t="s">
        <v>1338</v>
      </c>
      <c r="G13" s="32" t="s">
        <v>1339</v>
      </c>
      <c r="H13" s="32"/>
      <c r="I13" s="32"/>
      <c r="J13" s="121" t="s">
        <v>3158</v>
      </c>
      <c r="K13" s="23">
        <v>1</v>
      </c>
      <c r="L13" s="26" t="s">
        <v>61</v>
      </c>
      <c r="M13" s="33"/>
      <c r="N13" s="33" t="s">
        <v>1340</v>
      </c>
      <c r="O13" s="32">
        <v>178094</v>
      </c>
      <c r="P13" s="32">
        <v>184270</v>
      </c>
      <c r="Q13" s="32" t="s">
        <v>1341</v>
      </c>
      <c r="R13" s="32" t="s">
        <v>1342</v>
      </c>
      <c r="S13" s="32">
        <v>195045</v>
      </c>
      <c r="T13" s="32">
        <v>204861</v>
      </c>
      <c r="U13" s="32" t="s">
        <v>1343</v>
      </c>
      <c r="V13" s="32">
        <v>209861</v>
      </c>
      <c r="W13" s="32" t="s">
        <v>1344</v>
      </c>
      <c r="X13" s="32" t="s">
        <v>1345</v>
      </c>
      <c r="Y13" s="32">
        <v>224024</v>
      </c>
      <c r="Z13" s="32">
        <v>233806</v>
      </c>
      <c r="AA13" s="32" t="s">
        <v>1346</v>
      </c>
      <c r="AB13" s="32" t="s">
        <v>1347</v>
      </c>
      <c r="AC13" s="32">
        <v>241129</v>
      </c>
      <c r="AD13" s="32" t="s">
        <v>1348</v>
      </c>
      <c r="AE13" s="32">
        <v>247866</v>
      </c>
      <c r="AF13" s="32">
        <v>255936</v>
      </c>
      <c r="AG13" s="32">
        <v>264473</v>
      </c>
      <c r="AH13" s="32" t="s">
        <v>1349</v>
      </c>
      <c r="AI13" s="32" t="s">
        <v>1350</v>
      </c>
      <c r="AJ13" s="32">
        <v>271312</v>
      </c>
      <c r="AK13" s="32">
        <v>278981</v>
      </c>
      <c r="AL13" s="32" t="s">
        <v>1351</v>
      </c>
      <c r="AM13" s="32" t="s">
        <v>1352</v>
      </c>
      <c r="AN13" s="32" t="s">
        <v>1353</v>
      </c>
      <c r="AO13" s="115" t="s">
        <v>556</v>
      </c>
      <c r="AP13" s="4" t="s">
        <v>1354</v>
      </c>
    </row>
    <row r="14" spans="1:42">
      <c r="A14" s="26"/>
      <c r="B14" s="21"/>
      <c r="C14" s="21"/>
      <c r="D14" s="110" t="s">
        <v>1355</v>
      </c>
      <c r="E14" s="32" t="s">
        <v>1356</v>
      </c>
      <c r="F14" s="26" t="s">
        <v>1357</v>
      </c>
      <c r="G14" s="32" t="s">
        <v>1358</v>
      </c>
      <c r="H14" s="32"/>
      <c r="I14" s="32"/>
      <c r="J14" s="121" t="s">
        <v>3158</v>
      </c>
      <c r="K14" s="23">
        <v>1</v>
      </c>
      <c r="L14" s="26" t="s">
        <v>61</v>
      </c>
      <c r="M14" s="33"/>
      <c r="N14" s="33" t="s">
        <v>1359</v>
      </c>
      <c r="O14" s="32">
        <v>71354</v>
      </c>
      <c r="P14" s="32">
        <v>73817</v>
      </c>
      <c r="Q14" s="32" t="s">
        <v>1360</v>
      </c>
      <c r="R14" s="32" t="s">
        <v>1361</v>
      </c>
      <c r="S14" s="32">
        <v>80789</v>
      </c>
      <c r="T14" s="32">
        <v>83362</v>
      </c>
      <c r="U14" s="32" t="s">
        <v>1362</v>
      </c>
      <c r="V14" s="32">
        <v>87741</v>
      </c>
      <c r="W14" s="32" t="s">
        <v>1363</v>
      </c>
      <c r="X14" s="32" t="s">
        <v>1364</v>
      </c>
      <c r="Y14" s="32">
        <v>94502</v>
      </c>
      <c r="Z14" s="32">
        <v>96600</v>
      </c>
      <c r="AA14" s="32" t="s">
        <v>1365</v>
      </c>
      <c r="AB14" s="32" t="s">
        <v>1366</v>
      </c>
      <c r="AC14" s="32">
        <v>104644</v>
      </c>
      <c r="AD14" s="32" t="s">
        <v>1367</v>
      </c>
      <c r="AE14" s="32">
        <v>106456</v>
      </c>
      <c r="AF14" s="32">
        <v>111708</v>
      </c>
      <c r="AG14" s="32">
        <v>116328</v>
      </c>
      <c r="AH14" s="32" t="s">
        <v>1368</v>
      </c>
      <c r="AI14" s="32" t="s">
        <v>1369</v>
      </c>
      <c r="AJ14" s="32">
        <v>120762</v>
      </c>
      <c r="AK14" s="32">
        <v>124504</v>
      </c>
      <c r="AL14" s="32" t="s">
        <v>1370</v>
      </c>
      <c r="AM14" s="32" t="s">
        <v>1371</v>
      </c>
      <c r="AN14" s="32" t="s">
        <v>1372</v>
      </c>
      <c r="AO14" s="115" t="s">
        <v>594</v>
      </c>
      <c r="AP14" s="4" t="s">
        <v>1373</v>
      </c>
    </row>
    <row r="15" spans="1:42" s="55" customFormat="1">
      <c r="A15" s="49"/>
      <c r="B15" s="50"/>
      <c r="C15" s="50"/>
      <c r="D15" s="110" t="s">
        <v>1374</v>
      </c>
      <c r="E15" s="51" t="s">
        <v>1375</v>
      </c>
      <c r="F15" s="49" t="s">
        <v>1376</v>
      </c>
      <c r="G15" s="51" t="s">
        <v>1377</v>
      </c>
      <c r="H15" s="51"/>
      <c r="I15" s="51"/>
      <c r="J15" s="122" t="s">
        <v>3158</v>
      </c>
      <c r="K15" s="23">
        <v>1</v>
      </c>
      <c r="L15" s="120" t="s">
        <v>61</v>
      </c>
      <c r="M15" s="52"/>
      <c r="N15" s="52" t="s">
        <v>1378</v>
      </c>
      <c r="O15" s="51">
        <v>124240</v>
      </c>
      <c r="P15" s="51">
        <v>133558</v>
      </c>
      <c r="Q15" s="51" t="s">
        <v>1379</v>
      </c>
      <c r="R15" s="51" t="s">
        <v>1380</v>
      </c>
      <c r="S15" s="51">
        <v>3437</v>
      </c>
      <c r="T15" s="51"/>
      <c r="U15" s="51" t="s">
        <v>1381</v>
      </c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116" t="s">
        <v>1382</v>
      </c>
      <c r="AP15" s="54" t="s">
        <v>1383</v>
      </c>
    </row>
    <row r="16" spans="1:42">
      <c r="A16" s="26"/>
      <c r="B16" s="21"/>
      <c r="C16" s="21"/>
      <c r="D16" s="110" t="s">
        <v>1384</v>
      </c>
      <c r="E16" s="32" t="s">
        <v>1375</v>
      </c>
      <c r="F16" s="26" t="s">
        <v>1376</v>
      </c>
      <c r="G16" s="32" t="s">
        <v>1377</v>
      </c>
      <c r="H16" s="32"/>
      <c r="I16" s="32"/>
      <c r="J16" s="22" t="s">
        <v>3159</v>
      </c>
      <c r="K16" s="23">
        <v>1</v>
      </c>
      <c r="L16" s="26" t="s">
        <v>38</v>
      </c>
      <c r="M16" s="33"/>
      <c r="N16" s="36" t="s">
        <v>1385</v>
      </c>
      <c r="O16" s="32"/>
      <c r="P16" s="32"/>
      <c r="Q16" s="32"/>
      <c r="R16" s="32"/>
      <c r="S16" s="32"/>
      <c r="T16" s="32">
        <v>5056</v>
      </c>
      <c r="U16" s="32"/>
      <c r="V16" s="32">
        <v>16543</v>
      </c>
      <c r="W16" s="32" t="s">
        <v>1386</v>
      </c>
      <c r="X16" s="32" t="s">
        <v>1387</v>
      </c>
      <c r="Y16" s="32">
        <v>28202</v>
      </c>
      <c r="Z16" s="32">
        <v>30738</v>
      </c>
      <c r="AA16" s="32" t="s">
        <v>759</v>
      </c>
      <c r="AB16" s="32" t="s">
        <v>1388</v>
      </c>
      <c r="AC16" s="32">
        <v>42500</v>
      </c>
      <c r="AD16" s="32" t="s">
        <v>1389</v>
      </c>
      <c r="AE16" s="32">
        <v>52093</v>
      </c>
      <c r="AF16" s="32">
        <v>60891</v>
      </c>
      <c r="AG16" s="32">
        <v>66743</v>
      </c>
      <c r="AH16" s="32" t="s">
        <v>1390</v>
      </c>
      <c r="AI16" s="32" t="s">
        <v>1391</v>
      </c>
      <c r="AJ16" s="32">
        <v>72572</v>
      </c>
      <c r="AK16" s="32">
        <v>81040</v>
      </c>
      <c r="AL16" s="32" t="s">
        <v>1392</v>
      </c>
      <c r="AM16" s="32" t="s">
        <v>1393</v>
      </c>
      <c r="AN16" s="32" t="s">
        <v>1394</v>
      </c>
      <c r="AO16" s="115" t="s">
        <v>619</v>
      </c>
      <c r="AP16" s="4"/>
    </row>
    <row r="17" spans="1:42">
      <c r="A17" s="26"/>
      <c r="B17" s="21"/>
      <c r="C17" s="21"/>
      <c r="D17" s="110" t="s">
        <v>1395</v>
      </c>
      <c r="E17" s="32" t="s">
        <v>1396</v>
      </c>
      <c r="F17" s="26" t="s">
        <v>1397</v>
      </c>
      <c r="G17" s="32" t="s">
        <v>1398</v>
      </c>
      <c r="H17" s="32"/>
      <c r="I17" s="32"/>
      <c r="J17" s="121" t="s">
        <v>3158</v>
      </c>
      <c r="K17" s="23">
        <v>1</v>
      </c>
      <c r="L17" s="26" t="s">
        <v>61</v>
      </c>
      <c r="M17" s="33"/>
      <c r="N17" s="33" t="s">
        <v>1399</v>
      </c>
      <c r="O17" s="32">
        <v>79780</v>
      </c>
      <c r="P17" s="32">
        <v>84395</v>
      </c>
      <c r="Q17" s="32" t="s">
        <v>1400</v>
      </c>
      <c r="R17" s="32" t="s">
        <v>1401</v>
      </c>
      <c r="S17" s="32">
        <v>90213</v>
      </c>
      <c r="T17" s="32">
        <v>95279</v>
      </c>
      <c r="U17" s="32" t="s">
        <v>1402</v>
      </c>
      <c r="V17" s="32">
        <v>99071</v>
      </c>
      <c r="W17" s="32" t="s">
        <v>1403</v>
      </c>
      <c r="X17" s="32" t="s">
        <v>1404</v>
      </c>
      <c r="Y17" s="32">
        <v>103220</v>
      </c>
      <c r="Z17" s="32">
        <v>109909</v>
      </c>
      <c r="AA17" s="32" t="s">
        <v>1405</v>
      </c>
      <c r="AB17" s="32" t="s">
        <v>1406</v>
      </c>
      <c r="AC17" s="32">
        <v>114549</v>
      </c>
      <c r="AD17" s="32" t="s">
        <v>1407</v>
      </c>
      <c r="AE17" s="32">
        <v>118183</v>
      </c>
      <c r="AF17" s="32">
        <v>122506</v>
      </c>
      <c r="AG17" s="32">
        <v>125942</v>
      </c>
      <c r="AH17" s="32" t="s">
        <v>1408</v>
      </c>
      <c r="AI17" s="32" t="s">
        <v>1409</v>
      </c>
      <c r="AJ17" s="32">
        <v>130571</v>
      </c>
      <c r="AK17" s="32">
        <v>133950</v>
      </c>
      <c r="AL17" s="32" t="s">
        <v>1410</v>
      </c>
      <c r="AM17" s="32" t="s">
        <v>1411</v>
      </c>
      <c r="AN17" s="32" t="s">
        <v>1412</v>
      </c>
      <c r="AO17" s="115" t="s">
        <v>594</v>
      </c>
      <c r="AP17" s="4" t="s">
        <v>1413</v>
      </c>
    </row>
    <row r="18" spans="1:42">
      <c r="A18" s="26"/>
      <c r="B18" s="21"/>
      <c r="C18" s="21"/>
      <c r="D18" s="110" t="s">
        <v>1414</v>
      </c>
      <c r="E18" s="32" t="s">
        <v>1415</v>
      </c>
      <c r="F18" s="26" t="s">
        <v>1416</v>
      </c>
      <c r="G18" s="32" t="s">
        <v>1417</v>
      </c>
      <c r="H18" s="32"/>
      <c r="I18" s="32"/>
      <c r="J18" s="121" t="s">
        <v>3158</v>
      </c>
      <c r="K18" s="23">
        <v>1</v>
      </c>
      <c r="L18" s="26" t="s">
        <v>61</v>
      </c>
      <c r="M18" s="33"/>
      <c r="N18" s="33" t="s">
        <v>1418</v>
      </c>
      <c r="O18" s="32">
        <v>62577</v>
      </c>
      <c r="P18" s="32">
        <v>64177</v>
      </c>
      <c r="Q18" s="32" t="s">
        <v>1419</v>
      </c>
      <c r="R18" s="32" t="s">
        <v>1420</v>
      </c>
      <c r="S18" s="32">
        <v>67361</v>
      </c>
      <c r="T18" s="32">
        <v>72368</v>
      </c>
      <c r="U18" s="32" t="s">
        <v>1421</v>
      </c>
      <c r="V18" s="32">
        <v>76867</v>
      </c>
      <c r="W18" s="32" t="s">
        <v>1422</v>
      </c>
      <c r="X18" s="32" t="s">
        <v>1423</v>
      </c>
      <c r="Y18" s="32">
        <v>80008</v>
      </c>
      <c r="Z18" s="32">
        <v>84381</v>
      </c>
      <c r="AA18" s="32" t="s">
        <v>1424</v>
      </c>
      <c r="AB18" s="32" t="s">
        <v>1425</v>
      </c>
      <c r="AC18" s="32">
        <v>88791</v>
      </c>
      <c r="AD18" s="32" t="s">
        <v>1426</v>
      </c>
      <c r="AE18" s="32">
        <v>91233</v>
      </c>
      <c r="AF18" s="32">
        <v>94561</v>
      </c>
      <c r="AG18" s="32">
        <v>100179</v>
      </c>
      <c r="AH18" s="32" t="s">
        <v>1427</v>
      </c>
      <c r="AI18" s="32" t="s">
        <v>1428</v>
      </c>
      <c r="AJ18" s="32">
        <v>103588</v>
      </c>
      <c r="AK18" s="32">
        <v>106431</v>
      </c>
      <c r="AL18" s="32" t="s">
        <v>1429</v>
      </c>
      <c r="AM18" s="32" t="s">
        <v>1430</v>
      </c>
      <c r="AN18" s="32" t="s">
        <v>1431</v>
      </c>
      <c r="AO18" s="115" t="s">
        <v>619</v>
      </c>
      <c r="AP18" s="4" t="s">
        <v>1432</v>
      </c>
    </row>
    <row r="19" spans="1:42" s="57" customFormat="1">
      <c r="A19" s="23"/>
      <c r="B19" s="56"/>
      <c r="C19" s="56"/>
      <c r="D19" s="110" t="s">
        <v>1433</v>
      </c>
      <c r="E19" s="22" t="s">
        <v>1434</v>
      </c>
      <c r="F19" s="23" t="s">
        <v>1435</v>
      </c>
      <c r="G19" s="22" t="s">
        <v>1436</v>
      </c>
      <c r="H19" s="22"/>
      <c r="I19" s="22"/>
      <c r="J19" s="121" t="s">
        <v>3158</v>
      </c>
      <c r="K19" s="23">
        <v>1</v>
      </c>
      <c r="L19" s="26" t="s">
        <v>61</v>
      </c>
      <c r="M19" s="24"/>
      <c r="N19" s="24" t="s">
        <v>1437</v>
      </c>
      <c r="O19" s="22">
        <v>28512</v>
      </c>
      <c r="P19" s="22">
        <v>29698</v>
      </c>
      <c r="Q19" s="22" t="s">
        <v>1438</v>
      </c>
      <c r="R19" s="22" t="s">
        <v>1439</v>
      </c>
      <c r="S19" s="22">
        <v>32273</v>
      </c>
      <c r="T19" s="22">
        <v>34216</v>
      </c>
      <c r="U19" s="22" t="s">
        <v>1440</v>
      </c>
      <c r="V19" s="22">
        <v>36314</v>
      </c>
      <c r="W19" s="22" t="s">
        <v>1441</v>
      </c>
      <c r="X19" s="22" t="s">
        <v>1442</v>
      </c>
      <c r="Y19" s="22">
        <v>37789</v>
      </c>
      <c r="Z19" s="22">
        <v>40564</v>
      </c>
      <c r="AA19" s="22" t="s">
        <v>1443</v>
      </c>
      <c r="AB19" s="22" t="s">
        <v>1444</v>
      </c>
      <c r="AC19" s="22">
        <v>45506</v>
      </c>
      <c r="AD19" s="22" t="s">
        <v>1445</v>
      </c>
      <c r="AE19" s="22">
        <v>47112</v>
      </c>
      <c r="AF19" s="22">
        <v>49374</v>
      </c>
      <c r="AG19" s="22">
        <v>52616</v>
      </c>
      <c r="AH19" s="22" t="s">
        <v>1446</v>
      </c>
      <c r="AI19" s="22" t="s">
        <v>1447</v>
      </c>
      <c r="AJ19" s="22">
        <v>55558</v>
      </c>
      <c r="AK19" s="22">
        <v>57464</v>
      </c>
      <c r="AL19" s="22" t="s">
        <v>1448</v>
      </c>
      <c r="AM19" s="22" t="s">
        <v>1449</v>
      </c>
      <c r="AN19" s="22" t="s">
        <v>1450</v>
      </c>
      <c r="AO19" s="114" t="s">
        <v>112</v>
      </c>
      <c r="AP19" s="39" t="s">
        <v>1451</v>
      </c>
    </row>
    <row r="20" spans="1:42" s="55" customFormat="1">
      <c r="A20" s="49"/>
      <c r="B20" s="50"/>
      <c r="C20" s="50"/>
      <c r="D20" s="110" t="s">
        <v>1452</v>
      </c>
      <c r="E20" s="51" t="s">
        <v>1453</v>
      </c>
      <c r="F20" s="49" t="s">
        <v>1454</v>
      </c>
      <c r="G20" s="51" t="s">
        <v>1455</v>
      </c>
      <c r="H20" s="51"/>
      <c r="I20" s="51"/>
      <c r="J20" s="122" t="s">
        <v>3158</v>
      </c>
      <c r="K20" s="23">
        <v>1</v>
      </c>
      <c r="L20" s="120" t="s">
        <v>61</v>
      </c>
      <c r="M20" s="52"/>
      <c r="N20" s="52" t="s">
        <v>1456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116" t="s">
        <v>1457</v>
      </c>
      <c r="AP20" s="54" t="s">
        <v>1458</v>
      </c>
    </row>
    <row r="21" spans="1:42" s="55" customFormat="1">
      <c r="A21" s="49"/>
      <c r="B21" s="50"/>
      <c r="C21" s="50"/>
      <c r="D21" s="110" t="s">
        <v>1459</v>
      </c>
      <c r="E21" s="51" t="s">
        <v>1453</v>
      </c>
      <c r="F21" s="49" t="s">
        <v>1454</v>
      </c>
      <c r="G21" s="51" t="s">
        <v>1455</v>
      </c>
      <c r="H21" s="51"/>
      <c r="I21" s="51"/>
      <c r="J21" s="122" t="s">
        <v>3158</v>
      </c>
      <c r="K21" s="23">
        <v>1</v>
      </c>
      <c r="L21" s="120" t="s">
        <v>61</v>
      </c>
      <c r="M21" s="52"/>
      <c r="N21" s="52" t="s">
        <v>929</v>
      </c>
      <c r="O21" s="51">
        <v>76387</v>
      </c>
      <c r="P21" s="51">
        <v>78057</v>
      </c>
      <c r="Q21" s="51" t="s">
        <v>1460</v>
      </c>
      <c r="R21" s="51" t="s">
        <v>1461</v>
      </c>
      <c r="S21" s="51">
        <v>82806</v>
      </c>
      <c r="T21" s="51">
        <v>86993</v>
      </c>
      <c r="U21" s="51" t="s">
        <v>1462</v>
      </c>
      <c r="V21" s="51"/>
      <c r="W21" s="51"/>
      <c r="X21" s="51" t="s">
        <v>1463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116" t="s">
        <v>1464</v>
      </c>
      <c r="AP21" s="54" t="s">
        <v>1465</v>
      </c>
    </row>
    <row r="22" spans="1:42" s="55" customFormat="1">
      <c r="A22" s="49"/>
      <c r="B22" s="50"/>
      <c r="C22" s="50"/>
      <c r="D22" s="110" t="s">
        <v>1466</v>
      </c>
      <c r="E22" s="51" t="s">
        <v>1453</v>
      </c>
      <c r="F22" s="49" t="s">
        <v>1454</v>
      </c>
      <c r="G22" s="51" t="s">
        <v>1455</v>
      </c>
      <c r="H22" s="51"/>
      <c r="I22" s="51"/>
      <c r="J22" s="51"/>
      <c r="K22" s="23">
        <v>1</v>
      </c>
      <c r="L22" s="49" t="s">
        <v>38</v>
      </c>
      <c r="M22" s="52"/>
      <c r="N22" s="76" t="s">
        <v>1467</v>
      </c>
      <c r="O22" s="51"/>
      <c r="P22" s="51"/>
      <c r="Q22" s="51"/>
      <c r="R22" s="51"/>
      <c r="S22" s="51"/>
      <c r="T22" s="51"/>
      <c r="U22" s="51"/>
      <c r="V22" s="51">
        <v>67793</v>
      </c>
      <c r="W22" s="51" t="s">
        <v>1468</v>
      </c>
      <c r="X22" s="51"/>
      <c r="Y22" s="51">
        <v>72270</v>
      </c>
      <c r="Z22" s="51">
        <v>76733</v>
      </c>
      <c r="AA22" s="51" t="s">
        <v>1469</v>
      </c>
      <c r="AB22" s="51" t="s">
        <v>1470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116" t="s">
        <v>1471</v>
      </c>
      <c r="AP22" s="54" t="s">
        <v>1472</v>
      </c>
    </row>
    <row r="23" spans="1:42">
      <c r="A23" s="26"/>
      <c r="B23" s="21"/>
      <c r="C23" s="21"/>
      <c r="D23" s="110" t="s">
        <v>1473</v>
      </c>
      <c r="E23" s="32" t="s">
        <v>1453</v>
      </c>
      <c r="F23" s="26" t="s">
        <v>1454</v>
      </c>
      <c r="G23" s="32" t="s">
        <v>1455</v>
      </c>
      <c r="H23" s="32"/>
      <c r="I23" s="32"/>
      <c r="J23" s="22" t="s">
        <v>3159</v>
      </c>
      <c r="K23" s="23">
        <v>1</v>
      </c>
      <c r="L23" s="26" t="s">
        <v>38</v>
      </c>
      <c r="M23" s="33"/>
      <c r="N23" s="36" t="s">
        <v>1474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>
        <v>15585</v>
      </c>
      <c r="AD23" s="32" t="s">
        <v>1475</v>
      </c>
      <c r="AE23" s="32">
        <v>20381</v>
      </c>
      <c r="AF23" s="32">
        <v>25768</v>
      </c>
      <c r="AG23" s="32">
        <v>29673</v>
      </c>
      <c r="AH23" s="32" t="s">
        <v>1476</v>
      </c>
      <c r="AI23" s="32" t="s">
        <v>1477</v>
      </c>
      <c r="AJ23" s="32">
        <v>35325</v>
      </c>
      <c r="AK23" s="32">
        <v>37989</v>
      </c>
      <c r="AL23" s="32" t="s">
        <v>1478</v>
      </c>
      <c r="AM23" s="32" t="s">
        <v>1479</v>
      </c>
      <c r="AN23" s="32" t="s">
        <v>1480</v>
      </c>
      <c r="AO23" s="115" t="s">
        <v>112</v>
      </c>
      <c r="AP23" s="4"/>
    </row>
    <row r="24" spans="1:42" s="57" customFormat="1">
      <c r="A24" s="23"/>
      <c r="B24" s="56"/>
      <c r="C24" s="56"/>
      <c r="D24" s="110" t="s">
        <v>1481</v>
      </c>
      <c r="E24" s="22" t="s">
        <v>1482</v>
      </c>
      <c r="F24" s="23" t="s">
        <v>1483</v>
      </c>
      <c r="G24" s="22" t="s">
        <v>1484</v>
      </c>
      <c r="H24" s="22"/>
      <c r="I24" s="22"/>
      <c r="J24" s="121" t="s">
        <v>3158</v>
      </c>
      <c r="K24" s="23">
        <v>1</v>
      </c>
      <c r="L24" s="26" t="s">
        <v>61</v>
      </c>
      <c r="M24" s="24"/>
      <c r="N24" s="24" t="s">
        <v>1485</v>
      </c>
      <c r="O24" s="22">
        <v>73132</v>
      </c>
      <c r="P24" s="22">
        <v>77151</v>
      </c>
      <c r="Q24" s="22" t="s">
        <v>1486</v>
      </c>
      <c r="R24" s="22" t="s">
        <v>1487</v>
      </c>
      <c r="S24" s="22">
        <v>79398</v>
      </c>
      <c r="T24" s="22">
        <v>85770</v>
      </c>
      <c r="U24" s="22" t="s">
        <v>1488</v>
      </c>
      <c r="V24" s="22">
        <v>87958</v>
      </c>
      <c r="W24" s="22" t="s">
        <v>1489</v>
      </c>
      <c r="X24" s="22" t="s">
        <v>1490</v>
      </c>
      <c r="Y24" s="22">
        <v>93451</v>
      </c>
      <c r="Z24" s="22">
        <v>97016</v>
      </c>
      <c r="AA24" s="22" t="s">
        <v>1491</v>
      </c>
      <c r="AB24" s="22" t="s">
        <v>1492</v>
      </c>
      <c r="AC24" s="22">
        <v>102101</v>
      </c>
      <c r="AD24" s="22" t="s">
        <v>1493</v>
      </c>
      <c r="AE24" s="22">
        <v>107094</v>
      </c>
      <c r="AF24" s="22">
        <v>111514</v>
      </c>
      <c r="AG24" s="22">
        <v>117904</v>
      </c>
      <c r="AH24" s="22" t="s">
        <v>1494</v>
      </c>
      <c r="AI24" s="22" t="s">
        <v>1495</v>
      </c>
      <c r="AJ24" s="22">
        <v>120899</v>
      </c>
      <c r="AK24" s="22">
        <v>123775</v>
      </c>
      <c r="AL24" s="22" t="s">
        <v>1496</v>
      </c>
      <c r="AM24" s="22" t="s">
        <v>1497</v>
      </c>
      <c r="AN24" s="22" t="s">
        <v>1498</v>
      </c>
      <c r="AO24" s="114" t="s">
        <v>619</v>
      </c>
      <c r="AP24" s="39" t="s">
        <v>1499</v>
      </c>
    </row>
    <row r="25" spans="1:42" s="55" customFormat="1">
      <c r="A25" s="49"/>
      <c r="B25" s="50"/>
      <c r="C25" s="50"/>
      <c r="D25" s="111" t="s">
        <v>1500</v>
      </c>
      <c r="E25" s="51" t="s">
        <v>1415</v>
      </c>
      <c r="F25" s="49" t="s">
        <v>1416</v>
      </c>
      <c r="G25" s="51" t="s">
        <v>1417</v>
      </c>
      <c r="H25" s="51"/>
      <c r="I25" s="51"/>
      <c r="J25" s="122" t="s">
        <v>3158</v>
      </c>
      <c r="K25" s="23">
        <v>1</v>
      </c>
      <c r="L25" s="120" t="s">
        <v>61</v>
      </c>
      <c r="M25" s="52"/>
      <c r="N25" s="52" t="s">
        <v>1501</v>
      </c>
      <c r="O25" s="51">
        <v>120925</v>
      </c>
      <c r="P25" s="51">
        <v>124430</v>
      </c>
      <c r="Q25" s="51" t="s">
        <v>1502</v>
      </c>
      <c r="R25" s="51" t="s">
        <v>1503</v>
      </c>
      <c r="S25" s="51">
        <v>131102</v>
      </c>
      <c r="T25" s="51">
        <v>142376</v>
      </c>
      <c r="U25" s="51" t="s">
        <v>1504</v>
      </c>
      <c r="V25" s="51">
        <v>152083</v>
      </c>
      <c r="W25" s="51" t="s">
        <v>1505</v>
      </c>
      <c r="X25" s="51" t="s">
        <v>1506</v>
      </c>
      <c r="Y25" s="51">
        <v>159560</v>
      </c>
      <c r="Z25" s="51">
        <v>169008</v>
      </c>
      <c r="AA25" s="51" t="s">
        <v>1507</v>
      </c>
      <c r="AB25" s="51" t="s">
        <v>1508</v>
      </c>
      <c r="AC25" s="51">
        <v>182179</v>
      </c>
      <c r="AD25" s="51" t="s">
        <v>1509</v>
      </c>
      <c r="AE25" s="51">
        <v>189307</v>
      </c>
      <c r="AF25" s="51">
        <v>203606</v>
      </c>
      <c r="AG25" s="51">
        <v>208738</v>
      </c>
      <c r="AH25" s="51" t="s">
        <v>1510</v>
      </c>
      <c r="AI25" s="51" t="s">
        <v>1511</v>
      </c>
      <c r="AJ25" s="51"/>
      <c r="AK25" s="51"/>
      <c r="AL25" s="51"/>
      <c r="AM25" s="51"/>
      <c r="AN25" s="51" t="s">
        <v>1512</v>
      </c>
      <c r="AO25" s="116" t="s">
        <v>1513</v>
      </c>
      <c r="AP25" s="54" t="s">
        <v>1432</v>
      </c>
    </row>
    <row r="26" spans="1:42">
      <c r="A26" s="26"/>
      <c r="B26" s="21"/>
      <c r="C26" s="21"/>
      <c r="D26" s="110" t="s">
        <v>1514</v>
      </c>
      <c r="E26" s="32" t="s">
        <v>1515</v>
      </c>
      <c r="F26" s="26" t="s">
        <v>1516</v>
      </c>
      <c r="G26" s="32" t="s">
        <v>1517</v>
      </c>
      <c r="H26" s="32"/>
      <c r="I26" s="32"/>
      <c r="J26" s="121" t="s">
        <v>3158</v>
      </c>
      <c r="K26" s="23">
        <v>1</v>
      </c>
      <c r="L26" s="26" t="s">
        <v>61</v>
      </c>
      <c r="M26" s="33"/>
      <c r="N26" s="33" t="s">
        <v>1518</v>
      </c>
      <c r="O26" s="32">
        <v>119838</v>
      </c>
      <c r="P26" s="32">
        <v>123785</v>
      </c>
      <c r="Q26" s="32" t="s">
        <v>1519</v>
      </c>
      <c r="R26" s="32" t="s">
        <v>1520</v>
      </c>
      <c r="S26" s="32">
        <v>129553</v>
      </c>
      <c r="T26" s="32">
        <v>136826</v>
      </c>
      <c r="U26" s="32" t="s">
        <v>1521</v>
      </c>
      <c r="V26" s="32">
        <v>140558</v>
      </c>
      <c r="W26" s="32" t="s">
        <v>1522</v>
      </c>
      <c r="X26" s="32" t="s">
        <v>1523</v>
      </c>
      <c r="Y26" s="32">
        <v>145622</v>
      </c>
      <c r="Z26" s="32">
        <v>150208</v>
      </c>
      <c r="AA26" s="32" t="s">
        <v>1524</v>
      </c>
      <c r="AB26" s="32" t="s">
        <v>1525</v>
      </c>
      <c r="AC26" s="32">
        <v>158784</v>
      </c>
      <c r="AD26" s="32" t="s">
        <v>1526</v>
      </c>
      <c r="AE26" s="32">
        <v>162433</v>
      </c>
      <c r="AF26" s="32">
        <v>168063</v>
      </c>
      <c r="AG26" s="32">
        <v>174618</v>
      </c>
      <c r="AH26" s="32" t="s">
        <v>1527</v>
      </c>
      <c r="AI26" s="32" t="s">
        <v>1528</v>
      </c>
      <c r="AJ26" s="32">
        <v>181438</v>
      </c>
      <c r="AK26" s="32">
        <v>186239</v>
      </c>
      <c r="AL26" s="32" t="s">
        <v>1529</v>
      </c>
      <c r="AM26" s="32" t="s">
        <v>1530</v>
      </c>
      <c r="AN26" s="32" t="s">
        <v>1531</v>
      </c>
      <c r="AO26" s="115" t="s">
        <v>594</v>
      </c>
      <c r="AP26" s="4" t="s">
        <v>1532</v>
      </c>
    </row>
    <row r="27" spans="1:42" s="57" customFormat="1">
      <c r="A27" s="23"/>
      <c r="B27" s="56"/>
      <c r="C27" s="56"/>
      <c r="D27" s="110" t="s">
        <v>1533</v>
      </c>
      <c r="E27" s="22" t="s">
        <v>1534</v>
      </c>
      <c r="F27" s="23" t="s">
        <v>1535</v>
      </c>
      <c r="G27" s="22" t="s">
        <v>1536</v>
      </c>
      <c r="H27" s="22"/>
      <c r="I27" s="22"/>
      <c r="J27" s="121" t="s">
        <v>3158</v>
      </c>
      <c r="K27" s="23">
        <v>1</v>
      </c>
      <c r="L27" s="26" t="s">
        <v>61</v>
      </c>
      <c r="M27" s="24"/>
      <c r="N27" s="24" t="s">
        <v>1537</v>
      </c>
      <c r="O27" s="22">
        <v>114268</v>
      </c>
      <c r="P27" s="22">
        <v>115953</v>
      </c>
      <c r="Q27" s="22" t="s">
        <v>1538</v>
      </c>
      <c r="R27" s="22" t="s">
        <v>1539</v>
      </c>
      <c r="S27" s="22">
        <v>122362</v>
      </c>
      <c r="T27" s="22">
        <v>128737</v>
      </c>
      <c r="U27" s="22" t="s">
        <v>1540</v>
      </c>
      <c r="V27" s="22">
        <v>133296</v>
      </c>
      <c r="W27" s="22" t="s">
        <v>1541</v>
      </c>
      <c r="X27" s="22" t="s">
        <v>1542</v>
      </c>
      <c r="Y27" s="22">
        <v>139182</v>
      </c>
      <c r="Z27" s="22">
        <v>147093</v>
      </c>
      <c r="AA27" s="22" t="s">
        <v>1543</v>
      </c>
      <c r="AB27" s="22" t="s">
        <v>1544</v>
      </c>
      <c r="AC27" s="22">
        <v>150528</v>
      </c>
      <c r="AD27" s="22" t="s">
        <v>1545</v>
      </c>
      <c r="AE27" s="22">
        <v>154681</v>
      </c>
      <c r="AF27" s="22">
        <v>159486</v>
      </c>
      <c r="AG27" s="22">
        <v>165247</v>
      </c>
      <c r="AH27" s="22" t="s">
        <v>1546</v>
      </c>
      <c r="AI27" s="22" t="s">
        <v>1547</v>
      </c>
      <c r="AJ27" s="22">
        <v>168867</v>
      </c>
      <c r="AK27" s="22">
        <v>75557</v>
      </c>
      <c r="AL27" s="22" t="s">
        <v>1548</v>
      </c>
      <c r="AM27" s="22" t="s">
        <v>1549</v>
      </c>
      <c r="AN27" s="22" t="s">
        <v>1550</v>
      </c>
      <c r="AO27" s="114" t="s">
        <v>112</v>
      </c>
      <c r="AP27" s="39" t="s">
        <v>1551</v>
      </c>
    </row>
    <row r="28" spans="1:42">
      <c r="A28" s="26"/>
      <c r="B28" s="21"/>
      <c r="C28" s="21"/>
      <c r="D28" s="110" t="s">
        <v>1552</v>
      </c>
      <c r="E28" s="32" t="s">
        <v>1553</v>
      </c>
      <c r="F28" s="26" t="s">
        <v>1554</v>
      </c>
      <c r="G28" s="32" t="s">
        <v>1555</v>
      </c>
      <c r="H28" s="32"/>
      <c r="I28" s="32"/>
      <c r="J28" s="121" t="s">
        <v>3158</v>
      </c>
      <c r="K28" s="23">
        <v>1</v>
      </c>
      <c r="L28" s="26" t="s">
        <v>61</v>
      </c>
      <c r="M28" s="33"/>
      <c r="N28" s="33" t="s">
        <v>1556</v>
      </c>
      <c r="O28" s="32">
        <v>69223</v>
      </c>
      <c r="P28" s="32">
        <v>74767</v>
      </c>
      <c r="Q28" s="32" t="s">
        <v>1557</v>
      </c>
      <c r="R28" s="32" t="s">
        <v>1558</v>
      </c>
      <c r="S28" s="32">
        <v>79568</v>
      </c>
      <c r="T28" s="32">
        <v>86571</v>
      </c>
      <c r="U28" s="32" t="s">
        <v>1559</v>
      </c>
      <c r="V28" s="32">
        <v>92523</v>
      </c>
      <c r="W28" s="32" t="s">
        <v>1560</v>
      </c>
      <c r="X28" s="32" t="s">
        <v>1561</v>
      </c>
      <c r="Y28" s="32">
        <v>97661</v>
      </c>
      <c r="Z28" s="32">
        <v>101063</v>
      </c>
      <c r="AA28" s="32" t="s">
        <v>1562</v>
      </c>
      <c r="AB28" s="32" t="s">
        <v>1563</v>
      </c>
      <c r="AC28" s="32">
        <v>107170</v>
      </c>
      <c r="AD28" s="32" t="s">
        <v>1564</v>
      </c>
      <c r="AE28" s="32">
        <v>113031</v>
      </c>
      <c r="AF28" s="32">
        <v>116419</v>
      </c>
      <c r="AG28" s="32">
        <v>121593</v>
      </c>
      <c r="AH28" s="32" t="s">
        <v>1565</v>
      </c>
      <c r="AI28" s="32" t="s">
        <v>1566</v>
      </c>
      <c r="AJ28" s="32">
        <v>125679</v>
      </c>
      <c r="AK28" s="32">
        <v>130449</v>
      </c>
      <c r="AL28" s="32" t="s">
        <v>1567</v>
      </c>
      <c r="AM28" s="32" t="s">
        <v>1568</v>
      </c>
      <c r="AN28" s="32" t="s">
        <v>1569</v>
      </c>
      <c r="AO28" s="115" t="s">
        <v>112</v>
      </c>
      <c r="AP28" s="4" t="s">
        <v>1570</v>
      </c>
    </row>
    <row r="29" spans="1:42" s="55" customFormat="1">
      <c r="A29" s="49"/>
      <c r="B29" s="50"/>
      <c r="C29" s="50"/>
      <c r="D29" s="110" t="s">
        <v>1571</v>
      </c>
      <c r="E29" s="51" t="s">
        <v>1572</v>
      </c>
      <c r="F29" s="49" t="s">
        <v>1573</v>
      </c>
      <c r="G29" s="51" t="s">
        <v>1574</v>
      </c>
      <c r="H29" s="51"/>
      <c r="I29" s="51"/>
      <c r="J29" s="122" t="s">
        <v>3158</v>
      </c>
      <c r="K29" s="23">
        <v>1</v>
      </c>
      <c r="L29" s="120" t="s">
        <v>61</v>
      </c>
      <c r="M29" s="52"/>
      <c r="N29" s="52" t="s">
        <v>1575</v>
      </c>
      <c r="O29" s="51">
        <v>159647</v>
      </c>
      <c r="P29" s="51">
        <v>166777</v>
      </c>
      <c r="Q29" s="51" t="s">
        <v>1576</v>
      </c>
      <c r="R29" s="51" t="s">
        <v>1577</v>
      </c>
      <c r="S29" s="51">
        <v>178749</v>
      </c>
      <c r="T29" s="51">
        <v>190921</v>
      </c>
      <c r="U29" s="51" t="s">
        <v>1578</v>
      </c>
      <c r="V29" s="51">
        <v>200273</v>
      </c>
      <c r="W29" s="51" t="s">
        <v>1579</v>
      </c>
      <c r="X29" s="51" t="s">
        <v>1580</v>
      </c>
      <c r="Y29" s="51">
        <v>209823</v>
      </c>
      <c r="Z29" s="51">
        <v>219659</v>
      </c>
      <c r="AA29" s="51" t="s">
        <v>1581</v>
      </c>
      <c r="AB29" s="51" t="s">
        <v>1582</v>
      </c>
      <c r="AC29" s="51">
        <v>228191</v>
      </c>
      <c r="AD29" s="51" t="s">
        <v>1583</v>
      </c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116" t="s">
        <v>1584</v>
      </c>
      <c r="AP29" s="54" t="s">
        <v>1285</v>
      </c>
    </row>
    <row r="30" spans="1:42" s="55" customFormat="1">
      <c r="A30" s="49"/>
      <c r="B30" s="50"/>
      <c r="C30" s="50"/>
      <c r="D30" s="110" t="s">
        <v>1585</v>
      </c>
      <c r="E30" s="51" t="s">
        <v>1586</v>
      </c>
      <c r="F30" s="49" t="s">
        <v>1587</v>
      </c>
      <c r="G30" s="51" t="s">
        <v>1588</v>
      </c>
      <c r="H30" s="51"/>
      <c r="I30" s="51"/>
      <c r="J30" s="122" t="s">
        <v>3158</v>
      </c>
      <c r="K30" s="23">
        <v>1</v>
      </c>
      <c r="L30" s="120" t="s">
        <v>61</v>
      </c>
      <c r="M30" s="52"/>
      <c r="N30" s="52" t="s">
        <v>1589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116" t="s">
        <v>1590</v>
      </c>
      <c r="AP30" s="54" t="s">
        <v>1591</v>
      </c>
    </row>
    <row r="31" spans="1:42" s="55" customFormat="1">
      <c r="A31" s="49"/>
      <c r="B31" s="50"/>
      <c r="C31" s="50"/>
      <c r="D31" s="110" t="s">
        <v>1592</v>
      </c>
      <c r="E31" s="51" t="s">
        <v>1572</v>
      </c>
      <c r="F31" s="49" t="s">
        <v>1573</v>
      </c>
      <c r="G31" s="51" t="s">
        <v>1574</v>
      </c>
      <c r="H31" s="51"/>
      <c r="I31" s="51"/>
      <c r="J31" s="122" t="s">
        <v>3158</v>
      </c>
      <c r="K31" s="23">
        <v>1</v>
      </c>
      <c r="L31" s="120" t="s">
        <v>61</v>
      </c>
      <c r="M31" s="52"/>
      <c r="N31" s="52" t="s">
        <v>1593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>
        <v>113394</v>
      </c>
      <c r="AF31" s="51">
        <v>116014</v>
      </c>
      <c r="AG31" s="51"/>
      <c r="AH31" s="51" t="s">
        <v>1594</v>
      </c>
      <c r="AI31" s="51" t="s">
        <v>1595</v>
      </c>
      <c r="AJ31" s="51"/>
      <c r="AK31" s="51"/>
      <c r="AL31" s="51"/>
      <c r="AM31" s="51"/>
      <c r="AN31" s="51"/>
      <c r="AO31" s="116" t="s">
        <v>1596</v>
      </c>
      <c r="AP31" s="54" t="s">
        <v>1597</v>
      </c>
    </row>
    <row r="32" spans="1:42" s="57" customFormat="1">
      <c r="A32" s="23"/>
      <c r="B32" s="56"/>
      <c r="C32" s="56"/>
      <c r="D32" s="110" t="s">
        <v>1598</v>
      </c>
      <c r="E32" s="32" t="s">
        <v>1572</v>
      </c>
      <c r="F32" s="26" t="s">
        <v>1573</v>
      </c>
      <c r="G32" s="32" t="s">
        <v>1574</v>
      </c>
      <c r="H32" s="22"/>
      <c r="I32" s="22"/>
      <c r="J32" s="22" t="s">
        <v>3159</v>
      </c>
      <c r="K32" s="23">
        <v>1</v>
      </c>
      <c r="L32" s="26" t="s">
        <v>38</v>
      </c>
      <c r="M32" s="24"/>
      <c r="N32" s="27" t="s">
        <v>1599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>
        <v>6314</v>
      </c>
      <c r="AG32" s="22">
        <v>14673</v>
      </c>
      <c r="AH32" s="22" t="s">
        <v>1594</v>
      </c>
      <c r="AI32" s="22"/>
      <c r="AJ32" s="22">
        <v>23283</v>
      </c>
      <c r="AK32" s="22">
        <v>31766</v>
      </c>
      <c r="AL32" s="22" t="s">
        <v>1600</v>
      </c>
      <c r="AM32" s="22" t="s">
        <v>1601</v>
      </c>
      <c r="AN32" s="22" t="s">
        <v>1602</v>
      </c>
      <c r="AO32" s="114" t="s">
        <v>556</v>
      </c>
      <c r="AP32" s="39" t="s">
        <v>1603</v>
      </c>
    </row>
    <row r="33" spans="1:42">
      <c r="A33" s="26"/>
      <c r="B33" s="21"/>
      <c r="C33" s="21"/>
      <c r="D33" s="110" t="s">
        <v>1604</v>
      </c>
      <c r="E33" s="32" t="s">
        <v>1586</v>
      </c>
      <c r="F33" s="26" t="s">
        <v>1587</v>
      </c>
      <c r="G33" s="32" t="s">
        <v>1588</v>
      </c>
      <c r="H33" s="32"/>
      <c r="I33" s="32"/>
      <c r="J33" s="121" t="s">
        <v>3158</v>
      </c>
      <c r="K33" s="23">
        <v>1</v>
      </c>
      <c r="L33" s="26" t="s">
        <v>61</v>
      </c>
      <c r="M33" s="33"/>
      <c r="N33" s="33" t="s">
        <v>1605</v>
      </c>
      <c r="O33" s="32">
        <v>18583</v>
      </c>
      <c r="P33" s="32">
        <v>19438</v>
      </c>
      <c r="Q33" s="32" t="s">
        <v>1606</v>
      </c>
      <c r="R33" s="32" t="s">
        <v>1607</v>
      </c>
      <c r="S33" s="32">
        <v>21742</v>
      </c>
      <c r="T33" s="32">
        <v>25251</v>
      </c>
      <c r="U33" s="32" t="s">
        <v>1608</v>
      </c>
      <c r="V33" s="32">
        <v>28016</v>
      </c>
      <c r="W33" s="32" t="s">
        <v>1609</v>
      </c>
      <c r="X33" s="32" t="s">
        <v>1610</v>
      </c>
      <c r="Y33" s="32">
        <v>30167</v>
      </c>
      <c r="Z33" s="32">
        <v>33997</v>
      </c>
      <c r="AA33" s="32" t="s">
        <v>1611</v>
      </c>
      <c r="AB33" s="32" t="s">
        <v>1612</v>
      </c>
      <c r="AC33" s="32">
        <v>36611</v>
      </c>
      <c r="AD33" s="32" t="s">
        <v>1613</v>
      </c>
      <c r="AE33" s="32">
        <v>38782</v>
      </c>
      <c r="AF33" s="32">
        <v>42016</v>
      </c>
      <c r="AG33" s="32">
        <v>44710</v>
      </c>
      <c r="AH33" s="32" t="s">
        <v>1614</v>
      </c>
      <c r="AI33" s="32" t="s">
        <v>1615</v>
      </c>
      <c r="AJ33" s="32">
        <v>47097</v>
      </c>
      <c r="AK33" s="32">
        <v>49485</v>
      </c>
      <c r="AL33" s="32" t="s">
        <v>1616</v>
      </c>
      <c r="AM33" s="32" t="s">
        <v>1617</v>
      </c>
      <c r="AN33" s="32" t="s">
        <v>1618</v>
      </c>
      <c r="AO33" s="115" t="s">
        <v>594</v>
      </c>
      <c r="AP33" s="4" t="s">
        <v>1619</v>
      </c>
    </row>
    <row r="34" spans="1:42" s="55" customFormat="1">
      <c r="A34" s="49"/>
      <c r="B34" s="50"/>
      <c r="C34" s="50"/>
      <c r="D34" s="110" t="s">
        <v>1620</v>
      </c>
      <c r="E34" s="51" t="s">
        <v>1621</v>
      </c>
      <c r="F34" s="49" t="s">
        <v>1622</v>
      </c>
      <c r="G34" s="51" t="s">
        <v>1623</v>
      </c>
      <c r="H34" s="51"/>
      <c r="I34" s="51"/>
      <c r="J34" s="128" t="s">
        <v>3160</v>
      </c>
      <c r="K34" s="23">
        <v>1</v>
      </c>
      <c r="L34" s="49" t="s">
        <v>1294</v>
      </c>
      <c r="M34" s="52"/>
      <c r="N34" s="52" t="s">
        <v>1624</v>
      </c>
      <c r="O34" s="51">
        <v>12866</v>
      </c>
      <c r="P34" s="51">
        <v>13098</v>
      </c>
      <c r="Q34" s="51" t="s">
        <v>1625</v>
      </c>
      <c r="R34" s="51" t="s">
        <v>1626</v>
      </c>
      <c r="S34" s="51">
        <v>13907</v>
      </c>
      <c r="T34" s="51">
        <v>14755</v>
      </c>
      <c r="U34" s="51" t="s">
        <v>1627</v>
      </c>
      <c r="V34" s="51"/>
      <c r="W34" s="51"/>
      <c r="X34" s="51" t="s">
        <v>1628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116" t="s">
        <v>1629</v>
      </c>
      <c r="AP34" s="54" t="s">
        <v>1630</v>
      </c>
    </row>
    <row r="35" spans="1:42" s="55" customFormat="1">
      <c r="A35" s="49"/>
      <c r="B35" s="50"/>
      <c r="C35" s="50"/>
      <c r="D35" s="110" t="s">
        <v>1631</v>
      </c>
      <c r="E35" s="51" t="s">
        <v>1632</v>
      </c>
      <c r="F35" s="49" t="s">
        <v>1633</v>
      </c>
      <c r="G35" s="51" t="s">
        <v>1634</v>
      </c>
      <c r="H35" s="51"/>
      <c r="I35" s="51"/>
      <c r="J35" s="128" t="s">
        <v>3160</v>
      </c>
      <c r="K35" s="23">
        <v>1</v>
      </c>
      <c r="L35" s="49" t="s">
        <v>1294</v>
      </c>
      <c r="M35" s="52"/>
      <c r="N35" s="52" t="s">
        <v>1299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116" t="s">
        <v>1635</v>
      </c>
      <c r="AP35" s="54" t="s">
        <v>1630</v>
      </c>
    </row>
    <row r="36" spans="1:42">
      <c r="A36" s="26"/>
      <c r="B36" s="21"/>
      <c r="C36" s="21"/>
      <c r="D36" s="110" t="s">
        <v>1722</v>
      </c>
      <c r="E36" s="32" t="s">
        <v>1723</v>
      </c>
      <c r="F36" s="26" t="s">
        <v>1724</v>
      </c>
      <c r="G36" s="32" t="s">
        <v>1725</v>
      </c>
      <c r="H36" s="32"/>
      <c r="I36" s="32"/>
      <c r="J36" s="121" t="s">
        <v>3158</v>
      </c>
      <c r="K36" s="23">
        <v>1</v>
      </c>
      <c r="L36" s="26" t="s">
        <v>61</v>
      </c>
      <c r="M36" s="33"/>
      <c r="N36" s="33" t="s">
        <v>1726</v>
      </c>
      <c r="O36" s="32">
        <v>126237</v>
      </c>
      <c r="P36" s="32">
        <v>128199</v>
      </c>
      <c r="Q36" s="32" t="s">
        <v>1727</v>
      </c>
      <c r="R36" s="32" t="s">
        <v>1728</v>
      </c>
      <c r="S36" s="32">
        <v>133026</v>
      </c>
      <c r="T36" s="32">
        <v>139867</v>
      </c>
      <c r="U36" s="32" t="s">
        <v>1729</v>
      </c>
      <c r="V36" s="32">
        <v>142946</v>
      </c>
      <c r="W36" s="32" t="s">
        <v>1730</v>
      </c>
      <c r="X36" s="32" t="s">
        <v>1731</v>
      </c>
      <c r="Y36" s="32">
        <v>149599</v>
      </c>
      <c r="Z36" s="32">
        <v>155934</v>
      </c>
      <c r="AA36" s="32" t="s">
        <v>1732</v>
      </c>
      <c r="AB36" s="32" t="s">
        <v>1733</v>
      </c>
      <c r="AC36" s="32">
        <v>169894</v>
      </c>
      <c r="AD36" s="32" t="s">
        <v>1734</v>
      </c>
      <c r="AE36" s="32">
        <v>173868</v>
      </c>
      <c r="AF36" s="32">
        <v>178288</v>
      </c>
      <c r="AG36" s="32">
        <v>181232</v>
      </c>
      <c r="AH36" s="32" t="s">
        <v>1735</v>
      </c>
      <c r="AI36" s="32" t="s">
        <v>1736</v>
      </c>
      <c r="AJ36" s="32">
        <v>186787</v>
      </c>
      <c r="AK36" s="32">
        <v>189813</v>
      </c>
      <c r="AL36" s="32" t="s">
        <v>1737</v>
      </c>
      <c r="AM36" s="32" t="s">
        <v>1738</v>
      </c>
      <c r="AN36" s="32" t="s">
        <v>1739</v>
      </c>
      <c r="AO36" s="115" t="s">
        <v>112</v>
      </c>
      <c r="AP36" s="4" t="s">
        <v>1740</v>
      </c>
    </row>
    <row r="37" spans="1:42" s="57" customFormat="1">
      <c r="A37" s="23"/>
      <c r="B37" s="56"/>
      <c r="C37" s="56"/>
      <c r="D37" s="110" t="s">
        <v>1741</v>
      </c>
      <c r="E37" s="22" t="s">
        <v>1742</v>
      </c>
      <c r="F37" s="23" t="s">
        <v>1743</v>
      </c>
      <c r="G37" s="22" t="s">
        <v>1744</v>
      </c>
      <c r="H37" s="22"/>
      <c r="I37" s="22"/>
      <c r="J37" s="121" t="s">
        <v>3158</v>
      </c>
      <c r="K37" s="23">
        <v>1</v>
      </c>
      <c r="L37" s="26" t="s">
        <v>61</v>
      </c>
      <c r="M37" s="24"/>
      <c r="N37" s="24" t="s">
        <v>1745</v>
      </c>
      <c r="O37" s="22">
        <v>180298</v>
      </c>
      <c r="P37" s="22">
        <v>186850</v>
      </c>
      <c r="Q37" s="22" t="s">
        <v>1746</v>
      </c>
      <c r="R37" s="22" t="s">
        <v>1747</v>
      </c>
      <c r="S37" s="22">
        <v>195231</v>
      </c>
      <c r="T37" s="22">
        <v>204748</v>
      </c>
      <c r="U37" s="22" t="s">
        <v>1748</v>
      </c>
      <c r="V37" s="22">
        <v>218330</v>
      </c>
      <c r="W37" s="22" t="s">
        <v>1749</v>
      </c>
      <c r="X37" s="22" t="s">
        <v>1750</v>
      </c>
      <c r="Y37" s="22">
        <v>224544</v>
      </c>
      <c r="Z37" s="22">
        <v>235807</v>
      </c>
      <c r="AA37" s="22" t="s">
        <v>1751</v>
      </c>
      <c r="AB37" s="22" t="s">
        <v>1752</v>
      </c>
      <c r="AC37" s="22">
        <v>242314</v>
      </c>
      <c r="AD37" s="22" t="s">
        <v>1753</v>
      </c>
      <c r="AE37" s="22">
        <v>251839</v>
      </c>
      <c r="AF37" s="22">
        <v>260787</v>
      </c>
      <c r="AG37" s="22">
        <v>267560</v>
      </c>
      <c r="AH37" s="22" t="s">
        <v>1754</v>
      </c>
      <c r="AI37" s="22" t="s">
        <v>1755</v>
      </c>
      <c r="AJ37" s="22">
        <v>99478</v>
      </c>
      <c r="AK37" s="22">
        <v>106875</v>
      </c>
      <c r="AL37" s="22" t="s">
        <v>1756</v>
      </c>
      <c r="AM37" s="22" t="s">
        <v>1757</v>
      </c>
      <c r="AN37" s="22" t="s">
        <v>1758</v>
      </c>
      <c r="AO37" s="114" t="s">
        <v>556</v>
      </c>
      <c r="AP37" s="39" t="s">
        <v>1759</v>
      </c>
    </row>
    <row r="38" spans="1:42">
      <c r="A38" s="26"/>
      <c r="B38" s="21"/>
      <c r="C38" s="21"/>
      <c r="D38" s="110" t="s">
        <v>1760</v>
      </c>
      <c r="E38" s="22" t="s">
        <v>1761</v>
      </c>
      <c r="F38" s="23" t="s">
        <v>1762</v>
      </c>
      <c r="G38" s="22" t="s">
        <v>1763</v>
      </c>
      <c r="H38" s="22"/>
      <c r="I38" s="22"/>
      <c r="J38" s="121" t="s">
        <v>3158</v>
      </c>
      <c r="K38" s="23">
        <v>1</v>
      </c>
      <c r="L38" s="26" t="s">
        <v>61</v>
      </c>
      <c r="M38" s="33"/>
      <c r="N38" s="33" t="s">
        <v>1764</v>
      </c>
      <c r="O38" s="32">
        <v>86531</v>
      </c>
      <c r="P38" s="32">
        <v>87373</v>
      </c>
      <c r="Q38" s="32" t="s">
        <v>1765</v>
      </c>
      <c r="R38" s="32" t="s">
        <v>1766</v>
      </c>
      <c r="S38" s="32">
        <v>91470</v>
      </c>
      <c r="T38" s="32">
        <v>95166</v>
      </c>
      <c r="U38" s="32" t="s">
        <v>1767</v>
      </c>
      <c r="V38" s="32">
        <v>100706</v>
      </c>
      <c r="W38" s="32" t="s">
        <v>1768</v>
      </c>
      <c r="X38" s="32" t="s">
        <v>1769</v>
      </c>
      <c r="Y38" s="32">
        <v>108174</v>
      </c>
      <c r="Z38" s="32">
        <v>118162</v>
      </c>
      <c r="AA38" s="32" t="s">
        <v>1770</v>
      </c>
      <c r="AB38" s="32" t="s">
        <v>1771</v>
      </c>
      <c r="AC38" s="32">
        <v>124914</v>
      </c>
      <c r="AD38" s="32" t="s">
        <v>1772</v>
      </c>
      <c r="AE38" s="32">
        <v>128207</v>
      </c>
      <c r="AF38" s="32">
        <v>135374</v>
      </c>
      <c r="AG38" s="32">
        <v>142787</v>
      </c>
      <c r="AH38" s="32" t="s">
        <v>1773</v>
      </c>
      <c r="AI38" s="32" t="s">
        <v>1774</v>
      </c>
      <c r="AJ38" s="32">
        <v>149237</v>
      </c>
      <c r="AK38" s="32">
        <v>159668</v>
      </c>
      <c r="AL38" s="32" t="s">
        <v>1775</v>
      </c>
      <c r="AM38" s="32" t="s">
        <v>1776</v>
      </c>
      <c r="AN38" s="32" t="s">
        <v>1777</v>
      </c>
      <c r="AO38" s="115" t="s">
        <v>112</v>
      </c>
      <c r="AP38" s="4" t="s">
        <v>1778</v>
      </c>
    </row>
    <row r="39" spans="1:42">
      <c r="A39" s="26"/>
      <c r="B39" s="21"/>
      <c r="C39" s="21"/>
      <c r="D39" s="110" t="s">
        <v>1779</v>
      </c>
      <c r="E39" s="32" t="s">
        <v>1780</v>
      </c>
      <c r="F39" s="26" t="s">
        <v>1781</v>
      </c>
      <c r="G39" s="32" t="s">
        <v>1782</v>
      </c>
      <c r="H39" s="32"/>
      <c r="I39" s="32"/>
      <c r="J39" s="121" t="s">
        <v>3158</v>
      </c>
      <c r="K39" s="23">
        <v>1</v>
      </c>
      <c r="L39" s="26" t="s">
        <v>61</v>
      </c>
      <c r="M39" s="33"/>
      <c r="N39" s="33" t="s">
        <v>1783</v>
      </c>
      <c r="O39" s="32">
        <v>97400</v>
      </c>
      <c r="P39" s="32">
        <v>106401</v>
      </c>
      <c r="Q39" s="32" t="s">
        <v>1784</v>
      </c>
      <c r="R39" s="32" t="s">
        <v>1785</v>
      </c>
      <c r="S39" s="32">
        <v>117472</v>
      </c>
      <c r="T39" s="32">
        <v>129553</v>
      </c>
      <c r="U39" s="32" t="s">
        <v>1786</v>
      </c>
      <c r="V39" s="32">
        <v>136197</v>
      </c>
      <c r="W39" s="32" t="s">
        <v>1787</v>
      </c>
      <c r="X39" s="32" t="s">
        <v>1788</v>
      </c>
      <c r="Y39" s="32">
        <v>143099</v>
      </c>
      <c r="Z39" s="32">
        <v>153931</v>
      </c>
      <c r="AA39" s="32" t="s">
        <v>1789</v>
      </c>
      <c r="AB39" s="32" t="s">
        <v>1790</v>
      </c>
      <c r="AC39" s="32">
        <v>164958</v>
      </c>
      <c r="AD39" s="32" t="s">
        <v>1791</v>
      </c>
      <c r="AE39" s="32">
        <v>174907</v>
      </c>
      <c r="AF39" s="32">
        <v>185248</v>
      </c>
      <c r="AG39" s="32">
        <v>192988</v>
      </c>
      <c r="AH39" s="32" t="s">
        <v>1792</v>
      </c>
      <c r="AI39" s="32" t="s">
        <v>1793</v>
      </c>
      <c r="AJ39" s="32">
        <v>203627</v>
      </c>
      <c r="AK39" s="32">
        <v>210787</v>
      </c>
      <c r="AL39" s="32" t="s">
        <v>1794</v>
      </c>
      <c r="AM39" s="32" t="s">
        <v>1795</v>
      </c>
      <c r="AN39" s="32" t="s">
        <v>1796</v>
      </c>
      <c r="AO39" s="115" t="s">
        <v>594</v>
      </c>
      <c r="AP39" s="4" t="s">
        <v>1797</v>
      </c>
    </row>
    <row r="40" spans="1:42">
      <c r="A40" s="26"/>
      <c r="B40" s="21"/>
      <c r="C40" s="21"/>
      <c r="D40" s="110" t="s">
        <v>1798</v>
      </c>
      <c r="E40" s="32" t="s">
        <v>1799</v>
      </c>
      <c r="F40" s="26" t="s">
        <v>1800</v>
      </c>
      <c r="G40" s="32" t="s">
        <v>1801</v>
      </c>
      <c r="H40" s="32"/>
      <c r="I40" s="32"/>
      <c r="J40" s="121" t="s">
        <v>3158</v>
      </c>
      <c r="K40" s="23">
        <v>1</v>
      </c>
      <c r="L40" s="26" t="s">
        <v>61</v>
      </c>
      <c r="M40" s="33"/>
      <c r="N40" s="33" t="s">
        <v>1802</v>
      </c>
      <c r="O40" s="32">
        <v>83962</v>
      </c>
      <c r="P40" s="32">
        <v>87794</v>
      </c>
      <c r="Q40" s="32" t="s">
        <v>1803</v>
      </c>
      <c r="R40" s="32" t="s">
        <v>1804</v>
      </c>
      <c r="S40" s="32">
        <v>93283</v>
      </c>
      <c r="T40" s="32">
        <v>100810</v>
      </c>
      <c r="U40" s="32" t="s">
        <v>1805</v>
      </c>
      <c r="V40" s="32">
        <v>109561</v>
      </c>
      <c r="W40" s="32" t="s">
        <v>1806</v>
      </c>
      <c r="X40" s="32" t="s">
        <v>1807</v>
      </c>
      <c r="Y40" s="32">
        <v>115185</v>
      </c>
      <c r="Z40" s="32">
        <v>122322</v>
      </c>
      <c r="AA40" s="32" t="s">
        <v>1808</v>
      </c>
      <c r="AB40" s="32" t="s">
        <v>1809</v>
      </c>
      <c r="AC40" s="32">
        <v>131494</v>
      </c>
      <c r="AD40" s="32" t="s">
        <v>1810</v>
      </c>
      <c r="AE40" s="32">
        <v>138001</v>
      </c>
      <c r="AF40" s="32">
        <v>149923</v>
      </c>
      <c r="AG40" s="32">
        <v>153968</v>
      </c>
      <c r="AH40" s="32" t="s">
        <v>1811</v>
      </c>
      <c r="AI40" s="32" t="s">
        <v>1812</v>
      </c>
      <c r="AJ40" s="32">
        <v>159916</v>
      </c>
      <c r="AK40" s="32">
        <v>164442</v>
      </c>
      <c r="AL40" s="32" t="s">
        <v>1813</v>
      </c>
      <c r="AM40" s="32" t="s">
        <v>1814</v>
      </c>
      <c r="AN40" s="32" t="s">
        <v>1815</v>
      </c>
      <c r="AO40" s="115" t="s">
        <v>619</v>
      </c>
      <c r="AP40" s="4" t="s">
        <v>1499</v>
      </c>
    </row>
    <row r="41" spans="1:42" s="55" customFormat="1" ht="19.5" customHeight="1">
      <c r="A41" s="49"/>
      <c r="B41" s="50"/>
      <c r="C41" s="50"/>
      <c r="D41" s="110" t="s">
        <v>1816</v>
      </c>
      <c r="E41" s="51" t="s">
        <v>1817</v>
      </c>
      <c r="F41" s="49" t="s">
        <v>1818</v>
      </c>
      <c r="G41" s="51" t="s">
        <v>1819</v>
      </c>
      <c r="H41" s="51"/>
      <c r="I41" s="51"/>
      <c r="J41" s="122" t="s">
        <v>3158</v>
      </c>
      <c r="K41" s="23">
        <v>1</v>
      </c>
      <c r="L41" s="120" t="s">
        <v>61</v>
      </c>
      <c r="M41" s="52"/>
      <c r="N41" s="52" t="s">
        <v>1820</v>
      </c>
      <c r="O41" s="51">
        <v>106139</v>
      </c>
      <c r="P41" s="51">
        <v>109390</v>
      </c>
      <c r="Q41" s="51" t="s">
        <v>1821</v>
      </c>
      <c r="R41" s="51" t="s">
        <v>1822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116" t="s">
        <v>1823</v>
      </c>
      <c r="AP41" s="54" t="s">
        <v>1824</v>
      </c>
    </row>
    <row r="42" spans="1:42" s="55" customFormat="1">
      <c r="A42" s="49"/>
      <c r="B42" s="50"/>
      <c r="C42" s="50"/>
      <c r="D42" s="110" t="s">
        <v>1825</v>
      </c>
      <c r="E42" s="51" t="s">
        <v>1826</v>
      </c>
      <c r="F42" s="49" t="s">
        <v>1827</v>
      </c>
      <c r="G42" s="51" t="s">
        <v>1828</v>
      </c>
      <c r="H42" s="51" t="s">
        <v>1826</v>
      </c>
      <c r="I42" s="49" t="s">
        <v>1829</v>
      </c>
      <c r="J42" s="122" t="s">
        <v>3158</v>
      </c>
      <c r="K42" s="23">
        <v>1</v>
      </c>
      <c r="L42" s="120" t="s">
        <v>61</v>
      </c>
      <c r="M42" s="52"/>
      <c r="N42" s="52" t="s">
        <v>1830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116" t="s">
        <v>1831</v>
      </c>
      <c r="AP42" s="54" t="s">
        <v>1832</v>
      </c>
    </row>
    <row r="43" spans="1:42" s="57" customFormat="1">
      <c r="A43" s="23"/>
      <c r="B43" s="56"/>
      <c r="C43" s="56"/>
      <c r="D43" s="110" t="s">
        <v>1833</v>
      </c>
      <c r="E43" s="32" t="s">
        <v>1817</v>
      </c>
      <c r="F43" s="26" t="s">
        <v>1818</v>
      </c>
      <c r="G43" s="32" t="s">
        <v>1819</v>
      </c>
      <c r="H43" s="32"/>
      <c r="I43" s="32"/>
      <c r="J43" s="121" t="s">
        <v>3158</v>
      </c>
      <c r="K43" s="23">
        <v>1</v>
      </c>
      <c r="L43" s="26" t="s">
        <v>61</v>
      </c>
      <c r="M43" s="24"/>
      <c r="N43" s="24" t="s">
        <v>1834</v>
      </c>
      <c r="O43" s="22"/>
      <c r="P43" s="22"/>
      <c r="Q43" s="22"/>
      <c r="R43" s="22"/>
      <c r="S43" s="22">
        <v>11841</v>
      </c>
      <c r="T43" s="22">
        <v>17656</v>
      </c>
      <c r="U43" s="22" t="s">
        <v>1835</v>
      </c>
      <c r="V43" s="22">
        <v>23102</v>
      </c>
      <c r="W43" s="22" t="s">
        <v>1836</v>
      </c>
      <c r="X43" s="22" t="s">
        <v>1837</v>
      </c>
      <c r="Y43" s="22">
        <v>29182</v>
      </c>
      <c r="Z43" s="22">
        <v>40559</v>
      </c>
      <c r="AA43" s="22" t="s">
        <v>1838</v>
      </c>
      <c r="AB43" s="22" t="s">
        <v>1839</v>
      </c>
      <c r="AC43" s="22">
        <v>48703</v>
      </c>
      <c r="AD43" s="22" t="s">
        <v>1840</v>
      </c>
      <c r="AE43" s="22">
        <v>57112</v>
      </c>
      <c r="AF43" s="22">
        <v>68051</v>
      </c>
      <c r="AG43" s="22">
        <v>72875</v>
      </c>
      <c r="AH43" s="22" t="s">
        <v>1841</v>
      </c>
      <c r="AI43" s="22" t="s">
        <v>1842</v>
      </c>
      <c r="AJ43" s="22">
        <v>82762</v>
      </c>
      <c r="AK43" s="22">
        <v>91403</v>
      </c>
      <c r="AL43" s="22" t="s">
        <v>1843</v>
      </c>
      <c r="AM43" s="22" t="s">
        <v>1844</v>
      </c>
      <c r="AN43" s="22" t="s">
        <v>1845</v>
      </c>
      <c r="AO43" s="114" t="s">
        <v>556</v>
      </c>
      <c r="AP43" s="39" t="s">
        <v>1846</v>
      </c>
    </row>
    <row r="44" spans="1:42" s="55" customFormat="1">
      <c r="A44" s="49"/>
      <c r="B44" s="50"/>
      <c r="C44" s="50"/>
      <c r="D44" s="110" t="s">
        <v>1847</v>
      </c>
      <c r="E44" s="51" t="s">
        <v>1826</v>
      </c>
      <c r="F44" s="49" t="s">
        <v>1827</v>
      </c>
      <c r="G44" s="51" t="s">
        <v>1828</v>
      </c>
      <c r="H44" s="51"/>
      <c r="I44" s="49"/>
      <c r="J44" s="122" t="s">
        <v>3158</v>
      </c>
      <c r="K44" s="23">
        <v>1</v>
      </c>
      <c r="L44" s="120" t="s">
        <v>61</v>
      </c>
      <c r="M44" s="52"/>
      <c r="N44" s="52" t="s">
        <v>1848</v>
      </c>
      <c r="O44" s="51">
        <v>32280</v>
      </c>
      <c r="P44" s="51">
        <v>38774</v>
      </c>
      <c r="Q44" s="51"/>
      <c r="R44" s="51" t="s">
        <v>1849</v>
      </c>
      <c r="S44" s="51">
        <v>48301</v>
      </c>
      <c r="T44" s="51">
        <v>57067</v>
      </c>
      <c r="U44" s="51" t="s">
        <v>1850</v>
      </c>
      <c r="V44" s="51">
        <v>69145</v>
      </c>
      <c r="W44" s="51" t="s">
        <v>1851</v>
      </c>
      <c r="X44" s="51" t="s">
        <v>1852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116" t="s">
        <v>1853</v>
      </c>
      <c r="AP44" s="54"/>
    </row>
    <row r="45" spans="1:42" s="55" customFormat="1">
      <c r="A45" s="49"/>
      <c r="B45" s="50"/>
      <c r="C45" s="50"/>
      <c r="D45" s="110" t="s">
        <v>1854</v>
      </c>
      <c r="E45" s="51" t="s">
        <v>1826</v>
      </c>
      <c r="F45" s="49" t="s">
        <v>1827</v>
      </c>
      <c r="G45" s="51" t="s">
        <v>1828</v>
      </c>
      <c r="H45" s="51"/>
      <c r="I45" s="49"/>
      <c r="J45" s="49"/>
      <c r="K45" s="23">
        <v>1</v>
      </c>
      <c r="L45" s="26" t="s">
        <v>3156</v>
      </c>
      <c r="M45" s="52"/>
      <c r="N45" s="52" t="s">
        <v>1855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>
        <v>113282</v>
      </c>
      <c r="Z45" s="51">
        <v>128399</v>
      </c>
      <c r="AA45" s="51" t="s">
        <v>1856</v>
      </c>
      <c r="AB45" s="51" t="s">
        <v>1857</v>
      </c>
      <c r="AC45" s="51">
        <v>140151</v>
      </c>
      <c r="AD45" s="51" t="s">
        <v>1858</v>
      </c>
      <c r="AE45" s="51">
        <v>150367</v>
      </c>
      <c r="AF45" s="51">
        <v>157044</v>
      </c>
      <c r="AG45" s="51"/>
      <c r="AH45" s="51" t="s">
        <v>1859</v>
      </c>
      <c r="AI45" s="51" t="s">
        <v>1860</v>
      </c>
      <c r="AJ45" s="51"/>
      <c r="AK45" s="51"/>
      <c r="AL45" s="51"/>
      <c r="AM45" s="51"/>
      <c r="AN45" s="51"/>
      <c r="AO45" s="116" t="s">
        <v>1861</v>
      </c>
      <c r="AP45" s="54" t="s">
        <v>1862</v>
      </c>
    </row>
    <row r="46" spans="1:42">
      <c r="A46" s="26"/>
      <c r="B46" s="21"/>
      <c r="C46" s="21"/>
      <c r="D46" s="110" t="s">
        <v>1863</v>
      </c>
      <c r="E46" s="32" t="s">
        <v>1826</v>
      </c>
      <c r="F46" s="26" t="s">
        <v>1827</v>
      </c>
      <c r="G46" s="32" t="s">
        <v>1828</v>
      </c>
      <c r="H46" s="32"/>
      <c r="I46" s="26"/>
      <c r="J46" s="121" t="s">
        <v>3159</v>
      </c>
      <c r="K46" s="23">
        <v>1</v>
      </c>
      <c r="L46" s="26" t="s">
        <v>38</v>
      </c>
      <c r="M46" s="33"/>
      <c r="N46" s="36" t="s">
        <v>1864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>
        <v>8034</v>
      </c>
      <c r="AG46" s="32">
        <v>19399</v>
      </c>
      <c r="AH46" s="32" t="s">
        <v>1859</v>
      </c>
      <c r="AI46" s="32"/>
      <c r="AJ46" s="32">
        <v>28774</v>
      </c>
      <c r="AK46" s="32">
        <v>36396</v>
      </c>
      <c r="AL46" s="32" t="s">
        <v>1865</v>
      </c>
      <c r="AM46" s="32" t="s">
        <v>1866</v>
      </c>
      <c r="AN46" s="32" t="s">
        <v>1867</v>
      </c>
      <c r="AO46" s="115" t="s">
        <v>556</v>
      </c>
      <c r="AP46" s="4" t="s">
        <v>1868</v>
      </c>
    </row>
    <row r="47" spans="1:42" s="57" customFormat="1">
      <c r="A47" s="23"/>
      <c r="B47" s="56"/>
      <c r="C47" s="56"/>
      <c r="D47" s="110" t="s">
        <v>1869</v>
      </c>
      <c r="E47" s="22" t="s">
        <v>1870</v>
      </c>
      <c r="F47" s="23" t="s">
        <v>1871</v>
      </c>
      <c r="G47" s="22" t="s">
        <v>1872</v>
      </c>
      <c r="H47" s="22"/>
      <c r="I47" s="22"/>
      <c r="J47" s="121" t="s">
        <v>3158</v>
      </c>
      <c r="K47" s="23">
        <v>1</v>
      </c>
      <c r="L47" s="26" t="s">
        <v>61</v>
      </c>
      <c r="M47" s="24"/>
      <c r="N47" s="24" t="s">
        <v>1873</v>
      </c>
      <c r="O47" s="22">
        <v>31629</v>
      </c>
      <c r="P47" s="22">
        <v>33213</v>
      </c>
      <c r="Q47" s="22" t="s">
        <v>1874</v>
      </c>
      <c r="R47" s="22" t="s">
        <v>1875</v>
      </c>
      <c r="S47" s="22">
        <v>38801</v>
      </c>
      <c r="T47" s="22">
        <v>42883</v>
      </c>
      <c r="U47" s="22" t="s">
        <v>1876</v>
      </c>
      <c r="V47" s="22">
        <v>44650</v>
      </c>
      <c r="W47" s="22" t="s">
        <v>1877</v>
      </c>
      <c r="X47" s="22" t="s">
        <v>1878</v>
      </c>
      <c r="Y47" s="22">
        <v>47560</v>
      </c>
      <c r="Z47" s="22">
        <v>50995</v>
      </c>
      <c r="AA47" s="22" t="s">
        <v>1879</v>
      </c>
      <c r="AB47" s="22" t="s">
        <v>1880</v>
      </c>
      <c r="AC47" s="22">
        <v>53416</v>
      </c>
      <c r="AD47" s="22" t="s">
        <v>1881</v>
      </c>
      <c r="AE47" s="22">
        <v>56918</v>
      </c>
      <c r="AF47" s="22">
        <v>61243</v>
      </c>
      <c r="AG47" s="22">
        <v>63972</v>
      </c>
      <c r="AH47" s="22" t="s">
        <v>1882</v>
      </c>
      <c r="AI47" s="22" t="s">
        <v>1883</v>
      </c>
      <c r="AJ47" s="22">
        <v>66858</v>
      </c>
      <c r="AK47" s="22">
        <v>69817</v>
      </c>
      <c r="AL47" s="22" t="s">
        <v>1884</v>
      </c>
      <c r="AM47" s="22" t="s">
        <v>1885</v>
      </c>
      <c r="AN47" s="22" t="s">
        <v>1886</v>
      </c>
      <c r="AO47" s="114" t="s">
        <v>112</v>
      </c>
      <c r="AP47" s="39" t="s">
        <v>1887</v>
      </c>
    </row>
    <row r="48" spans="1:42">
      <c r="A48" s="26"/>
      <c r="B48" s="21"/>
      <c r="C48" s="21"/>
      <c r="D48" s="110" t="s">
        <v>1888</v>
      </c>
      <c r="E48" s="32" t="s">
        <v>1889</v>
      </c>
      <c r="F48" s="26" t="s">
        <v>1890</v>
      </c>
      <c r="G48" s="32" t="s">
        <v>1891</v>
      </c>
      <c r="H48" s="32"/>
      <c r="I48" s="32"/>
      <c r="J48" s="121" t="s">
        <v>3158</v>
      </c>
      <c r="K48" s="23">
        <v>1</v>
      </c>
      <c r="L48" s="26" t="s">
        <v>61</v>
      </c>
      <c r="M48" s="33"/>
      <c r="N48" s="33" t="s">
        <v>1892</v>
      </c>
      <c r="O48" s="32">
        <v>75955</v>
      </c>
      <c r="P48" s="32">
        <v>80450</v>
      </c>
      <c r="Q48" s="32" t="s">
        <v>1893</v>
      </c>
      <c r="R48" s="32" t="s">
        <v>1894</v>
      </c>
      <c r="S48" s="32">
        <v>84976</v>
      </c>
      <c r="T48" s="32">
        <v>89803</v>
      </c>
      <c r="U48" s="32" t="s">
        <v>1895</v>
      </c>
      <c r="V48" s="32">
        <v>96310</v>
      </c>
      <c r="W48" s="32" t="s">
        <v>1896</v>
      </c>
      <c r="X48" s="32" t="s">
        <v>1897</v>
      </c>
      <c r="Y48" s="32">
        <v>101310</v>
      </c>
      <c r="Z48" s="32">
        <v>101617</v>
      </c>
      <c r="AA48" s="32" t="s">
        <v>1898</v>
      </c>
      <c r="AB48" s="32" t="s">
        <v>1899</v>
      </c>
      <c r="AC48" s="32">
        <v>106552</v>
      </c>
      <c r="AD48" s="32" t="s">
        <v>1900</v>
      </c>
      <c r="AE48" s="32">
        <v>111652</v>
      </c>
      <c r="AF48" s="32">
        <v>116788</v>
      </c>
      <c r="AG48" s="32">
        <v>120499</v>
      </c>
      <c r="AH48" s="32" t="s">
        <v>1901</v>
      </c>
      <c r="AI48" s="32" t="s">
        <v>1902</v>
      </c>
      <c r="AJ48" s="32">
        <v>124931</v>
      </c>
      <c r="AK48" s="32">
        <v>128495</v>
      </c>
      <c r="AL48" s="32" t="s">
        <v>1903</v>
      </c>
      <c r="AM48" s="32" t="s">
        <v>1904</v>
      </c>
      <c r="AN48" s="32" t="s">
        <v>1905</v>
      </c>
      <c r="AO48" s="115" t="s">
        <v>619</v>
      </c>
      <c r="AP48" s="4" t="s">
        <v>1906</v>
      </c>
    </row>
    <row r="49" spans="1:46" s="55" customFormat="1">
      <c r="A49" s="49"/>
      <c r="B49" s="50"/>
      <c r="C49" s="50"/>
      <c r="D49" s="110" t="s">
        <v>1907</v>
      </c>
      <c r="E49" s="51" t="s">
        <v>1908</v>
      </c>
      <c r="F49" s="49" t="s">
        <v>1909</v>
      </c>
      <c r="G49" s="51" t="s">
        <v>1910</v>
      </c>
      <c r="H49" s="51"/>
      <c r="I49" s="51"/>
      <c r="J49" s="122" t="s">
        <v>3158</v>
      </c>
      <c r="K49" s="23">
        <v>1</v>
      </c>
      <c r="L49" s="120" t="s">
        <v>61</v>
      </c>
      <c r="M49" s="52"/>
      <c r="N49" s="52" t="s">
        <v>1911</v>
      </c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116" t="s">
        <v>1912</v>
      </c>
      <c r="AP49" s="54" t="s">
        <v>1913</v>
      </c>
    </row>
    <row r="50" spans="1:46" s="57" customFormat="1">
      <c r="A50" s="23"/>
      <c r="B50" s="56"/>
      <c r="C50" s="56"/>
      <c r="D50" s="110" t="s">
        <v>1914</v>
      </c>
      <c r="E50" s="22" t="s">
        <v>1908</v>
      </c>
      <c r="F50" s="23" t="s">
        <v>1909</v>
      </c>
      <c r="G50" s="22" t="s">
        <v>1910</v>
      </c>
      <c r="H50" s="22"/>
      <c r="I50" s="22"/>
      <c r="J50" s="121" t="s">
        <v>3158</v>
      </c>
      <c r="K50" s="23">
        <v>1</v>
      </c>
      <c r="L50" s="26" t="s">
        <v>61</v>
      </c>
      <c r="M50" s="24"/>
      <c r="N50" s="24" t="s">
        <v>1911</v>
      </c>
      <c r="O50" s="22">
        <v>7706</v>
      </c>
      <c r="P50" s="22">
        <v>10121</v>
      </c>
      <c r="Q50" s="22" t="s">
        <v>1915</v>
      </c>
      <c r="R50" s="22" t="s">
        <v>1916</v>
      </c>
      <c r="S50" s="22">
        <v>16974</v>
      </c>
      <c r="T50" s="22">
        <v>22392</v>
      </c>
      <c r="U50" s="22" t="s">
        <v>1917</v>
      </c>
      <c r="V50" s="22">
        <v>26308</v>
      </c>
      <c r="W50" s="22" t="s">
        <v>1918</v>
      </c>
      <c r="X50" s="22" t="s">
        <v>1919</v>
      </c>
      <c r="Y50" s="22">
        <v>33346</v>
      </c>
      <c r="Z50" s="22">
        <v>40246</v>
      </c>
      <c r="AA50" s="22" t="s">
        <v>1920</v>
      </c>
      <c r="AB50" s="22" t="s">
        <v>1921</v>
      </c>
      <c r="AC50" s="22">
        <v>49832</v>
      </c>
      <c r="AD50" s="22" t="s">
        <v>1922</v>
      </c>
      <c r="AE50" s="22">
        <v>51699</v>
      </c>
      <c r="AF50" s="22">
        <v>56611</v>
      </c>
      <c r="AG50" s="22">
        <v>60351</v>
      </c>
      <c r="AH50" s="22" t="s">
        <v>1923</v>
      </c>
      <c r="AI50" s="22" t="s">
        <v>1924</v>
      </c>
      <c r="AJ50" s="22">
        <v>65527</v>
      </c>
      <c r="AK50" s="22">
        <v>70985</v>
      </c>
      <c r="AL50" s="22" t="s">
        <v>1925</v>
      </c>
      <c r="AM50" s="22" t="s">
        <v>1926</v>
      </c>
      <c r="AN50" s="22" t="s">
        <v>1927</v>
      </c>
      <c r="AO50" s="114" t="s">
        <v>112</v>
      </c>
      <c r="AP50" s="39" t="s">
        <v>1928</v>
      </c>
    </row>
    <row r="51" spans="1:46" s="57" customFormat="1">
      <c r="A51" s="23"/>
      <c r="B51" s="56"/>
      <c r="C51" s="56"/>
      <c r="D51" s="110" t="s">
        <v>1929</v>
      </c>
      <c r="E51" s="22" t="s">
        <v>1930</v>
      </c>
      <c r="F51" s="23" t="s">
        <v>1931</v>
      </c>
      <c r="G51" s="22" t="s">
        <v>1932</v>
      </c>
      <c r="H51" s="22"/>
      <c r="I51" s="22"/>
      <c r="J51" s="121" t="s">
        <v>3158</v>
      </c>
      <c r="K51" s="23">
        <v>1</v>
      </c>
      <c r="L51" s="26" t="s">
        <v>61</v>
      </c>
      <c r="M51" s="24"/>
      <c r="N51" s="24" t="s">
        <v>1933</v>
      </c>
      <c r="O51" s="22">
        <v>29704</v>
      </c>
      <c r="P51" s="22">
        <v>32157</v>
      </c>
      <c r="Q51" s="22" t="s">
        <v>1934</v>
      </c>
      <c r="R51" s="22" t="s">
        <v>1935</v>
      </c>
      <c r="S51" s="22">
        <v>35321</v>
      </c>
      <c r="T51" s="22">
        <v>38543</v>
      </c>
      <c r="U51" s="22" t="s">
        <v>1936</v>
      </c>
      <c r="V51" s="22">
        <v>39422</v>
      </c>
      <c r="W51" s="22" t="s">
        <v>1937</v>
      </c>
      <c r="X51" s="22" t="s">
        <v>1938</v>
      </c>
      <c r="Y51" s="22">
        <v>42103</v>
      </c>
      <c r="Z51" s="22">
        <v>45516</v>
      </c>
      <c r="AA51" s="22" t="s">
        <v>1939</v>
      </c>
      <c r="AB51" s="22" t="s">
        <v>1940</v>
      </c>
      <c r="AC51" s="22">
        <v>49202</v>
      </c>
      <c r="AD51" s="22" t="s">
        <v>1941</v>
      </c>
      <c r="AE51" s="22">
        <v>50390</v>
      </c>
      <c r="AF51" s="22">
        <v>53147</v>
      </c>
      <c r="AG51" s="22">
        <v>54610</v>
      </c>
      <c r="AH51" s="22" t="s">
        <v>1942</v>
      </c>
      <c r="AI51" s="22" t="s">
        <v>1943</v>
      </c>
      <c r="AJ51" s="22">
        <v>56075</v>
      </c>
      <c r="AK51" s="22">
        <v>57904</v>
      </c>
      <c r="AL51" s="22" t="s">
        <v>1944</v>
      </c>
      <c r="AM51" s="22" t="s">
        <v>1945</v>
      </c>
      <c r="AN51" s="22" t="s">
        <v>1946</v>
      </c>
      <c r="AO51" s="114" t="s">
        <v>456</v>
      </c>
      <c r="AP51" s="39" t="s">
        <v>1947</v>
      </c>
    </row>
    <row r="52" spans="1:46" s="55" customFormat="1">
      <c r="A52" s="49"/>
      <c r="B52" s="50"/>
      <c r="C52" s="50"/>
      <c r="D52" s="110" t="s">
        <v>1948</v>
      </c>
      <c r="E52" s="51" t="s">
        <v>1949</v>
      </c>
      <c r="F52" s="49" t="s">
        <v>1950</v>
      </c>
      <c r="G52" s="51" t="s">
        <v>1951</v>
      </c>
      <c r="H52" s="51"/>
      <c r="I52" s="51"/>
      <c r="J52" s="122" t="s">
        <v>3158</v>
      </c>
      <c r="K52" s="23">
        <v>1</v>
      </c>
      <c r="L52" s="120" t="s">
        <v>61</v>
      </c>
      <c r="M52" s="52"/>
      <c r="N52" s="52" t="s">
        <v>1206</v>
      </c>
      <c r="O52" s="51">
        <v>41649</v>
      </c>
      <c r="P52" s="51">
        <v>44875</v>
      </c>
      <c r="Q52" s="51" t="s">
        <v>1952</v>
      </c>
      <c r="R52" s="51" t="s">
        <v>1953</v>
      </c>
      <c r="S52" s="51">
        <v>47503</v>
      </c>
      <c r="T52" s="51">
        <v>49928</v>
      </c>
      <c r="U52" s="51" t="s">
        <v>1954</v>
      </c>
      <c r="V52" s="51">
        <v>51106</v>
      </c>
      <c r="W52" s="51" t="s">
        <v>1955</v>
      </c>
      <c r="X52" s="51" t="s">
        <v>1956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116" t="s">
        <v>1957</v>
      </c>
      <c r="AP52" s="54" t="s">
        <v>1958</v>
      </c>
    </row>
    <row r="53" spans="1:46">
      <c r="A53" s="26"/>
      <c r="B53" s="21"/>
      <c r="C53" s="21"/>
      <c r="D53" s="110" t="s">
        <v>1959</v>
      </c>
      <c r="E53" s="32" t="s">
        <v>1960</v>
      </c>
      <c r="F53" s="26" t="s">
        <v>1961</v>
      </c>
      <c r="G53" s="32" t="s">
        <v>1962</v>
      </c>
      <c r="H53" s="32"/>
      <c r="I53" s="32"/>
      <c r="J53" s="121" t="s">
        <v>3158</v>
      </c>
      <c r="K53" s="23">
        <v>1</v>
      </c>
      <c r="L53" s="26" t="s">
        <v>61</v>
      </c>
      <c r="M53" s="33"/>
      <c r="N53" s="33" t="s">
        <v>1963</v>
      </c>
      <c r="O53" s="32">
        <v>132962</v>
      </c>
      <c r="P53" s="32">
        <v>139236</v>
      </c>
      <c r="Q53" s="32" t="s">
        <v>1964</v>
      </c>
      <c r="R53" s="32" t="s">
        <v>1965</v>
      </c>
      <c r="S53" s="32">
        <v>146890</v>
      </c>
      <c r="T53" s="32">
        <v>158711</v>
      </c>
      <c r="U53" s="32" t="s">
        <v>1966</v>
      </c>
      <c r="V53" s="32">
        <v>163453</v>
      </c>
      <c r="W53" s="32" t="s">
        <v>1967</v>
      </c>
      <c r="X53" s="32" t="s">
        <v>1968</v>
      </c>
      <c r="Y53" s="32">
        <v>172361</v>
      </c>
      <c r="Z53" s="32">
        <v>176718</v>
      </c>
      <c r="AA53" s="32" t="s">
        <v>1969</v>
      </c>
      <c r="AB53" s="32" t="s">
        <v>1970</v>
      </c>
      <c r="AC53" s="32">
        <v>188193</v>
      </c>
      <c r="AD53" s="32" t="s">
        <v>1971</v>
      </c>
      <c r="AE53" s="32">
        <v>199290</v>
      </c>
      <c r="AF53" s="32">
        <v>204498</v>
      </c>
      <c r="AG53" s="32">
        <v>210202</v>
      </c>
      <c r="AH53" s="32" t="s">
        <v>1972</v>
      </c>
      <c r="AI53" s="32" t="s">
        <v>1973</v>
      </c>
      <c r="AJ53" s="32">
        <v>213758</v>
      </c>
      <c r="AK53" s="32">
        <v>218668</v>
      </c>
      <c r="AL53" s="32" t="s">
        <v>1974</v>
      </c>
      <c r="AM53" s="32" t="s">
        <v>1975</v>
      </c>
      <c r="AN53" s="32" t="s">
        <v>1976</v>
      </c>
      <c r="AO53" s="115" t="s">
        <v>112</v>
      </c>
      <c r="AP53" s="4" t="s">
        <v>1570</v>
      </c>
    </row>
    <row r="54" spans="1:46">
      <c r="A54" s="26"/>
      <c r="B54" s="21"/>
      <c r="C54" s="21"/>
      <c r="D54" s="110" t="s">
        <v>1977</v>
      </c>
      <c r="E54" s="32" t="s">
        <v>1978</v>
      </c>
      <c r="F54" s="26" t="s">
        <v>1979</v>
      </c>
      <c r="G54" s="32" t="s">
        <v>1980</v>
      </c>
      <c r="H54" s="32"/>
      <c r="I54" s="32"/>
      <c r="J54" s="121" t="s">
        <v>3158</v>
      </c>
      <c r="K54" s="23">
        <v>1</v>
      </c>
      <c r="L54" s="26" t="s">
        <v>61</v>
      </c>
      <c r="M54" s="33"/>
      <c r="N54" s="33" t="s">
        <v>1981</v>
      </c>
      <c r="O54" s="32">
        <v>30242</v>
      </c>
      <c r="P54" s="32">
        <v>31286</v>
      </c>
      <c r="Q54" s="32" t="s">
        <v>1982</v>
      </c>
      <c r="R54" s="32" t="s">
        <v>1983</v>
      </c>
      <c r="S54" s="32">
        <v>35060</v>
      </c>
      <c r="T54" s="32">
        <v>37644</v>
      </c>
      <c r="U54" s="32" t="s">
        <v>1984</v>
      </c>
      <c r="V54" s="32">
        <v>40467</v>
      </c>
      <c r="W54" s="32" t="s">
        <v>1985</v>
      </c>
      <c r="X54" s="32" t="s">
        <v>1986</v>
      </c>
      <c r="Y54" s="32">
        <v>44681</v>
      </c>
      <c r="Z54" s="32">
        <v>48909</v>
      </c>
      <c r="AA54" s="32" t="s">
        <v>1987</v>
      </c>
      <c r="AB54" s="32" t="s">
        <v>1988</v>
      </c>
      <c r="AC54" s="32">
        <v>1475</v>
      </c>
      <c r="AD54" s="32" t="s">
        <v>1989</v>
      </c>
      <c r="AE54" s="32">
        <v>5407</v>
      </c>
      <c r="AF54" s="32">
        <v>9057</v>
      </c>
      <c r="AG54" s="32">
        <v>11720</v>
      </c>
      <c r="AH54" s="32" t="s">
        <v>1990</v>
      </c>
      <c r="AI54" s="32" t="s">
        <v>1991</v>
      </c>
      <c r="AJ54" s="32">
        <v>15982</v>
      </c>
      <c r="AK54" s="32">
        <v>20284</v>
      </c>
      <c r="AL54" s="32" t="s">
        <v>1992</v>
      </c>
      <c r="AM54" s="32" t="s">
        <v>1993</v>
      </c>
      <c r="AN54" s="32" t="s">
        <v>1994</v>
      </c>
      <c r="AO54" s="115" t="s">
        <v>556</v>
      </c>
      <c r="AP54" s="4" t="s">
        <v>1995</v>
      </c>
    </row>
    <row r="55" spans="1:46" s="57" customFormat="1">
      <c r="A55" s="23"/>
      <c r="B55" s="56"/>
      <c r="C55" s="56"/>
      <c r="D55" s="110" t="s">
        <v>1996</v>
      </c>
      <c r="E55" s="22" t="s">
        <v>1997</v>
      </c>
      <c r="F55" s="23" t="s">
        <v>1998</v>
      </c>
      <c r="G55" s="22" t="s">
        <v>1999</v>
      </c>
      <c r="H55" s="22"/>
      <c r="I55" s="22"/>
      <c r="J55" s="121" t="s">
        <v>3158</v>
      </c>
      <c r="K55" s="23">
        <v>1</v>
      </c>
      <c r="L55" s="26" t="s">
        <v>61</v>
      </c>
      <c r="M55" s="24"/>
      <c r="N55" s="24" t="s">
        <v>2000</v>
      </c>
      <c r="O55" s="22">
        <v>51439</v>
      </c>
      <c r="P55" s="22">
        <v>53057</v>
      </c>
      <c r="Q55" s="22" t="s">
        <v>2001</v>
      </c>
      <c r="R55" s="22" t="s">
        <v>2002</v>
      </c>
      <c r="S55" s="22">
        <v>55258</v>
      </c>
      <c r="T55" s="22">
        <v>58379</v>
      </c>
      <c r="U55" s="22" t="s">
        <v>2003</v>
      </c>
      <c r="V55" s="22">
        <v>59250</v>
      </c>
      <c r="W55" s="22" t="s">
        <v>2004</v>
      </c>
      <c r="X55" s="22" t="s">
        <v>2005</v>
      </c>
      <c r="Y55" s="22">
        <v>62205</v>
      </c>
      <c r="Z55" s="22">
        <v>64838</v>
      </c>
      <c r="AA55" s="22" t="s">
        <v>2006</v>
      </c>
      <c r="AB55" s="22" t="s">
        <v>2007</v>
      </c>
      <c r="AC55" s="22">
        <v>66471</v>
      </c>
      <c r="AD55" s="22" t="s">
        <v>2008</v>
      </c>
      <c r="AE55" s="22">
        <v>69224</v>
      </c>
      <c r="AF55" s="22">
        <v>73578</v>
      </c>
      <c r="AG55" s="22">
        <v>75899</v>
      </c>
      <c r="AH55" s="22" t="s">
        <v>2009</v>
      </c>
      <c r="AI55" s="22" t="s">
        <v>2010</v>
      </c>
      <c r="AJ55" s="22">
        <v>78025</v>
      </c>
      <c r="AK55" s="22">
        <v>82102</v>
      </c>
      <c r="AL55" s="22" t="s">
        <v>2011</v>
      </c>
      <c r="AM55" s="22" t="s">
        <v>2012</v>
      </c>
      <c r="AN55" s="22" t="s">
        <v>2013</v>
      </c>
      <c r="AO55" s="114" t="s">
        <v>594</v>
      </c>
      <c r="AP55" s="39" t="s">
        <v>1451</v>
      </c>
    </row>
    <row r="56" spans="1:46">
      <c r="A56" s="26"/>
      <c r="B56" s="21"/>
      <c r="C56" s="21"/>
      <c r="D56" s="110" t="s">
        <v>2014</v>
      </c>
      <c r="E56" s="32" t="s">
        <v>2015</v>
      </c>
      <c r="F56" s="26" t="s">
        <v>2016</v>
      </c>
      <c r="G56" s="32" t="s">
        <v>2017</v>
      </c>
      <c r="H56" s="32"/>
      <c r="I56" s="32"/>
      <c r="J56" s="121" t="s">
        <v>3158</v>
      </c>
      <c r="K56" s="23">
        <v>1</v>
      </c>
      <c r="L56" s="26" t="s">
        <v>61</v>
      </c>
      <c r="M56" s="33"/>
      <c r="N56" s="33" t="s">
        <v>2018</v>
      </c>
      <c r="O56" s="32">
        <v>99988</v>
      </c>
      <c r="P56" s="32">
        <v>103108</v>
      </c>
      <c r="Q56" s="32" t="s">
        <v>2019</v>
      </c>
      <c r="R56" s="32" t="s">
        <v>2020</v>
      </c>
      <c r="S56" s="32">
        <v>109058</v>
      </c>
      <c r="T56" s="32">
        <v>114048</v>
      </c>
      <c r="U56" s="32" t="s">
        <v>2021</v>
      </c>
      <c r="V56" s="32">
        <v>118430</v>
      </c>
      <c r="W56" s="32" t="s">
        <v>2022</v>
      </c>
      <c r="X56" s="32" t="s">
        <v>2023</v>
      </c>
      <c r="Y56" s="32">
        <v>125316</v>
      </c>
      <c r="Z56" s="32">
        <v>137505</v>
      </c>
      <c r="AA56" s="32" t="s">
        <v>2024</v>
      </c>
      <c r="AB56" s="32" t="s">
        <v>2025</v>
      </c>
      <c r="AC56" s="32">
        <v>148459</v>
      </c>
      <c r="AD56" s="32" t="s">
        <v>2026</v>
      </c>
      <c r="AE56" s="32">
        <v>156476</v>
      </c>
      <c r="AF56" s="32">
        <v>166156</v>
      </c>
      <c r="AG56" s="32">
        <v>173752</v>
      </c>
      <c r="AH56" s="32" t="s">
        <v>2027</v>
      </c>
      <c r="AI56" s="32" t="s">
        <v>2028</v>
      </c>
      <c r="AJ56" s="32">
        <v>184926</v>
      </c>
      <c r="AK56" s="32">
        <v>194480</v>
      </c>
      <c r="AL56" s="32" t="s">
        <v>2029</v>
      </c>
      <c r="AM56" s="32" t="s">
        <v>2030</v>
      </c>
      <c r="AN56" s="32" t="s">
        <v>2031</v>
      </c>
      <c r="AO56" s="115" t="s">
        <v>594</v>
      </c>
      <c r="AP56" s="4" t="s">
        <v>2032</v>
      </c>
    </row>
    <row r="57" spans="1:46" s="57" customFormat="1">
      <c r="A57" s="23"/>
      <c r="B57" s="56"/>
      <c r="C57" s="56"/>
      <c r="D57" s="110" t="s">
        <v>2033</v>
      </c>
      <c r="E57" s="22" t="s">
        <v>2034</v>
      </c>
      <c r="F57" s="23" t="s">
        <v>2035</v>
      </c>
      <c r="G57" s="22" t="s">
        <v>2036</v>
      </c>
      <c r="H57" s="22"/>
      <c r="I57" s="22"/>
      <c r="J57" s="121" t="s">
        <v>3158</v>
      </c>
      <c r="K57" s="23">
        <v>1</v>
      </c>
      <c r="L57" s="26" t="s">
        <v>61</v>
      </c>
      <c r="M57" s="24"/>
      <c r="N57" s="24" t="s">
        <v>2037</v>
      </c>
      <c r="O57" s="22">
        <v>94971</v>
      </c>
      <c r="P57" s="22">
        <v>100140</v>
      </c>
      <c r="Q57" s="22" t="s">
        <v>2038</v>
      </c>
      <c r="R57" s="22" t="s">
        <v>2039</v>
      </c>
      <c r="S57" s="22">
        <v>107815</v>
      </c>
      <c r="T57" s="22">
        <v>109440</v>
      </c>
      <c r="U57" s="22" t="s">
        <v>2040</v>
      </c>
      <c r="V57" s="22">
        <v>113521</v>
      </c>
      <c r="W57" s="22" t="s">
        <v>2041</v>
      </c>
      <c r="X57" s="22" t="s">
        <v>2042</v>
      </c>
      <c r="Y57" s="22">
        <v>119344</v>
      </c>
      <c r="Z57" s="22">
        <v>123338</v>
      </c>
      <c r="AA57" s="22" t="s">
        <v>2043</v>
      </c>
      <c r="AB57" s="22" t="s">
        <v>2044</v>
      </c>
      <c r="AC57" s="22">
        <v>131842</v>
      </c>
      <c r="AD57" s="22" t="s">
        <v>2045</v>
      </c>
      <c r="AE57" s="22">
        <v>133672</v>
      </c>
      <c r="AF57" s="22">
        <v>141402</v>
      </c>
      <c r="AG57" s="22">
        <v>147226</v>
      </c>
      <c r="AH57" s="22" t="s">
        <v>2046</v>
      </c>
      <c r="AI57" s="22" t="s">
        <v>2047</v>
      </c>
      <c r="AJ57" s="22">
        <v>155673</v>
      </c>
      <c r="AK57" s="22">
        <v>160850</v>
      </c>
      <c r="AL57" s="22" t="s">
        <v>2048</v>
      </c>
      <c r="AM57" s="22" t="s">
        <v>2049</v>
      </c>
      <c r="AN57" s="22" t="s">
        <v>2050</v>
      </c>
      <c r="AO57" s="114" t="s">
        <v>594</v>
      </c>
      <c r="AP57" s="77" t="s">
        <v>2051</v>
      </c>
      <c r="AQ57" s="78"/>
      <c r="AR57" s="78"/>
      <c r="AS57" s="78"/>
      <c r="AT57" s="78"/>
    </row>
    <row r="58" spans="1:46" s="55" customFormat="1">
      <c r="A58" s="49"/>
      <c r="B58" s="50"/>
      <c r="C58" s="50"/>
      <c r="D58" s="110" t="s">
        <v>2052</v>
      </c>
      <c r="E58" s="51" t="s">
        <v>2053</v>
      </c>
      <c r="F58" s="49" t="s">
        <v>2054</v>
      </c>
      <c r="G58" s="51" t="s">
        <v>2055</v>
      </c>
      <c r="H58" s="51"/>
      <c r="I58" s="51"/>
      <c r="J58" s="122" t="s">
        <v>3158</v>
      </c>
      <c r="K58" s="23">
        <v>1</v>
      </c>
      <c r="L58" s="120" t="s">
        <v>61</v>
      </c>
      <c r="M58" s="52"/>
      <c r="N58" s="52" t="s">
        <v>2056</v>
      </c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116" t="s">
        <v>2057</v>
      </c>
      <c r="AP58" s="54" t="s">
        <v>2058</v>
      </c>
    </row>
    <row r="59" spans="1:46">
      <c r="A59" s="26"/>
      <c r="B59" s="21"/>
      <c r="C59" s="21"/>
      <c r="D59" s="110" t="s">
        <v>2059</v>
      </c>
      <c r="E59" s="32" t="s">
        <v>2053</v>
      </c>
      <c r="F59" s="26" t="s">
        <v>2054</v>
      </c>
      <c r="G59" s="32" t="s">
        <v>2055</v>
      </c>
      <c r="H59" s="32"/>
      <c r="I59" s="32"/>
      <c r="J59" s="121" t="s">
        <v>3158</v>
      </c>
      <c r="K59" s="23">
        <v>1</v>
      </c>
      <c r="L59" s="26" t="s">
        <v>61</v>
      </c>
      <c r="M59" s="33"/>
      <c r="N59" s="33" t="s">
        <v>2056</v>
      </c>
      <c r="O59" s="32">
        <v>10169</v>
      </c>
      <c r="P59" s="32">
        <v>15957</v>
      </c>
      <c r="Q59" s="32" t="s">
        <v>2060</v>
      </c>
      <c r="R59" s="32" t="s">
        <v>2061</v>
      </c>
      <c r="S59" s="32">
        <v>25760</v>
      </c>
      <c r="T59" s="32">
        <v>36949</v>
      </c>
      <c r="U59" s="32" t="s">
        <v>2062</v>
      </c>
      <c r="V59" s="32">
        <v>41480</v>
      </c>
      <c r="W59" s="32" t="s">
        <v>2063</v>
      </c>
      <c r="X59" s="32" t="s">
        <v>2064</v>
      </c>
      <c r="Y59" s="32">
        <v>50144</v>
      </c>
      <c r="Z59" s="32">
        <v>56676</v>
      </c>
      <c r="AA59" s="32" t="s">
        <v>2065</v>
      </c>
      <c r="AB59" s="32" t="s">
        <v>2066</v>
      </c>
      <c r="AC59" s="32">
        <v>66503</v>
      </c>
      <c r="AD59" s="32" t="s">
        <v>2067</v>
      </c>
      <c r="AE59" s="32">
        <v>69881</v>
      </c>
      <c r="AF59" s="32">
        <v>76230</v>
      </c>
      <c r="AG59" s="32">
        <v>85813</v>
      </c>
      <c r="AH59" s="32" t="s">
        <v>2068</v>
      </c>
      <c r="AI59" s="32" t="s">
        <v>2069</v>
      </c>
      <c r="AJ59" s="32">
        <v>92655</v>
      </c>
      <c r="AK59" s="32">
        <v>96146</v>
      </c>
      <c r="AL59" s="32" t="s">
        <v>2070</v>
      </c>
      <c r="AM59" s="32" t="s">
        <v>2071</v>
      </c>
      <c r="AN59" s="32" t="s">
        <v>2072</v>
      </c>
      <c r="AO59" s="115" t="s">
        <v>594</v>
      </c>
      <c r="AP59" s="4" t="s">
        <v>2073</v>
      </c>
    </row>
    <row r="60" spans="1:46">
      <c r="A60" s="26"/>
      <c r="B60" s="21"/>
      <c r="C60" s="21"/>
      <c r="D60" s="110" t="s">
        <v>2074</v>
      </c>
      <c r="E60" s="32" t="s">
        <v>2075</v>
      </c>
      <c r="F60" s="26" t="s">
        <v>2076</v>
      </c>
      <c r="G60" s="32" t="s">
        <v>2077</v>
      </c>
      <c r="H60" s="32"/>
      <c r="I60" s="32"/>
      <c r="J60" s="121" t="s">
        <v>3158</v>
      </c>
      <c r="K60" s="23">
        <v>1</v>
      </c>
      <c r="L60" s="26" t="s">
        <v>61</v>
      </c>
      <c r="M60" s="33"/>
      <c r="N60" s="33" t="s">
        <v>2078</v>
      </c>
      <c r="O60" s="32">
        <v>78628</v>
      </c>
      <c r="P60" s="32">
        <v>81473</v>
      </c>
      <c r="Q60" s="32" t="s">
        <v>2079</v>
      </c>
      <c r="R60" s="32" t="s">
        <v>2080</v>
      </c>
      <c r="S60" s="32">
        <v>87182</v>
      </c>
      <c r="T60" s="32">
        <v>92536</v>
      </c>
      <c r="U60" s="32" t="s">
        <v>2081</v>
      </c>
      <c r="V60" s="32">
        <v>96850</v>
      </c>
      <c r="W60" s="32" t="s">
        <v>2082</v>
      </c>
      <c r="X60" s="32" t="s">
        <v>2083</v>
      </c>
      <c r="Y60" s="32">
        <v>102762</v>
      </c>
      <c r="Z60" s="32">
        <v>108472</v>
      </c>
      <c r="AA60" s="32" t="s">
        <v>2084</v>
      </c>
      <c r="AB60" s="32" t="s">
        <v>2085</v>
      </c>
      <c r="AC60" s="32">
        <v>111589</v>
      </c>
      <c r="AD60" s="32" t="s">
        <v>2086</v>
      </c>
      <c r="AE60" s="32">
        <v>116749</v>
      </c>
      <c r="AF60" s="32">
        <v>120028</v>
      </c>
      <c r="AG60" s="32">
        <v>123386</v>
      </c>
      <c r="AH60" s="32" t="s">
        <v>2087</v>
      </c>
      <c r="AI60" s="32" t="s">
        <v>2088</v>
      </c>
      <c r="AJ60" s="32">
        <v>127717</v>
      </c>
      <c r="AK60" s="32">
        <v>131589</v>
      </c>
      <c r="AL60" s="32" t="s">
        <v>2089</v>
      </c>
      <c r="AM60" s="32" t="s">
        <v>2090</v>
      </c>
      <c r="AN60" s="32" t="s">
        <v>2091</v>
      </c>
      <c r="AO60" s="115" t="s">
        <v>556</v>
      </c>
      <c r="AP60" s="4" t="s">
        <v>2092</v>
      </c>
    </row>
    <row r="61" spans="1:46">
      <c r="A61" s="26"/>
      <c r="B61" s="21"/>
      <c r="C61" s="21"/>
      <c r="D61" s="110" t="s">
        <v>2093</v>
      </c>
      <c r="E61" s="32" t="s">
        <v>2094</v>
      </c>
      <c r="F61" s="26" t="s">
        <v>2095</v>
      </c>
      <c r="G61" s="32" t="s">
        <v>2096</v>
      </c>
      <c r="H61" s="32"/>
      <c r="I61" s="32"/>
      <c r="J61" s="121" t="s">
        <v>3158</v>
      </c>
      <c r="K61" s="23">
        <v>1</v>
      </c>
      <c r="L61" s="26" t="s">
        <v>61</v>
      </c>
      <c r="M61" s="33"/>
      <c r="N61" s="33" t="s">
        <v>2097</v>
      </c>
      <c r="O61" s="32">
        <v>71077</v>
      </c>
      <c r="P61" s="32">
        <v>72407</v>
      </c>
      <c r="Q61" s="32" t="s">
        <v>2098</v>
      </c>
      <c r="R61" s="32" t="s">
        <v>2099</v>
      </c>
      <c r="S61" s="32">
        <v>77023</v>
      </c>
      <c r="T61" s="32">
        <v>83109</v>
      </c>
      <c r="U61" s="32" t="s">
        <v>2100</v>
      </c>
      <c r="V61" s="32">
        <v>86542</v>
      </c>
      <c r="W61" s="32" t="s">
        <v>2101</v>
      </c>
      <c r="X61" s="32" t="s">
        <v>2102</v>
      </c>
      <c r="Y61" s="32">
        <v>89999</v>
      </c>
      <c r="Z61" s="32">
        <v>92515</v>
      </c>
      <c r="AA61" s="32" t="s">
        <v>2103</v>
      </c>
      <c r="AB61" s="32" t="s">
        <v>2104</v>
      </c>
      <c r="AC61" s="32">
        <v>94406</v>
      </c>
      <c r="AD61" s="32" t="s">
        <v>2105</v>
      </c>
      <c r="AE61" s="32">
        <v>97680</v>
      </c>
      <c r="AF61" s="32">
        <v>101539</v>
      </c>
      <c r="AG61" s="32">
        <v>104025</v>
      </c>
      <c r="AH61" s="32" t="s">
        <v>2106</v>
      </c>
      <c r="AI61" s="32" t="s">
        <v>2107</v>
      </c>
      <c r="AJ61" s="32">
        <v>105860</v>
      </c>
      <c r="AK61" s="32">
        <v>2209</v>
      </c>
      <c r="AL61" s="32" t="s">
        <v>2108</v>
      </c>
      <c r="AM61" s="32" t="s">
        <v>2109</v>
      </c>
      <c r="AN61" s="32" t="s">
        <v>2110</v>
      </c>
      <c r="AO61" s="115" t="s">
        <v>594</v>
      </c>
      <c r="AP61" s="4" t="s">
        <v>2111</v>
      </c>
    </row>
    <row r="62" spans="1:46" s="55" customFormat="1">
      <c r="A62" s="49"/>
      <c r="B62" s="50"/>
      <c r="C62" s="50"/>
      <c r="D62" s="111" t="s">
        <v>2112</v>
      </c>
      <c r="E62" s="51" t="s">
        <v>2113</v>
      </c>
      <c r="F62" s="49" t="s">
        <v>2114</v>
      </c>
      <c r="G62" s="51" t="s">
        <v>2115</v>
      </c>
      <c r="H62" s="51"/>
      <c r="I62" s="51"/>
      <c r="J62" s="51" t="s">
        <v>3160</v>
      </c>
      <c r="K62" s="23">
        <v>1</v>
      </c>
      <c r="L62" s="49" t="s">
        <v>2116</v>
      </c>
      <c r="M62" s="52"/>
      <c r="N62" s="52" t="s">
        <v>2117</v>
      </c>
      <c r="O62" s="51">
        <v>14698</v>
      </c>
      <c r="P62" s="51">
        <v>15539</v>
      </c>
      <c r="Q62" s="51" t="s">
        <v>2118</v>
      </c>
      <c r="R62" s="51" t="s">
        <v>2119</v>
      </c>
      <c r="S62" s="51">
        <v>17173</v>
      </c>
      <c r="T62" s="51">
        <v>19979</v>
      </c>
      <c r="U62" s="51" t="s">
        <v>2120</v>
      </c>
      <c r="V62" s="51">
        <v>21453</v>
      </c>
      <c r="W62" s="51" t="s">
        <v>2121</v>
      </c>
      <c r="X62" s="51" t="s">
        <v>2122</v>
      </c>
      <c r="Y62" s="51">
        <v>22820</v>
      </c>
      <c r="Z62" s="51">
        <v>25526</v>
      </c>
      <c r="AA62" s="51" t="s">
        <v>2123</v>
      </c>
      <c r="AB62" s="51" t="s">
        <v>2124</v>
      </c>
      <c r="AC62" s="51">
        <v>27327</v>
      </c>
      <c r="AD62" s="51" t="s">
        <v>2125</v>
      </c>
      <c r="AE62" s="51">
        <v>29075</v>
      </c>
      <c r="AF62" s="51">
        <v>32239</v>
      </c>
      <c r="AG62" s="51">
        <v>35317</v>
      </c>
      <c r="AH62" s="51" t="s">
        <v>2126</v>
      </c>
      <c r="AI62" s="51" t="s">
        <v>2127</v>
      </c>
      <c r="AJ62" s="51">
        <v>38307</v>
      </c>
      <c r="AK62" s="51"/>
      <c r="AL62" s="51"/>
      <c r="AM62" s="51" t="s">
        <v>2128</v>
      </c>
      <c r="AN62" s="51" t="s">
        <v>2129</v>
      </c>
      <c r="AO62" s="116" t="s">
        <v>2130</v>
      </c>
      <c r="AP62" s="54" t="s">
        <v>2131</v>
      </c>
    </row>
    <row r="63" spans="1:46" s="55" customFormat="1">
      <c r="A63" s="49"/>
      <c r="B63" s="50"/>
      <c r="C63" s="50"/>
      <c r="D63" s="110" t="s">
        <v>2132</v>
      </c>
      <c r="E63" s="51" t="s">
        <v>2133</v>
      </c>
      <c r="F63" s="49" t="s">
        <v>2134</v>
      </c>
      <c r="G63" s="51" t="s">
        <v>2135</v>
      </c>
      <c r="H63" s="51"/>
      <c r="I63" s="51"/>
      <c r="J63" s="122" t="s">
        <v>3158</v>
      </c>
      <c r="K63" s="23">
        <v>1</v>
      </c>
      <c r="L63" s="120" t="s">
        <v>61</v>
      </c>
      <c r="M63" s="52"/>
      <c r="N63" s="52" t="s">
        <v>2136</v>
      </c>
      <c r="O63" s="51">
        <v>102578</v>
      </c>
      <c r="P63" s="51">
        <v>107935</v>
      </c>
      <c r="Q63" s="51" t="s">
        <v>2137</v>
      </c>
      <c r="R63" s="51" t="s">
        <v>2138</v>
      </c>
      <c r="S63" s="51">
        <v>118248</v>
      </c>
      <c r="T63" s="51">
        <v>128399</v>
      </c>
      <c r="U63" s="51" t="s">
        <v>2139</v>
      </c>
      <c r="V63" s="51">
        <v>137042</v>
      </c>
      <c r="W63" s="51" t="s">
        <v>2140</v>
      </c>
      <c r="X63" s="51" t="s">
        <v>2141</v>
      </c>
      <c r="Y63" s="51">
        <v>143510</v>
      </c>
      <c r="Z63" s="51">
        <v>149472</v>
      </c>
      <c r="AA63" s="51" t="s">
        <v>2142</v>
      </c>
      <c r="AB63" s="51" t="s">
        <v>2143</v>
      </c>
      <c r="AC63" s="51">
        <v>154954</v>
      </c>
      <c r="AD63" s="51" t="s">
        <v>2144</v>
      </c>
      <c r="AE63" s="51">
        <v>159843</v>
      </c>
      <c r="AF63" s="51">
        <v>165026</v>
      </c>
      <c r="AG63" s="51"/>
      <c r="AH63" s="51" t="s">
        <v>2145</v>
      </c>
      <c r="AI63" s="51" t="s">
        <v>2146</v>
      </c>
      <c r="AJ63" s="51"/>
      <c r="AK63" s="51"/>
      <c r="AL63" s="51"/>
      <c r="AM63" s="51"/>
      <c r="AN63" s="51"/>
      <c r="AO63" s="116" t="s">
        <v>1328</v>
      </c>
      <c r="AP63" s="54" t="s">
        <v>1906</v>
      </c>
    </row>
    <row r="64" spans="1:46" s="57" customFormat="1">
      <c r="A64" s="23"/>
      <c r="B64" s="56"/>
      <c r="C64" s="56"/>
      <c r="D64" s="112"/>
      <c r="E64" s="32" t="s">
        <v>2113</v>
      </c>
      <c r="F64" s="26" t="s">
        <v>2114</v>
      </c>
      <c r="G64" s="32" t="s">
        <v>2115</v>
      </c>
      <c r="H64" s="22"/>
      <c r="I64" s="22"/>
      <c r="J64" s="121" t="s">
        <v>3158</v>
      </c>
      <c r="K64" s="23">
        <v>1</v>
      </c>
      <c r="L64" s="26" t="s">
        <v>61</v>
      </c>
      <c r="M64" s="24"/>
      <c r="N64" s="24" t="s">
        <v>1830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>
        <v>165656</v>
      </c>
      <c r="AL64" s="22" t="s">
        <v>2147</v>
      </c>
      <c r="AM64" s="22"/>
      <c r="AN64" s="22"/>
      <c r="AO64" s="114" t="s">
        <v>594</v>
      </c>
      <c r="AP64" s="39" t="s">
        <v>2148</v>
      </c>
    </row>
    <row r="65" spans="1:42">
      <c r="A65" s="26"/>
      <c r="B65" s="21"/>
      <c r="C65" s="21"/>
      <c r="D65" s="110" t="s">
        <v>2149</v>
      </c>
      <c r="E65" s="32" t="s">
        <v>2133</v>
      </c>
      <c r="F65" s="26" t="s">
        <v>2134</v>
      </c>
      <c r="G65" s="32" t="s">
        <v>2135</v>
      </c>
      <c r="H65" s="32"/>
      <c r="I65" s="32"/>
      <c r="J65" s="121" t="s">
        <v>3158</v>
      </c>
      <c r="K65" s="23">
        <v>1</v>
      </c>
      <c r="L65" s="26" t="s">
        <v>61</v>
      </c>
      <c r="M65" s="33"/>
      <c r="N65" s="33" t="s">
        <v>2150</v>
      </c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>
        <v>56964</v>
      </c>
      <c r="AG65" s="32">
        <v>62712</v>
      </c>
      <c r="AH65" s="32" t="s">
        <v>2145</v>
      </c>
      <c r="AI65" s="32"/>
      <c r="AJ65" s="32">
        <v>66832</v>
      </c>
      <c r="AK65" s="32">
        <v>72510</v>
      </c>
      <c r="AL65" s="32" t="s">
        <v>2151</v>
      </c>
      <c r="AM65" s="32" t="s">
        <v>2152</v>
      </c>
      <c r="AN65" s="32" t="s">
        <v>2153</v>
      </c>
      <c r="AO65" s="115" t="s">
        <v>556</v>
      </c>
      <c r="AP65" s="4" t="s">
        <v>2154</v>
      </c>
    </row>
    <row r="66" spans="1:42" s="57" customFormat="1">
      <c r="A66" s="23"/>
      <c r="B66" s="56"/>
      <c r="C66" s="56"/>
      <c r="D66" s="110" t="s">
        <v>2155</v>
      </c>
      <c r="E66" s="22" t="s">
        <v>2156</v>
      </c>
      <c r="F66" s="23" t="s">
        <v>2157</v>
      </c>
      <c r="G66" s="22" t="s">
        <v>2158</v>
      </c>
      <c r="H66" s="22"/>
      <c r="I66" s="22"/>
      <c r="J66" s="121" t="s">
        <v>3158</v>
      </c>
      <c r="K66" s="23">
        <v>1</v>
      </c>
      <c r="L66" s="26" t="s">
        <v>61</v>
      </c>
      <c r="M66" s="24"/>
      <c r="N66" s="24" t="s">
        <v>2159</v>
      </c>
      <c r="O66" s="22">
        <v>73110</v>
      </c>
      <c r="P66" s="22">
        <v>75678</v>
      </c>
      <c r="Q66" s="22" t="s">
        <v>2160</v>
      </c>
      <c r="R66" s="22" t="s">
        <v>2161</v>
      </c>
      <c r="S66" s="22">
        <v>85435</v>
      </c>
      <c r="T66" s="22">
        <v>92065</v>
      </c>
      <c r="U66" s="22" t="s">
        <v>2162</v>
      </c>
      <c r="V66" s="22">
        <v>104462</v>
      </c>
      <c r="W66" s="22" t="s">
        <v>2163</v>
      </c>
      <c r="X66" s="22" t="s">
        <v>2164</v>
      </c>
      <c r="Y66" s="22">
        <v>109802</v>
      </c>
      <c r="Z66" s="22">
        <v>116840</v>
      </c>
      <c r="AA66" s="22" t="s">
        <v>2165</v>
      </c>
      <c r="AB66" s="22" t="s">
        <v>2166</v>
      </c>
      <c r="AC66" s="22">
        <v>120131</v>
      </c>
      <c r="AD66" s="22" t="s">
        <v>2167</v>
      </c>
      <c r="AE66" s="22">
        <v>126553</v>
      </c>
      <c r="AF66" s="22">
        <v>133717</v>
      </c>
      <c r="AG66" s="22">
        <v>138382</v>
      </c>
      <c r="AH66" s="22" t="s">
        <v>2168</v>
      </c>
      <c r="AI66" s="22" t="s">
        <v>2169</v>
      </c>
      <c r="AJ66" s="22">
        <v>142197</v>
      </c>
      <c r="AK66" s="22">
        <v>146475</v>
      </c>
      <c r="AL66" s="22" t="s">
        <v>2170</v>
      </c>
      <c r="AM66" s="22" t="s">
        <v>2171</v>
      </c>
      <c r="AN66" s="22" t="s">
        <v>2172</v>
      </c>
      <c r="AO66" s="114" t="s">
        <v>556</v>
      </c>
      <c r="AP66" s="39" t="s">
        <v>2173</v>
      </c>
    </row>
    <row r="67" spans="1:42" s="55" customFormat="1">
      <c r="A67" s="49"/>
      <c r="B67" s="50"/>
      <c r="C67" s="50"/>
      <c r="D67" s="110" t="s">
        <v>2174</v>
      </c>
      <c r="E67" s="51" t="s">
        <v>2175</v>
      </c>
      <c r="F67" s="49" t="s">
        <v>2176</v>
      </c>
      <c r="G67" s="51" t="s">
        <v>2177</v>
      </c>
      <c r="H67" s="51"/>
      <c r="I67" s="51"/>
      <c r="J67" s="122" t="s">
        <v>3158</v>
      </c>
      <c r="K67" s="23">
        <v>1</v>
      </c>
      <c r="L67" s="120" t="s">
        <v>61</v>
      </c>
      <c r="M67" s="52"/>
      <c r="N67" s="52" t="s">
        <v>2178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116" t="s">
        <v>1200</v>
      </c>
      <c r="AP67" s="54" t="s">
        <v>2179</v>
      </c>
    </row>
    <row r="68" spans="1:42" s="57" customFormat="1">
      <c r="A68" s="23"/>
      <c r="B68" s="56"/>
      <c r="C68" s="56"/>
      <c r="D68" s="110" t="s">
        <v>2180</v>
      </c>
      <c r="E68" s="22" t="s">
        <v>2175</v>
      </c>
      <c r="F68" s="23" t="s">
        <v>2176</v>
      </c>
      <c r="G68" s="22" t="s">
        <v>2177</v>
      </c>
      <c r="H68" s="22"/>
      <c r="I68" s="22"/>
      <c r="J68" s="121" t="s">
        <v>3158</v>
      </c>
      <c r="K68" s="23">
        <v>1</v>
      </c>
      <c r="L68" s="26" t="s">
        <v>61</v>
      </c>
      <c r="M68" s="24"/>
      <c r="N68" s="24" t="s">
        <v>2181</v>
      </c>
      <c r="O68" s="22">
        <v>96026</v>
      </c>
      <c r="P68" s="22">
        <v>105373</v>
      </c>
      <c r="Q68" s="22" t="s">
        <v>2182</v>
      </c>
      <c r="R68" s="22" t="s">
        <v>2183</v>
      </c>
      <c r="S68" s="22">
        <v>114235</v>
      </c>
      <c r="T68" s="22">
        <v>122667</v>
      </c>
      <c r="U68" s="22" t="s">
        <v>2184</v>
      </c>
      <c r="V68" s="22">
        <v>128973</v>
      </c>
      <c r="W68" s="22" t="s">
        <v>2185</v>
      </c>
      <c r="X68" s="22" t="s">
        <v>2186</v>
      </c>
      <c r="Y68" s="22">
        <v>134829</v>
      </c>
      <c r="Z68" s="22">
        <v>142981</v>
      </c>
      <c r="AA68" s="22" t="s">
        <v>2187</v>
      </c>
      <c r="AB68" s="22" t="s">
        <v>2188</v>
      </c>
      <c r="AC68" s="22">
        <v>150260</v>
      </c>
      <c r="AD68" s="22" t="s">
        <v>2189</v>
      </c>
      <c r="AE68" s="22">
        <v>156155</v>
      </c>
      <c r="AF68" s="22">
        <v>166117</v>
      </c>
      <c r="AG68" s="22">
        <v>173380</v>
      </c>
      <c r="AH68" s="22" t="s">
        <v>2190</v>
      </c>
      <c r="AI68" s="22" t="s">
        <v>2191</v>
      </c>
      <c r="AJ68" s="22">
        <v>181148</v>
      </c>
      <c r="AK68" s="22">
        <v>187123</v>
      </c>
      <c r="AL68" s="22" t="s">
        <v>2192</v>
      </c>
      <c r="AM68" s="22" t="s">
        <v>2193</v>
      </c>
      <c r="AN68" s="22" t="s">
        <v>2194</v>
      </c>
      <c r="AO68" s="114" t="s">
        <v>594</v>
      </c>
      <c r="AP68" s="39"/>
    </row>
    <row r="69" spans="1:42" s="57" customFormat="1">
      <c r="A69" s="23"/>
      <c r="B69" s="56"/>
      <c r="C69" s="56"/>
      <c r="D69" s="110" t="s">
        <v>2195</v>
      </c>
      <c r="E69" s="22" t="s">
        <v>2196</v>
      </c>
      <c r="F69" s="23" t="s">
        <v>2197</v>
      </c>
      <c r="G69" s="22" t="s">
        <v>2198</v>
      </c>
      <c r="H69" s="22"/>
      <c r="I69" s="22"/>
      <c r="J69" s="121" t="s">
        <v>3158</v>
      </c>
      <c r="K69" s="23">
        <v>1</v>
      </c>
      <c r="L69" s="26" t="s">
        <v>61</v>
      </c>
      <c r="M69" s="24"/>
      <c r="N69" s="24" t="s">
        <v>2199</v>
      </c>
      <c r="O69" s="22">
        <v>38301</v>
      </c>
      <c r="P69" s="22">
        <v>39138</v>
      </c>
      <c r="Q69" s="22" t="s">
        <v>2200</v>
      </c>
      <c r="R69" s="22" t="s">
        <v>2201</v>
      </c>
      <c r="S69" s="22">
        <v>42835</v>
      </c>
      <c r="T69" s="22">
        <v>46127</v>
      </c>
      <c r="U69" s="22" t="s">
        <v>2202</v>
      </c>
      <c r="V69" s="22">
        <v>47335</v>
      </c>
      <c r="W69" s="22" t="s">
        <v>2203</v>
      </c>
      <c r="X69" s="22" t="s">
        <v>2204</v>
      </c>
      <c r="Y69" s="22">
        <v>49843</v>
      </c>
      <c r="Z69" s="22">
        <v>50862</v>
      </c>
      <c r="AA69" s="22" t="s">
        <v>2205</v>
      </c>
      <c r="AB69" s="22" t="s">
        <v>2206</v>
      </c>
      <c r="AC69" s="22">
        <v>52730</v>
      </c>
      <c r="AD69" s="22" t="s">
        <v>2207</v>
      </c>
      <c r="AE69" s="22">
        <v>54540</v>
      </c>
      <c r="AF69" s="22">
        <v>56826</v>
      </c>
      <c r="AG69" s="22">
        <v>58548</v>
      </c>
      <c r="AH69" s="22" t="s">
        <v>2208</v>
      </c>
      <c r="AI69" s="22" t="s">
        <v>2209</v>
      </c>
      <c r="AJ69" s="22">
        <v>60254</v>
      </c>
      <c r="AK69" s="22">
        <v>61932</v>
      </c>
      <c r="AL69" s="22" t="s">
        <v>2210</v>
      </c>
      <c r="AM69" s="22" t="s">
        <v>2211</v>
      </c>
      <c r="AN69" s="22" t="s">
        <v>2212</v>
      </c>
      <c r="AO69" s="114" t="s">
        <v>456</v>
      </c>
      <c r="AP69" s="39" t="s">
        <v>2213</v>
      </c>
    </row>
    <row r="70" spans="1:42">
      <c r="A70" s="26"/>
      <c r="B70" s="21"/>
      <c r="C70" s="21"/>
      <c r="D70" s="110" t="s">
        <v>2214</v>
      </c>
      <c r="E70" s="32" t="s">
        <v>2215</v>
      </c>
      <c r="F70" s="26" t="s">
        <v>2216</v>
      </c>
      <c r="G70" s="32" t="s">
        <v>2217</v>
      </c>
      <c r="H70" s="32"/>
      <c r="I70" s="32"/>
      <c r="J70" s="121" t="s">
        <v>3158</v>
      </c>
      <c r="K70" s="23">
        <v>1</v>
      </c>
      <c r="L70" s="26" t="s">
        <v>61</v>
      </c>
      <c r="M70" s="33"/>
      <c r="N70" s="33" t="s">
        <v>2218</v>
      </c>
      <c r="O70" s="32">
        <v>30362</v>
      </c>
      <c r="P70" s="32">
        <v>31207</v>
      </c>
      <c r="Q70" s="32" t="s">
        <v>2219</v>
      </c>
      <c r="R70" s="32" t="s">
        <v>2220</v>
      </c>
      <c r="S70" s="32">
        <v>33351</v>
      </c>
      <c r="T70" s="32">
        <v>37894</v>
      </c>
      <c r="U70" s="32" t="s">
        <v>2221</v>
      </c>
      <c r="V70" s="32">
        <v>39694</v>
      </c>
      <c r="W70" s="32" t="s">
        <v>2222</v>
      </c>
      <c r="X70" s="32" t="s">
        <v>2223</v>
      </c>
      <c r="Y70" s="32">
        <v>40650</v>
      </c>
      <c r="Z70" s="32">
        <v>41950</v>
      </c>
      <c r="AA70" s="32" t="s">
        <v>2224</v>
      </c>
      <c r="AB70" s="32" t="s">
        <v>2225</v>
      </c>
      <c r="AC70" s="32">
        <v>44096</v>
      </c>
      <c r="AD70" s="32" t="s">
        <v>2226</v>
      </c>
      <c r="AE70" s="32">
        <v>46475</v>
      </c>
      <c r="AF70" s="32">
        <v>50784</v>
      </c>
      <c r="AG70" s="32">
        <v>52653</v>
      </c>
      <c r="AH70" s="32" t="s">
        <v>2227</v>
      </c>
      <c r="AI70" s="32" t="s">
        <v>2228</v>
      </c>
      <c r="AJ70" s="32">
        <v>55128</v>
      </c>
      <c r="AK70" s="32">
        <v>57248</v>
      </c>
      <c r="AL70" s="32" t="s">
        <v>2229</v>
      </c>
      <c r="AM70" s="32" t="s">
        <v>2230</v>
      </c>
      <c r="AN70" s="32" t="s">
        <v>2231</v>
      </c>
      <c r="AO70" s="115" t="s">
        <v>556</v>
      </c>
      <c r="AP70" s="4" t="s">
        <v>2232</v>
      </c>
    </row>
    <row r="71" spans="1:42">
      <c r="A71" s="26"/>
      <c r="B71" s="80"/>
      <c r="C71" s="80"/>
      <c r="D71" s="110" t="s">
        <v>2267</v>
      </c>
      <c r="E71" s="32" t="s">
        <v>2268</v>
      </c>
      <c r="F71" s="26" t="s">
        <v>2269</v>
      </c>
      <c r="G71" s="32" t="s">
        <v>1819</v>
      </c>
      <c r="H71" s="81"/>
      <c r="I71" s="81"/>
      <c r="J71" s="121" t="s">
        <v>3158</v>
      </c>
      <c r="K71" s="23">
        <v>1</v>
      </c>
      <c r="L71" s="26" t="s">
        <v>61</v>
      </c>
      <c r="M71" s="5"/>
      <c r="N71" s="82" t="s">
        <v>2270</v>
      </c>
      <c r="O71" s="32">
        <v>10529</v>
      </c>
      <c r="P71" s="32">
        <v>11212</v>
      </c>
      <c r="Q71" s="32" t="s">
        <v>2271</v>
      </c>
      <c r="R71" s="32" t="s">
        <v>2272</v>
      </c>
      <c r="S71" s="32">
        <v>12549</v>
      </c>
      <c r="T71" s="32">
        <v>13470</v>
      </c>
      <c r="U71" s="32" t="s">
        <v>2273</v>
      </c>
      <c r="V71" s="32">
        <v>13883</v>
      </c>
      <c r="W71" s="32" t="s">
        <v>2274</v>
      </c>
      <c r="X71" s="32" t="s">
        <v>2275</v>
      </c>
      <c r="Y71" s="32">
        <v>14603</v>
      </c>
      <c r="Z71" s="32">
        <v>15529</v>
      </c>
      <c r="AA71" s="32" t="s">
        <v>2276</v>
      </c>
      <c r="AB71" s="32" t="s">
        <v>2277</v>
      </c>
      <c r="AC71" s="32">
        <v>16092</v>
      </c>
      <c r="AD71" s="32" t="s">
        <v>2278</v>
      </c>
      <c r="AE71" s="32">
        <v>16477</v>
      </c>
      <c r="AF71" s="32">
        <v>16990</v>
      </c>
      <c r="AG71" s="32">
        <v>17794</v>
      </c>
      <c r="AH71" s="32" t="s">
        <v>2279</v>
      </c>
      <c r="AI71" s="32" t="s">
        <v>2280</v>
      </c>
      <c r="AJ71" s="32">
        <v>18160</v>
      </c>
      <c r="AK71" s="32">
        <v>18402</v>
      </c>
      <c r="AL71" s="32" t="s">
        <v>2281</v>
      </c>
      <c r="AM71" s="32" t="s">
        <v>2282</v>
      </c>
      <c r="AN71" s="32" t="s">
        <v>2283</v>
      </c>
      <c r="AO71" s="115" t="s">
        <v>556</v>
      </c>
      <c r="AP71" s="4" t="s">
        <v>1906</v>
      </c>
    </row>
    <row r="72" spans="1:42">
      <c r="A72" s="26"/>
      <c r="B72" s="80"/>
      <c r="C72" s="80"/>
      <c r="D72" s="110" t="s">
        <v>2284</v>
      </c>
      <c r="E72" s="32" t="s">
        <v>2285</v>
      </c>
      <c r="F72" s="26" t="s">
        <v>2286</v>
      </c>
      <c r="G72" s="32" t="s">
        <v>2287</v>
      </c>
      <c r="H72" s="81"/>
      <c r="I72" s="81"/>
      <c r="J72" s="121" t="s">
        <v>3158</v>
      </c>
      <c r="K72" s="23">
        <v>1</v>
      </c>
      <c r="L72" s="26" t="s">
        <v>61</v>
      </c>
      <c r="M72" s="5"/>
      <c r="N72" s="82" t="s">
        <v>2288</v>
      </c>
      <c r="O72" s="32">
        <v>69714</v>
      </c>
      <c r="P72" s="32">
        <v>69920</v>
      </c>
      <c r="Q72" s="32" t="s">
        <v>2289</v>
      </c>
      <c r="R72" s="32" t="s">
        <v>2290</v>
      </c>
      <c r="S72" s="32">
        <v>73872</v>
      </c>
      <c r="T72" s="32">
        <v>83743</v>
      </c>
      <c r="U72" s="32" t="s">
        <v>2291</v>
      </c>
      <c r="V72" s="32">
        <v>86290</v>
      </c>
      <c r="W72" s="32" t="s">
        <v>2292</v>
      </c>
      <c r="X72" s="32" t="s">
        <v>2293</v>
      </c>
      <c r="Y72" s="32">
        <v>87648</v>
      </c>
      <c r="Z72" s="32">
        <v>94685</v>
      </c>
      <c r="AA72" s="32" t="s">
        <v>2294</v>
      </c>
      <c r="AB72" s="32" t="s">
        <v>2295</v>
      </c>
      <c r="AC72" s="32">
        <v>97978</v>
      </c>
      <c r="AD72" s="32" t="s">
        <v>2296</v>
      </c>
      <c r="AE72" s="32">
        <v>100899</v>
      </c>
      <c r="AF72" s="32">
        <v>103880</v>
      </c>
      <c r="AG72" s="32">
        <v>106730</v>
      </c>
      <c r="AH72" s="32" t="s">
        <v>2297</v>
      </c>
      <c r="AI72" s="32" t="s">
        <v>2298</v>
      </c>
      <c r="AJ72" s="32">
        <v>112188</v>
      </c>
      <c r="AK72" s="32">
        <v>115434</v>
      </c>
      <c r="AL72" s="32" t="s">
        <v>2299</v>
      </c>
      <c r="AM72" s="32" t="s">
        <v>2300</v>
      </c>
      <c r="AN72" s="32" t="s">
        <v>2301</v>
      </c>
      <c r="AO72" s="115" t="s">
        <v>556</v>
      </c>
      <c r="AP72" s="4" t="s">
        <v>2302</v>
      </c>
    </row>
    <row r="73" spans="1:42" s="55" customFormat="1">
      <c r="A73" s="49">
        <v>232</v>
      </c>
      <c r="B73" s="84" t="s">
        <v>1001</v>
      </c>
      <c r="C73" s="84"/>
      <c r="D73" s="110" t="s">
        <v>2303</v>
      </c>
      <c r="E73" s="85" t="s">
        <v>2304</v>
      </c>
      <c r="F73" s="86" t="s">
        <v>2305</v>
      </c>
      <c r="G73" s="85" t="s">
        <v>2306</v>
      </c>
      <c r="H73" s="85" t="s">
        <v>2307</v>
      </c>
      <c r="I73" s="86" t="s">
        <v>2308</v>
      </c>
      <c r="J73" s="121" t="s">
        <v>3158</v>
      </c>
      <c r="K73" s="23">
        <v>1</v>
      </c>
      <c r="L73" s="49" t="s">
        <v>2309</v>
      </c>
      <c r="N73" s="87" t="s">
        <v>2310</v>
      </c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116" t="s">
        <v>2311</v>
      </c>
      <c r="AP73" s="54" t="s">
        <v>887</v>
      </c>
    </row>
    <row r="74" spans="1:42" s="55" customFormat="1">
      <c r="A74" s="49"/>
      <c r="B74" s="84"/>
      <c r="C74" s="84"/>
      <c r="D74" s="110" t="s">
        <v>2312</v>
      </c>
      <c r="E74" s="85" t="s">
        <v>2304</v>
      </c>
      <c r="F74" s="86" t="s">
        <v>2305</v>
      </c>
      <c r="G74" s="85" t="s">
        <v>2306</v>
      </c>
      <c r="H74" s="85"/>
      <c r="I74" s="86"/>
      <c r="J74" s="122" t="s">
        <v>3158</v>
      </c>
      <c r="K74" s="23">
        <v>1</v>
      </c>
      <c r="L74" s="120" t="s">
        <v>61</v>
      </c>
      <c r="N74" s="87" t="s">
        <v>2313</v>
      </c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116" t="s">
        <v>2314</v>
      </c>
      <c r="AP74" s="54" t="s">
        <v>2315</v>
      </c>
    </row>
    <row r="75" spans="1:42" s="55" customFormat="1">
      <c r="A75" s="49"/>
      <c r="B75" s="84"/>
      <c r="C75" s="84"/>
      <c r="D75" s="110" t="s">
        <v>2316</v>
      </c>
      <c r="E75" s="85" t="s">
        <v>2304</v>
      </c>
      <c r="F75" s="86" t="s">
        <v>2305</v>
      </c>
      <c r="G75" s="85" t="s">
        <v>2306</v>
      </c>
      <c r="H75" s="85"/>
      <c r="I75" s="86"/>
      <c r="J75" s="121" t="s">
        <v>3158</v>
      </c>
      <c r="K75" s="23">
        <v>1</v>
      </c>
      <c r="L75" s="26" t="s">
        <v>3156</v>
      </c>
      <c r="N75" s="87" t="s">
        <v>2317</v>
      </c>
      <c r="O75" s="51">
        <v>904135</v>
      </c>
      <c r="P75" s="51">
        <v>907490</v>
      </c>
      <c r="Q75" s="51" t="s">
        <v>2318</v>
      </c>
      <c r="R75" s="51" t="s">
        <v>2319</v>
      </c>
      <c r="S75" s="51">
        <v>915914</v>
      </c>
      <c r="T75" s="51">
        <v>921387</v>
      </c>
      <c r="U75" s="51" t="s">
        <v>2320</v>
      </c>
      <c r="V75" s="51"/>
      <c r="W75" s="51"/>
      <c r="X75" s="51" t="s">
        <v>2321</v>
      </c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116" t="s">
        <v>2322</v>
      </c>
      <c r="AP75" s="54" t="s">
        <v>2323</v>
      </c>
    </row>
    <row r="76" spans="1:42">
      <c r="A76" s="26"/>
      <c r="B76" s="80"/>
      <c r="C76" s="80"/>
      <c r="D76" s="110" t="s">
        <v>2324</v>
      </c>
      <c r="E76" s="81" t="s">
        <v>2325</v>
      </c>
      <c r="F76" s="83" t="s">
        <v>2326</v>
      </c>
      <c r="G76" s="89" t="s">
        <v>2327</v>
      </c>
      <c r="H76" s="81"/>
      <c r="I76" s="83"/>
      <c r="J76" s="121" t="s">
        <v>3158</v>
      </c>
      <c r="K76" s="23">
        <v>1</v>
      </c>
      <c r="L76" s="26" t="s">
        <v>61</v>
      </c>
      <c r="M76" s="3"/>
      <c r="N76" s="82" t="s">
        <v>2328</v>
      </c>
      <c r="O76" s="91">
        <v>59300</v>
      </c>
      <c r="P76" s="91">
        <v>62310</v>
      </c>
      <c r="Q76" s="91" t="s">
        <v>2330</v>
      </c>
      <c r="R76" s="92" t="s">
        <v>2331</v>
      </c>
      <c r="S76" s="91">
        <v>63626</v>
      </c>
      <c r="T76" s="91">
        <v>4052</v>
      </c>
      <c r="U76" s="92" t="s">
        <v>2332</v>
      </c>
      <c r="V76" s="91">
        <v>5843</v>
      </c>
      <c r="W76" s="92" t="s">
        <v>2333</v>
      </c>
      <c r="X76" s="92" t="s">
        <v>2334</v>
      </c>
      <c r="Y76" s="91">
        <v>10268</v>
      </c>
      <c r="Z76" s="91">
        <v>13387</v>
      </c>
      <c r="AA76" s="92" t="s">
        <v>2335</v>
      </c>
      <c r="AB76" s="92" t="s">
        <v>2336</v>
      </c>
      <c r="AC76" s="91">
        <v>18396</v>
      </c>
      <c r="AD76" s="92" t="s">
        <v>2337</v>
      </c>
      <c r="AE76" s="91">
        <v>24874</v>
      </c>
      <c r="AF76" s="91">
        <v>29027</v>
      </c>
      <c r="AG76" s="91">
        <v>37865</v>
      </c>
      <c r="AH76" s="92" t="s">
        <v>2338</v>
      </c>
      <c r="AI76" s="92" t="s">
        <v>2339</v>
      </c>
      <c r="AJ76" s="91">
        <v>43091</v>
      </c>
      <c r="AK76" s="91">
        <v>46484</v>
      </c>
      <c r="AL76" s="91" t="s">
        <v>2340</v>
      </c>
      <c r="AM76" s="92" t="s">
        <v>2341</v>
      </c>
      <c r="AN76" s="92" t="s">
        <v>2342</v>
      </c>
      <c r="AO76" s="115" t="s">
        <v>619</v>
      </c>
      <c r="AP76" s="4" t="s">
        <v>2343</v>
      </c>
    </row>
    <row r="77" spans="1:42">
      <c r="A77" s="26"/>
      <c r="B77" s="80"/>
      <c r="C77" s="80"/>
      <c r="D77" s="110" t="s">
        <v>2344</v>
      </c>
      <c r="E77" s="81" t="s">
        <v>2345</v>
      </c>
      <c r="F77" s="83" t="s">
        <v>2346</v>
      </c>
      <c r="G77" s="93" t="s">
        <v>2347</v>
      </c>
      <c r="H77" s="81"/>
      <c r="I77" s="83"/>
      <c r="J77" s="121" t="s">
        <v>3158</v>
      </c>
      <c r="K77" s="23">
        <v>1</v>
      </c>
      <c r="L77" s="26" t="s">
        <v>61</v>
      </c>
      <c r="M77" s="3"/>
      <c r="N77" s="82" t="s">
        <v>2348</v>
      </c>
      <c r="O77" s="32">
        <v>103488</v>
      </c>
      <c r="P77" s="32">
        <v>107800</v>
      </c>
      <c r="Q77" s="32" t="s">
        <v>2349</v>
      </c>
      <c r="R77" s="32" t="s">
        <v>2350</v>
      </c>
      <c r="S77" s="32">
        <v>111415</v>
      </c>
      <c r="T77" s="32">
        <v>118123</v>
      </c>
      <c r="U77" s="32" t="s">
        <v>2351</v>
      </c>
      <c r="V77" s="32">
        <v>120058</v>
      </c>
      <c r="W77" s="32" t="s">
        <v>2352</v>
      </c>
      <c r="X77" s="32" t="s">
        <v>2353</v>
      </c>
      <c r="Y77" s="32">
        <v>124935</v>
      </c>
      <c r="Z77" s="32">
        <v>126326</v>
      </c>
      <c r="AA77" s="32" t="s">
        <v>2354</v>
      </c>
      <c r="AB77" s="32" t="s">
        <v>2355</v>
      </c>
      <c r="AC77" s="32">
        <v>132045</v>
      </c>
      <c r="AD77" s="32" t="s">
        <v>2356</v>
      </c>
      <c r="AE77" s="32">
        <v>137973</v>
      </c>
      <c r="AF77" s="32">
        <v>148485</v>
      </c>
      <c r="AG77" s="32">
        <v>153224</v>
      </c>
      <c r="AH77" s="32" t="s">
        <v>2357</v>
      </c>
      <c r="AI77" s="32" t="s">
        <v>2358</v>
      </c>
      <c r="AJ77" s="32">
        <v>157177</v>
      </c>
      <c r="AK77" s="32">
        <v>159052</v>
      </c>
      <c r="AL77" s="32" t="s">
        <v>2359</v>
      </c>
      <c r="AM77" s="32" t="s">
        <v>2360</v>
      </c>
      <c r="AN77" s="32" t="s">
        <v>2361</v>
      </c>
      <c r="AO77" s="115" t="s">
        <v>53</v>
      </c>
      <c r="AP77" s="4" t="s">
        <v>2362</v>
      </c>
    </row>
  </sheetData>
  <pageMargins left="0" right="0" top="0.39370078740157483" bottom="0.39370078740157483" header="0" footer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207"/>
  <sheetViews>
    <sheetView topLeftCell="D1" zoomScale="200" zoomScaleNormal="200" zoomScalePageLayoutView="200" workbookViewId="0">
      <pane ySplit="1" topLeftCell="A206" activePane="bottomLeft" state="frozen"/>
      <selection pane="bottomLeft" activeCell="E50" sqref="E50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62.66406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" customWidth="1"/>
    <col min="13" max="13" width="11.5" style="1" hidden="1" customWidth="1"/>
    <col min="14" max="14" width="16.83203125" style="1" customWidth="1"/>
    <col min="15" max="15" width="10" style="1" hidden="1" customWidth="1"/>
    <col min="16" max="16" width="12.33203125" style="1" hidden="1" customWidth="1"/>
    <col min="17" max="17" width="12.6640625" style="1" hidden="1" customWidth="1"/>
    <col min="18" max="18" width="12.5" style="1" hidden="1" customWidth="1"/>
    <col min="19" max="19" width="12" style="3" hidden="1" customWidth="1"/>
    <col min="20" max="28" width="13" style="3" hidden="1" customWidth="1"/>
    <col min="29" max="40" width="12.6640625" style="3" hidden="1" customWidth="1"/>
    <col min="41" max="41" width="11.6640625" style="3" hidden="1" customWidth="1"/>
    <col min="42" max="42" width="12.1640625" style="3" hidden="1" customWidth="1"/>
    <col min="43" max="43" width="12.6640625" style="3" hidden="1" customWidth="1"/>
    <col min="44" max="44" width="13.33203125" style="3" hidden="1" customWidth="1"/>
    <col min="45" max="57" width="12.83203125" style="3" hidden="1" customWidth="1"/>
    <col min="58" max="58" width="10" style="3" hidden="1" customWidth="1"/>
    <col min="59" max="59" width="10.83203125" style="3" hidden="1" customWidth="1"/>
    <col min="60" max="60" width="11.6640625" style="3" hidden="1" customWidth="1"/>
    <col min="61" max="61" width="13.1640625" style="3" hidden="1" customWidth="1"/>
    <col min="62" max="71" width="10.83203125" style="3" hidden="1" customWidth="1"/>
    <col min="72" max="74" width="10.83203125" style="3" customWidth="1"/>
    <col min="75" max="76" width="10.83203125" style="3" hidden="1" customWidth="1"/>
    <col min="77" max="79" width="10.83203125" style="3" customWidth="1"/>
    <col min="80" max="81" width="10.83203125" style="3" hidden="1" customWidth="1"/>
    <col min="82" max="82" width="10.5" style="107" customWidth="1"/>
    <col min="83" max="16384" width="8.83203125" style="3"/>
  </cols>
  <sheetData>
    <row r="1" spans="1:83" s="18" customFormat="1">
      <c r="A1" s="6" t="s">
        <v>3</v>
      </c>
      <c r="B1" s="7" t="s">
        <v>4</v>
      </c>
      <c r="C1" s="8"/>
      <c r="D1" s="109" t="s">
        <v>3</v>
      </c>
      <c r="E1" s="9" t="s">
        <v>5</v>
      </c>
      <c r="F1" s="108" t="s">
        <v>0</v>
      </c>
      <c r="G1" s="108" t="s">
        <v>1</v>
      </c>
      <c r="H1" s="108" t="s">
        <v>3099</v>
      </c>
      <c r="I1" s="10" t="s">
        <v>6</v>
      </c>
      <c r="J1" s="10" t="s">
        <v>3157</v>
      </c>
      <c r="K1" s="10" t="s">
        <v>3168</v>
      </c>
      <c r="L1" s="10" t="s">
        <v>7</v>
      </c>
      <c r="M1" s="10" t="s">
        <v>3100</v>
      </c>
      <c r="N1" s="108" t="s">
        <v>2</v>
      </c>
      <c r="O1" s="11" t="s">
        <v>8</v>
      </c>
      <c r="P1" s="12" t="s">
        <v>9</v>
      </c>
      <c r="Q1" s="13" t="s">
        <v>10</v>
      </c>
      <c r="R1" s="13" t="s">
        <v>11</v>
      </c>
      <c r="S1" s="14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6" t="s">
        <v>3101</v>
      </c>
      <c r="AC1" s="16" t="s">
        <v>3102</v>
      </c>
      <c r="AD1" s="16" t="s">
        <v>3103</v>
      </c>
      <c r="AE1" s="16" t="s">
        <v>3104</v>
      </c>
      <c r="AF1" s="16" t="s">
        <v>3105</v>
      </c>
      <c r="AG1" s="16" t="s">
        <v>3106</v>
      </c>
      <c r="AH1" s="16" t="s">
        <v>3107</v>
      </c>
      <c r="AI1" s="16" t="s">
        <v>3108</v>
      </c>
      <c r="AJ1" s="16" t="s">
        <v>3109</v>
      </c>
      <c r="AK1" s="16" t="s">
        <v>3110</v>
      </c>
      <c r="AL1" s="16" t="s">
        <v>3111</v>
      </c>
      <c r="AM1" s="16" t="s">
        <v>3112</v>
      </c>
      <c r="AN1" s="16" t="s">
        <v>3113</v>
      </c>
      <c r="AO1" s="16" t="s">
        <v>3114</v>
      </c>
      <c r="AP1" s="16" t="s">
        <v>3115</v>
      </c>
      <c r="AQ1" s="16" t="s">
        <v>3116</v>
      </c>
      <c r="AR1" s="16" t="s">
        <v>3117</v>
      </c>
      <c r="AS1" s="16" t="s">
        <v>3118</v>
      </c>
      <c r="AT1" s="16" t="s">
        <v>3119</v>
      </c>
      <c r="AU1" s="16" t="s">
        <v>3120</v>
      </c>
      <c r="AV1" s="16" t="s">
        <v>3121</v>
      </c>
      <c r="AW1" s="16" t="s">
        <v>3122</v>
      </c>
      <c r="AX1" s="16" t="s">
        <v>3123</v>
      </c>
      <c r="AY1" s="16" t="s">
        <v>3124</v>
      </c>
      <c r="AZ1" s="16" t="s">
        <v>3125</v>
      </c>
      <c r="BA1" s="16" t="s">
        <v>3126</v>
      </c>
      <c r="BB1" s="16" t="s">
        <v>3127</v>
      </c>
      <c r="BC1" s="16" t="s">
        <v>3128</v>
      </c>
      <c r="BD1" s="16" t="s">
        <v>3129</v>
      </c>
      <c r="BE1" s="16" t="s">
        <v>3130</v>
      </c>
      <c r="BF1" s="16" t="s">
        <v>3131</v>
      </c>
      <c r="BG1" s="16" t="s">
        <v>3132</v>
      </c>
      <c r="BH1" s="16" t="s">
        <v>3133</v>
      </c>
      <c r="BI1" s="16" t="s">
        <v>3134</v>
      </c>
      <c r="BJ1" s="16" t="s">
        <v>3135</v>
      </c>
      <c r="BK1" s="16" t="s">
        <v>3136</v>
      </c>
      <c r="BL1" s="16" t="s">
        <v>3137</v>
      </c>
      <c r="BM1" s="16" t="s">
        <v>3138</v>
      </c>
      <c r="BN1" s="16" t="s">
        <v>3139</v>
      </c>
      <c r="BO1" s="16" t="s">
        <v>3140</v>
      </c>
      <c r="BP1" s="16" t="s">
        <v>3141</v>
      </c>
      <c r="BQ1" s="16" t="s">
        <v>3142</v>
      </c>
      <c r="BR1" s="16" t="s">
        <v>3143</v>
      </c>
      <c r="BS1" s="16" t="s">
        <v>3144</v>
      </c>
      <c r="BT1" s="16" t="s">
        <v>3145</v>
      </c>
      <c r="BU1" s="16" t="s">
        <v>3146</v>
      </c>
      <c r="BV1" s="16" t="s">
        <v>3147</v>
      </c>
      <c r="BW1" s="16" t="s">
        <v>3148</v>
      </c>
      <c r="BX1" s="16" t="s">
        <v>3149</v>
      </c>
      <c r="BY1" s="16" t="s">
        <v>3150</v>
      </c>
      <c r="BZ1" s="16" t="s">
        <v>3151</v>
      </c>
      <c r="CA1" s="16" t="s">
        <v>3152</v>
      </c>
      <c r="CB1" s="16" t="s">
        <v>3153</v>
      </c>
      <c r="CC1" s="16" t="s">
        <v>3154</v>
      </c>
      <c r="CD1" s="113" t="s">
        <v>3155</v>
      </c>
      <c r="CE1" s="17"/>
    </row>
    <row r="2" spans="1:83">
      <c r="A2" s="19"/>
      <c r="B2" s="20"/>
      <c r="C2" s="20"/>
      <c r="D2" s="110" t="s">
        <v>21</v>
      </c>
      <c r="E2" s="22" t="s">
        <v>22</v>
      </c>
      <c r="F2" s="23" t="s">
        <v>23</v>
      </c>
      <c r="G2" s="22" t="s">
        <v>24</v>
      </c>
      <c r="H2" s="22"/>
      <c r="I2" s="22"/>
      <c r="J2" s="22" t="s">
        <v>3158</v>
      </c>
      <c r="K2" s="23">
        <v>1</v>
      </c>
      <c r="L2" s="26" t="s">
        <v>3156</v>
      </c>
      <c r="M2" s="24"/>
      <c r="N2" s="24" t="s">
        <v>25</v>
      </c>
      <c r="O2" s="24"/>
      <c r="P2" s="23"/>
      <c r="Q2" s="23"/>
      <c r="R2" s="23"/>
      <c r="S2" s="25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>
        <v>1248835</v>
      </c>
      <c r="BP2" s="22"/>
      <c r="BQ2" s="22"/>
      <c r="BR2" s="22">
        <v>1263862</v>
      </c>
      <c r="BS2" s="22" t="s">
        <v>26</v>
      </c>
      <c r="BT2" s="22">
        <v>1274330</v>
      </c>
      <c r="BU2" s="22">
        <v>1286735</v>
      </c>
      <c r="BV2" s="22">
        <v>1299077</v>
      </c>
      <c r="BW2" s="22" t="s">
        <v>27</v>
      </c>
      <c r="BX2" s="22" t="s">
        <v>28</v>
      </c>
      <c r="BY2" s="22">
        <v>1309730</v>
      </c>
      <c r="BZ2" s="22">
        <v>1322186</v>
      </c>
      <c r="CA2" s="22" t="s">
        <v>29</v>
      </c>
      <c r="CB2" s="22" t="s">
        <v>30</v>
      </c>
      <c r="CC2" s="22" t="s">
        <v>31</v>
      </c>
      <c r="CD2" s="114" t="s">
        <v>32</v>
      </c>
      <c r="CE2" s="4" t="s">
        <v>33</v>
      </c>
    </row>
    <row r="3" spans="1:83">
      <c r="A3" s="19"/>
      <c r="B3" s="20"/>
      <c r="C3" s="20"/>
      <c r="D3" s="110" t="s">
        <v>34</v>
      </c>
      <c r="E3" s="22" t="s">
        <v>35</v>
      </c>
      <c r="F3" s="23" t="s">
        <v>36</v>
      </c>
      <c r="G3" s="22" t="s">
        <v>37</v>
      </c>
      <c r="H3" s="22"/>
      <c r="I3" s="22"/>
      <c r="J3" s="22" t="s">
        <v>3159</v>
      </c>
      <c r="K3" s="23">
        <v>1</v>
      </c>
      <c r="L3" s="26" t="s">
        <v>38</v>
      </c>
      <c r="M3" s="24"/>
      <c r="N3" s="27" t="s">
        <v>39</v>
      </c>
      <c r="O3" s="24"/>
      <c r="P3" s="23"/>
      <c r="Q3" s="23"/>
      <c r="R3" s="23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8"/>
      <c r="BB3" s="29">
        <v>1844</v>
      </c>
      <c r="BC3" s="30">
        <v>8261</v>
      </c>
      <c r="BD3" s="30">
        <v>10848</v>
      </c>
      <c r="BE3" s="30">
        <v>13134</v>
      </c>
      <c r="BF3" s="30" t="s">
        <v>40</v>
      </c>
      <c r="BG3" s="30" t="s">
        <v>41</v>
      </c>
      <c r="BH3" s="30">
        <v>17757</v>
      </c>
      <c r="BI3" s="30">
        <v>21318</v>
      </c>
      <c r="BJ3" s="31" t="s">
        <v>42</v>
      </c>
      <c r="BK3" s="30">
        <v>24932</v>
      </c>
      <c r="BL3" s="31" t="s">
        <v>43</v>
      </c>
      <c r="BM3" s="31" t="s">
        <v>44</v>
      </c>
      <c r="BN3" s="30">
        <v>28948</v>
      </c>
      <c r="BO3" s="30">
        <v>33138</v>
      </c>
      <c r="BP3" s="31" t="s">
        <v>45</v>
      </c>
      <c r="BQ3" s="31" t="s">
        <v>46</v>
      </c>
      <c r="BR3" s="30">
        <v>37463</v>
      </c>
      <c r="BS3" s="31" t="s">
        <v>47</v>
      </c>
      <c r="BT3" s="30">
        <v>39944</v>
      </c>
      <c r="BU3" s="30">
        <v>43465</v>
      </c>
      <c r="BV3" s="30">
        <v>46475</v>
      </c>
      <c r="BW3" s="31" t="s">
        <v>48</v>
      </c>
      <c r="BX3" s="31" t="s">
        <v>49</v>
      </c>
      <c r="BY3" s="30">
        <v>48904</v>
      </c>
      <c r="BZ3" s="30">
        <v>51870</v>
      </c>
      <c r="CA3" s="31" t="s">
        <v>50</v>
      </c>
      <c r="CB3" s="31" t="s">
        <v>51</v>
      </c>
      <c r="CC3" s="31" t="s">
        <v>52</v>
      </c>
      <c r="CD3" s="114" t="s">
        <v>53</v>
      </c>
      <c r="CE3" s="4"/>
    </row>
    <row r="4" spans="1:83">
      <c r="A4" s="26">
        <v>22</v>
      </c>
      <c r="B4" s="21" t="s">
        <v>54</v>
      </c>
      <c r="C4" s="21"/>
      <c r="D4" s="110" t="s">
        <v>55</v>
      </c>
      <c r="E4" s="32" t="s">
        <v>56</v>
      </c>
      <c r="F4" s="26" t="s">
        <v>57</v>
      </c>
      <c r="G4" s="32" t="s">
        <v>58</v>
      </c>
      <c r="H4" s="32" t="s">
        <v>59</v>
      </c>
      <c r="I4" s="32" t="s">
        <v>60</v>
      </c>
      <c r="J4" s="22" t="s">
        <v>3158</v>
      </c>
      <c r="K4" s="23">
        <v>1</v>
      </c>
      <c r="L4" s="26" t="s">
        <v>61</v>
      </c>
      <c r="M4" s="33"/>
      <c r="N4" s="33" t="s">
        <v>62</v>
      </c>
      <c r="O4" s="33"/>
      <c r="P4" s="34">
        <v>59763</v>
      </c>
      <c r="Q4" s="26">
        <v>61211</v>
      </c>
      <c r="R4" s="26">
        <v>61993</v>
      </c>
      <c r="S4" s="35">
        <v>62904</v>
      </c>
      <c r="T4" s="32">
        <v>63866</v>
      </c>
      <c r="U4" s="32">
        <v>66024</v>
      </c>
      <c r="V4" s="32">
        <v>67030</v>
      </c>
      <c r="W4" s="32"/>
      <c r="X4" s="32"/>
      <c r="Y4" s="32"/>
      <c r="Z4" s="32">
        <v>0</v>
      </c>
      <c r="AA4" s="32">
        <v>1126</v>
      </c>
      <c r="AB4" s="32">
        <v>2516</v>
      </c>
      <c r="AC4" s="32">
        <v>3832</v>
      </c>
      <c r="AD4" s="32">
        <v>5881</v>
      </c>
      <c r="AE4" s="32">
        <v>7318</v>
      </c>
      <c r="AF4" s="32">
        <v>8523</v>
      </c>
      <c r="AG4" s="32">
        <v>9794</v>
      </c>
      <c r="AH4" s="32">
        <v>11046</v>
      </c>
      <c r="AI4" s="32">
        <v>12496</v>
      </c>
      <c r="AJ4" s="32">
        <v>14079</v>
      </c>
      <c r="AK4" s="32">
        <v>16630</v>
      </c>
      <c r="AL4" s="32">
        <v>18261</v>
      </c>
      <c r="AM4" s="32">
        <v>20754</v>
      </c>
      <c r="AN4" s="32">
        <v>23702</v>
      </c>
      <c r="AO4" s="32">
        <v>25801</v>
      </c>
      <c r="AP4" s="32">
        <v>27453</v>
      </c>
      <c r="AQ4" s="32">
        <v>28997</v>
      </c>
      <c r="AR4" s="32">
        <v>29910</v>
      </c>
      <c r="AS4" s="32">
        <v>31623</v>
      </c>
      <c r="AT4" s="32">
        <v>31623</v>
      </c>
      <c r="AU4" s="32">
        <v>38022</v>
      </c>
      <c r="AV4" s="32">
        <v>41320</v>
      </c>
      <c r="AW4" s="32">
        <v>42494</v>
      </c>
      <c r="AX4" s="32">
        <v>44127</v>
      </c>
      <c r="AY4" s="32">
        <v>45161</v>
      </c>
      <c r="AZ4" s="32">
        <v>47997</v>
      </c>
      <c r="BA4" s="32">
        <v>50413</v>
      </c>
      <c r="BB4" s="32">
        <v>52559</v>
      </c>
      <c r="BC4" s="32">
        <v>54359</v>
      </c>
      <c r="BD4" s="32">
        <v>54359</v>
      </c>
      <c r="BE4" s="32">
        <v>58482</v>
      </c>
      <c r="BF4" s="32" t="s">
        <v>63</v>
      </c>
      <c r="BG4" s="32" t="s">
        <v>64</v>
      </c>
      <c r="BH4" s="32">
        <v>60454</v>
      </c>
      <c r="BI4" s="32">
        <v>61984</v>
      </c>
      <c r="BJ4" s="32" t="s">
        <v>65</v>
      </c>
      <c r="BK4" s="32">
        <v>63100</v>
      </c>
      <c r="BL4" s="32" t="s">
        <v>66</v>
      </c>
      <c r="BM4" s="32" t="s">
        <v>67</v>
      </c>
      <c r="BN4" s="32">
        <v>65131</v>
      </c>
      <c r="BO4" s="32">
        <v>66752</v>
      </c>
      <c r="BP4" s="32" t="s">
        <v>68</v>
      </c>
      <c r="BQ4" s="32" t="s">
        <v>69</v>
      </c>
      <c r="BR4" s="32">
        <v>69469</v>
      </c>
      <c r="BS4" s="32" t="s">
        <v>70</v>
      </c>
      <c r="BT4" s="32">
        <v>71501</v>
      </c>
      <c r="BU4" s="32">
        <v>73059</v>
      </c>
      <c r="BV4" s="32">
        <v>74948</v>
      </c>
      <c r="BW4" s="32" t="s">
        <v>71</v>
      </c>
      <c r="BX4" s="32" t="s">
        <v>72</v>
      </c>
      <c r="BY4" s="32">
        <v>76683</v>
      </c>
      <c r="BZ4" s="32">
        <v>77947</v>
      </c>
      <c r="CA4" s="32" t="s">
        <v>73</v>
      </c>
      <c r="CB4" s="32" t="s">
        <v>74</v>
      </c>
      <c r="CC4" s="32" t="s">
        <v>75</v>
      </c>
      <c r="CD4" s="115" t="s">
        <v>32</v>
      </c>
      <c r="CE4" s="4" t="s">
        <v>76</v>
      </c>
    </row>
    <row r="5" spans="1:83">
      <c r="A5" s="26"/>
      <c r="B5" s="21"/>
      <c r="C5" s="21"/>
      <c r="D5" s="110" t="s">
        <v>77</v>
      </c>
      <c r="E5" s="32" t="s">
        <v>78</v>
      </c>
      <c r="F5" s="26" t="s">
        <v>79</v>
      </c>
      <c r="G5" s="32" t="s">
        <v>80</v>
      </c>
      <c r="H5" s="32"/>
      <c r="I5" s="32"/>
      <c r="J5" s="22" t="s">
        <v>3159</v>
      </c>
      <c r="K5" s="23">
        <v>1</v>
      </c>
      <c r="L5" s="26" t="s">
        <v>38</v>
      </c>
      <c r="M5" s="33"/>
      <c r="N5" s="36" t="s">
        <v>81</v>
      </c>
      <c r="O5" s="33"/>
      <c r="P5" s="26"/>
      <c r="Q5" s="26"/>
      <c r="R5" s="26"/>
      <c r="S5" s="35"/>
      <c r="T5" s="32"/>
      <c r="U5" s="32"/>
      <c r="V5" s="35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>
        <v>4884</v>
      </c>
      <c r="BA5" s="32">
        <v>10609</v>
      </c>
      <c r="BB5" s="32">
        <v>13109</v>
      </c>
      <c r="BC5" s="32">
        <v>21715</v>
      </c>
      <c r="BD5" s="32">
        <v>27390</v>
      </c>
      <c r="BE5" s="32">
        <v>33498</v>
      </c>
      <c r="BF5" s="32" t="s">
        <v>82</v>
      </c>
      <c r="BG5" s="32" t="s">
        <v>83</v>
      </c>
      <c r="BH5" s="32">
        <v>37045</v>
      </c>
      <c r="BI5" s="32">
        <v>44362</v>
      </c>
      <c r="BJ5" s="32" t="s">
        <v>84</v>
      </c>
      <c r="BK5" s="32">
        <v>48527</v>
      </c>
      <c r="BL5" s="32" t="s">
        <v>85</v>
      </c>
      <c r="BM5" s="32" t="s">
        <v>86</v>
      </c>
      <c r="BN5" s="32">
        <v>55040</v>
      </c>
      <c r="BO5" s="32">
        <v>60923</v>
      </c>
      <c r="BP5" s="32" t="s">
        <v>87</v>
      </c>
      <c r="BQ5" s="32" t="s">
        <v>88</v>
      </c>
      <c r="BR5" s="32">
        <v>66129</v>
      </c>
      <c r="BS5" s="32" t="s">
        <v>89</v>
      </c>
      <c r="BT5" s="32">
        <v>72463</v>
      </c>
      <c r="BU5" s="32">
        <v>80269</v>
      </c>
      <c r="BV5" s="32">
        <v>86792</v>
      </c>
      <c r="BW5" s="32" t="s">
        <v>90</v>
      </c>
      <c r="BX5" s="32" t="s">
        <v>91</v>
      </c>
      <c r="BY5" s="32">
        <v>92000</v>
      </c>
      <c r="BZ5" s="32">
        <v>97511</v>
      </c>
      <c r="CA5" s="32" t="s">
        <v>92</v>
      </c>
      <c r="CB5" s="32" t="s">
        <v>93</v>
      </c>
      <c r="CC5" s="32" t="s">
        <v>94</v>
      </c>
      <c r="CD5" s="115" t="s">
        <v>95</v>
      </c>
      <c r="CE5" s="4" t="s">
        <v>96</v>
      </c>
    </row>
    <row r="6" spans="1:83">
      <c r="A6" s="26"/>
      <c r="B6" s="21"/>
      <c r="C6" s="21"/>
      <c r="D6" s="110" t="s">
        <v>97</v>
      </c>
      <c r="E6" s="32" t="s">
        <v>98</v>
      </c>
      <c r="F6" s="26" t="s">
        <v>99</v>
      </c>
      <c r="G6" s="32" t="s">
        <v>100</v>
      </c>
      <c r="H6" s="32"/>
      <c r="I6" s="32"/>
      <c r="J6" s="22" t="s">
        <v>3158</v>
      </c>
      <c r="K6" s="23">
        <v>1</v>
      </c>
      <c r="L6" s="26" t="s">
        <v>3156</v>
      </c>
      <c r="M6" s="33"/>
      <c r="N6" s="33" t="s">
        <v>101</v>
      </c>
      <c r="O6" s="33"/>
      <c r="P6" s="26"/>
      <c r="Q6" s="26"/>
      <c r="R6" s="26"/>
      <c r="S6" s="35"/>
      <c r="T6" s="32"/>
      <c r="U6" s="32"/>
      <c r="V6" s="35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>
        <v>212406</v>
      </c>
      <c r="BJ6" s="32"/>
      <c r="BK6" s="32">
        <v>213418</v>
      </c>
      <c r="BL6" s="32" t="s">
        <v>102</v>
      </c>
      <c r="BM6" s="32" t="s">
        <v>103</v>
      </c>
      <c r="BN6" s="32">
        <v>216429</v>
      </c>
      <c r="BO6" s="32">
        <v>219109</v>
      </c>
      <c r="BP6" s="32" t="s">
        <v>104</v>
      </c>
      <c r="BQ6" s="32" t="s">
        <v>105</v>
      </c>
      <c r="BR6" s="32">
        <v>220770</v>
      </c>
      <c r="BS6" s="32" t="s">
        <v>106</v>
      </c>
      <c r="BT6" s="32">
        <v>223739</v>
      </c>
      <c r="BU6" s="32">
        <v>224823</v>
      </c>
      <c r="BV6" s="32">
        <v>226666</v>
      </c>
      <c r="BW6" s="32" t="s">
        <v>107</v>
      </c>
      <c r="BX6" s="32" t="s">
        <v>108</v>
      </c>
      <c r="BY6" s="32">
        <v>227919</v>
      </c>
      <c r="BZ6" s="32">
        <v>229801</v>
      </c>
      <c r="CA6" s="32" t="s">
        <v>109</v>
      </c>
      <c r="CB6" s="32" t="s">
        <v>110</v>
      </c>
      <c r="CC6" s="32" t="s">
        <v>111</v>
      </c>
      <c r="CD6" s="115" t="s">
        <v>112</v>
      </c>
      <c r="CE6" s="4" t="s">
        <v>113</v>
      </c>
    </row>
    <row r="7" spans="1:83">
      <c r="A7" s="26"/>
      <c r="B7" s="21"/>
      <c r="C7" s="21"/>
      <c r="D7" s="110" t="s">
        <v>114</v>
      </c>
      <c r="E7" s="32" t="s">
        <v>98</v>
      </c>
      <c r="F7" s="26" t="s">
        <v>99</v>
      </c>
      <c r="G7" s="32" t="s">
        <v>115</v>
      </c>
      <c r="H7" s="32"/>
      <c r="I7" s="32"/>
      <c r="J7" s="22" t="s">
        <v>3158</v>
      </c>
      <c r="K7" s="23">
        <v>1</v>
      </c>
      <c r="L7" s="26" t="s">
        <v>3156</v>
      </c>
      <c r="M7" s="33"/>
      <c r="N7" s="33" t="s">
        <v>116</v>
      </c>
      <c r="O7" s="33"/>
      <c r="P7" s="26"/>
      <c r="Q7" s="26"/>
      <c r="R7" s="26"/>
      <c r="S7" s="35"/>
      <c r="T7" s="32"/>
      <c r="U7" s="32"/>
      <c r="V7" s="35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>
        <v>13260</v>
      </c>
      <c r="AJ7" s="32">
        <v>22369</v>
      </c>
      <c r="AK7" s="32">
        <v>27432</v>
      </c>
      <c r="AL7" s="32">
        <v>43596</v>
      </c>
      <c r="AM7" s="32">
        <v>68212</v>
      </c>
      <c r="AN7" s="32">
        <v>91032</v>
      </c>
      <c r="AO7" s="32">
        <v>107734</v>
      </c>
      <c r="AP7" s="32">
        <v>130855</v>
      </c>
      <c r="AQ7" s="32">
        <v>142794</v>
      </c>
      <c r="AR7" s="32">
        <v>146991</v>
      </c>
      <c r="AS7" s="32">
        <v>147760</v>
      </c>
      <c r="AT7" s="32">
        <v>150347</v>
      </c>
      <c r="AU7" s="32">
        <v>154222</v>
      </c>
      <c r="AV7" s="32">
        <v>155106</v>
      </c>
      <c r="AW7" s="32">
        <v>160994</v>
      </c>
      <c r="AX7" s="32">
        <v>163132</v>
      </c>
      <c r="AY7" s="32">
        <v>164429</v>
      </c>
      <c r="AZ7" s="32">
        <v>165365</v>
      </c>
      <c r="BA7" s="32">
        <v>165546</v>
      </c>
      <c r="BB7" s="32">
        <v>165771</v>
      </c>
      <c r="BC7" s="32">
        <v>166887</v>
      </c>
      <c r="BD7" s="32">
        <v>167730</v>
      </c>
      <c r="BE7" s="32">
        <v>167789</v>
      </c>
      <c r="BF7" s="32" t="s">
        <v>117</v>
      </c>
      <c r="BG7" s="32" t="s">
        <v>118</v>
      </c>
      <c r="BH7" s="32">
        <v>167892</v>
      </c>
      <c r="BI7" s="32">
        <v>167904</v>
      </c>
      <c r="BJ7" s="32" t="s">
        <v>119</v>
      </c>
      <c r="BK7" s="32">
        <v>168070</v>
      </c>
      <c r="BL7" s="32" t="s">
        <v>120</v>
      </c>
      <c r="BM7" s="32" t="s">
        <v>121</v>
      </c>
      <c r="BN7" s="32">
        <v>168093</v>
      </c>
      <c r="BO7" s="32">
        <v>171934</v>
      </c>
      <c r="BP7" s="32" t="s">
        <v>122</v>
      </c>
      <c r="BQ7" s="32" t="s">
        <v>123</v>
      </c>
      <c r="BR7" s="32">
        <v>172523</v>
      </c>
      <c r="BS7" s="32" t="s">
        <v>124</v>
      </c>
      <c r="BT7" s="32">
        <v>172979</v>
      </c>
      <c r="BU7" s="32">
        <v>173640</v>
      </c>
      <c r="BV7" s="32">
        <v>174241</v>
      </c>
      <c r="BW7" s="32" t="s">
        <v>125</v>
      </c>
      <c r="BX7" s="32" t="s">
        <v>126</v>
      </c>
      <c r="BY7" s="32">
        <v>176033</v>
      </c>
      <c r="BZ7" s="32">
        <v>179357</v>
      </c>
      <c r="CA7" s="32" t="s">
        <v>127</v>
      </c>
      <c r="CB7" s="32" t="s">
        <v>128</v>
      </c>
      <c r="CC7" s="32" t="s">
        <v>129</v>
      </c>
      <c r="CD7" s="115" t="s">
        <v>112</v>
      </c>
      <c r="CE7" s="4" t="s">
        <v>130</v>
      </c>
    </row>
    <row r="8" spans="1:83">
      <c r="A8" s="26"/>
      <c r="B8" s="21"/>
      <c r="C8" s="21"/>
      <c r="D8" s="110" t="s">
        <v>131</v>
      </c>
      <c r="E8" s="32" t="s">
        <v>98</v>
      </c>
      <c r="F8" s="26" t="s">
        <v>99</v>
      </c>
      <c r="G8" s="32" t="s">
        <v>132</v>
      </c>
      <c r="H8" s="32"/>
      <c r="I8" s="32"/>
      <c r="J8" s="22" t="s">
        <v>3158</v>
      </c>
      <c r="K8" s="23">
        <v>1</v>
      </c>
      <c r="L8" s="26" t="s">
        <v>3156</v>
      </c>
      <c r="M8" s="33"/>
      <c r="N8" s="33" t="s">
        <v>133</v>
      </c>
      <c r="O8" s="33"/>
      <c r="P8" s="26"/>
      <c r="Q8" s="26"/>
      <c r="R8" s="26"/>
      <c r="S8" s="35"/>
      <c r="T8" s="32"/>
      <c r="U8" s="32"/>
      <c r="V8" s="35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>
        <v>14294</v>
      </c>
      <c r="AJ8" s="32">
        <v>21566</v>
      </c>
      <c r="AK8" s="32">
        <v>45800</v>
      </c>
      <c r="AL8" s="32">
        <v>70119</v>
      </c>
      <c r="AM8" s="32">
        <v>87597</v>
      </c>
      <c r="AN8" s="32">
        <v>105740</v>
      </c>
      <c r="AO8" s="32">
        <v>123001</v>
      </c>
      <c r="AP8" s="32">
        <v>139091</v>
      </c>
      <c r="AQ8" s="32">
        <v>154985</v>
      </c>
      <c r="AR8" s="32">
        <v>171318</v>
      </c>
      <c r="AS8" s="32">
        <v>176244</v>
      </c>
      <c r="AT8" s="32">
        <v>181274</v>
      </c>
      <c r="AU8" s="32">
        <v>187756</v>
      </c>
      <c r="AV8" s="32">
        <v>194212</v>
      </c>
      <c r="AW8" s="32">
        <v>197713</v>
      </c>
      <c r="AX8" s="32">
        <v>202291</v>
      </c>
      <c r="AY8" s="32">
        <v>205841</v>
      </c>
      <c r="AZ8" s="32">
        <v>211125</v>
      </c>
      <c r="BA8" s="32">
        <v>213438</v>
      </c>
      <c r="BB8" s="32">
        <v>221130</v>
      </c>
      <c r="BC8" s="32">
        <v>231217</v>
      </c>
      <c r="BD8" s="32">
        <v>236764</v>
      </c>
      <c r="BE8" s="32">
        <v>244217</v>
      </c>
      <c r="BF8" s="32" t="s">
        <v>134</v>
      </c>
      <c r="BG8" s="32" t="s">
        <v>135</v>
      </c>
      <c r="BH8" s="32">
        <v>257268</v>
      </c>
      <c r="BI8" s="32">
        <v>264995</v>
      </c>
      <c r="BJ8" s="32" t="s">
        <v>136</v>
      </c>
      <c r="BK8" s="32">
        <v>273736</v>
      </c>
      <c r="BL8" s="32" t="s">
        <v>137</v>
      </c>
      <c r="BM8" s="32" t="s">
        <v>138</v>
      </c>
      <c r="BN8" s="32">
        <v>284074</v>
      </c>
      <c r="BO8" s="32">
        <v>290345</v>
      </c>
      <c r="BP8" s="32" t="s">
        <v>139</v>
      </c>
      <c r="BQ8" s="32" t="s">
        <v>140</v>
      </c>
      <c r="BR8" s="32">
        <v>301013</v>
      </c>
      <c r="BS8" s="32" t="s">
        <v>141</v>
      </c>
      <c r="BT8" s="32">
        <v>311941</v>
      </c>
      <c r="BU8" s="32">
        <v>316502</v>
      </c>
      <c r="BV8" s="32">
        <v>325219</v>
      </c>
      <c r="BW8" s="32" t="s">
        <v>142</v>
      </c>
      <c r="BX8" s="32" t="s">
        <v>143</v>
      </c>
      <c r="BY8" s="32">
        <v>330156</v>
      </c>
      <c r="BZ8" s="32">
        <v>340058</v>
      </c>
      <c r="CA8" s="32" t="s">
        <v>144</v>
      </c>
      <c r="CB8" s="32" t="s">
        <v>145</v>
      </c>
      <c r="CC8" s="32" t="s">
        <v>146</v>
      </c>
      <c r="CD8" s="115" t="s">
        <v>112</v>
      </c>
      <c r="CE8" s="4" t="s">
        <v>130</v>
      </c>
    </row>
    <row r="9" spans="1:83">
      <c r="A9" s="26"/>
      <c r="B9" s="21"/>
      <c r="C9" s="21"/>
      <c r="D9" s="110" t="s">
        <v>147</v>
      </c>
      <c r="E9" s="32" t="s">
        <v>98</v>
      </c>
      <c r="F9" s="26" t="s">
        <v>99</v>
      </c>
      <c r="G9" s="32" t="s">
        <v>148</v>
      </c>
      <c r="H9" s="32"/>
      <c r="I9" s="32"/>
      <c r="J9" s="22" t="s">
        <v>3158</v>
      </c>
      <c r="K9" s="23">
        <v>1</v>
      </c>
      <c r="L9" s="26" t="s">
        <v>3156</v>
      </c>
      <c r="M9" s="33"/>
      <c r="N9" s="33" t="s">
        <v>149</v>
      </c>
      <c r="O9" s="33"/>
      <c r="P9" s="26"/>
      <c r="Q9" s="26"/>
      <c r="R9" s="26"/>
      <c r="S9" s="35"/>
      <c r="T9" s="32"/>
      <c r="U9" s="32"/>
      <c r="V9" s="35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>
        <v>2140</v>
      </c>
      <c r="AJ9" s="32">
        <v>3968</v>
      </c>
      <c r="AK9" s="32">
        <v>8803</v>
      </c>
      <c r="AL9" s="32">
        <v>11027</v>
      </c>
      <c r="AM9" s="32">
        <v>12542</v>
      </c>
      <c r="AN9" s="32">
        <v>16453</v>
      </c>
      <c r="AO9" s="32">
        <v>19445</v>
      </c>
      <c r="AP9" s="32">
        <v>23025</v>
      </c>
      <c r="AQ9" s="32">
        <v>24644</v>
      </c>
      <c r="AR9" s="32">
        <v>28150</v>
      </c>
      <c r="AS9" s="32">
        <v>28250</v>
      </c>
      <c r="AT9" s="32">
        <v>28251</v>
      </c>
      <c r="AU9" s="32">
        <v>35026</v>
      </c>
      <c r="AV9" s="32">
        <v>42919</v>
      </c>
      <c r="AW9" s="32">
        <v>50274</v>
      </c>
      <c r="AX9" s="32">
        <v>58031</v>
      </c>
      <c r="AY9" s="32">
        <v>62572</v>
      </c>
      <c r="AZ9" s="32">
        <v>70010</v>
      </c>
      <c r="BA9" s="32">
        <v>78869</v>
      </c>
      <c r="BB9" s="32">
        <v>83383</v>
      </c>
      <c r="BC9" s="32">
        <v>86709</v>
      </c>
      <c r="BD9" s="32">
        <v>89621</v>
      </c>
      <c r="BE9" s="32">
        <v>94378</v>
      </c>
      <c r="BF9" s="32" t="s">
        <v>150</v>
      </c>
      <c r="BG9" s="32" t="s">
        <v>151</v>
      </c>
      <c r="BH9" s="32">
        <v>104741</v>
      </c>
      <c r="BI9" s="32">
        <v>114168</v>
      </c>
      <c r="BJ9" s="32" t="s">
        <v>152</v>
      </c>
      <c r="BK9" s="32">
        <v>119767</v>
      </c>
      <c r="BL9" s="32" t="s">
        <v>153</v>
      </c>
      <c r="BM9" s="32" t="s">
        <v>154</v>
      </c>
      <c r="BN9" s="32">
        <v>127837</v>
      </c>
      <c r="BO9" s="32">
        <v>132212</v>
      </c>
      <c r="BP9" s="32" t="s">
        <v>155</v>
      </c>
      <c r="BQ9" s="32" t="s">
        <v>156</v>
      </c>
      <c r="BR9" s="32">
        <v>135711</v>
      </c>
      <c r="BS9" s="32" t="s">
        <v>157</v>
      </c>
      <c r="BT9" s="32">
        <v>144228</v>
      </c>
      <c r="BU9" s="32">
        <v>149941</v>
      </c>
      <c r="BV9" s="32">
        <v>154467</v>
      </c>
      <c r="BW9" s="32" t="s">
        <v>158</v>
      </c>
      <c r="BX9" s="32" t="s">
        <v>159</v>
      </c>
      <c r="BY9" s="32">
        <v>158010</v>
      </c>
      <c r="BZ9" s="32">
        <v>159732</v>
      </c>
      <c r="CA9" s="32" t="s">
        <v>160</v>
      </c>
      <c r="CB9" s="32" t="s">
        <v>161</v>
      </c>
      <c r="CC9" s="32" t="s">
        <v>162</v>
      </c>
      <c r="CD9" s="115" t="s">
        <v>112</v>
      </c>
      <c r="CE9" s="4" t="s">
        <v>130</v>
      </c>
    </row>
    <row r="10" spans="1:83">
      <c r="A10" s="26"/>
      <c r="B10" s="21"/>
      <c r="C10" s="21"/>
      <c r="D10" s="110" t="s">
        <v>163</v>
      </c>
      <c r="E10" s="32" t="s">
        <v>98</v>
      </c>
      <c r="F10" s="26" t="s">
        <v>99</v>
      </c>
      <c r="G10" s="32" t="s">
        <v>164</v>
      </c>
      <c r="H10" s="32"/>
      <c r="I10" s="32"/>
      <c r="J10" s="22" t="s">
        <v>3158</v>
      </c>
      <c r="K10" s="23">
        <v>1</v>
      </c>
      <c r="L10" s="26" t="s">
        <v>3156</v>
      </c>
      <c r="M10" s="33"/>
      <c r="N10" s="33" t="s">
        <v>165</v>
      </c>
      <c r="O10" s="33"/>
      <c r="P10" s="26"/>
      <c r="Q10" s="26"/>
      <c r="R10" s="26"/>
      <c r="S10" s="35"/>
      <c r="T10" s="32"/>
      <c r="U10" s="32"/>
      <c r="V10" s="35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>
        <v>677612</v>
      </c>
      <c r="BB10" s="32">
        <v>678771</v>
      </c>
      <c r="BC10" s="32">
        <v>679923</v>
      </c>
      <c r="BD10" s="32">
        <v>681529</v>
      </c>
      <c r="BE10" s="32">
        <v>682452</v>
      </c>
      <c r="BF10" s="32" t="s">
        <v>166</v>
      </c>
      <c r="BG10" s="32" t="s">
        <v>167</v>
      </c>
      <c r="BH10" s="32">
        <v>683929</v>
      </c>
      <c r="BI10" s="32">
        <v>684788</v>
      </c>
      <c r="BJ10" s="32" t="s">
        <v>168</v>
      </c>
      <c r="BK10" s="32">
        <v>685315</v>
      </c>
      <c r="BL10" s="32" t="s">
        <v>169</v>
      </c>
      <c r="BM10" s="32" t="s">
        <v>170</v>
      </c>
      <c r="BN10" s="32">
        <v>686061</v>
      </c>
      <c r="BO10" s="32">
        <v>687335</v>
      </c>
      <c r="BP10" s="32" t="s">
        <v>171</v>
      </c>
      <c r="BQ10" s="32" t="s">
        <v>172</v>
      </c>
      <c r="BR10" s="32">
        <v>688285</v>
      </c>
      <c r="BS10" s="32" t="s">
        <v>173</v>
      </c>
      <c r="BT10" s="32">
        <v>688737</v>
      </c>
      <c r="BU10" s="32">
        <v>689251</v>
      </c>
      <c r="BV10" s="32">
        <v>690239</v>
      </c>
      <c r="BW10" s="32" t="s">
        <v>174</v>
      </c>
      <c r="BX10" s="32" t="s">
        <v>175</v>
      </c>
      <c r="BY10" s="32">
        <v>690388</v>
      </c>
      <c r="BZ10" s="32">
        <v>690442</v>
      </c>
      <c r="CA10" s="32" t="s">
        <v>176</v>
      </c>
      <c r="CB10" s="32" t="s">
        <v>177</v>
      </c>
      <c r="CC10" s="32" t="s">
        <v>178</v>
      </c>
      <c r="CD10" s="115" t="s">
        <v>112</v>
      </c>
      <c r="CE10" s="4" t="s">
        <v>179</v>
      </c>
    </row>
    <row r="11" spans="1:83">
      <c r="A11" s="26"/>
      <c r="B11" s="21"/>
      <c r="C11" s="21"/>
      <c r="D11" s="110" t="s">
        <v>180</v>
      </c>
      <c r="E11" s="32" t="s">
        <v>98</v>
      </c>
      <c r="F11" s="26" t="s">
        <v>99</v>
      </c>
      <c r="G11" s="32" t="s">
        <v>181</v>
      </c>
      <c r="H11" s="32"/>
      <c r="I11" s="32"/>
      <c r="J11" s="22" t="s">
        <v>3158</v>
      </c>
      <c r="K11" s="23">
        <v>1</v>
      </c>
      <c r="L11" s="26" t="s">
        <v>3156</v>
      </c>
      <c r="M11" s="33"/>
      <c r="N11" s="33" t="s">
        <v>182</v>
      </c>
      <c r="O11" s="33"/>
      <c r="P11" s="26"/>
      <c r="Q11" s="26"/>
      <c r="R11" s="26"/>
      <c r="S11" s="35"/>
      <c r="T11" s="32"/>
      <c r="U11" s="32"/>
      <c r="V11" s="35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>
        <v>629215</v>
      </c>
      <c r="BB11" s="32">
        <v>639751</v>
      </c>
      <c r="BC11" s="32">
        <v>646166</v>
      </c>
      <c r="BD11" s="32">
        <v>652737</v>
      </c>
      <c r="BE11" s="32">
        <v>659257</v>
      </c>
      <c r="BF11" s="32" t="s">
        <v>183</v>
      </c>
      <c r="BG11" s="32" t="s">
        <v>184</v>
      </c>
      <c r="BH11" s="32">
        <v>666381</v>
      </c>
      <c r="BI11" s="32">
        <v>671614</v>
      </c>
      <c r="BJ11" s="32" t="s">
        <v>185</v>
      </c>
      <c r="BK11" s="32">
        <v>677803</v>
      </c>
      <c r="BL11" s="32" t="s">
        <v>186</v>
      </c>
      <c r="BM11" s="32" t="s">
        <v>187</v>
      </c>
      <c r="BN11" s="32">
        <v>681670</v>
      </c>
      <c r="BO11" s="32">
        <v>689264</v>
      </c>
      <c r="BP11" s="32" t="s">
        <v>188</v>
      </c>
      <c r="BQ11" s="32" t="s">
        <v>189</v>
      </c>
      <c r="BR11" s="32">
        <v>693165</v>
      </c>
      <c r="BS11" s="32" t="s">
        <v>190</v>
      </c>
      <c r="BT11" s="32">
        <v>694958</v>
      </c>
      <c r="BU11" s="32">
        <v>697478</v>
      </c>
      <c r="BV11" s="32">
        <v>701569</v>
      </c>
      <c r="BW11" s="32" t="s">
        <v>191</v>
      </c>
      <c r="BX11" s="32" t="s">
        <v>192</v>
      </c>
      <c r="BY11" s="32">
        <v>703201</v>
      </c>
      <c r="BZ11" s="32">
        <v>705599</v>
      </c>
      <c r="CA11" s="32" t="s">
        <v>193</v>
      </c>
      <c r="CB11" s="32" t="s">
        <v>194</v>
      </c>
      <c r="CC11" s="32" t="s">
        <v>195</v>
      </c>
      <c r="CD11" s="115" t="s">
        <v>112</v>
      </c>
      <c r="CE11" s="4" t="s">
        <v>196</v>
      </c>
    </row>
    <row r="12" spans="1:83">
      <c r="A12" s="26"/>
      <c r="B12" s="21"/>
      <c r="C12" s="21"/>
      <c r="D12" s="110" t="s">
        <v>197</v>
      </c>
      <c r="E12" s="32" t="s">
        <v>98</v>
      </c>
      <c r="F12" s="26" t="s">
        <v>99</v>
      </c>
      <c r="G12" s="32" t="s">
        <v>198</v>
      </c>
      <c r="H12" s="32"/>
      <c r="I12" s="32"/>
      <c r="J12" s="22" t="s">
        <v>3158</v>
      </c>
      <c r="K12" s="23">
        <v>1</v>
      </c>
      <c r="L12" s="26" t="s">
        <v>199</v>
      </c>
      <c r="M12" s="33"/>
      <c r="N12" s="33" t="s">
        <v>200</v>
      </c>
      <c r="O12" s="33"/>
      <c r="P12" s="26"/>
      <c r="Q12" s="26"/>
      <c r="R12" s="26"/>
      <c r="S12" s="35"/>
      <c r="T12" s="32"/>
      <c r="U12" s="32"/>
      <c r="V12" s="35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>
        <v>211353</v>
      </c>
      <c r="AZ12" s="32">
        <v>211446</v>
      </c>
      <c r="BA12" s="32">
        <v>213033</v>
      </c>
      <c r="BB12" s="32">
        <v>213472</v>
      </c>
      <c r="BC12" s="32">
        <v>214158</v>
      </c>
      <c r="BD12" s="32">
        <v>214270</v>
      </c>
      <c r="BE12" s="32">
        <v>214271</v>
      </c>
      <c r="BF12" s="32" t="s">
        <v>201</v>
      </c>
      <c r="BG12" s="32" t="s">
        <v>202</v>
      </c>
      <c r="BH12" s="32">
        <v>215097</v>
      </c>
      <c r="BI12" s="32">
        <v>215157</v>
      </c>
      <c r="BJ12" s="32" t="s">
        <v>203</v>
      </c>
      <c r="BK12" s="32">
        <v>215163</v>
      </c>
      <c r="BL12" s="32" t="s">
        <v>204</v>
      </c>
      <c r="BM12" s="32" t="s">
        <v>205</v>
      </c>
      <c r="BN12" s="32">
        <v>215163</v>
      </c>
      <c r="BO12" s="32">
        <v>215163</v>
      </c>
      <c r="BP12" s="32" t="s">
        <v>206</v>
      </c>
      <c r="BQ12" s="32" t="s">
        <v>207</v>
      </c>
      <c r="BR12" s="32">
        <v>215163</v>
      </c>
      <c r="BS12" s="32" t="s">
        <v>208</v>
      </c>
      <c r="BT12" s="32">
        <v>215163</v>
      </c>
      <c r="BU12" s="32">
        <v>215163</v>
      </c>
      <c r="BV12" s="32">
        <v>215163</v>
      </c>
      <c r="BW12" s="32" t="s">
        <v>209</v>
      </c>
      <c r="BX12" s="32" t="s">
        <v>210</v>
      </c>
      <c r="BY12" s="32">
        <v>215163</v>
      </c>
      <c r="BZ12" s="32">
        <v>215163</v>
      </c>
      <c r="CA12" s="32" t="s">
        <v>211</v>
      </c>
      <c r="CB12" s="32" t="s">
        <v>212</v>
      </c>
      <c r="CC12" s="32" t="s">
        <v>213</v>
      </c>
      <c r="CD12" s="115" t="s">
        <v>112</v>
      </c>
      <c r="CE12" s="4" t="s">
        <v>214</v>
      </c>
    </row>
    <row r="13" spans="1:83">
      <c r="A13" s="26"/>
      <c r="B13" s="21"/>
      <c r="C13" s="21"/>
      <c r="D13" s="110" t="s">
        <v>215</v>
      </c>
      <c r="E13" s="32" t="s">
        <v>98</v>
      </c>
      <c r="F13" s="26" t="s">
        <v>99</v>
      </c>
      <c r="G13" s="32" t="s">
        <v>216</v>
      </c>
      <c r="H13" s="32"/>
      <c r="I13" s="32"/>
      <c r="J13" s="22" t="s">
        <v>3158</v>
      </c>
      <c r="K13" s="23">
        <v>1</v>
      </c>
      <c r="L13" s="26" t="s">
        <v>3156</v>
      </c>
      <c r="M13" s="33"/>
      <c r="N13" s="33" t="s">
        <v>217</v>
      </c>
      <c r="O13" s="33"/>
      <c r="P13" s="26"/>
      <c r="Q13" s="26"/>
      <c r="R13" s="26"/>
      <c r="S13" s="35"/>
      <c r="T13" s="32"/>
      <c r="U13" s="32"/>
      <c r="V13" s="35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>
        <v>17764</v>
      </c>
      <c r="BA13" s="32">
        <v>27281</v>
      </c>
      <c r="BB13" s="32">
        <v>38173</v>
      </c>
      <c r="BC13" s="32">
        <v>46564</v>
      </c>
      <c r="BD13" s="32">
        <v>53188</v>
      </c>
      <c r="BE13" s="32">
        <v>56651</v>
      </c>
      <c r="BF13" s="32" t="s">
        <v>218</v>
      </c>
      <c r="BG13" s="32" t="s">
        <v>219</v>
      </c>
      <c r="BH13" s="32">
        <v>63041</v>
      </c>
      <c r="BI13" s="32">
        <v>66936</v>
      </c>
      <c r="BJ13" s="32" t="s">
        <v>220</v>
      </c>
      <c r="BK13" s="32">
        <v>71093</v>
      </c>
      <c r="BL13" s="32" t="s">
        <v>221</v>
      </c>
      <c r="BM13" s="32" t="s">
        <v>222</v>
      </c>
      <c r="BN13" s="32">
        <v>77159</v>
      </c>
      <c r="BO13" s="32">
        <v>81276</v>
      </c>
      <c r="BP13" s="32" t="s">
        <v>223</v>
      </c>
      <c r="BQ13" s="32" t="s">
        <v>224</v>
      </c>
      <c r="BR13" s="32">
        <v>82959</v>
      </c>
      <c r="BS13" s="32" t="s">
        <v>225</v>
      </c>
      <c r="BT13" s="32">
        <v>89868</v>
      </c>
      <c r="BU13" s="32">
        <v>95492</v>
      </c>
      <c r="BV13" s="32">
        <v>98945</v>
      </c>
      <c r="BW13" s="32" t="s">
        <v>226</v>
      </c>
      <c r="BX13" s="32" t="s">
        <v>227</v>
      </c>
      <c r="BY13" s="32">
        <v>103555</v>
      </c>
      <c r="BZ13" s="32">
        <v>108516</v>
      </c>
      <c r="CA13" s="32" t="s">
        <v>228</v>
      </c>
      <c r="CB13" s="32" t="s">
        <v>229</v>
      </c>
      <c r="CC13" s="32" t="s">
        <v>230</v>
      </c>
      <c r="CD13" s="115" t="s">
        <v>112</v>
      </c>
      <c r="CE13" s="4" t="s">
        <v>231</v>
      </c>
    </row>
    <row r="14" spans="1:83">
      <c r="A14" s="26"/>
      <c r="B14" s="21"/>
      <c r="C14" s="21"/>
      <c r="D14" s="110" t="s">
        <v>232</v>
      </c>
      <c r="E14" s="32" t="s">
        <v>98</v>
      </c>
      <c r="F14" s="26" t="s">
        <v>99</v>
      </c>
      <c r="G14" s="32" t="s">
        <v>233</v>
      </c>
      <c r="H14" s="32"/>
      <c r="I14" s="32"/>
      <c r="J14" s="22" t="s">
        <v>3158</v>
      </c>
      <c r="K14" s="23">
        <v>1</v>
      </c>
      <c r="L14" s="26" t="s">
        <v>3156</v>
      </c>
      <c r="M14" s="33"/>
      <c r="N14" s="33" t="s">
        <v>234</v>
      </c>
      <c r="O14" s="33"/>
      <c r="P14" s="26"/>
      <c r="Q14" s="26"/>
      <c r="R14" s="26"/>
      <c r="S14" s="35"/>
      <c r="T14" s="32"/>
      <c r="U14" s="32"/>
      <c r="V14" s="35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>
        <v>172284</v>
      </c>
      <c r="BB14" s="32">
        <v>179306</v>
      </c>
      <c r="BC14" s="32">
        <v>187061</v>
      </c>
      <c r="BD14" s="32">
        <v>194858</v>
      </c>
      <c r="BE14" s="32">
        <v>204969</v>
      </c>
      <c r="BF14" s="32" t="s">
        <v>235</v>
      </c>
      <c r="BG14" s="32" t="s">
        <v>236</v>
      </c>
      <c r="BH14" s="32">
        <v>226654</v>
      </c>
      <c r="BI14" s="32">
        <v>233573</v>
      </c>
      <c r="BJ14" s="32" t="s">
        <v>237</v>
      </c>
      <c r="BK14" s="32">
        <v>239417</v>
      </c>
      <c r="BL14" s="32" t="s">
        <v>238</v>
      </c>
      <c r="BM14" s="32" t="s">
        <v>239</v>
      </c>
      <c r="BN14" s="32">
        <v>246800</v>
      </c>
      <c r="BO14" s="32">
        <v>251450</v>
      </c>
      <c r="BP14" s="32" t="s">
        <v>240</v>
      </c>
      <c r="BQ14" s="32" t="s">
        <v>241</v>
      </c>
      <c r="BR14" s="32">
        <v>253996</v>
      </c>
      <c r="BS14" s="32" t="s">
        <v>242</v>
      </c>
      <c r="BT14" s="32">
        <v>263806</v>
      </c>
      <c r="BU14" s="32">
        <v>268021</v>
      </c>
      <c r="BV14" s="32">
        <v>272783</v>
      </c>
      <c r="BW14" s="32" t="s">
        <v>243</v>
      </c>
      <c r="BX14" s="32" t="s">
        <v>244</v>
      </c>
      <c r="BY14" s="32">
        <v>277166</v>
      </c>
      <c r="BZ14" s="32">
        <v>281833</v>
      </c>
      <c r="CA14" s="32" t="s">
        <v>245</v>
      </c>
      <c r="CB14" s="32" t="s">
        <v>246</v>
      </c>
      <c r="CC14" s="32" t="s">
        <v>247</v>
      </c>
      <c r="CD14" s="115" t="s">
        <v>112</v>
      </c>
      <c r="CE14" s="4"/>
    </row>
    <row r="15" spans="1:83">
      <c r="A15" s="26">
        <v>32</v>
      </c>
      <c r="B15" s="21" t="s">
        <v>54</v>
      </c>
      <c r="C15" s="21"/>
      <c r="D15" s="110" t="s">
        <v>248</v>
      </c>
      <c r="E15" s="32" t="s">
        <v>249</v>
      </c>
      <c r="F15" s="26" t="s">
        <v>250</v>
      </c>
      <c r="G15" s="32" t="s">
        <v>251</v>
      </c>
      <c r="H15" s="32" t="s">
        <v>252</v>
      </c>
      <c r="I15" s="32"/>
      <c r="J15" s="22" t="s">
        <v>3158</v>
      </c>
      <c r="K15" s="23">
        <v>1</v>
      </c>
      <c r="L15" s="26" t="s">
        <v>3156</v>
      </c>
      <c r="M15" s="33"/>
      <c r="N15" s="33" t="s">
        <v>254</v>
      </c>
      <c r="O15" s="33"/>
      <c r="P15" s="26">
        <v>162988</v>
      </c>
      <c r="Q15" s="26"/>
      <c r="R15" s="26"/>
      <c r="S15" s="35">
        <v>2596</v>
      </c>
      <c r="T15" s="32">
        <v>7405</v>
      </c>
      <c r="U15" s="32">
        <v>15143</v>
      </c>
      <c r="V15" s="35"/>
      <c r="W15" s="32"/>
      <c r="X15" s="32">
        <v>0</v>
      </c>
      <c r="Y15" s="32">
        <v>7263</v>
      </c>
      <c r="Z15" s="32">
        <v>16167</v>
      </c>
      <c r="AA15" s="32">
        <v>26210</v>
      </c>
      <c r="AB15" s="32">
        <v>30761</v>
      </c>
      <c r="AC15" s="32">
        <v>38204</v>
      </c>
      <c r="AD15" s="32">
        <v>44931</v>
      </c>
      <c r="AE15" s="32">
        <v>51557</v>
      </c>
      <c r="AF15" s="32">
        <v>56326</v>
      </c>
      <c r="AG15" s="32">
        <v>62216</v>
      </c>
      <c r="AH15" s="32">
        <v>67333</v>
      </c>
      <c r="AI15" s="32">
        <v>72949</v>
      </c>
      <c r="AJ15" s="32">
        <v>77866</v>
      </c>
      <c r="AK15" s="32">
        <v>81804</v>
      </c>
      <c r="AL15" s="32">
        <v>86208</v>
      </c>
      <c r="AM15" s="32">
        <v>89740</v>
      </c>
      <c r="AN15" s="32">
        <v>93776</v>
      </c>
      <c r="AO15" s="32">
        <v>97849</v>
      </c>
      <c r="AP15" s="32">
        <v>100454</v>
      </c>
      <c r="AQ15" s="32">
        <v>105816</v>
      </c>
      <c r="AR15" s="32">
        <v>109836</v>
      </c>
      <c r="AS15" s="32">
        <v>113724</v>
      </c>
      <c r="AT15" s="32">
        <v>118232</v>
      </c>
      <c r="AU15" s="32">
        <v>121644</v>
      </c>
      <c r="AV15" s="32">
        <v>126090</v>
      </c>
      <c r="AW15" s="32">
        <v>128704</v>
      </c>
      <c r="AX15" s="32">
        <v>132551</v>
      </c>
      <c r="AY15" s="32">
        <v>136408</v>
      </c>
      <c r="AZ15" s="32">
        <v>140867</v>
      </c>
      <c r="BA15" s="32">
        <v>144544</v>
      </c>
      <c r="BB15" s="32">
        <v>148755</v>
      </c>
      <c r="BC15" s="32">
        <v>151659</v>
      </c>
      <c r="BD15" s="32">
        <v>155463</v>
      </c>
      <c r="BE15" s="32">
        <v>158888</v>
      </c>
      <c r="BF15" s="32" t="s">
        <v>255</v>
      </c>
      <c r="BG15" s="32" t="s">
        <v>256</v>
      </c>
      <c r="BH15" s="32">
        <v>163097</v>
      </c>
      <c r="BI15" s="32">
        <v>166825</v>
      </c>
      <c r="BJ15" s="32" t="s">
        <v>257</v>
      </c>
      <c r="BK15" s="32">
        <v>170035</v>
      </c>
      <c r="BL15" s="32" t="s">
        <v>258</v>
      </c>
      <c r="BM15" s="32" t="s">
        <v>259</v>
      </c>
      <c r="BN15" s="32">
        <v>173804</v>
      </c>
      <c r="BO15" s="32">
        <v>177694</v>
      </c>
      <c r="BP15" s="32" t="s">
        <v>260</v>
      </c>
      <c r="BQ15" s="32" t="s">
        <v>261</v>
      </c>
      <c r="BR15" s="32">
        <v>181817</v>
      </c>
      <c r="BS15" s="32" t="s">
        <v>262</v>
      </c>
      <c r="BT15" s="32">
        <v>184863</v>
      </c>
      <c r="BU15" s="32">
        <v>189644</v>
      </c>
      <c r="BV15" s="32">
        <v>193843</v>
      </c>
      <c r="BW15" s="32" t="s">
        <v>263</v>
      </c>
      <c r="BX15" s="32" t="s">
        <v>264</v>
      </c>
      <c r="BY15" s="32">
        <v>196715</v>
      </c>
      <c r="BZ15" s="32">
        <v>198659</v>
      </c>
      <c r="CA15" s="32" t="s">
        <v>265</v>
      </c>
      <c r="CB15" s="32" t="s">
        <v>266</v>
      </c>
      <c r="CC15" s="32" t="s">
        <v>267</v>
      </c>
      <c r="CD15" s="115" t="s">
        <v>53</v>
      </c>
      <c r="CE15" s="4" t="s">
        <v>268</v>
      </c>
    </row>
    <row r="16" spans="1:83">
      <c r="A16" s="26"/>
      <c r="B16" s="21"/>
      <c r="C16" s="21"/>
      <c r="D16" s="110" t="s">
        <v>269</v>
      </c>
      <c r="E16" s="32" t="s">
        <v>270</v>
      </c>
      <c r="F16" s="26" t="s">
        <v>271</v>
      </c>
      <c r="G16" s="32" t="s">
        <v>272</v>
      </c>
      <c r="H16" s="32"/>
      <c r="I16" s="32"/>
      <c r="J16" s="22" t="s">
        <v>3158</v>
      </c>
      <c r="K16" s="23">
        <v>1</v>
      </c>
      <c r="L16" s="26" t="s">
        <v>61</v>
      </c>
      <c r="M16" s="33"/>
      <c r="N16" s="33" t="s">
        <v>273</v>
      </c>
      <c r="O16" s="33"/>
      <c r="P16" s="26"/>
      <c r="Q16" s="26"/>
      <c r="R16" s="26"/>
      <c r="S16" s="33"/>
      <c r="T16" s="32"/>
      <c r="U16" s="32"/>
      <c r="V16" s="35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7">
        <v>7754</v>
      </c>
      <c r="AW16" s="37">
        <v>15224</v>
      </c>
      <c r="AX16" s="37">
        <v>25979</v>
      </c>
      <c r="AY16" s="37">
        <v>32950</v>
      </c>
      <c r="AZ16" s="37">
        <v>38811</v>
      </c>
      <c r="BA16" s="37">
        <v>40811</v>
      </c>
      <c r="BB16" s="37">
        <v>69395</v>
      </c>
      <c r="BC16" s="37">
        <v>75719</v>
      </c>
      <c r="BD16" s="37">
        <v>84517</v>
      </c>
      <c r="BE16" s="37">
        <v>92188</v>
      </c>
      <c r="BF16" s="37" t="s">
        <v>274</v>
      </c>
      <c r="BG16" s="37" t="s">
        <v>275</v>
      </c>
      <c r="BH16" s="37">
        <v>99509</v>
      </c>
      <c r="BI16" s="37">
        <v>106151</v>
      </c>
      <c r="BJ16" s="37" t="s">
        <v>276</v>
      </c>
      <c r="BK16" s="37">
        <v>110302</v>
      </c>
      <c r="BL16" s="37" t="s">
        <v>277</v>
      </c>
      <c r="BM16" s="37" t="s">
        <v>278</v>
      </c>
      <c r="BN16" s="37">
        <v>116746</v>
      </c>
      <c r="BO16" s="37">
        <v>124751</v>
      </c>
      <c r="BP16" s="37" t="s">
        <v>279</v>
      </c>
      <c r="BQ16" s="37" t="s">
        <v>280</v>
      </c>
      <c r="BR16" s="37">
        <v>134503</v>
      </c>
      <c r="BS16" s="37" t="s">
        <v>281</v>
      </c>
      <c r="BT16" s="37">
        <v>140405</v>
      </c>
      <c r="BU16" s="37">
        <v>146077</v>
      </c>
      <c r="BV16" s="37">
        <v>155588</v>
      </c>
      <c r="BW16" s="37" t="s">
        <v>282</v>
      </c>
      <c r="BX16" s="37" t="s">
        <v>283</v>
      </c>
      <c r="BY16" s="37">
        <v>165127</v>
      </c>
      <c r="BZ16" s="37">
        <v>171330</v>
      </c>
      <c r="CA16" s="37" t="s">
        <v>284</v>
      </c>
      <c r="CB16" s="37" t="s">
        <v>285</v>
      </c>
      <c r="CC16" s="37" t="s">
        <v>286</v>
      </c>
      <c r="CD16" s="115" t="s">
        <v>53</v>
      </c>
      <c r="CE16" s="4" t="s">
        <v>287</v>
      </c>
    </row>
    <row r="17" spans="1:85">
      <c r="A17" s="26"/>
      <c r="B17" s="21"/>
      <c r="C17" s="21"/>
      <c r="D17" s="110" t="s">
        <v>288</v>
      </c>
      <c r="E17" s="32" t="s">
        <v>289</v>
      </c>
      <c r="F17" s="26" t="s">
        <v>290</v>
      </c>
      <c r="G17" s="32" t="s">
        <v>291</v>
      </c>
      <c r="H17" s="32"/>
      <c r="I17" s="32"/>
      <c r="J17" s="22" t="s">
        <v>3158</v>
      </c>
      <c r="K17" s="23">
        <v>1</v>
      </c>
      <c r="L17" s="26" t="s">
        <v>3156</v>
      </c>
      <c r="M17" s="33"/>
      <c r="N17" s="33" t="s">
        <v>292</v>
      </c>
      <c r="O17" s="33"/>
      <c r="P17" s="26"/>
      <c r="Q17" s="26"/>
      <c r="R17" s="141"/>
      <c r="S17" s="35"/>
      <c r="T17" s="32"/>
      <c r="U17" s="32"/>
      <c r="V17" s="35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>
        <v>228183</v>
      </c>
      <c r="AZ17" s="32">
        <v>243092</v>
      </c>
      <c r="BA17" s="32">
        <v>253092</v>
      </c>
      <c r="BB17" s="32">
        <v>270437</v>
      </c>
      <c r="BC17" s="32">
        <v>280437</v>
      </c>
      <c r="BD17" s="32">
        <v>283038</v>
      </c>
      <c r="BE17" s="32">
        <v>291109</v>
      </c>
      <c r="BF17" s="32" t="s">
        <v>293</v>
      </c>
      <c r="BG17" s="32" t="s">
        <v>294</v>
      </c>
      <c r="BH17" s="32">
        <v>301109</v>
      </c>
      <c r="BI17" s="32">
        <v>301109</v>
      </c>
      <c r="BJ17" s="32" t="s">
        <v>295</v>
      </c>
      <c r="BK17" s="32">
        <v>311109</v>
      </c>
      <c r="BL17" s="32" t="s">
        <v>296</v>
      </c>
      <c r="BM17" s="32" t="s">
        <v>297</v>
      </c>
      <c r="BN17" s="32">
        <v>316109</v>
      </c>
      <c r="BO17" s="32">
        <v>316109</v>
      </c>
      <c r="BP17" s="32" t="s">
        <v>298</v>
      </c>
      <c r="BQ17" s="32" t="s">
        <v>299</v>
      </c>
      <c r="BR17" s="32">
        <v>316109</v>
      </c>
      <c r="BS17" s="32" t="s">
        <v>300</v>
      </c>
      <c r="BT17" s="32">
        <v>316109</v>
      </c>
      <c r="BU17" s="32">
        <v>300775</v>
      </c>
      <c r="BV17" s="32">
        <v>303424</v>
      </c>
      <c r="BW17" s="32" t="s">
        <v>301</v>
      </c>
      <c r="BX17" s="32" t="s">
        <v>302</v>
      </c>
      <c r="BY17" s="32">
        <v>305469</v>
      </c>
      <c r="BZ17" s="32">
        <v>308436</v>
      </c>
      <c r="CA17" s="32" t="s">
        <v>303</v>
      </c>
      <c r="CB17" s="32" t="s">
        <v>304</v>
      </c>
      <c r="CC17" s="32" t="s">
        <v>305</v>
      </c>
      <c r="CD17" s="115" t="s">
        <v>95</v>
      </c>
      <c r="CE17" s="39" t="s">
        <v>306</v>
      </c>
    </row>
    <row r="18" spans="1:85">
      <c r="A18" s="19"/>
      <c r="B18" s="20"/>
      <c r="C18" s="20"/>
      <c r="D18" s="110" t="s">
        <v>307</v>
      </c>
      <c r="E18" s="22" t="s">
        <v>308</v>
      </c>
      <c r="F18" s="23" t="s">
        <v>309</v>
      </c>
      <c r="G18" s="22" t="s">
        <v>310</v>
      </c>
      <c r="H18" s="22"/>
      <c r="I18" s="22"/>
      <c r="J18" s="22" t="s">
        <v>3158</v>
      </c>
      <c r="K18" s="23">
        <v>1</v>
      </c>
      <c r="L18" s="26" t="s">
        <v>61</v>
      </c>
      <c r="M18" s="24"/>
      <c r="N18" s="24" t="s">
        <v>311</v>
      </c>
      <c r="O18" s="40"/>
      <c r="P18" s="19"/>
      <c r="Q18" s="19"/>
      <c r="R18" s="19"/>
      <c r="S18" s="41"/>
      <c r="T18" s="32"/>
      <c r="U18" s="32"/>
      <c r="V18" s="35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>
        <v>3144</v>
      </c>
      <c r="AO18" s="32">
        <v>7483</v>
      </c>
      <c r="AP18" s="32">
        <v>11233</v>
      </c>
      <c r="AQ18" s="32">
        <v>14513</v>
      </c>
      <c r="AR18" s="32">
        <v>16323</v>
      </c>
      <c r="AS18" s="32">
        <v>18851</v>
      </c>
      <c r="AT18" s="32">
        <v>22452</v>
      </c>
      <c r="AU18" s="32">
        <v>25411</v>
      </c>
      <c r="AV18" s="32">
        <v>30230</v>
      </c>
      <c r="AW18" s="32">
        <v>38766</v>
      </c>
      <c r="AX18" s="32">
        <v>54611</v>
      </c>
      <c r="AY18" s="32">
        <v>58191</v>
      </c>
      <c r="AZ18" s="32">
        <v>62993</v>
      </c>
      <c r="BA18" s="32">
        <v>68219</v>
      </c>
      <c r="BB18" s="32">
        <v>70604</v>
      </c>
      <c r="BC18" s="32">
        <v>74266</v>
      </c>
      <c r="BD18" s="32">
        <v>77190</v>
      </c>
      <c r="BE18" s="32">
        <v>80262</v>
      </c>
      <c r="BF18" s="32" t="s">
        <v>312</v>
      </c>
      <c r="BG18" s="32" t="s">
        <v>313</v>
      </c>
      <c r="BH18" s="32">
        <v>83324</v>
      </c>
      <c r="BI18" s="32">
        <v>23899</v>
      </c>
      <c r="BJ18" s="32" t="s">
        <v>314</v>
      </c>
      <c r="BK18" s="32">
        <v>27440</v>
      </c>
      <c r="BL18" s="32" t="s">
        <v>315</v>
      </c>
      <c r="BM18" s="32" t="s">
        <v>316</v>
      </c>
      <c r="BN18" s="32">
        <v>41300</v>
      </c>
      <c r="BO18" s="32">
        <v>1805</v>
      </c>
      <c r="BP18" s="32" t="s">
        <v>317</v>
      </c>
      <c r="BQ18" s="32" t="s">
        <v>318</v>
      </c>
      <c r="BR18" s="32">
        <v>5885</v>
      </c>
      <c r="BS18" s="32" t="s">
        <v>319</v>
      </c>
      <c r="BT18" s="32">
        <v>11353</v>
      </c>
      <c r="BU18" s="32">
        <v>16503</v>
      </c>
      <c r="BV18" s="32">
        <v>20092</v>
      </c>
      <c r="BW18" s="32" t="s">
        <v>320</v>
      </c>
      <c r="BX18" s="32" t="s">
        <v>321</v>
      </c>
      <c r="BY18" s="32">
        <v>24226</v>
      </c>
      <c r="BZ18" s="32">
        <v>27822</v>
      </c>
      <c r="CA18" s="32" t="s">
        <v>322</v>
      </c>
      <c r="CB18" s="32" t="s">
        <v>323</v>
      </c>
      <c r="CC18" s="32" t="s">
        <v>324</v>
      </c>
      <c r="CD18" s="115" t="s">
        <v>53</v>
      </c>
      <c r="CE18" s="42" t="s">
        <v>325</v>
      </c>
    </row>
    <row r="19" spans="1:85">
      <c r="A19" s="26"/>
      <c r="B19" s="21"/>
      <c r="C19" s="21"/>
      <c r="D19" s="110" t="s">
        <v>326</v>
      </c>
      <c r="E19" s="32" t="s">
        <v>327</v>
      </c>
      <c r="F19" s="26" t="s">
        <v>328</v>
      </c>
      <c r="G19" s="32" t="s">
        <v>329</v>
      </c>
      <c r="H19" s="32"/>
      <c r="I19" s="32"/>
      <c r="J19" s="32" t="s">
        <v>3160</v>
      </c>
      <c r="K19" s="23">
        <v>1</v>
      </c>
      <c r="L19" s="26" t="s">
        <v>330</v>
      </c>
      <c r="M19" s="33"/>
      <c r="N19" s="33" t="s">
        <v>331</v>
      </c>
      <c r="O19" s="33"/>
      <c r="P19" s="43"/>
      <c r="Q19" s="26"/>
      <c r="R19" s="26"/>
      <c r="S19" s="35"/>
      <c r="T19" s="32"/>
      <c r="U19" s="32"/>
      <c r="V19" s="35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>
        <v>1489</v>
      </c>
      <c r="BJ19" s="32"/>
      <c r="BK19" s="32">
        <v>3962</v>
      </c>
      <c r="BL19" s="32" t="s">
        <v>332</v>
      </c>
      <c r="BM19" s="32" t="s">
        <v>333</v>
      </c>
      <c r="BN19" s="32">
        <v>9067</v>
      </c>
      <c r="BO19" s="32">
        <v>14856</v>
      </c>
      <c r="BP19" s="32" t="s">
        <v>334</v>
      </c>
      <c r="BQ19" s="32" t="s">
        <v>335</v>
      </c>
      <c r="BR19" s="32">
        <v>20726</v>
      </c>
      <c r="BS19" s="32" t="s">
        <v>336</v>
      </c>
      <c r="BT19" s="32">
        <v>26368</v>
      </c>
      <c r="BU19" s="32">
        <v>31403</v>
      </c>
      <c r="BV19" s="32">
        <v>38720</v>
      </c>
      <c r="BW19" s="32" t="s">
        <v>337</v>
      </c>
      <c r="BX19" s="32" t="s">
        <v>338</v>
      </c>
      <c r="BY19" s="32">
        <v>45679</v>
      </c>
      <c r="BZ19" s="32">
        <v>49679</v>
      </c>
      <c r="CA19" s="32" t="s">
        <v>339</v>
      </c>
      <c r="CB19" s="32" t="s">
        <v>340</v>
      </c>
      <c r="CC19" s="32" t="s">
        <v>341</v>
      </c>
      <c r="CD19" s="115" t="s">
        <v>32</v>
      </c>
      <c r="CE19" s="42"/>
    </row>
    <row r="20" spans="1:85">
      <c r="A20" s="26"/>
      <c r="B20" s="21"/>
      <c r="C20" s="21"/>
      <c r="D20" s="110" t="s">
        <v>342</v>
      </c>
      <c r="E20" s="32" t="s">
        <v>327</v>
      </c>
      <c r="F20" s="26" t="s">
        <v>328</v>
      </c>
      <c r="G20" s="32" t="s">
        <v>329</v>
      </c>
      <c r="H20" s="32"/>
      <c r="I20" s="32"/>
      <c r="J20" s="32" t="s">
        <v>3160</v>
      </c>
      <c r="K20" s="23">
        <v>1</v>
      </c>
      <c r="L20" s="26" t="s">
        <v>330</v>
      </c>
      <c r="M20" s="33"/>
      <c r="N20" s="33" t="s">
        <v>343</v>
      </c>
      <c r="O20" s="33"/>
      <c r="P20" s="43"/>
      <c r="Q20" s="26"/>
      <c r="R20" s="26"/>
      <c r="S20" s="35"/>
      <c r="T20" s="32"/>
      <c r="U20" s="32"/>
      <c r="V20" s="35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>
        <v>2499</v>
      </c>
      <c r="BI20" s="32">
        <v>4519</v>
      </c>
      <c r="BJ20" s="32" t="s">
        <v>344</v>
      </c>
      <c r="BK20" s="32">
        <v>5764</v>
      </c>
      <c r="BL20" s="32" t="s">
        <v>345</v>
      </c>
      <c r="BM20" s="32" t="s">
        <v>346</v>
      </c>
      <c r="BN20" s="32">
        <v>8170</v>
      </c>
      <c r="BO20" s="32">
        <v>11273</v>
      </c>
      <c r="BP20" s="32" t="s">
        <v>347</v>
      </c>
      <c r="BQ20" s="32" t="s">
        <v>348</v>
      </c>
      <c r="BR20" s="32">
        <v>13421</v>
      </c>
      <c r="BS20" s="32" t="s">
        <v>349</v>
      </c>
      <c r="BT20" s="32">
        <v>15872</v>
      </c>
      <c r="BU20" s="32">
        <v>17536</v>
      </c>
      <c r="BV20" s="32">
        <v>20100</v>
      </c>
      <c r="BW20" s="32" t="s">
        <v>350</v>
      </c>
      <c r="BX20" s="32" t="s">
        <v>351</v>
      </c>
      <c r="BY20" s="32">
        <v>21941</v>
      </c>
      <c r="BZ20" s="32">
        <v>23141</v>
      </c>
      <c r="CA20" s="32" t="s">
        <v>352</v>
      </c>
      <c r="CB20" s="32" t="s">
        <v>353</v>
      </c>
      <c r="CC20" s="32" t="s">
        <v>354</v>
      </c>
      <c r="CD20" s="115" t="s">
        <v>32</v>
      </c>
      <c r="CE20" s="4"/>
      <c r="CG20" s="44"/>
    </row>
    <row r="21" spans="1:85">
      <c r="A21" s="26"/>
      <c r="B21" s="21"/>
      <c r="C21" s="21"/>
      <c r="D21" s="110" t="s">
        <v>355</v>
      </c>
      <c r="E21" s="32" t="s">
        <v>327</v>
      </c>
      <c r="F21" s="26" t="s">
        <v>328</v>
      </c>
      <c r="G21" s="32" t="s">
        <v>329</v>
      </c>
      <c r="H21" s="32"/>
      <c r="I21" s="32"/>
      <c r="J21" s="121" t="s">
        <v>3158</v>
      </c>
      <c r="K21" s="23">
        <v>1</v>
      </c>
      <c r="L21" s="26" t="s">
        <v>61</v>
      </c>
      <c r="M21" s="33"/>
      <c r="N21" s="33" t="s">
        <v>356</v>
      </c>
      <c r="O21" s="33"/>
      <c r="P21" s="43"/>
      <c r="Q21" s="26"/>
      <c r="R21" s="26"/>
      <c r="S21" s="35"/>
      <c r="T21" s="32"/>
      <c r="U21" s="32"/>
      <c r="V21" s="35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v>2486</v>
      </c>
      <c r="AN21" s="32">
        <v>4569</v>
      </c>
      <c r="AO21" s="32">
        <v>6732</v>
      </c>
      <c r="AP21" s="32">
        <v>1272</v>
      </c>
      <c r="AQ21" s="32">
        <v>3062</v>
      </c>
      <c r="AR21" s="32">
        <v>4824</v>
      </c>
      <c r="AS21" s="32">
        <v>6865</v>
      </c>
      <c r="AT21" s="32">
        <v>7913</v>
      </c>
      <c r="AU21" s="32">
        <v>10320</v>
      </c>
      <c r="AV21" s="32">
        <v>13147</v>
      </c>
      <c r="AW21" s="32">
        <v>14599</v>
      </c>
      <c r="AX21" s="32">
        <v>16424</v>
      </c>
      <c r="AY21" s="32">
        <v>18252</v>
      </c>
      <c r="AZ21" s="32">
        <v>20655</v>
      </c>
      <c r="BA21" s="32">
        <v>23478</v>
      </c>
      <c r="BB21" s="32">
        <v>25549</v>
      </c>
      <c r="BC21" s="32">
        <v>28235</v>
      </c>
      <c r="BD21" s="32">
        <v>29290</v>
      </c>
      <c r="BE21" s="32">
        <v>30308</v>
      </c>
      <c r="BF21" s="32" t="s">
        <v>357</v>
      </c>
      <c r="BG21" s="32" t="s">
        <v>358</v>
      </c>
      <c r="BH21" s="32">
        <v>31429</v>
      </c>
      <c r="BI21" s="32">
        <v>32018</v>
      </c>
      <c r="BJ21" s="32" t="s">
        <v>359</v>
      </c>
      <c r="BK21" s="32">
        <v>32396</v>
      </c>
      <c r="BL21" s="32" t="s">
        <v>360</v>
      </c>
      <c r="BM21" s="32" t="s">
        <v>361</v>
      </c>
      <c r="BN21" s="32">
        <v>33512</v>
      </c>
      <c r="BO21" s="32">
        <v>34088</v>
      </c>
      <c r="BP21" s="32" t="s">
        <v>362</v>
      </c>
      <c r="BQ21" s="32" t="s">
        <v>363</v>
      </c>
      <c r="BR21" s="32">
        <v>34739</v>
      </c>
      <c r="BS21" s="32" t="s">
        <v>364</v>
      </c>
      <c r="BT21" s="32">
        <v>35099</v>
      </c>
      <c r="BU21" s="32">
        <v>35111</v>
      </c>
      <c r="BV21" s="32">
        <v>35112</v>
      </c>
      <c r="BW21" s="32" t="s">
        <v>365</v>
      </c>
      <c r="BX21" s="32" t="s">
        <v>366</v>
      </c>
      <c r="BY21" s="32">
        <v>35113</v>
      </c>
      <c r="BZ21" s="32">
        <v>35113</v>
      </c>
      <c r="CA21" s="32" t="s">
        <v>367</v>
      </c>
      <c r="CB21" s="32" t="s">
        <v>368</v>
      </c>
      <c r="CC21" s="32" t="s">
        <v>369</v>
      </c>
      <c r="CD21" s="115" t="s">
        <v>32</v>
      </c>
      <c r="CE21" s="4" t="s">
        <v>370</v>
      </c>
    </row>
    <row r="22" spans="1:85">
      <c r="A22" s="26"/>
      <c r="B22" s="21"/>
      <c r="C22" s="21"/>
      <c r="D22" s="110" t="s">
        <v>371</v>
      </c>
      <c r="E22" s="32" t="s">
        <v>327</v>
      </c>
      <c r="F22" s="26" t="s">
        <v>328</v>
      </c>
      <c r="G22" s="32" t="s">
        <v>372</v>
      </c>
      <c r="H22" s="32"/>
      <c r="I22" s="32"/>
      <c r="J22" s="121" t="s">
        <v>3158</v>
      </c>
      <c r="K22" s="23">
        <v>1</v>
      </c>
      <c r="L22" s="26" t="s">
        <v>3156</v>
      </c>
      <c r="M22" s="33"/>
      <c r="N22" s="33" t="s">
        <v>373</v>
      </c>
      <c r="O22" s="33"/>
      <c r="P22" s="26"/>
      <c r="Q22" s="26"/>
      <c r="R22" s="26"/>
      <c r="S22" s="35"/>
      <c r="T22" s="32"/>
      <c r="U22" s="32"/>
      <c r="V22" s="35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>
        <v>6197</v>
      </c>
      <c r="AO22" s="32">
        <v>19783</v>
      </c>
      <c r="AP22" s="32">
        <v>41239</v>
      </c>
      <c r="AQ22" s="32">
        <v>64728</v>
      </c>
      <c r="AR22" s="32">
        <v>78097</v>
      </c>
      <c r="AS22" s="32">
        <v>99391</v>
      </c>
      <c r="AT22" s="32">
        <v>125476</v>
      </c>
      <c r="AU22" s="32">
        <v>152089</v>
      </c>
      <c r="AV22" s="32">
        <v>176957</v>
      </c>
      <c r="AW22" s="32">
        <v>192865</v>
      </c>
      <c r="AX22" s="32">
        <v>215376</v>
      </c>
      <c r="AY22" s="32">
        <v>232957</v>
      </c>
      <c r="AZ22" s="32">
        <v>257670</v>
      </c>
      <c r="BA22" s="32">
        <v>276432</v>
      </c>
      <c r="BB22" s="32">
        <v>299203</v>
      </c>
      <c r="BC22" s="32">
        <v>317485</v>
      </c>
      <c r="BD22" s="32">
        <v>330150</v>
      </c>
      <c r="BE22" s="32">
        <v>354886</v>
      </c>
      <c r="BF22" s="32" t="s">
        <v>374</v>
      </c>
      <c r="BG22" s="32" t="s">
        <v>375</v>
      </c>
      <c r="BH22" s="32">
        <v>372185</v>
      </c>
      <c r="BI22" s="32">
        <v>385535</v>
      </c>
      <c r="BJ22" s="32" t="s">
        <v>376</v>
      </c>
      <c r="BK22" s="32">
        <v>398711</v>
      </c>
      <c r="BL22" s="32" t="s">
        <v>377</v>
      </c>
      <c r="BM22" s="32" t="s">
        <v>378</v>
      </c>
      <c r="BN22" s="32">
        <v>417632</v>
      </c>
      <c r="BO22" s="32">
        <v>433410</v>
      </c>
      <c r="BP22" s="32" t="s">
        <v>379</v>
      </c>
      <c r="BQ22" s="32" t="s">
        <v>380</v>
      </c>
      <c r="BR22" s="32">
        <v>449153</v>
      </c>
      <c r="BS22" s="32" t="s">
        <v>381</v>
      </c>
      <c r="BT22" s="32">
        <v>463115</v>
      </c>
      <c r="BU22" s="32">
        <v>476370</v>
      </c>
      <c r="BV22" s="32">
        <v>494502</v>
      </c>
      <c r="BW22" s="32" t="s">
        <v>382</v>
      </c>
      <c r="BX22" s="32" t="s">
        <v>383</v>
      </c>
      <c r="BY22" s="32">
        <v>512956</v>
      </c>
      <c r="BZ22" s="32">
        <v>526202</v>
      </c>
      <c r="CA22" s="32" t="s">
        <v>384</v>
      </c>
      <c r="CB22" s="32" t="s">
        <v>385</v>
      </c>
      <c r="CC22" s="32" t="s">
        <v>386</v>
      </c>
      <c r="CD22" s="115" t="s">
        <v>95</v>
      </c>
      <c r="CE22" s="42" t="s">
        <v>387</v>
      </c>
    </row>
    <row r="23" spans="1:85">
      <c r="A23" s="26"/>
      <c r="B23" s="21"/>
      <c r="C23" s="21"/>
      <c r="D23" s="110" t="s">
        <v>388</v>
      </c>
      <c r="E23" s="32" t="s">
        <v>327</v>
      </c>
      <c r="F23" s="26" t="s">
        <v>328</v>
      </c>
      <c r="G23" s="32" t="s">
        <v>389</v>
      </c>
      <c r="H23" s="32"/>
      <c r="I23" s="32"/>
      <c r="J23" s="121" t="s">
        <v>3158</v>
      </c>
      <c r="K23" s="23">
        <v>1</v>
      </c>
      <c r="L23" s="26" t="s">
        <v>3156</v>
      </c>
      <c r="M23" s="33"/>
      <c r="N23" s="33" t="s">
        <v>390</v>
      </c>
      <c r="O23" s="33"/>
      <c r="P23" s="26"/>
      <c r="Q23" s="26"/>
      <c r="R23" s="26"/>
      <c r="S23" s="35"/>
      <c r="T23" s="32"/>
      <c r="U23" s="32"/>
      <c r="V23" s="35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133678</v>
      </c>
      <c r="BO23" s="32">
        <v>160305</v>
      </c>
      <c r="BP23" s="32"/>
      <c r="BQ23" s="32" t="s">
        <v>391</v>
      </c>
      <c r="BR23" s="32">
        <v>197185</v>
      </c>
      <c r="BS23" s="32" t="s">
        <v>392</v>
      </c>
      <c r="BT23" s="32">
        <v>216644</v>
      </c>
      <c r="BU23" s="32">
        <v>227570</v>
      </c>
      <c r="BV23" s="32">
        <v>234902</v>
      </c>
      <c r="BW23" s="32" t="s">
        <v>393</v>
      </c>
      <c r="BX23" s="32" t="s">
        <v>394</v>
      </c>
      <c r="BY23" s="32">
        <v>257166</v>
      </c>
      <c r="BZ23" s="32">
        <v>282921</v>
      </c>
      <c r="CA23" s="32" t="s">
        <v>395</v>
      </c>
      <c r="CB23" s="32" t="s">
        <v>396</v>
      </c>
      <c r="CC23" s="32" t="s">
        <v>397</v>
      </c>
      <c r="CD23" s="115" t="s">
        <v>95</v>
      </c>
      <c r="CE23" s="42" t="s">
        <v>398</v>
      </c>
    </row>
    <row r="24" spans="1:85">
      <c r="A24" s="26"/>
      <c r="B24" s="21"/>
      <c r="C24" s="21"/>
      <c r="D24" s="110" t="s">
        <v>399</v>
      </c>
      <c r="E24" s="32" t="s">
        <v>327</v>
      </c>
      <c r="F24" s="26" t="s">
        <v>328</v>
      </c>
      <c r="G24" s="32" t="s">
        <v>400</v>
      </c>
      <c r="H24" s="32" t="s">
        <v>401</v>
      </c>
      <c r="I24" s="32" t="s">
        <v>402</v>
      </c>
      <c r="J24" s="121" t="s">
        <v>3158</v>
      </c>
      <c r="K24" s="23">
        <v>1</v>
      </c>
      <c r="L24" s="26" t="s">
        <v>3156</v>
      </c>
      <c r="M24" s="33"/>
      <c r="N24" s="33" t="s">
        <v>403</v>
      </c>
      <c r="O24" s="33"/>
      <c r="P24" s="26"/>
      <c r="Q24" s="26"/>
      <c r="R24" s="26"/>
      <c r="S24" s="35"/>
      <c r="T24" s="32"/>
      <c r="U24" s="32"/>
      <c r="V24" s="35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>
        <v>4219</v>
      </c>
      <c r="AI24" s="32">
        <v>18080</v>
      </c>
      <c r="AJ24" s="32">
        <v>28710</v>
      </c>
      <c r="AK24" s="32">
        <v>44113</v>
      </c>
      <c r="AL24" s="32">
        <v>74070</v>
      </c>
      <c r="AM24" s="32">
        <v>93360</v>
      </c>
      <c r="AN24" s="32">
        <v>107098</v>
      </c>
      <c r="AO24" s="32">
        <v>120676</v>
      </c>
      <c r="AP24" s="32">
        <v>140980</v>
      </c>
      <c r="AQ24" s="32">
        <v>156614</v>
      </c>
      <c r="AR24" s="32">
        <v>168133</v>
      </c>
      <c r="AS24" s="32">
        <v>179658</v>
      </c>
      <c r="AT24" s="32">
        <v>196801</v>
      </c>
      <c r="AU24" s="32">
        <v>210032</v>
      </c>
      <c r="AV24" s="32">
        <v>224047</v>
      </c>
      <c r="AW24" s="32">
        <v>233286</v>
      </c>
      <c r="AX24" s="32">
        <v>247502</v>
      </c>
      <c r="AY24" s="32">
        <v>256081</v>
      </c>
      <c r="AZ24" s="32">
        <v>269000</v>
      </c>
      <c r="BA24" s="32">
        <v>276057</v>
      </c>
      <c r="BB24" s="32">
        <v>287020</v>
      </c>
      <c r="BC24" s="32">
        <v>301088</v>
      </c>
      <c r="BD24" s="32">
        <v>308712</v>
      </c>
      <c r="BE24" s="32">
        <v>326151</v>
      </c>
      <c r="BF24" s="32" t="s">
        <v>404</v>
      </c>
      <c r="BG24" s="32" t="s">
        <v>405</v>
      </c>
      <c r="BH24" s="32">
        <v>337608</v>
      </c>
      <c r="BI24" s="32">
        <v>354629</v>
      </c>
      <c r="BJ24" s="32" t="s">
        <v>406</v>
      </c>
      <c r="BK24" s="32">
        <v>376073</v>
      </c>
      <c r="BL24" s="32" t="s">
        <v>407</v>
      </c>
      <c r="BM24" s="32" t="s">
        <v>408</v>
      </c>
      <c r="BN24" s="32">
        <v>404109</v>
      </c>
      <c r="BO24" s="32">
        <v>424808</v>
      </c>
      <c r="BP24" s="32" t="s">
        <v>409</v>
      </c>
      <c r="BQ24" s="32" t="s">
        <v>410</v>
      </c>
      <c r="BR24" s="32">
        <v>438610</v>
      </c>
      <c r="BS24" s="32" t="s">
        <v>411</v>
      </c>
      <c r="BT24" s="32">
        <v>460462</v>
      </c>
      <c r="BU24" s="32">
        <v>481438</v>
      </c>
      <c r="BV24" s="32">
        <v>493919</v>
      </c>
      <c r="BW24" s="32" t="s">
        <v>412</v>
      </c>
      <c r="BX24" s="32" t="s">
        <v>413</v>
      </c>
      <c r="BY24" s="32">
        <v>512736</v>
      </c>
      <c r="BZ24" s="32">
        <v>530113</v>
      </c>
      <c r="CA24" s="32" t="s">
        <v>414</v>
      </c>
      <c r="CB24" s="32" t="s">
        <v>415</v>
      </c>
      <c r="CC24" s="32" t="s">
        <v>416</v>
      </c>
      <c r="CD24" s="115" t="s">
        <v>95</v>
      </c>
      <c r="CE24" s="42" t="s">
        <v>417</v>
      </c>
    </row>
    <row r="25" spans="1:85">
      <c r="A25" s="26"/>
      <c r="B25" s="21"/>
      <c r="C25" s="21"/>
      <c r="D25" s="110" t="s">
        <v>418</v>
      </c>
      <c r="E25" s="32" t="s">
        <v>327</v>
      </c>
      <c r="F25" s="26" t="s">
        <v>328</v>
      </c>
      <c r="G25" s="32" t="s">
        <v>419</v>
      </c>
      <c r="H25" s="32"/>
      <c r="I25" s="32"/>
      <c r="J25" s="121" t="s">
        <v>3158</v>
      </c>
      <c r="K25" s="23">
        <v>1</v>
      </c>
      <c r="L25" s="26" t="s">
        <v>61</v>
      </c>
      <c r="M25" s="33"/>
      <c r="N25" s="33" t="s">
        <v>420</v>
      </c>
      <c r="O25" s="33"/>
      <c r="P25" s="26"/>
      <c r="Q25" s="26"/>
      <c r="R25" s="26"/>
      <c r="S25" s="35"/>
      <c r="T25" s="32"/>
      <c r="U25" s="32"/>
      <c r="V25" s="35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>
        <v>5163</v>
      </c>
      <c r="BU25" s="32">
        <v>13862</v>
      </c>
      <c r="BV25" s="32">
        <v>21670</v>
      </c>
      <c r="BW25" s="32" t="s">
        <v>421</v>
      </c>
      <c r="BX25" s="32" t="s">
        <v>422</v>
      </c>
      <c r="BY25" s="32">
        <v>32756</v>
      </c>
      <c r="BZ25" s="32">
        <v>43072</v>
      </c>
      <c r="CA25" s="32" t="s">
        <v>423</v>
      </c>
      <c r="CB25" s="32" t="s">
        <v>424</v>
      </c>
      <c r="CC25" s="32" t="s">
        <v>425</v>
      </c>
      <c r="CD25" s="115" t="s">
        <v>95</v>
      </c>
      <c r="CE25" s="42" t="s">
        <v>426</v>
      </c>
    </row>
    <row r="26" spans="1:85">
      <c r="A26" s="26"/>
      <c r="B26" s="21"/>
      <c r="C26" s="21"/>
      <c r="D26" s="110" t="s">
        <v>427</v>
      </c>
      <c r="E26" s="32" t="s">
        <v>327</v>
      </c>
      <c r="F26" s="26" t="s">
        <v>328</v>
      </c>
      <c r="G26" s="32" t="s">
        <v>428</v>
      </c>
      <c r="H26" s="32"/>
      <c r="I26" s="32"/>
      <c r="J26" s="121" t="s">
        <v>3158</v>
      </c>
      <c r="K26" s="23">
        <v>1</v>
      </c>
      <c r="L26" s="26" t="s">
        <v>3156</v>
      </c>
      <c r="M26" s="33"/>
      <c r="N26" s="33" t="s">
        <v>429</v>
      </c>
      <c r="O26" s="33"/>
      <c r="P26" s="26"/>
      <c r="Q26" s="26"/>
      <c r="R26" s="26"/>
      <c r="S26" s="35"/>
      <c r="T26" s="32"/>
      <c r="U26" s="32"/>
      <c r="V26" s="35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>
        <v>48317</v>
      </c>
      <c r="BO26" s="32">
        <v>86754</v>
      </c>
      <c r="BP26" s="32"/>
      <c r="BQ26" s="32" t="s">
        <v>430</v>
      </c>
      <c r="BR26" s="32">
        <v>101882</v>
      </c>
      <c r="BS26" s="32" t="s">
        <v>431</v>
      </c>
      <c r="BT26" s="32">
        <v>113259</v>
      </c>
      <c r="BU26" s="32">
        <v>132237</v>
      </c>
      <c r="BV26" s="32">
        <v>149398</v>
      </c>
      <c r="BW26" s="32" t="s">
        <v>432</v>
      </c>
      <c r="BX26" s="32" t="s">
        <v>433</v>
      </c>
      <c r="BY26" s="32">
        <v>165344</v>
      </c>
      <c r="BZ26" s="32">
        <v>174043</v>
      </c>
      <c r="CA26" s="32" t="s">
        <v>434</v>
      </c>
      <c r="CB26" s="32" t="s">
        <v>435</v>
      </c>
      <c r="CC26" s="32" t="s">
        <v>436</v>
      </c>
      <c r="CD26" s="115" t="s">
        <v>95</v>
      </c>
      <c r="CE26" s="42" t="s">
        <v>437</v>
      </c>
    </row>
    <row r="27" spans="1:85">
      <c r="A27" s="26"/>
      <c r="B27" s="21"/>
      <c r="C27" s="21"/>
      <c r="D27" s="110" t="s">
        <v>438</v>
      </c>
      <c r="E27" s="32" t="s">
        <v>439</v>
      </c>
      <c r="F27" s="26" t="s">
        <v>440</v>
      </c>
      <c r="G27" s="32" t="s">
        <v>441</v>
      </c>
      <c r="H27" s="32"/>
      <c r="I27" s="32"/>
      <c r="J27" s="22" t="s">
        <v>3159</v>
      </c>
      <c r="K27" s="23">
        <v>1</v>
      </c>
      <c r="L27" s="26" t="s">
        <v>38</v>
      </c>
      <c r="M27" s="33"/>
      <c r="N27" s="36" t="s">
        <v>442</v>
      </c>
      <c r="O27" s="33"/>
      <c r="P27" s="26"/>
      <c r="Q27" s="26"/>
      <c r="R27" s="26"/>
      <c r="S27" s="35"/>
      <c r="T27" s="32"/>
      <c r="U27" s="32"/>
      <c r="V27" s="35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>
        <v>1286</v>
      </c>
      <c r="BB27" s="32">
        <v>3786</v>
      </c>
      <c r="BC27" s="32">
        <v>3786</v>
      </c>
      <c r="BD27" s="32">
        <v>3814</v>
      </c>
      <c r="BE27" s="32">
        <v>4683</v>
      </c>
      <c r="BF27" s="32" t="s">
        <v>443</v>
      </c>
      <c r="BG27" s="32" t="s">
        <v>444</v>
      </c>
      <c r="BH27" s="32">
        <v>5417</v>
      </c>
      <c r="BI27" s="32">
        <v>6408</v>
      </c>
      <c r="BJ27" s="32" t="s">
        <v>445</v>
      </c>
      <c r="BK27" s="32">
        <v>7513</v>
      </c>
      <c r="BL27" s="32" t="s">
        <v>446</v>
      </c>
      <c r="BM27" s="32" t="s">
        <v>447</v>
      </c>
      <c r="BN27" s="32">
        <v>9324</v>
      </c>
      <c r="BO27" s="32">
        <v>10303</v>
      </c>
      <c r="BP27" s="32" t="s">
        <v>448</v>
      </c>
      <c r="BQ27" s="32" t="s">
        <v>449</v>
      </c>
      <c r="BR27" s="32">
        <v>11705</v>
      </c>
      <c r="BS27" s="32" t="s">
        <v>450</v>
      </c>
      <c r="BT27" s="32">
        <v>12631</v>
      </c>
      <c r="BU27" s="32">
        <v>13646</v>
      </c>
      <c r="BV27" s="32">
        <v>14927</v>
      </c>
      <c r="BW27" s="32" t="s">
        <v>451</v>
      </c>
      <c r="BX27" s="32" t="s">
        <v>452</v>
      </c>
      <c r="BY27" s="32">
        <v>15663</v>
      </c>
      <c r="BZ27" s="32">
        <v>16635</v>
      </c>
      <c r="CA27" s="32" t="s">
        <v>453</v>
      </c>
      <c r="CB27" s="32" t="s">
        <v>454</v>
      </c>
      <c r="CC27" s="32" t="s">
        <v>455</v>
      </c>
      <c r="CD27" s="115" t="s">
        <v>456</v>
      </c>
      <c r="CE27" s="4"/>
    </row>
    <row r="28" spans="1:85">
      <c r="A28" s="26"/>
      <c r="B28" s="21"/>
      <c r="C28" s="21"/>
      <c r="D28" s="110" t="s">
        <v>457</v>
      </c>
      <c r="E28" s="32" t="s">
        <v>439</v>
      </c>
      <c r="F28" s="26" t="s">
        <v>440</v>
      </c>
      <c r="G28" s="32" t="s">
        <v>458</v>
      </c>
      <c r="H28" s="32"/>
      <c r="I28" s="32"/>
      <c r="J28" s="121" t="s">
        <v>3158</v>
      </c>
      <c r="K28" s="23">
        <v>1</v>
      </c>
      <c r="L28" s="26" t="s">
        <v>61</v>
      </c>
      <c r="M28" s="33"/>
      <c r="N28" s="33" t="s">
        <v>459</v>
      </c>
      <c r="O28" s="33"/>
      <c r="P28" s="26"/>
      <c r="Q28" s="26"/>
      <c r="R28" s="26"/>
      <c r="S28" s="35"/>
      <c r="T28" s="32"/>
      <c r="U28" s="32"/>
      <c r="V28" s="35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>
        <v>116061</v>
      </c>
      <c r="BV28" s="32">
        <v>116089</v>
      </c>
      <c r="BW28" s="32" t="s">
        <v>460</v>
      </c>
      <c r="BX28" s="32"/>
      <c r="BY28" s="32">
        <v>116117</v>
      </c>
      <c r="BZ28" s="32">
        <v>116145</v>
      </c>
      <c r="CA28" s="32" t="s">
        <v>461</v>
      </c>
      <c r="CB28" s="32" t="s">
        <v>462</v>
      </c>
      <c r="CC28" s="32" t="s">
        <v>463</v>
      </c>
      <c r="CD28" s="115" t="s">
        <v>53</v>
      </c>
      <c r="CE28" s="4" t="s">
        <v>464</v>
      </c>
    </row>
    <row r="29" spans="1:85">
      <c r="A29" s="19"/>
      <c r="B29" s="20"/>
      <c r="C29" s="20"/>
      <c r="D29" s="110" t="s">
        <v>465</v>
      </c>
      <c r="E29" s="22" t="s">
        <v>466</v>
      </c>
      <c r="F29" s="23" t="s">
        <v>467</v>
      </c>
      <c r="G29" s="22" t="s">
        <v>468</v>
      </c>
      <c r="H29" s="22"/>
      <c r="I29" s="22"/>
      <c r="J29" s="22" t="s">
        <v>3159</v>
      </c>
      <c r="K29" s="23">
        <v>1</v>
      </c>
      <c r="L29" s="26" t="s">
        <v>38</v>
      </c>
      <c r="M29" s="24"/>
      <c r="N29" s="27" t="s">
        <v>469</v>
      </c>
      <c r="O29" s="40"/>
      <c r="P29" s="19"/>
      <c r="Q29" s="19"/>
      <c r="R29" s="19"/>
      <c r="S29" s="41"/>
      <c r="T29" s="32"/>
      <c r="U29" s="32"/>
      <c r="V29" s="35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>
        <v>664</v>
      </c>
      <c r="BI29" s="32">
        <v>2150</v>
      </c>
      <c r="BJ29" s="32" t="s">
        <v>470</v>
      </c>
      <c r="BK29" s="32">
        <v>2914</v>
      </c>
      <c r="BL29" s="32" t="s">
        <v>471</v>
      </c>
      <c r="BM29" s="32" t="s">
        <v>472</v>
      </c>
      <c r="BN29" s="32">
        <v>4140</v>
      </c>
      <c r="BO29" s="32">
        <v>5145</v>
      </c>
      <c r="BP29" s="32" t="s">
        <v>473</v>
      </c>
      <c r="BQ29" s="32" t="s">
        <v>474</v>
      </c>
      <c r="BR29" s="32">
        <v>5971</v>
      </c>
      <c r="BS29" s="32" t="s">
        <v>475</v>
      </c>
      <c r="BT29" s="32">
        <v>9198</v>
      </c>
      <c r="BU29" s="32">
        <v>10282</v>
      </c>
      <c r="BV29" s="32">
        <v>11317</v>
      </c>
      <c r="BW29" s="32" t="s">
        <v>476</v>
      </c>
      <c r="BX29" s="32" t="s">
        <v>477</v>
      </c>
      <c r="BY29" s="32">
        <v>13080</v>
      </c>
      <c r="BZ29" s="32">
        <v>14515</v>
      </c>
      <c r="CA29" s="32" t="s">
        <v>478</v>
      </c>
      <c r="CB29" s="32" t="s">
        <v>479</v>
      </c>
      <c r="CC29" s="32" t="s">
        <v>480</v>
      </c>
      <c r="CD29" s="115" t="s">
        <v>53</v>
      </c>
      <c r="CE29" s="39"/>
    </row>
    <row r="30" spans="1:85">
      <c r="A30" s="19"/>
      <c r="B30" s="20"/>
      <c r="C30" s="20"/>
      <c r="D30" s="110" t="s">
        <v>481</v>
      </c>
      <c r="E30" s="22" t="s">
        <v>482</v>
      </c>
      <c r="F30" s="23" t="s">
        <v>483</v>
      </c>
      <c r="G30" s="22" t="s">
        <v>484</v>
      </c>
      <c r="H30" s="22"/>
      <c r="I30" s="22"/>
      <c r="J30" s="121" t="s">
        <v>3158</v>
      </c>
      <c r="K30" s="23">
        <v>1</v>
      </c>
      <c r="L30" s="26" t="s">
        <v>3156</v>
      </c>
      <c r="M30" s="24"/>
      <c r="N30" s="24" t="s">
        <v>485</v>
      </c>
      <c r="O30" s="40"/>
      <c r="P30" s="19"/>
      <c r="Q30" s="19"/>
      <c r="R30" s="19"/>
      <c r="S30" s="45"/>
      <c r="T30" s="32"/>
      <c r="U30" s="32"/>
      <c r="V30" s="35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>
        <v>163561</v>
      </c>
      <c r="AL30" s="32">
        <v>167511</v>
      </c>
      <c r="AM30" s="32">
        <v>169944</v>
      </c>
      <c r="AN30" s="32">
        <v>172141</v>
      </c>
      <c r="AO30" s="32">
        <v>175056</v>
      </c>
      <c r="AP30" s="32">
        <v>177398</v>
      </c>
      <c r="AQ30" s="32">
        <v>180392</v>
      </c>
      <c r="AR30" s="32">
        <v>182537</v>
      </c>
      <c r="AS30" s="32">
        <v>186122</v>
      </c>
      <c r="AT30" s="32">
        <v>188493</v>
      </c>
      <c r="AU30" s="32">
        <v>191697</v>
      </c>
      <c r="AV30" s="32">
        <v>194931</v>
      </c>
      <c r="AW30" s="32">
        <v>196438</v>
      </c>
      <c r="AX30" s="32">
        <v>198758</v>
      </c>
      <c r="AY30" s="32">
        <v>202237</v>
      </c>
      <c r="AZ30" s="32">
        <v>203845</v>
      </c>
      <c r="BA30" s="32">
        <v>206432</v>
      </c>
      <c r="BB30" s="32">
        <v>207632</v>
      </c>
      <c r="BC30" s="32">
        <v>211996</v>
      </c>
      <c r="BD30" s="32">
        <v>211996</v>
      </c>
      <c r="BE30" s="32">
        <v>215370</v>
      </c>
      <c r="BF30" s="32" t="s">
        <v>486</v>
      </c>
      <c r="BG30" s="32" t="s">
        <v>487</v>
      </c>
      <c r="BH30" s="32">
        <v>215370</v>
      </c>
      <c r="BI30" s="32">
        <v>217620</v>
      </c>
      <c r="BJ30" s="32" t="s">
        <v>488</v>
      </c>
      <c r="BK30" s="32">
        <v>222845</v>
      </c>
      <c r="BL30" s="32" t="s">
        <v>489</v>
      </c>
      <c r="BM30" s="32" t="s">
        <v>490</v>
      </c>
      <c r="BN30" s="32">
        <v>225059</v>
      </c>
      <c r="BO30" s="32">
        <v>227328</v>
      </c>
      <c r="BP30" s="32" t="s">
        <v>491</v>
      </c>
      <c r="BQ30" s="32" t="s">
        <v>492</v>
      </c>
      <c r="BR30" s="32">
        <v>230049</v>
      </c>
      <c r="BS30" s="32" t="s">
        <v>493</v>
      </c>
      <c r="BT30" s="32">
        <v>231325</v>
      </c>
      <c r="BU30" s="32">
        <v>234016</v>
      </c>
      <c r="BV30" s="32">
        <v>235951</v>
      </c>
      <c r="BW30" s="32" t="s">
        <v>494</v>
      </c>
      <c r="BX30" s="32" t="s">
        <v>495</v>
      </c>
      <c r="BY30" s="32">
        <v>237977</v>
      </c>
      <c r="BZ30" s="32">
        <v>240540</v>
      </c>
      <c r="CA30" s="32" t="s">
        <v>496</v>
      </c>
      <c r="CB30" s="32" t="s">
        <v>497</v>
      </c>
      <c r="CC30" s="32" t="s">
        <v>498</v>
      </c>
      <c r="CD30" s="115" t="s">
        <v>95</v>
      </c>
      <c r="CE30" s="4" t="s">
        <v>499</v>
      </c>
    </row>
    <row r="31" spans="1:85">
      <c r="A31" s="26"/>
      <c r="B31" s="21"/>
      <c r="C31" s="21"/>
      <c r="D31" s="110" t="s">
        <v>500</v>
      </c>
      <c r="E31" s="32" t="s">
        <v>501</v>
      </c>
      <c r="F31" s="26" t="s">
        <v>502</v>
      </c>
      <c r="G31" s="32" t="s">
        <v>503</v>
      </c>
      <c r="H31" s="32"/>
      <c r="I31" s="32"/>
      <c r="J31" s="22" t="s">
        <v>3159</v>
      </c>
      <c r="K31" s="23">
        <v>1</v>
      </c>
      <c r="L31" s="26" t="s">
        <v>61</v>
      </c>
      <c r="M31" s="33"/>
      <c r="N31" s="33" t="s">
        <v>504</v>
      </c>
      <c r="O31" s="33"/>
      <c r="P31" s="26"/>
      <c r="Q31" s="26"/>
      <c r="R31" s="26"/>
      <c r="S31" s="35"/>
      <c r="T31" s="32"/>
      <c r="U31" s="32"/>
      <c r="V31" s="35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>
        <v>723</v>
      </c>
      <c r="AS31" s="32">
        <v>1654</v>
      </c>
      <c r="AT31" s="32">
        <v>3689</v>
      </c>
      <c r="AU31" s="32">
        <v>4859</v>
      </c>
      <c r="AV31" s="32">
        <v>5528</v>
      </c>
      <c r="AW31" s="32">
        <v>6224</v>
      </c>
      <c r="AX31" s="32">
        <v>7137</v>
      </c>
      <c r="AY31" s="32">
        <v>7715</v>
      </c>
      <c r="AZ31" s="32">
        <v>8238</v>
      </c>
      <c r="BA31" s="32">
        <v>8238</v>
      </c>
      <c r="BB31" s="32">
        <v>9011</v>
      </c>
      <c r="BC31" s="32">
        <v>10689</v>
      </c>
      <c r="BD31" s="32">
        <v>11510</v>
      </c>
      <c r="BE31" s="32">
        <v>12362</v>
      </c>
      <c r="BF31" s="32" t="s">
        <v>505</v>
      </c>
      <c r="BG31" s="32" t="s">
        <v>506</v>
      </c>
      <c r="BH31" s="32">
        <v>13501</v>
      </c>
      <c r="BI31" s="32">
        <v>14403</v>
      </c>
      <c r="BJ31" s="32" t="s">
        <v>507</v>
      </c>
      <c r="BK31" s="32">
        <v>15484</v>
      </c>
      <c r="BL31" s="32" t="s">
        <v>508</v>
      </c>
      <c r="BM31" s="32" t="s">
        <v>509</v>
      </c>
      <c r="BN31" s="32">
        <v>16318</v>
      </c>
      <c r="BO31" s="32">
        <v>17977</v>
      </c>
      <c r="BP31" s="32" t="s">
        <v>510</v>
      </c>
      <c r="BQ31" s="32" t="s">
        <v>511</v>
      </c>
      <c r="BR31" s="32">
        <v>19412</v>
      </c>
      <c r="BS31" s="32" t="s">
        <v>512</v>
      </c>
      <c r="BT31" s="32">
        <v>20321</v>
      </c>
      <c r="BU31" s="32">
        <v>21298</v>
      </c>
      <c r="BV31" s="32">
        <v>22222</v>
      </c>
      <c r="BW31" s="32" t="s">
        <v>513</v>
      </c>
      <c r="BX31" s="32" t="s">
        <v>514</v>
      </c>
      <c r="BY31" s="32">
        <v>22839</v>
      </c>
      <c r="BZ31" s="32">
        <v>23565</v>
      </c>
      <c r="CA31" s="32" t="s">
        <v>515</v>
      </c>
      <c r="CB31" s="32" t="s">
        <v>516</v>
      </c>
      <c r="CC31" s="32" t="s">
        <v>517</v>
      </c>
      <c r="CD31" s="115" t="s">
        <v>53</v>
      </c>
      <c r="CE31" s="4"/>
    </row>
    <row r="32" spans="1:85">
      <c r="A32" s="26"/>
      <c r="B32" s="21"/>
      <c r="C32" s="21"/>
      <c r="D32" s="110" t="s">
        <v>518</v>
      </c>
      <c r="E32" s="32" t="s">
        <v>519</v>
      </c>
      <c r="F32" s="26" t="s">
        <v>520</v>
      </c>
      <c r="G32" s="32" t="s">
        <v>521</v>
      </c>
      <c r="H32" s="32"/>
      <c r="I32" s="32"/>
      <c r="J32" s="32" t="s">
        <v>2605</v>
      </c>
      <c r="K32" s="23">
        <v>1</v>
      </c>
      <c r="L32" s="26" t="s">
        <v>3167</v>
      </c>
      <c r="M32" s="33"/>
      <c r="N32" s="33" t="s">
        <v>522</v>
      </c>
      <c r="O32" s="33"/>
      <c r="P32" s="26"/>
      <c r="Q32" s="26"/>
      <c r="R32" s="26"/>
      <c r="S32" s="35"/>
      <c r="T32" s="32"/>
      <c r="U32" s="32"/>
      <c r="V32" s="35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>
        <v>2517</v>
      </c>
      <c r="AT32" s="32">
        <v>4253</v>
      </c>
      <c r="AU32" s="32">
        <v>5741</v>
      </c>
      <c r="AV32" s="32">
        <v>5741</v>
      </c>
      <c r="AW32" s="32">
        <v>7109</v>
      </c>
      <c r="AX32" s="32">
        <v>8060</v>
      </c>
      <c r="AY32" s="46" t="s">
        <v>523</v>
      </c>
      <c r="AZ32" s="37">
        <v>10243</v>
      </c>
      <c r="BA32" s="37">
        <v>10243</v>
      </c>
      <c r="BB32" s="37">
        <v>11243</v>
      </c>
      <c r="BC32" s="37">
        <v>14277</v>
      </c>
      <c r="BD32" s="37">
        <v>14996</v>
      </c>
      <c r="BE32" s="37">
        <v>16067</v>
      </c>
      <c r="BF32" s="37" t="s">
        <v>524</v>
      </c>
      <c r="BG32" s="37" t="s">
        <v>525</v>
      </c>
      <c r="BH32" s="37">
        <v>16924</v>
      </c>
      <c r="BI32" s="37">
        <v>17786</v>
      </c>
      <c r="BJ32" s="37" t="s">
        <v>526</v>
      </c>
      <c r="BK32" s="37">
        <v>19148</v>
      </c>
      <c r="BL32" s="37" t="s">
        <v>527</v>
      </c>
      <c r="BM32" s="37" t="s">
        <v>528</v>
      </c>
      <c r="BN32" s="37">
        <v>19723</v>
      </c>
      <c r="BO32" s="37">
        <v>20717</v>
      </c>
      <c r="BP32" s="37" t="s">
        <v>529</v>
      </c>
      <c r="BQ32" s="37" t="s">
        <v>530</v>
      </c>
      <c r="BR32" s="37">
        <v>22445</v>
      </c>
      <c r="BS32" s="37" t="s">
        <v>531</v>
      </c>
      <c r="BT32" s="37">
        <v>23572</v>
      </c>
      <c r="BU32" s="37">
        <v>25143</v>
      </c>
      <c r="BV32" s="37">
        <v>26296</v>
      </c>
      <c r="BW32" s="37" t="s">
        <v>532</v>
      </c>
      <c r="BX32" s="37" t="s">
        <v>533</v>
      </c>
      <c r="BY32" s="37">
        <v>27396</v>
      </c>
      <c r="BZ32" s="37">
        <v>28398</v>
      </c>
      <c r="CA32" s="37" t="s">
        <v>534</v>
      </c>
      <c r="CB32" s="37" t="s">
        <v>535</v>
      </c>
      <c r="CC32" s="37" t="s">
        <v>536</v>
      </c>
      <c r="CD32" s="115" t="s">
        <v>53</v>
      </c>
      <c r="CE32" s="4" t="s">
        <v>537</v>
      </c>
    </row>
    <row r="33" spans="1:83">
      <c r="A33" s="26"/>
      <c r="B33" s="21"/>
      <c r="C33" s="21"/>
      <c r="D33" s="110" t="s">
        <v>538</v>
      </c>
      <c r="E33" s="32" t="s">
        <v>539</v>
      </c>
      <c r="F33" s="26" t="s">
        <v>540</v>
      </c>
      <c r="G33" s="32" t="s">
        <v>541</v>
      </c>
      <c r="H33" s="32"/>
      <c r="I33" s="32"/>
      <c r="J33" s="121" t="s">
        <v>3158</v>
      </c>
      <c r="K33" s="23">
        <v>1</v>
      </c>
      <c r="L33" s="26" t="s">
        <v>61</v>
      </c>
      <c r="M33" s="33"/>
      <c r="N33" s="33" t="s">
        <v>542</v>
      </c>
      <c r="O33" s="33"/>
      <c r="P33" s="26"/>
      <c r="Q33" s="26"/>
      <c r="R33" s="26"/>
      <c r="S33" s="47"/>
      <c r="T33" s="32"/>
      <c r="U33" s="32"/>
      <c r="V33" s="35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>
        <v>179</v>
      </c>
      <c r="BD33" s="32">
        <v>1737</v>
      </c>
      <c r="BE33" s="32">
        <v>3058</v>
      </c>
      <c r="BF33" s="32" t="s">
        <v>543</v>
      </c>
      <c r="BG33" s="32" t="s">
        <v>544</v>
      </c>
      <c r="BH33" s="32">
        <v>6075</v>
      </c>
      <c r="BI33" s="32">
        <v>8572</v>
      </c>
      <c r="BJ33" s="32" t="s">
        <v>545</v>
      </c>
      <c r="BK33" s="32">
        <v>10194</v>
      </c>
      <c r="BL33" s="32" t="s">
        <v>546</v>
      </c>
      <c r="BM33" s="32" t="s">
        <v>547</v>
      </c>
      <c r="BN33" s="32">
        <v>12055</v>
      </c>
      <c r="BO33" s="32">
        <v>13677</v>
      </c>
      <c r="BP33" s="32" t="s">
        <v>548</v>
      </c>
      <c r="BQ33" s="32" t="s">
        <v>549</v>
      </c>
      <c r="BR33" s="32">
        <v>15189</v>
      </c>
      <c r="BS33" s="32" t="s">
        <v>550</v>
      </c>
      <c r="BT33" s="32">
        <v>16905</v>
      </c>
      <c r="BU33" s="32">
        <v>18775</v>
      </c>
      <c r="BV33" s="32">
        <v>19889</v>
      </c>
      <c r="BW33" s="32" t="s">
        <v>551</v>
      </c>
      <c r="BX33" s="32" t="s">
        <v>552</v>
      </c>
      <c r="BY33" s="32">
        <v>21759</v>
      </c>
      <c r="BZ33" s="32">
        <v>22704</v>
      </c>
      <c r="CA33" s="32" t="s">
        <v>553</v>
      </c>
      <c r="CB33" s="32" t="s">
        <v>554</v>
      </c>
      <c r="CC33" s="32" t="s">
        <v>555</v>
      </c>
      <c r="CD33" s="115" t="s">
        <v>556</v>
      </c>
      <c r="CE33" s="48" t="s">
        <v>557</v>
      </c>
    </row>
    <row r="34" spans="1:83">
      <c r="A34" s="26"/>
      <c r="B34" s="21"/>
      <c r="C34" s="21"/>
      <c r="D34" s="110" t="s">
        <v>558</v>
      </c>
      <c r="E34" s="32" t="s">
        <v>559</v>
      </c>
      <c r="F34" s="26" t="s">
        <v>540</v>
      </c>
      <c r="G34" s="32" t="s">
        <v>560</v>
      </c>
      <c r="H34" s="32"/>
      <c r="I34" s="32"/>
      <c r="J34" s="121" t="s">
        <v>3158</v>
      </c>
      <c r="K34" s="23">
        <v>1</v>
      </c>
      <c r="L34" s="26" t="s">
        <v>61</v>
      </c>
      <c r="M34" s="33"/>
      <c r="N34" s="33" t="s">
        <v>561</v>
      </c>
      <c r="O34" s="33"/>
      <c r="P34" s="26"/>
      <c r="Q34" s="26"/>
      <c r="R34" s="26"/>
      <c r="S34" s="35"/>
      <c r="T34" s="32"/>
      <c r="U34" s="32"/>
      <c r="V34" s="35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>
        <v>27560</v>
      </c>
      <c r="BD34" s="32">
        <v>33148</v>
      </c>
      <c r="BE34" s="32">
        <v>37985</v>
      </c>
      <c r="BF34" s="32" t="s">
        <v>562</v>
      </c>
      <c r="BG34" s="32" t="s">
        <v>563</v>
      </c>
      <c r="BH34" s="32">
        <v>41512</v>
      </c>
      <c r="BI34" s="32">
        <v>47917</v>
      </c>
      <c r="BJ34" s="32" t="s">
        <v>564</v>
      </c>
      <c r="BK34" s="32">
        <v>50441</v>
      </c>
      <c r="BL34" s="32" t="s">
        <v>565</v>
      </c>
      <c r="BM34" s="32" t="s">
        <v>566</v>
      </c>
      <c r="BN34" s="32">
        <v>54044</v>
      </c>
      <c r="BO34" s="32">
        <v>58728</v>
      </c>
      <c r="BP34" s="32" t="s">
        <v>567</v>
      </c>
      <c r="BQ34" s="32" t="s">
        <v>568</v>
      </c>
      <c r="BR34" s="32">
        <v>62153</v>
      </c>
      <c r="BS34" s="32" t="s">
        <v>569</v>
      </c>
      <c r="BT34" s="32">
        <v>64116</v>
      </c>
      <c r="BU34" s="32">
        <v>68415</v>
      </c>
      <c r="BV34" s="32">
        <v>70737</v>
      </c>
      <c r="BW34" s="32" t="s">
        <v>570</v>
      </c>
      <c r="BX34" s="32" t="s">
        <v>571</v>
      </c>
      <c r="BY34" s="32">
        <v>73297</v>
      </c>
      <c r="BZ34" s="32">
        <v>76642</v>
      </c>
      <c r="CA34" s="32" t="s">
        <v>572</v>
      </c>
      <c r="CB34" s="32" t="s">
        <v>573</v>
      </c>
      <c r="CC34" s="32" t="s">
        <v>574</v>
      </c>
      <c r="CD34" s="115" t="s">
        <v>112</v>
      </c>
      <c r="CE34" s="4" t="s">
        <v>575</v>
      </c>
    </row>
    <row r="35" spans="1:83">
      <c r="A35" s="26">
        <v>95</v>
      </c>
      <c r="B35" s="21" t="s">
        <v>576</v>
      </c>
      <c r="C35" s="21"/>
      <c r="D35" s="110" t="s">
        <v>577</v>
      </c>
      <c r="E35" s="32" t="s">
        <v>539</v>
      </c>
      <c r="F35" s="26" t="s">
        <v>540</v>
      </c>
      <c r="G35" s="32" t="s">
        <v>578</v>
      </c>
      <c r="H35" s="32" t="s">
        <v>579</v>
      </c>
      <c r="I35" s="32"/>
      <c r="J35" s="121" t="s">
        <v>3158</v>
      </c>
      <c r="K35" s="23">
        <v>1</v>
      </c>
      <c r="L35" s="26" t="s">
        <v>199</v>
      </c>
      <c r="M35" s="33"/>
      <c r="N35" s="33" t="s">
        <v>580</v>
      </c>
      <c r="O35" s="33"/>
      <c r="P35" s="26">
        <v>3781</v>
      </c>
      <c r="Q35" s="26">
        <v>5859</v>
      </c>
      <c r="R35" s="26">
        <v>7938</v>
      </c>
      <c r="S35" s="35">
        <v>8922</v>
      </c>
      <c r="T35" s="32">
        <v>10143</v>
      </c>
      <c r="U35" s="32">
        <v>12069</v>
      </c>
      <c r="V35" s="35">
        <v>13636</v>
      </c>
      <c r="W35" s="32">
        <v>15640</v>
      </c>
      <c r="X35" s="32">
        <v>17142</v>
      </c>
      <c r="Y35" s="32">
        <v>18972</v>
      </c>
      <c r="Z35" s="32">
        <v>20005</v>
      </c>
      <c r="AA35" s="32">
        <v>21876</v>
      </c>
      <c r="AB35" s="32">
        <v>23096</v>
      </c>
      <c r="AC35" s="32">
        <v>24495</v>
      </c>
      <c r="AD35" s="32">
        <v>26432</v>
      </c>
      <c r="AE35" s="32">
        <v>27618</v>
      </c>
      <c r="AF35" s="32">
        <v>28608</v>
      </c>
      <c r="AG35" s="32">
        <v>30273</v>
      </c>
      <c r="AH35" s="32">
        <v>32485</v>
      </c>
      <c r="AI35" s="32">
        <v>34081</v>
      </c>
      <c r="AJ35" s="32">
        <v>35840</v>
      </c>
      <c r="AK35" s="32">
        <v>36898</v>
      </c>
      <c r="AL35" s="32">
        <v>38357</v>
      </c>
      <c r="AM35" s="32">
        <v>39164</v>
      </c>
      <c r="AN35" s="32">
        <v>39742</v>
      </c>
      <c r="AO35" s="32">
        <v>40214</v>
      </c>
      <c r="AP35" s="32">
        <v>41209</v>
      </c>
      <c r="AQ35" s="32">
        <v>41653</v>
      </c>
      <c r="AR35" s="32">
        <v>41811</v>
      </c>
      <c r="AS35" s="32">
        <v>41935</v>
      </c>
      <c r="AT35" s="32">
        <v>41970</v>
      </c>
      <c r="AU35" s="32">
        <v>41982</v>
      </c>
      <c r="AV35" s="32">
        <v>41986</v>
      </c>
      <c r="AW35" s="32">
        <v>41989</v>
      </c>
      <c r="AX35" s="32">
        <v>42332</v>
      </c>
      <c r="AY35" s="32">
        <v>42588</v>
      </c>
      <c r="AZ35" s="32">
        <v>42850</v>
      </c>
      <c r="BA35" s="32">
        <v>42990</v>
      </c>
      <c r="BB35" s="32">
        <v>43584</v>
      </c>
      <c r="BC35" s="32">
        <v>43759</v>
      </c>
      <c r="BD35" s="32">
        <v>43927</v>
      </c>
      <c r="BE35" s="32">
        <v>43968</v>
      </c>
      <c r="BF35" s="32" t="s">
        <v>581</v>
      </c>
      <c r="BG35" s="32" t="s">
        <v>582</v>
      </c>
      <c r="BH35" s="32">
        <v>44128</v>
      </c>
      <c r="BI35" s="32">
        <v>44410</v>
      </c>
      <c r="BJ35" s="32" t="s">
        <v>583</v>
      </c>
      <c r="BK35" s="32">
        <v>44516</v>
      </c>
      <c r="BL35" s="32" t="s">
        <v>584</v>
      </c>
      <c r="BM35" s="32" t="s">
        <v>585</v>
      </c>
      <c r="BN35" s="32">
        <v>44549</v>
      </c>
      <c r="BO35" s="32">
        <v>44756</v>
      </c>
      <c r="BP35" s="32" t="s">
        <v>586</v>
      </c>
      <c r="BQ35" s="32" t="s">
        <v>587</v>
      </c>
      <c r="BR35" s="32">
        <v>44844</v>
      </c>
      <c r="BS35" s="32" t="s">
        <v>588</v>
      </c>
      <c r="BT35" s="32">
        <v>44929</v>
      </c>
      <c r="BU35" s="32">
        <v>44975</v>
      </c>
      <c r="BV35" s="32">
        <v>45053</v>
      </c>
      <c r="BW35" s="32" t="s">
        <v>589</v>
      </c>
      <c r="BX35" s="32" t="s">
        <v>590</v>
      </c>
      <c r="BY35" s="32">
        <v>45181</v>
      </c>
      <c r="BZ35" s="32">
        <v>45214</v>
      </c>
      <c r="CA35" s="32" t="s">
        <v>591</v>
      </c>
      <c r="CB35" s="32" t="s">
        <v>592</v>
      </c>
      <c r="CC35" s="32" t="s">
        <v>593</v>
      </c>
      <c r="CD35" s="115" t="s">
        <v>594</v>
      </c>
      <c r="CE35" s="4"/>
    </row>
    <row r="36" spans="1:83" s="55" customFormat="1">
      <c r="A36" s="49"/>
      <c r="B36" s="50"/>
      <c r="C36" s="50"/>
      <c r="D36" s="110" t="s">
        <v>595</v>
      </c>
      <c r="E36" s="51" t="s">
        <v>596</v>
      </c>
      <c r="F36" s="49" t="s">
        <v>540</v>
      </c>
      <c r="G36" s="51" t="s">
        <v>597</v>
      </c>
      <c r="H36" s="51" t="s">
        <v>596</v>
      </c>
      <c r="I36" s="49" t="s">
        <v>598</v>
      </c>
      <c r="J36" s="121" t="s">
        <v>3158</v>
      </c>
      <c r="K36" s="23">
        <v>1</v>
      </c>
      <c r="L36" s="49" t="s">
        <v>599</v>
      </c>
      <c r="M36" s="52"/>
      <c r="N36" s="52" t="s">
        <v>600</v>
      </c>
      <c r="O36" s="52"/>
      <c r="P36" s="49"/>
      <c r="Q36" s="49"/>
      <c r="R36" s="49"/>
      <c r="S36" s="53"/>
      <c r="T36" s="51"/>
      <c r="U36" s="51"/>
      <c r="V36" s="53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>
        <v>7181</v>
      </c>
      <c r="AK36" s="51">
        <v>8746</v>
      </c>
      <c r="AL36" s="51">
        <v>11270</v>
      </c>
      <c r="AM36" s="51">
        <v>12656</v>
      </c>
      <c r="AN36" s="51">
        <v>13928</v>
      </c>
      <c r="AO36" s="51">
        <v>15639</v>
      </c>
      <c r="AP36" s="51">
        <v>1689</v>
      </c>
      <c r="AQ36" s="51">
        <v>3106</v>
      </c>
      <c r="AR36" s="51">
        <v>4261</v>
      </c>
      <c r="AS36" s="51">
        <v>5526</v>
      </c>
      <c r="AT36" s="51">
        <v>7176</v>
      </c>
      <c r="AU36" s="51">
        <v>24</v>
      </c>
      <c r="AV36" s="51">
        <v>1133</v>
      </c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116" t="s">
        <v>601</v>
      </c>
      <c r="CE36" s="54" t="s">
        <v>602</v>
      </c>
    </row>
    <row r="37" spans="1:83" s="57" customFormat="1">
      <c r="A37" s="23"/>
      <c r="B37" s="56"/>
      <c r="C37" s="56"/>
      <c r="D37" s="110" t="s">
        <v>603</v>
      </c>
      <c r="E37" s="32" t="s">
        <v>559</v>
      </c>
      <c r="F37" s="26" t="s">
        <v>540</v>
      </c>
      <c r="G37" s="32" t="s">
        <v>604</v>
      </c>
      <c r="H37" s="22"/>
      <c r="I37" s="23"/>
      <c r="J37" s="121" t="s">
        <v>3158</v>
      </c>
      <c r="K37" s="23">
        <v>1</v>
      </c>
      <c r="L37" s="26" t="s">
        <v>61</v>
      </c>
      <c r="M37" s="24"/>
      <c r="N37" s="24" t="s">
        <v>605</v>
      </c>
      <c r="O37" s="24"/>
      <c r="P37" s="23"/>
      <c r="Q37" s="23"/>
      <c r="R37" s="23"/>
      <c r="S37" s="25"/>
      <c r="T37" s="22"/>
      <c r="U37" s="22"/>
      <c r="V37" s="25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>
        <v>35940</v>
      </c>
      <c r="AZ37" s="22">
        <v>41807</v>
      </c>
      <c r="BA37" s="22">
        <v>46906</v>
      </c>
      <c r="BB37" s="22">
        <v>51845</v>
      </c>
      <c r="BC37" s="22">
        <v>56570</v>
      </c>
      <c r="BD37" s="22">
        <v>60238</v>
      </c>
      <c r="BE37" s="22">
        <v>63767</v>
      </c>
      <c r="BF37" s="22" t="s">
        <v>606</v>
      </c>
      <c r="BG37" s="22" t="s">
        <v>607</v>
      </c>
      <c r="BH37" s="22">
        <v>67483</v>
      </c>
      <c r="BI37" s="22">
        <v>71882</v>
      </c>
      <c r="BJ37" s="22" t="s">
        <v>608</v>
      </c>
      <c r="BK37" s="22">
        <v>74738</v>
      </c>
      <c r="BL37" s="22" t="s">
        <v>609</v>
      </c>
      <c r="BM37" s="22" t="s">
        <v>610</v>
      </c>
      <c r="BN37" s="22">
        <v>79238</v>
      </c>
      <c r="BO37" s="22">
        <v>83718</v>
      </c>
      <c r="BP37" s="22" t="s">
        <v>611</v>
      </c>
      <c r="BQ37" s="22" t="s">
        <v>612</v>
      </c>
      <c r="BR37" s="22">
        <v>87189</v>
      </c>
      <c r="BS37" s="22" t="s">
        <v>613</v>
      </c>
      <c r="BT37" s="22">
        <v>90351</v>
      </c>
      <c r="BU37" s="22">
        <v>44119</v>
      </c>
      <c r="BV37" s="22">
        <v>47401</v>
      </c>
      <c r="BW37" s="22" t="s">
        <v>614</v>
      </c>
      <c r="BX37" s="22" t="s">
        <v>615</v>
      </c>
      <c r="BY37" s="22">
        <v>51038</v>
      </c>
      <c r="BZ37" s="22">
        <v>53676</v>
      </c>
      <c r="CA37" s="22" t="s">
        <v>616</v>
      </c>
      <c r="CB37" s="22" t="s">
        <v>617</v>
      </c>
      <c r="CC37" s="22" t="s">
        <v>618</v>
      </c>
      <c r="CD37" s="114" t="s">
        <v>619</v>
      </c>
      <c r="CE37" s="39" t="s">
        <v>620</v>
      </c>
    </row>
    <row r="38" spans="1:83">
      <c r="A38" s="26"/>
      <c r="B38" s="21"/>
      <c r="C38" s="21"/>
      <c r="D38" s="110" t="s">
        <v>621</v>
      </c>
      <c r="E38" s="32" t="s">
        <v>596</v>
      </c>
      <c r="F38" s="26" t="s">
        <v>540</v>
      </c>
      <c r="G38" s="32" t="s">
        <v>622</v>
      </c>
      <c r="H38" s="32"/>
      <c r="I38" s="26"/>
      <c r="J38" s="121" t="s">
        <v>3158</v>
      </c>
      <c r="K38" s="23">
        <v>1</v>
      </c>
      <c r="L38" s="26" t="s">
        <v>38</v>
      </c>
      <c r="M38" s="33"/>
      <c r="N38" s="36" t="s">
        <v>623</v>
      </c>
      <c r="O38" s="33"/>
      <c r="P38" s="26"/>
      <c r="Q38" s="26"/>
      <c r="R38" s="26"/>
      <c r="S38" s="35"/>
      <c r="T38" s="32"/>
      <c r="U38" s="32"/>
      <c r="V38" s="35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>
        <v>2427</v>
      </c>
      <c r="BB38" s="32">
        <v>5548</v>
      </c>
      <c r="BC38" s="32">
        <v>8106</v>
      </c>
      <c r="BD38" s="32">
        <v>8971</v>
      </c>
      <c r="BE38" s="32">
        <v>9901</v>
      </c>
      <c r="BF38" s="32" t="s">
        <v>624</v>
      </c>
      <c r="BG38" s="32" t="s">
        <v>625</v>
      </c>
      <c r="BH38" s="32">
        <v>11193</v>
      </c>
      <c r="BI38" s="32">
        <v>13395</v>
      </c>
      <c r="BJ38" s="32" t="s">
        <v>626</v>
      </c>
      <c r="BK38" s="32">
        <v>15015</v>
      </c>
      <c r="BL38" s="32" t="s">
        <v>627</v>
      </c>
      <c r="BM38" s="32" t="s">
        <v>628</v>
      </c>
      <c r="BN38" s="32">
        <v>15980</v>
      </c>
      <c r="BO38" s="32">
        <v>17370</v>
      </c>
      <c r="BP38" s="32" t="s">
        <v>629</v>
      </c>
      <c r="BQ38" s="32" t="s">
        <v>630</v>
      </c>
      <c r="BR38" s="32">
        <v>18075</v>
      </c>
      <c r="BS38" s="32" t="s">
        <v>631</v>
      </c>
      <c r="BT38" s="32">
        <v>18812</v>
      </c>
      <c r="BU38" s="32">
        <v>20067</v>
      </c>
      <c r="BV38" s="32">
        <v>20492</v>
      </c>
      <c r="BW38" s="32" t="s">
        <v>632</v>
      </c>
      <c r="BX38" s="32" t="s">
        <v>633</v>
      </c>
      <c r="BY38" s="32">
        <v>21488</v>
      </c>
      <c r="BZ38" s="32">
        <v>22264</v>
      </c>
      <c r="CA38" s="32" t="s">
        <v>634</v>
      </c>
      <c r="CB38" s="32" t="s">
        <v>635</v>
      </c>
      <c r="CC38" s="32" t="s">
        <v>636</v>
      </c>
      <c r="CD38" s="115" t="s">
        <v>556</v>
      </c>
      <c r="CE38" s="4"/>
    </row>
    <row r="39" spans="1:83" s="57" customFormat="1">
      <c r="A39" s="23"/>
      <c r="B39" s="56"/>
      <c r="C39" s="56"/>
      <c r="D39" s="110" t="s">
        <v>637</v>
      </c>
      <c r="E39" s="22" t="s">
        <v>559</v>
      </c>
      <c r="F39" s="23" t="s">
        <v>540</v>
      </c>
      <c r="G39" s="22" t="s">
        <v>638</v>
      </c>
      <c r="H39" s="22"/>
      <c r="I39" s="22"/>
      <c r="J39" s="121" t="s">
        <v>3158</v>
      </c>
      <c r="K39" s="23">
        <v>1</v>
      </c>
      <c r="L39" s="26" t="s">
        <v>61</v>
      </c>
      <c r="M39" s="24"/>
      <c r="N39" s="24" t="s">
        <v>639</v>
      </c>
      <c r="O39" s="24"/>
      <c r="P39" s="23"/>
      <c r="Q39" s="23"/>
      <c r="R39" s="23"/>
      <c r="S39" s="25"/>
      <c r="T39" s="22"/>
      <c r="U39" s="22"/>
      <c r="V39" s="25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>
        <v>20545</v>
      </c>
      <c r="AV39" s="22">
        <v>22506</v>
      </c>
      <c r="AW39" s="22">
        <v>24279</v>
      </c>
      <c r="AX39" s="22">
        <v>27701</v>
      </c>
      <c r="AY39" s="22">
        <v>30428</v>
      </c>
      <c r="AZ39" s="22">
        <v>33137</v>
      </c>
      <c r="BA39" s="22">
        <v>35018</v>
      </c>
      <c r="BB39" s="22">
        <v>37018</v>
      </c>
      <c r="BC39" s="22">
        <v>39018</v>
      </c>
      <c r="BD39" s="22">
        <v>42142</v>
      </c>
      <c r="BE39" s="22">
        <v>43568</v>
      </c>
      <c r="BF39" s="22" t="s">
        <v>640</v>
      </c>
      <c r="BG39" s="22" t="s">
        <v>641</v>
      </c>
      <c r="BH39" s="22">
        <v>45504</v>
      </c>
      <c r="BI39" s="22">
        <v>47835</v>
      </c>
      <c r="BJ39" s="22" t="s">
        <v>642</v>
      </c>
      <c r="BK39" s="22">
        <v>48791</v>
      </c>
      <c r="BL39" s="22" t="s">
        <v>643</v>
      </c>
      <c r="BM39" s="22" t="s">
        <v>644</v>
      </c>
      <c r="BN39" s="22">
        <v>50307</v>
      </c>
      <c r="BO39" s="22">
        <v>52251</v>
      </c>
      <c r="BP39" s="22" t="s">
        <v>645</v>
      </c>
      <c r="BQ39" s="22" t="s">
        <v>646</v>
      </c>
      <c r="BR39" s="22">
        <v>53782</v>
      </c>
      <c r="BS39" s="22" t="s">
        <v>647</v>
      </c>
      <c r="BT39" s="22">
        <v>54620</v>
      </c>
      <c r="BU39" s="22">
        <v>56561</v>
      </c>
      <c r="BV39" s="22">
        <v>57492</v>
      </c>
      <c r="BW39" s="22" t="s">
        <v>648</v>
      </c>
      <c r="BX39" s="22" t="s">
        <v>649</v>
      </c>
      <c r="BY39" s="22">
        <v>59090</v>
      </c>
      <c r="BZ39" s="22">
        <v>60224</v>
      </c>
      <c r="CA39" s="22" t="s">
        <v>650</v>
      </c>
      <c r="CB39" s="22" t="s">
        <v>651</v>
      </c>
      <c r="CC39" s="22" t="s">
        <v>652</v>
      </c>
      <c r="CD39" s="114" t="s">
        <v>112</v>
      </c>
      <c r="CE39" s="39" t="s">
        <v>653</v>
      </c>
    </row>
    <row r="40" spans="1:83">
      <c r="A40" s="26"/>
      <c r="B40" s="21"/>
      <c r="C40" s="21"/>
      <c r="D40" s="110"/>
      <c r="E40" s="32" t="s">
        <v>559</v>
      </c>
      <c r="F40" s="26" t="s">
        <v>540</v>
      </c>
      <c r="G40" s="32" t="s">
        <v>654</v>
      </c>
      <c r="H40" s="32"/>
      <c r="I40" s="32"/>
      <c r="J40" s="121" t="s">
        <v>3158</v>
      </c>
      <c r="K40" s="23">
        <v>1</v>
      </c>
      <c r="L40" s="26" t="s">
        <v>61</v>
      </c>
      <c r="M40" s="33"/>
      <c r="N40" s="33" t="s">
        <v>655</v>
      </c>
      <c r="O40" s="33"/>
      <c r="P40" s="26"/>
      <c r="Q40" s="26"/>
      <c r="R40" s="26"/>
      <c r="S40" s="35"/>
      <c r="T40" s="32"/>
      <c r="U40" s="32"/>
      <c r="V40" s="35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>
        <v>210094</v>
      </c>
      <c r="BZ40" s="32">
        <v>211402</v>
      </c>
      <c r="CA40" s="32" t="s">
        <v>656</v>
      </c>
      <c r="CB40" s="32" t="s">
        <v>657</v>
      </c>
      <c r="CC40" s="32"/>
      <c r="CD40" s="115" t="s">
        <v>619</v>
      </c>
      <c r="CE40" s="4" t="s">
        <v>658</v>
      </c>
    </row>
    <row r="41" spans="1:83" s="64" customFormat="1">
      <c r="A41" s="58"/>
      <c r="B41" s="59"/>
      <c r="C41" s="59"/>
      <c r="D41" s="110" t="s">
        <v>659</v>
      </c>
      <c r="E41" s="60" t="s">
        <v>539</v>
      </c>
      <c r="F41" s="58" t="s">
        <v>540</v>
      </c>
      <c r="G41" s="60" t="s">
        <v>660</v>
      </c>
      <c r="H41" s="60"/>
      <c r="I41" s="60"/>
      <c r="J41" s="124" t="s">
        <v>3158</v>
      </c>
      <c r="K41" s="23">
        <v>1</v>
      </c>
      <c r="L41" s="123" t="s">
        <v>61</v>
      </c>
      <c r="M41" s="61"/>
      <c r="N41" s="61" t="s">
        <v>661</v>
      </c>
      <c r="O41" s="61"/>
      <c r="P41" s="58"/>
      <c r="Q41" s="58"/>
      <c r="R41" s="58"/>
      <c r="S41" s="62"/>
      <c r="T41" s="60"/>
      <c r="U41" s="60"/>
      <c r="V41" s="62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>
        <v>24565</v>
      </c>
      <c r="AM41" s="60">
        <v>27879</v>
      </c>
      <c r="AN41" s="60">
        <v>31307</v>
      </c>
      <c r="AO41" s="60">
        <v>35288</v>
      </c>
      <c r="AP41" s="60">
        <v>40251</v>
      </c>
      <c r="AQ41" s="60">
        <v>42993</v>
      </c>
      <c r="AR41" s="60">
        <v>45944</v>
      </c>
      <c r="AS41" s="60">
        <v>49379</v>
      </c>
      <c r="AT41" s="60">
        <v>52850</v>
      </c>
      <c r="AU41" s="60">
        <v>57927</v>
      </c>
      <c r="AV41" s="60">
        <v>59068</v>
      </c>
      <c r="AW41" s="60" t="s">
        <v>662</v>
      </c>
      <c r="AX41" s="60" t="s">
        <v>663</v>
      </c>
      <c r="AY41" s="60">
        <v>59498</v>
      </c>
      <c r="AZ41" s="60">
        <v>59878</v>
      </c>
      <c r="BA41" s="60">
        <v>60613</v>
      </c>
      <c r="BB41" s="60">
        <v>61469</v>
      </c>
      <c r="BC41" s="60">
        <v>62855</v>
      </c>
      <c r="BD41" s="60"/>
      <c r="BE41" s="60">
        <v>66298</v>
      </c>
      <c r="BF41" s="60"/>
      <c r="BG41" s="60" t="s">
        <v>664</v>
      </c>
      <c r="BH41" s="60">
        <v>67953</v>
      </c>
      <c r="BI41" s="60">
        <v>70381</v>
      </c>
      <c r="BJ41" s="60" t="s">
        <v>665</v>
      </c>
      <c r="BK41" s="60">
        <v>71647</v>
      </c>
      <c r="BL41" s="60" t="s">
        <v>666</v>
      </c>
      <c r="BM41" s="60" t="s">
        <v>667</v>
      </c>
      <c r="BN41" s="60">
        <v>73513</v>
      </c>
      <c r="BO41" s="60">
        <v>75441</v>
      </c>
      <c r="BP41" s="60" t="s">
        <v>668</v>
      </c>
      <c r="BQ41" s="60" t="s">
        <v>669</v>
      </c>
      <c r="BR41" s="60">
        <v>76597</v>
      </c>
      <c r="BS41" s="60" t="s">
        <v>670</v>
      </c>
      <c r="BT41" s="60">
        <v>77813</v>
      </c>
      <c r="BU41" s="60">
        <v>79287</v>
      </c>
      <c r="BV41" s="60">
        <v>80431</v>
      </c>
      <c r="BW41" s="60" t="s">
        <v>671</v>
      </c>
      <c r="BX41" s="60" t="s">
        <v>672</v>
      </c>
      <c r="BY41" s="60">
        <v>82113</v>
      </c>
      <c r="BZ41" s="60">
        <v>83174</v>
      </c>
      <c r="CA41" s="60" t="s">
        <v>673</v>
      </c>
      <c r="CB41" s="60" t="s">
        <v>674</v>
      </c>
      <c r="CC41" s="60" t="s">
        <v>675</v>
      </c>
      <c r="CD41" s="117" t="s">
        <v>556</v>
      </c>
      <c r="CE41" s="63" t="s">
        <v>676</v>
      </c>
    </row>
    <row r="42" spans="1:83">
      <c r="A42" s="26"/>
      <c r="B42" s="21"/>
      <c r="C42" s="21"/>
      <c r="D42" s="110" t="s">
        <v>677</v>
      </c>
      <c r="E42" s="32" t="s">
        <v>539</v>
      </c>
      <c r="F42" s="26" t="s">
        <v>540</v>
      </c>
      <c r="G42" s="32" t="s">
        <v>660</v>
      </c>
      <c r="H42" s="32"/>
      <c r="I42" s="32"/>
      <c r="J42" s="32" t="s">
        <v>3160</v>
      </c>
      <c r="K42" s="23">
        <v>1</v>
      </c>
      <c r="L42" s="26" t="s">
        <v>678</v>
      </c>
      <c r="M42" s="33"/>
      <c r="N42" s="33" t="s">
        <v>679</v>
      </c>
      <c r="O42" s="33"/>
      <c r="P42" s="26"/>
      <c r="Q42" s="26"/>
      <c r="R42" s="26"/>
      <c r="S42" s="35"/>
      <c r="T42" s="32"/>
      <c r="U42" s="32"/>
      <c r="V42" s="35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>
        <v>4783</v>
      </c>
      <c r="AY42" s="32">
        <v>9341</v>
      </c>
      <c r="AZ42" s="32">
        <v>11722</v>
      </c>
      <c r="BA42" s="32">
        <v>16059</v>
      </c>
      <c r="BB42" s="32">
        <v>20932</v>
      </c>
      <c r="BC42" s="32">
        <v>24184</v>
      </c>
      <c r="BD42" s="32">
        <v>26954</v>
      </c>
      <c r="BE42" s="32">
        <v>29038</v>
      </c>
      <c r="BF42" s="32" t="s">
        <v>680</v>
      </c>
      <c r="BG42" s="32" t="s">
        <v>681</v>
      </c>
      <c r="BH42" s="32">
        <v>32457</v>
      </c>
      <c r="BI42" s="32">
        <v>35075</v>
      </c>
      <c r="BJ42" s="32" t="s">
        <v>682</v>
      </c>
      <c r="BK42" s="32">
        <v>37169</v>
      </c>
      <c r="BL42" s="32" t="s">
        <v>683</v>
      </c>
      <c r="BM42" s="32" t="s">
        <v>684</v>
      </c>
      <c r="BN42" s="32">
        <v>39617</v>
      </c>
      <c r="BO42" s="32">
        <v>42356</v>
      </c>
      <c r="BP42" s="32" t="s">
        <v>685</v>
      </c>
      <c r="BQ42" s="32" t="s">
        <v>686</v>
      </c>
      <c r="BR42" s="32">
        <v>44318</v>
      </c>
      <c r="BS42" s="32" t="s">
        <v>687</v>
      </c>
      <c r="BT42" s="32">
        <v>46571</v>
      </c>
      <c r="BU42" s="32">
        <v>49320</v>
      </c>
      <c r="BV42" s="32">
        <v>51286</v>
      </c>
      <c r="BW42" s="32" t="s">
        <v>688</v>
      </c>
      <c r="BX42" s="32" t="s">
        <v>689</v>
      </c>
      <c r="BY42" s="32">
        <v>53923</v>
      </c>
      <c r="BZ42" s="32">
        <v>55411</v>
      </c>
      <c r="CA42" s="32" t="s">
        <v>690</v>
      </c>
      <c r="CB42" s="32" t="s">
        <v>691</v>
      </c>
      <c r="CC42" s="32" t="s">
        <v>692</v>
      </c>
      <c r="CD42" s="115" t="s">
        <v>556</v>
      </c>
      <c r="CE42" s="4"/>
    </row>
    <row r="43" spans="1:83">
      <c r="A43" s="26">
        <v>101</v>
      </c>
      <c r="B43" s="21" t="s">
        <v>576</v>
      </c>
      <c r="C43" s="21" t="s">
        <v>693</v>
      </c>
      <c r="D43" s="110" t="s">
        <v>694</v>
      </c>
      <c r="E43" s="32" t="s">
        <v>559</v>
      </c>
      <c r="F43" s="26" t="s">
        <v>540</v>
      </c>
      <c r="G43" s="32" t="s">
        <v>695</v>
      </c>
      <c r="H43" s="32"/>
      <c r="I43" s="32"/>
      <c r="J43" s="121" t="s">
        <v>3158</v>
      </c>
      <c r="K43" s="23">
        <v>1</v>
      </c>
      <c r="L43" s="26" t="s">
        <v>3156</v>
      </c>
      <c r="M43" s="33"/>
      <c r="N43" s="33" t="s">
        <v>696</v>
      </c>
      <c r="O43" s="33"/>
      <c r="P43" s="26"/>
      <c r="Q43" s="26">
        <v>256842</v>
      </c>
      <c r="R43" s="26">
        <v>279695</v>
      </c>
      <c r="S43" s="35">
        <v>291105</v>
      </c>
      <c r="T43" s="32">
        <v>298372</v>
      </c>
      <c r="U43" s="32">
        <v>309543</v>
      </c>
      <c r="V43" s="35">
        <v>326887</v>
      </c>
      <c r="W43" s="32">
        <v>343768</v>
      </c>
      <c r="X43" s="32">
        <v>354496</v>
      </c>
      <c r="Y43" s="32">
        <v>373399</v>
      </c>
      <c r="Z43" s="32">
        <v>387821</v>
      </c>
      <c r="AA43" s="32">
        <v>399165</v>
      </c>
      <c r="AB43" s="32">
        <v>417715</v>
      </c>
      <c r="AC43" s="32">
        <v>434103</v>
      </c>
      <c r="AD43" s="32">
        <v>451039</v>
      </c>
      <c r="AE43" s="32">
        <v>467858</v>
      </c>
      <c r="AF43" s="32">
        <v>483468</v>
      </c>
      <c r="AG43" s="32">
        <v>507667</v>
      </c>
      <c r="AH43" s="32">
        <v>533474</v>
      </c>
      <c r="AI43" s="32">
        <v>553187</v>
      </c>
      <c r="AJ43" s="32">
        <v>573639</v>
      </c>
      <c r="AK43" s="32">
        <v>593649</v>
      </c>
      <c r="AL43" s="32">
        <v>609777</v>
      </c>
      <c r="AM43" s="32">
        <v>616312</v>
      </c>
      <c r="AN43" s="32">
        <v>637114</v>
      </c>
      <c r="AO43" s="32">
        <v>651227</v>
      </c>
      <c r="AP43" s="32">
        <v>661943</v>
      </c>
      <c r="AQ43" s="32">
        <v>670980</v>
      </c>
      <c r="AR43" s="32">
        <v>675075</v>
      </c>
      <c r="AS43" s="32">
        <v>683436</v>
      </c>
      <c r="AT43" s="32">
        <v>693895</v>
      </c>
      <c r="AU43" s="32">
        <v>699014</v>
      </c>
      <c r="AV43" s="32">
        <v>707900</v>
      </c>
      <c r="AW43" s="32">
        <v>714817</v>
      </c>
      <c r="AX43" s="32">
        <v>726677</v>
      </c>
      <c r="AY43" s="32">
        <v>737578</v>
      </c>
      <c r="AZ43" s="32">
        <v>743413</v>
      </c>
      <c r="BA43" s="32">
        <v>755111</v>
      </c>
      <c r="BB43" s="32">
        <v>762111</v>
      </c>
      <c r="BC43" s="32">
        <v>780545</v>
      </c>
      <c r="BD43" s="32">
        <v>791768</v>
      </c>
      <c r="BE43" s="32">
        <v>798851</v>
      </c>
      <c r="BF43" s="32" t="s">
        <v>697</v>
      </c>
      <c r="BG43" s="32" t="s">
        <v>698</v>
      </c>
      <c r="BH43" s="32">
        <v>810666</v>
      </c>
      <c r="BI43" s="32">
        <v>820729</v>
      </c>
      <c r="BJ43" s="32" t="s">
        <v>699</v>
      </c>
      <c r="BK43" s="32">
        <v>827400</v>
      </c>
      <c r="BL43" s="32" t="s">
        <v>700</v>
      </c>
      <c r="BM43" s="32" t="s">
        <v>701</v>
      </c>
      <c r="BN43" s="32">
        <v>835972</v>
      </c>
      <c r="BO43" s="32">
        <v>841332</v>
      </c>
      <c r="BP43" s="32" t="s">
        <v>702</v>
      </c>
      <c r="BQ43" s="32" t="s">
        <v>703</v>
      </c>
      <c r="BR43" s="32">
        <v>850277</v>
      </c>
      <c r="BS43" s="32" t="s">
        <v>704</v>
      </c>
      <c r="BT43" s="32">
        <v>857115</v>
      </c>
      <c r="BU43" s="32">
        <v>866316</v>
      </c>
      <c r="BV43" s="32">
        <v>873682</v>
      </c>
      <c r="BW43" s="32" t="s">
        <v>705</v>
      </c>
      <c r="BX43" s="32" t="s">
        <v>706</v>
      </c>
      <c r="BY43" s="32">
        <v>878154</v>
      </c>
      <c r="BZ43" s="32">
        <v>889048</v>
      </c>
      <c r="CA43" s="32" t="s">
        <v>707</v>
      </c>
      <c r="CB43" s="32" t="s">
        <v>708</v>
      </c>
      <c r="CC43" s="32" t="s">
        <v>709</v>
      </c>
      <c r="CD43" s="115" t="s">
        <v>619</v>
      </c>
      <c r="CE43" s="4"/>
    </row>
    <row r="44" spans="1:83">
      <c r="A44" s="26"/>
      <c r="B44" s="21"/>
      <c r="C44" s="21"/>
      <c r="D44" s="110" t="s">
        <v>710</v>
      </c>
      <c r="E44" s="32" t="s">
        <v>559</v>
      </c>
      <c r="F44" s="26" t="s">
        <v>540</v>
      </c>
      <c r="G44" s="32" t="s">
        <v>711</v>
      </c>
      <c r="H44" s="32"/>
      <c r="I44" s="32"/>
      <c r="J44" s="121" t="s">
        <v>3158</v>
      </c>
      <c r="K44" s="23">
        <v>1</v>
      </c>
      <c r="L44" s="26" t="s">
        <v>61</v>
      </c>
      <c r="M44" s="33"/>
      <c r="N44" s="33" t="s">
        <v>712</v>
      </c>
      <c r="O44" s="33"/>
      <c r="P44" s="26"/>
      <c r="Q44" s="26"/>
      <c r="R44" s="26"/>
      <c r="S44" s="33"/>
      <c r="T44" s="32"/>
      <c r="U44" s="32"/>
      <c r="V44" s="35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>
        <v>42</v>
      </c>
      <c r="AU44" s="32">
        <v>2070</v>
      </c>
      <c r="AV44" s="32">
        <v>3026</v>
      </c>
      <c r="AW44" s="32">
        <v>4185</v>
      </c>
      <c r="AX44" s="32">
        <v>6279</v>
      </c>
      <c r="AY44" s="32">
        <v>8590</v>
      </c>
      <c r="AZ44" s="32">
        <v>9413</v>
      </c>
      <c r="BA44" s="32">
        <v>11500</v>
      </c>
      <c r="BB44" s="32">
        <v>13500</v>
      </c>
      <c r="BC44" s="32">
        <v>17376</v>
      </c>
      <c r="BD44" s="32">
        <v>19821</v>
      </c>
      <c r="BE44" s="32">
        <v>22248</v>
      </c>
      <c r="BF44" s="32" t="s">
        <v>713</v>
      </c>
      <c r="BG44" s="32" t="s">
        <v>714</v>
      </c>
      <c r="BH44" s="32">
        <v>25347</v>
      </c>
      <c r="BI44" s="32">
        <v>28685</v>
      </c>
      <c r="BJ44" s="32" t="s">
        <v>715</v>
      </c>
      <c r="BK44" s="32">
        <v>29958</v>
      </c>
      <c r="BL44" s="32" t="s">
        <v>716</v>
      </c>
      <c r="BM44" s="32" t="s">
        <v>717</v>
      </c>
      <c r="BN44" s="32">
        <v>31563</v>
      </c>
      <c r="BO44" s="32">
        <v>33246</v>
      </c>
      <c r="BP44" s="32" t="s">
        <v>718</v>
      </c>
      <c r="BQ44" s="32" t="s">
        <v>719</v>
      </c>
      <c r="BR44" s="32">
        <v>34340</v>
      </c>
      <c r="BS44" s="32" t="s">
        <v>720</v>
      </c>
      <c r="BT44" s="32">
        <v>35217</v>
      </c>
      <c r="BU44" s="32">
        <v>36348</v>
      </c>
      <c r="BV44" s="32">
        <v>37674</v>
      </c>
      <c r="BW44" s="32" t="s">
        <v>721</v>
      </c>
      <c r="BX44" s="32" t="s">
        <v>722</v>
      </c>
      <c r="BY44" s="32">
        <v>38436</v>
      </c>
      <c r="BZ44" s="32">
        <v>39436</v>
      </c>
      <c r="CA44" s="32" t="s">
        <v>723</v>
      </c>
      <c r="CB44" s="32" t="s">
        <v>724</v>
      </c>
      <c r="CC44" s="32" t="s">
        <v>725</v>
      </c>
      <c r="CD44" s="115" t="s">
        <v>32</v>
      </c>
      <c r="CE44" s="4"/>
    </row>
    <row r="45" spans="1:83">
      <c r="A45" s="26"/>
      <c r="B45" s="21"/>
      <c r="C45" s="21"/>
      <c r="D45" s="110" t="s">
        <v>726</v>
      </c>
      <c r="E45" s="32" t="s">
        <v>559</v>
      </c>
      <c r="F45" s="26" t="s">
        <v>540</v>
      </c>
      <c r="G45" s="32" t="s">
        <v>727</v>
      </c>
      <c r="H45" s="32"/>
      <c r="I45" s="32"/>
      <c r="J45" s="121" t="s">
        <v>3158</v>
      </c>
      <c r="K45" s="23">
        <v>1</v>
      </c>
      <c r="L45" s="26" t="s">
        <v>728</v>
      </c>
      <c r="M45" s="33"/>
      <c r="N45" s="33" t="s">
        <v>729</v>
      </c>
      <c r="O45" s="33"/>
      <c r="P45" s="26"/>
      <c r="Q45" s="26"/>
      <c r="R45" s="26"/>
      <c r="S45" s="35"/>
      <c r="T45" s="32"/>
      <c r="U45" s="32"/>
      <c r="V45" s="35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>
        <v>3373</v>
      </c>
      <c r="BI45" s="32">
        <v>8347</v>
      </c>
      <c r="BJ45" s="32"/>
      <c r="BK45" s="32">
        <v>10319</v>
      </c>
      <c r="BL45" s="32" t="s">
        <v>730</v>
      </c>
      <c r="BM45" s="32" t="s">
        <v>731</v>
      </c>
      <c r="BN45" s="32">
        <v>13515</v>
      </c>
      <c r="BO45" s="32">
        <v>16280</v>
      </c>
      <c r="BP45" s="32" t="s">
        <v>732</v>
      </c>
      <c r="BQ45" s="32" t="s">
        <v>733</v>
      </c>
      <c r="BR45" s="32">
        <v>18308</v>
      </c>
      <c r="BS45" s="32" t="s">
        <v>734</v>
      </c>
      <c r="BT45" s="32">
        <v>20781</v>
      </c>
      <c r="BU45" s="32">
        <v>22880</v>
      </c>
      <c r="BV45" s="32">
        <v>24497</v>
      </c>
      <c r="BW45" s="32" t="s">
        <v>735</v>
      </c>
      <c r="BX45" s="32" t="s">
        <v>736</v>
      </c>
      <c r="BY45" s="32">
        <v>27072</v>
      </c>
      <c r="BZ45" s="32">
        <v>28290</v>
      </c>
      <c r="CA45" s="32" t="s">
        <v>737</v>
      </c>
      <c r="CB45" s="32" t="s">
        <v>738</v>
      </c>
      <c r="CC45" s="32" t="s">
        <v>739</v>
      </c>
      <c r="CD45" s="115" t="s">
        <v>556</v>
      </c>
      <c r="CE45" s="4"/>
    </row>
    <row r="46" spans="1:83">
      <c r="A46" s="26"/>
      <c r="B46" s="21"/>
      <c r="C46" s="21"/>
      <c r="D46" s="110" t="s">
        <v>740</v>
      </c>
      <c r="E46" s="32" t="s">
        <v>559</v>
      </c>
      <c r="F46" s="26" t="s">
        <v>540</v>
      </c>
      <c r="G46" s="32" t="s">
        <v>741</v>
      </c>
      <c r="H46" s="32"/>
      <c r="I46" s="32"/>
      <c r="J46" s="121" t="s">
        <v>3158</v>
      </c>
      <c r="K46" s="23">
        <v>1</v>
      </c>
      <c r="L46" s="26" t="s">
        <v>61</v>
      </c>
      <c r="M46" s="33"/>
      <c r="N46" s="33" t="s">
        <v>742</v>
      </c>
      <c r="O46" s="33"/>
      <c r="P46" s="26"/>
      <c r="Q46" s="26"/>
      <c r="R46" s="26"/>
      <c r="S46" s="35"/>
      <c r="T46" s="32"/>
      <c r="U46" s="32"/>
      <c r="V46" s="35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>
        <v>191223</v>
      </c>
      <c r="BP46" s="32"/>
      <c r="BQ46" s="32" t="s">
        <v>743</v>
      </c>
      <c r="BR46" s="32">
        <v>192406</v>
      </c>
      <c r="BS46" s="32" t="s">
        <v>744</v>
      </c>
      <c r="BT46" s="32">
        <v>193624</v>
      </c>
      <c r="BU46" s="32">
        <v>194848</v>
      </c>
      <c r="BV46" s="32">
        <v>195998</v>
      </c>
      <c r="BW46" s="32" t="s">
        <v>745</v>
      </c>
      <c r="BX46" s="32" t="s">
        <v>746</v>
      </c>
      <c r="BY46" s="32">
        <v>197226</v>
      </c>
      <c r="BZ46" s="32">
        <v>198143</v>
      </c>
      <c r="CA46" s="32" t="s">
        <v>747</v>
      </c>
      <c r="CB46" s="32" t="s">
        <v>748</v>
      </c>
      <c r="CC46" s="32" t="s">
        <v>749</v>
      </c>
      <c r="CD46" s="115" t="s">
        <v>594</v>
      </c>
      <c r="CE46" s="4" t="s">
        <v>750</v>
      </c>
    </row>
    <row r="47" spans="1:83">
      <c r="A47" s="26"/>
      <c r="B47" s="21"/>
      <c r="C47" s="21"/>
      <c r="D47" s="110" t="s">
        <v>751</v>
      </c>
      <c r="E47" s="32" t="s">
        <v>559</v>
      </c>
      <c r="F47" s="26" t="s">
        <v>540</v>
      </c>
      <c r="G47" s="32" t="s">
        <v>752</v>
      </c>
      <c r="H47" s="32"/>
      <c r="I47" s="32"/>
      <c r="J47" s="121" t="s">
        <v>3158</v>
      </c>
      <c r="K47" s="23">
        <v>1</v>
      </c>
      <c r="L47" s="26" t="s">
        <v>61</v>
      </c>
      <c r="M47" s="33"/>
      <c r="N47" s="33" t="s">
        <v>753</v>
      </c>
      <c r="O47" s="33"/>
      <c r="P47" s="26"/>
      <c r="Q47" s="26"/>
      <c r="R47" s="26"/>
      <c r="S47" s="35"/>
      <c r="T47" s="32"/>
      <c r="U47" s="32"/>
      <c r="V47" s="35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>
        <v>6555</v>
      </c>
      <c r="BD47" s="32">
        <v>11165</v>
      </c>
      <c r="BE47" s="32">
        <v>13837</v>
      </c>
      <c r="BF47" s="32" t="s">
        <v>754</v>
      </c>
      <c r="BG47" s="32" t="s">
        <v>755</v>
      </c>
      <c r="BH47" s="32">
        <v>21855</v>
      </c>
      <c r="BI47" s="32">
        <v>25346</v>
      </c>
      <c r="BJ47" s="32" t="s">
        <v>756</v>
      </c>
      <c r="BK47" s="32">
        <v>28207</v>
      </c>
      <c r="BL47" s="32" t="s">
        <v>757</v>
      </c>
      <c r="BM47" s="32" t="s">
        <v>758</v>
      </c>
      <c r="BN47" s="32">
        <v>31866</v>
      </c>
      <c r="BO47" s="32">
        <v>33820</v>
      </c>
      <c r="BP47" s="32" t="s">
        <v>759</v>
      </c>
      <c r="BQ47" s="32" t="s">
        <v>760</v>
      </c>
      <c r="BR47" s="32">
        <v>36358</v>
      </c>
      <c r="BS47" s="32" t="s">
        <v>761</v>
      </c>
      <c r="BT47" s="32">
        <v>38697</v>
      </c>
      <c r="BU47" s="32">
        <v>42117</v>
      </c>
      <c r="BV47" s="32">
        <v>44209</v>
      </c>
      <c r="BW47" s="32" t="s">
        <v>762</v>
      </c>
      <c r="BX47" s="32" t="s">
        <v>763</v>
      </c>
      <c r="BY47" s="32">
        <v>47051</v>
      </c>
      <c r="BZ47" s="32">
        <v>48547</v>
      </c>
      <c r="CA47" s="32" t="s">
        <v>764</v>
      </c>
      <c r="CB47" s="32" t="s">
        <v>765</v>
      </c>
      <c r="CC47" s="32" t="s">
        <v>766</v>
      </c>
      <c r="CD47" s="115" t="s">
        <v>619</v>
      </c>
      <c r="CE47" s="4" t="s">
        <v>767</v>
      </c>
    </row>
    <row r="48" spans="1:83">
      <c r="A48" s="26"/>
      <c r="B48" s="21"/>
      <c r="C48" s="21"/>
      <c r="D48" s="110" t="s">
        <v>768</v>
      </c>
      <c r="E48" s="32" t="s">
        <v>769</v>
      </c>
      <c r="F48" s="26" t="s">
        <v>540</v>
      </c>
      <c r="G48" s="32" t="s">
        <v>770</v>
      </c>
      <c r="H48" s="32"/>
      <c r="I48" s="32"/>
      <c r="J48" s="121" t="s">
        <v>3158</v>
      </c>
      <c r="K48" s="23">
        <v>1</v>
      </c>
      <c r="L48" s="26" t="s">
        <v>61</v>
      </c>
      <c r="M48" s="33"/>
      <c r="N48" s="33" t="s">
        <v>771</v>
      </c>
      <c r="O48" s="33"/>
      <c r="P48" s="26"/>
      <c r="Q48" s="26"/>
      <c r="R48" s="26"/>
      <c r="S48" s="35"/>
      <c r="T48" s="32"/>
      <c r="U48" s="32"/>
      <c r="V48" s="35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>
        <v>2242</v>
      </c>
      <c r="AT48" s="32">
        <v>4666</v>
      </c>
      <c r="AU48" s="32">
        <v>6481</v>
      </c>
      <c r="AV48" s="32">
        <v>7507</v>
      </c>
      <c r="AW48" s="32">
        <v>38493</v>
      </c>
      <c r="AX48" s="32">
        <v>40923</v>
      </c>
      <c r="AY48" s="32">
        <v>43161</v>
      </c>
      <c r="AZ48" s="32">
        <v>45796</v>
      </c>
      <c r="BA48" s="32">
        <v>48157</v>
      </c>
      <c r="BB48" s="32">
        <v>50657</v>
      </c>
      <c r="BC48" s="32">
        <v>52891</v>
      </c>
      <c r="BD48" s="32">
        <v>54535</v>
      </c>
      <c r="BE48" s="32">
        <v>56613</v>
      </c>
      <c r="BF48" s="32" t="s">
        <v>772</v>
      </c>
      <c r="BG48" s="32" t="s">
        <v>773</v>
      </c>
      <c r="BH48" s="32">
        <v>58912</v>
      </c>
      <c r="BI48" s="32">
        <v>61339</v>
      </c>
      <c r="BJ48" s="32" t="s">
        <v>774</v>
      </c>
      <c r="BK48" s="32">
        <v>63219</v>
      </c>
      <c r="BL48" s="32" t="s">
        <v>775</v>
      </c>
      <c r="BM48" s="32" t="s">
        <v>776</v>
      </c>
      <c r="BN48" s="32">
        <v>64828</v>
      </c>
      <c r="BO48" s="32">
        <v>66854</v>
      </c>
      <c r="BP48" s="32" t="s">
        <v>777</v>
      </c>
      <c r="BQ48" s="32" t="s">
        <v>778</v>
      </c>
      <c r="BR48" s="32">
        <v>68254</v>
      </c>
      <c r="BS48" s="32" t="s">
        <v>779</v>
      </c>
      <c r="BT48" s="32">
        <v>69556</v>
      </c>
      <c r="BU48" s="32">
        <v>71440</v>
      </c>
      <c r="BV48" s="32">
        <v>72390</v>
      </c>
      <c r="BW48" s="32" t="s">
        <v>780</v>
      </c>
      <c r="BX48" s="32" t="s">
        <v>781</v>
      </c>
      <c r="BY48" s="32">
        <v>73664</v>
      </c>
      <c r="BZ48" s="32">
        <v>74882</v>
      </c>
      <c r="CA48" s="32" t="s">
        <v>782</v>
      </c>
      <c r="CB48" s="32" t="s">
        <v>783</v>
      </c>
      <c r="CC48" s="32" t="s">
        <v>784</v>
      </c>
      <c r="CD48" s="115" t="s">
        <v>32</v>
      </c>
      <c r="CE48" s="4" t="s">
        <v>785</v>
      </c>
    </row>
    <row r="49" spans="1:83">
      <c r="A49" s="26">
        <v>108</v>
      </c>
      <c r="B49" s="21" t="s">
        <v>576</v>
      </c>
      <c r="C49" s="21" t="s">
        <v>693</v>
      </c>
      <c r="D49" s="110" t="s">
        <v>786</v>
      </c>
      <c r="E49" s="32" t="s">
        <v>559</v>
      </c>
      <c r="F49" s="26" t="s">
        <v>540</v>
      </c>
      <c r="G49" s="32" t="s">
        <v>787</v>
      </c>
      <c r="H49" s="32" t="s">
        <v>788</v>
      </c>
      <c r="I49" s="32"/>
      <c r="J49" s="121" t="s">
        <v>3158</v>
      </c>
      <c r="K49" s="23">
        <v>1</v>
      </c>
      <c r="L49" s="26" t="s">
        <v>599</v>
      </c>
      <c r="M49" s="33"/>
      <c r="N49" s="33" t="s">
        <v>789</v>
      </c>
      <c r="O49" s="33"/>
      <c r="P49" s="26">
        <v>16569</v>
      </c>
      <c r="Q49" s="26">
        <v>18234</v>
      </c>
      <c r="R49" s="26"/>
      <c r="S49" s="35"/>
      <c r="T49" s="32"/>
      <c r="U49" s="32">
        <v>19758</v>
      </c>
      <c r="V49" s="35">
        <v>22711</v>
      </c>
      <c r="W49" s="32">
        <v>23891</v>
      </c>
      <c r="X49" s="32">
        <v>25351</v>
      </c>
      <c r="Y49" s="32">
        <v>26032</v>
      </c>
      <c r="Z49" s="32">
        <v>27047</v>
      </c>
      <c r="AA49" s="32">
        <v>27714</v>
      </c>
      <c r="AB49" s="32">
        <v>28096</v>
      </c>
      <c r="AC49" s="32">
        <v>28533</v>
      </c>
      <c r="AD49" s="32">
        <v>29025</v>
      </c>
      <c r="AE49" s="32">
        <v>29348</v>
      </c>
      <c r="AF49" s="32">
        <v>29744</v>
      </c>
      <c r="AG49" s="32">
        <v>30122</v>
      </c>
      <c r="AH49" s="32">
        <v>30490</v>
      </c>
      <c r="AI49" s="32">
        <v>30911</v>
      </c>
      <c r="AJ49" s="32">
        <v>31182</v>
      </c>
      <c r="AK49" s="32">
        <v>31624</v>
      </c>
      <c r="AL49" s="32">
        <v>31968</v>
      </c>
      <c r="AM49" s="32">
        <v>32245</v>
      </c>
      <c r="AN49" s="32">
        <v>32367</v>
      </c>
      <c r="AO49" s="32">
        <v>32972</v>
      </c>
      <c r="AP49" s="32">
        <v>33552</v>
      </c>
      <c r="AQ49" s="32">
        <v>33834</v>
      </c>
      <c r="AR49" s="32">
        <v>34099</v>
      </c>
      <c r="AS49" s="32">
        <v>35004</v>
      </c>
      <c r="AT49" s="32">
        <v>35198</v>
      </c>
      <c r="AU49" s="32">
        <v>36403</v>
      </c>
      <c r="AV49" s="32">
        <v>36944</v>
      </c>
      <c r="AW49" s="32">
        <v>37147</v>
      </c>
      <c r="AX49" s="32">
        <v>37489</v>
      </c>
      <c r="AY49" s="32">
        <v>37830</v>
      </c>
      <c r="AZ49" s="32">
        <v>38110</v>
      </c>
      <c r="BA49" s="32">
        <v>38328</v>
      </c>
      <c r="BB49" s="32">
        <v>38861</v>
      </c>
      <c r="BC49" s="32">
        <v>39061</v>
      </c>
      <c r="BD49" s="32">
        <v>39357</v>
      </c>
      <c r="BE49" s="32">
        <v>39579</v>
      </c>
      <c r="BF49" s="32" t="s">
        <v>790</v>
      </c>
      <c r="BG49" s="32" t="s">
        <v>791</v>
      </c>
      <c r="BH49" s="32">
        <v>39796</v>
      </c>
      <c r="BI49" s="32">
        <v>39924</v>
      </c>
      <c r="BJ49" s="32" t="s">
        <v>792</v>
      </c>
      <c r="BK49" s="32">
        <v>39971</v>
      </c>
      <c r="BL49" s="32" t="s">
        <v>793</v>
      </c>
      <c r="BM49" s="32" t="s">
        <v>794</v>
      </c>
      <c r="BN49" s="32">
        <v>40096</v>
      </c>
      <c r="BO49" s="32">
        <v>40221</v>
      </c>
      <c r="BP49" s="32" t="s">
        <v>795</v>
      </c>
      <c r="BQ49" s="32" t="s">
        <v>796</v>
      </c>
      <c r="BR49" s="32">
        <v>40386</v>
      </c>
      <c r="BS49" s="32" t="s">
        <v>797</v>
      </c>
      <c r="BT49" s="32">
        <v>40448</v>
      </c>
      <c r="BU49" s="32">
        <v>40776</v>
      </c>
      <c r="BV49" s="32">
        <v>40898</v>
      </c>
      <c r="BW49" s="32" t="s">
        <v>798</v>
      </c>
      <c r="BX49" s="32" t="s">
        <v>799</v>
      </c>
      <c r="BY49" s="32">
        <v>41303</v>
      </c>
      <c r="BZ49" s="32">
        <v>41576</v>
      </c>
      <c r="CA49" s="32" t="s">
        <v>800</v>
      </c>
      <c r="CB49" s="32" t="s">
        <v>801</v>
      </c>
      <c r="CC49" s="32" t="s">
        <v>802</v>
      </c>
      <c r="CD49" s="115" t="s">
        <v>594</v>
      </c>
      <c r="CE49" s="4"/>
    </row>
    <row r="50" spans="1:83">
      <c r="A50" s="26"/>
      <c r="B50" s="21"/>
      <c r="C50" s="21"/>
      <c r="D50" s="110" t="s">
        <v>803</v>
      </c>
      <c r="E50" s="22" t="s">
        <v>559</v>
      </c>
      <c r="F50" s="23" t="s">
        <v>540</v>
      </c>
      <c r="G50" s="22" t="s">
        <v>804</v>
      </c>
      <c r="H50" s="22"/>
      <c r="I50" s="22"/>
      <c r="J50" s="121" t="s">
        <v>3158</v>
      </c>
      <c r="K50" s="23">
        <v>1</v>
      </c>
      <c r="L50" s="26" t="s">
        <v>61</v>
      </c>
      <c r="M50" s="5"/>
      <c r="N50" s="33" t="s">
        <v>805</v>
      </c>
      <c r="O50" s="65"/>
      <c r="P50" s="26"/>
      <c r="Q50" s="26"/>
      <c r="R50" s="26"/>
      <c r="S50" s="66"/>
      <c r="T50" s="32"/>
      <c r="U50" s="32"/>
      <c r="V50" s="35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>
        <v>4291</v>
      </c>
      <c r="AT50" s="32">
        <v>5981</v>
      </c>
      <c r="AU50" s="32">
        <v>8428</v>
      </c>
      <c r="AV50" s="32">
        <v>9886</v>
      </c>
      <c r="AW50" s="32">
        <v>10929</v>
      </c>
      <c r="AX50" s="32">
        <v>13755</v>
      </c>
      <c r="AY50" s="32">
        <v>15630</v>
      </c>
      <c r="AZ50" s="32">
        <v>16462</v>
      </c>
      <c r="BA50" s="32">
        <v>18522</v>
      </c>
      <c r="BB50" s="32">
        <v>20633</v>
      </c>
      <c r="BC50" s="32">
        <v>23117</v>
      </c>
      <c r="BD50" s="32">
        <v>24223</v>
      </c>
      <c r="BE50" s="32">
        <v>24715</v>
      </c>
      <c r="BF50" s="32" t="s">
        <v>806</v>
      </c>
      <c r="BG50" s="32" t="s">
        <v>807</v>
      </c>
      <c r="BH50" s="32">
        <v>26307</v>
      </c>
      <c r="BI50" s="32">
        <v>28058</v>
      </c>
      <c r="BJ50" s="32" t="s">
        <v>808</v>
      </c>
      <c r="BK50" s="32">
        <v>29021</v>
      </c>
      <c r="BL50" s="32" t="s">
        <v>809</v>
      </c>
      <c r="BM50" s="32" t="s">
        <v>810</v>
      </c>
      <c r="BN50" s="32">
        <v>30240</v>
      </c>
      <c r="BO50" s="32">
        <v>31870</v>
      </c>
      <c r="BP50" s="32" t="s">
        <v>811</v>
      </c>
      <c r="BQ50" s="32" t="s">
        <v>812</v>
      </c>
      <c r="BR50" s="32">
        <v>35870</v>
      </c>
      <c r="BS50" s="32" t="s">
        <v>813</v>
      </c>
      <c r="BT50" s="32">
        <v>35870</v>
      </c>
      <c r="BU50" s="32">
        <v>35870</v>
      </c>
      <c r="BV50" s="32">
        <v>37684</v>
      </c>
      <c r="BW50" s="32" t="s">
        <v>814</v>
      </c>
      <c r="BX50" s="32" t="s">
        <v>815</v>
      </c>
      <c r="BY50" s="32">
        <v>38670</v>
      </c>
      <c r="BZ50" s="32">
        <v>39775</v>
      </c>
      <c r="CA50" s="32" t="s">
        <v>816</v>
      </c>
      <c r="CB50" s="32" t="s">
        <v>817</v>
      </c>
      <c r="CC50" s="32" t="s">
        <v>818</v>
      </c>
      <c r="CD50" s="115" t="s">
        <v>819</v>
      </c>
      <c r="CE50" s="4" t="s">
        <v>820</v>
      </c>
    </row>
    <row r="51" spans="1:83">
      <c r="A51" s="26"/>
      <c r="B51" s="21"/>
      <c r="C51" s="21"/>
      <c r="D51" s="110" t="s">
        <v>821</v>
      </c>
      <c r="E51" s="32" t="s">
        <v>822</v>
      </c>
      <c r="F51" s="26" t="s">
        <v>823</v>
      </c>
      <c r="G51" s="32" t="s">
        <v>824</v>
      </c>
      <c r="H51" s="32"/>
      <c r="I51" s="26"/>
      <c r="J51" s="121" t="s">
        <v>3158</v>
      </c>
      <c r="K51" s="23">
        <v>1</v>
      </c>
      <c r="L51" s="26" t="s">
        <v>61</v>
      </c>
      <c r="M51" s="3"/>
      <c r="N51" s="33" t="s">
        <v>825</v>
      </c>
      <c r="O51" s="35"/>
      <c r="P51" s="26"/>
      <c r="Q51" s="26"/>
      <c r="R51" s="26"/>
      <c r="S51" s="35"/>
      <c r="T51" s="32"/>
      <c r="U51" s="32"/>
      <c r="V51" s="35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>
        <v>15239</v>
      </c>
      <c r="BL51" s="32"/>
      <c r="BM51" s="32"/>
      <c r="BN51" s="32">
        <v>16028</v>
      </c>
      <c r="BO51" s="32">
        <v>16556</v>
      </c>
      <c r="BP51" s="32" t="s">
        <v>826</v>
      </c>
      <c r="BQ51" s="32" t="s">
        <v>827</v>
      </c>
      <c r="BR51" s="32">
        <v>16951</v>
      </c>
      <c r="BS51" s="32" t="s">
        <v>828</v>
      </c>
      <c r="BT51" s="32">
        <v>17724</v>
      </c>
      <c r="BU51" s="32">
        <v>18485</v>
      </c>
      <c r="BV51" s="32">
        <v>20994</v>
      </c>
      <c r="BW51" s="32" t="s">
        <v>829</v>
      </c>
      <c r="BX51" s="32" t="s">
        <v>830</v>
      </c>
      <c r="BY51" s="32">
        <v>22141</v>
      </c>
      <c r="BZ51" s="32">
        <v>22799</v>
      </c>
      <c r="CA51" s="32" t="s">
        <v>831</v>
      </c>
      <c r="CB51" s="32" t="s">
        <v>832</v>
      </c>
      <c r="CC51" s="32" t="s">
        <v>833</v>
      </c>
      <c r="CD51" s="115" t="s">
        <v>95</v>
      </c>
      <c r="CE51" s="4" t="s">
        <v>834</v>
      </c>
    </row>
    <row r="52" spans="1:83">
      <c r="A52" s="26"/>
      <c r="B52" s="21"/>
      <c r="C52" s="21"/>
      <c r="D52" s="110" t="s">
        <v>835</v>
      </c>
      <c r="E52" s="32" t="s">
        <v>822</v>
      </c>
      <c r="F52" s="26" t="s">
        <v>823</v>
      </c>
      <c r="G52" s="32" t="s">
        <v>824</v>
      </c>
      <c r="H52" s="32"/>
      <c r="I52" s="26"/>
      <c r="J52" s="121" t="s">
        <v>3158</v>
      </c>
      <c r="K52" s="23">
        <v>1</v>
      </c>
      <c r="L52" s="26" t="s">
        <v>3156</v>
      </c>
      <c r="M52" s="3"/>
      <c r="N52" s="33" t="s">
        <v>836</v>
      </c>
      <c r="O52" s="35"/>
      <c r="P52" s="26"/>
      <c r="Q52" s="26"/>
      <c r="R52" s="26"/>
      <c r="S52" s="35"/>
      <c r="T52" s="32"/>
      <c r="U52" s="32"/>
      <c r="V52" s="35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>
        <v>962121</v>
      </c>
      <c r="AU52" s="32">
        <v>978607</v>
      </c>
      <c r="AV52" s="32">
        <v>990135</v>
      </c>
      <c r="AW52" s="32">
        <v>1003791</v>
      </c>
      <c r="AX52" s="32">
        <v>1014880</v>
      </c>
      <c r="AY52" s="32">
        <v>1024308</v>
      </c>
      <c r="AZ52" s="32">
        <v>1034501</v>
      </c>
      <c r="BA52" s="32">
        <v>1044574</v>
      </c>
      <c r="BB52" s="32">
        <v>1054600</v>
      </c>
      <c r="BC52" s="32">
        <v>1064556</v>
      </c>
      <c r="BD52" s="32">
        <v>1074135</v>
      </c>
      <c r="BE52" s="32">
        <v>1082262</v>
      </c>
      <c r="BF52" s="32" t="s">
        <v>837</v>
      </c>
      <c r="BG52" s="32" t="s">
        <v>838</v>
      </c>
      <c r="BH52" s="32">
        <v>1090135</v>
      </c>
      <c r="BI52" s="32">
        <v>1101274</v>
      </c>
      <c r="BJ52" s="32" t="s">
        <v>839</v>
      </c>
      <c r="BK52" s="32">
        <v>1107692</v>
      </c>
      <c r="BL52" s="32" t="s">
        <v>840</v>
      </c>
      <c r="BM52" s="32" t="s">
        <v>841</v>
      </c>
      <c r="BN52" s="32">
        <v>1121993</v>
      </c>
      <c r="BO52" s="32">
        <v>1130043</v>
      </c>
      <c r="BP52" s="32" t="s">
        <v>842</v>
      </c>
      <c r="BQ52" s="32" t="s">
        <v>843</v>
      </c>
      <c r="BR52" s="32">
        <v>1137413</v>
      </c>
      <c r="BS52" s="32" t="s">
        <v>844</v>
      </c>
      <c r="BT52" s="32">
        <v>1147762</v>
      </c>
      <c r="BU52" s="32">
        <v>1154727</v>
      </c>
      <c r="BV52" s="32">
        <v>1162250</v>
      </c>
      <c r="BW52" s="32" t="s">
        <v>845</v>
      </c>
      <c r="BX52" s="32" t="s">
        <v>846</v>
      </c>
      <c r="BY52" s="32">
        <v>1172819</v>
      </c>
      <c r="BZ52" s="32">
        <v>1183805</v>
      </c>
      <c r="CA52" s="32" t="s">
        <v>847</v>
      </c>
      <c r="CB52" s="32" t="s">
        <v>848</v>
      </c>
      <c r="CC52" s="32" t="s">
        <v>849</v>
      </c>
      <c r="CD52" s="115" t="s">
        <v>95</v>
      </c>
      <c r="CE52" s="4"/>
    </row>
    <row r="53" spans="1:83">
      <c r="A53" s="26"/>
      <c r="B53" s="21"/>
      <c r="C53" s="21"/>
      <c r="D53" s="110" t="s">
        <v>850</v>
      </c>
      <c r="E53" s="32" t="s">
        <v>851</v>
      </c>
      <c r="F53" s="26" t="s">
        <v>852</v>
      </c>
      <c r="G53" s="32" t="s">
        <v>853</v>
      </c>
      <c r="H53" s="32"/>
      <c r="I53" s="32"/>
      <c r="J53" s="121" t="s">
        <v>3158</v>
      </c>
      <c r="K53" s="23">
        <v>1</v>
      </c>
      <c r="L53" s="26" t="s">
        <v>61</v>
      </c>
      <c r="M53" s="33"/>
      <c r="N53" s="33" t="s">
        <v>854</v>
      </c>
      <c r="O53" s="33"/>
      <c r="P53" s="26"/>
      <c r="Q53" s="26"/>
      <c r="R53" s="26"/>
      <c r="S53" s="35"/>
      <c r="T53" s="32"/>
      <c r="U53" s="32"/>
      <c r="V53" s="35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>
        <v>52248</v>
      </c>
      <c r="AY53" s="32">
        <v>53325</v>
      </c>
      <c r="AZ53" s="32">
        <v>55182</v>
      </c>
      <c r="BA53" s="32">
        <v>57497</v>
      </c>
      <c r="BB53" s="32">
        <v>59997</v>
      </c>
      <c r="BC53" s="32">
        <v>62497</v>
      </c>
      <c r="BD53" s="32">
        <v>64997</v>
      </c>
      <c r="BE53" s="32">
        <v>64997</v>
      </c>
      <c r="BF53" s="32" t="s">
        <v>855</v>
      </c>
      <c r="BG53" s="32" t="s">
        <v>856</v>
      </c>
      <c r="BH53" s="32">
        <v>64997</v>
      </c>
      <c r="BI53" s="32">
        <v>64997</v>
      </c>
      <c r="BJ53" s="32" t="s">
        <v>857</v>
      </c>
      <c r="BK53" s="32">
        <v>64997</v>
      </c>
      <c r="BL53" s="32" t="s">
        <v>858</v>
      </c>
      <c r="BM53" s="32" t="s">
        <v>859</v>
      </c>
      <c r="BN53" s="32">
        <v>65626</v>
      </c>
      <c r="BO53" s="32">
        <v>67609</v>
      </c>
      <c r="BP53" s="32" t="s">
        <v>860</v>
      </c>
      <c r="BQ53" s="32" t="s">
        <v>861</v>
      </c>
      <c r="BR53" s="32">
        <v>67775</v>
      </c>
      <c r="BS53" s="32" t="s">
        <v>862</v>
      </c>
      <c r="BT53" s="32">
        <v>68561</v>
      </c>
      <c r="BU53" s="32">
        <v>69795</v>
      </c>
      <c r="BV53" s="32">
        <v>70000</v>
      </c>
      <c r="BW53" s="32" t="s">
        <v>863</v>
      </c>
      <c r="BX53" s="32" t="s">
        <v>864</v>
      </c>
      <c r="BY53" s="32">
        <v>71126</v>
      </c>
      <c r="BZ53" s="32">
        <v>72124</v>
      </c>
      <c r="CA53" s="32" t="s">
        <v>865</v>
      </c>
      <c r="CB53" s="32" t="s">
        <v>866</v>
      </c>
      <c r="CC53" s="32" t="s">
        <v>867</v>
      </c>
      <c r="CD53" s="115" t="s">
        <v>32</v>
      </c>
      <c r="CE53" s="39" t="s">
        <v>868</v>
      </c>
    </row>
    <row r="54" spans="1:83">
      <c r="A54" s="26"/>
      <c r="B54" s="21"/>
      <c r="C54" s="21"/>
      <c r="D54" s="110" t="s">
        <v>869</v>
      </c>
      <c r="E54" s="32" t="s">
        <v>870</v>
      </c>
      <c r="F54" s="26" t="s">
        <v>871</v>
      </c>
      <c r="G54" s="32" t="s">
        <v>872</v>
      </c>
      <c r="H54" s="32"/>
      <c r="I54" s="32"/>
      <c r="J54" s="32" t="s">
        <v>3160</v>
      </c>
      <c r="K54" s="23">
        <v>1</v>
      </c>
      <c r="L54" s="26" t="s">
        <v>678</v>
      </c>
      <c r="M54" s="33"/>
      <c r="N54" s="33" t="s">
        <v>873</v>
      </c>
      <c r="O54" s="33"/>
      <c r="P54" s="26"/>
      <c r="Q54" s="26"/>
      <c r="R54" s="26"/>
      <c r="S54" s="35"/>
      <c r="T54" s="32"/>
      <c r="U54" s="32"/>
      <c r="V54" s="35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>
        <v>5948</v>
      </c>
      <c r="AV54" s="32">
        <v>8448</v>
      </c>
      <c r="AW54" s="32">
        <v>12940</v>
      </c>
      <c r="AX54" s="32">
        <v>23046</v>
      </c>
      <c r="AY54" s="32">
        <v>28036</v>
      </c>
      <c r="AZ54" s="32">
        <v>31686</v>
      </c>
      <c r="BA54" s="32">
        <v>38147</v>
      </c>
      <c r="BB54" s="32">
        <v>40647</v>
      </c>
      <c r="BC54" s="32">
        <v>52430</v>
      </c>
      <c r="BD54" s="32">
        <v>54930</v>
      </c>
      <c r="BE54" s="32">
        <v>66188</v>
      </c>
      <c r="BF54" s="32" t="s">
        <v>874</v>
      </c>
      <c r="BG54" s="32" t="s">
        <v>875</v>
      </c>
      <c r="BH54" s="32">
        <v>68688</v>
      </c>
      <c r="BI54" s="32">
        <v>71188</v>
      </c>
      <c r="BJ54" s="32" t="s">
        <v>876</v>
      </c>
      <c r="BK54" s="32">
        <v>88277</v>
      </c>
      <c r="BL54" s="32" t="s">
        <v>877</v>
      </c>
      <c r="BM54" s="32" t="s">
        <v>878</v>
      </c>
      <c r="BN54" s="32">
        <v>91964</v>
      </c>
      <c r="BO54" s="32">
        <v>101396</v>
      </c>
      <c r="BP54" s="32" t="s">
        <v>879</v>
      </c>
      <c r="BQ54" s="32" t="s">
        <v>880</v>
      </c>
      <c r="BR54" s="32">
        <v>104165</v>
      </c>
      <c r="BS54" s="32" t="s">
        <v>881</v>
      </c>
      <c r="BT54" s="32">
        <v>110505</v>
      </c>
      <c r="BU54" s="32">
        <v>117964</v>
      </c>
      <c r="BV54" s="32">
        <v>121536</v>
      </c>
      <c r="BW54" s="32" t="s">
        <v>882</v>
      </c>
      <c r="BX54" s="32" t="s">
        <v>883</v>
      </c>
      <c r="BY54" s="32">
        <v>127122</v>
      </c>
      <c r="BZ54" s="32">
        <v>132241</v>
      </c>
      <c r="CA54" s="32" t="s">
        <v>884</v>
      </c>
      <c r="CB54" s="32" t="s">
        <v>885</v>
      </c>
      <c r="CC54" s="32" t="s">
        <v>886</v>
      </c>
      <c r="CD54" s="115" t="s">
        <v>32</v>
      </c>
      <c r="CE54" s="4" t="s">
        <v>887</v>
      </c>
    </row>
    <row r="55" spans="1:83">
      <c r="A55" s="26"/>
      <c r="B55" s="21"/>
      <c r="C55" s="21"/>
      <c r="D55" s="110" t="s">
        <v>888</v>
      </c>
      <c r="E55" s="32" t="s">
        <v>889</v>
      </c>
      <c r="F55" s="26" t="s">
        <v>890</v>
      </c>
      <c r="G55" s="32" t="s">
        <v>891</v>
      </c>
      <c r="H55" s="32"/>
      <c r="I55" s="32"/>
      <c r="J55" s="121" t="s">
        <v>3158</v>
      </c>
      <c r="K55" s="23">
        <v>1</v>
      </c>
      <c r="L55" s="26" t="s">
        <v>199</v>
      </c>
      <c r="M55" s="33"/>
      <c r="N55" s="33" t="s">
        <v>892</v>
      </c>
      <c r="O55" s="33"/>
      <c r="P55" s="26"/>
      <c r="Q55" s="26"/>
      <c r="R55" s="26"/>
      <c r="S55" s="35"/>
      <c r="T55" s="32"/>
      <c r="U55" s="32"/>
      <c r="V55" s="35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46"/>
      <c r="AZ55" s="37">
        <v>77329</v>
      </c>
      <c r="BA55" s="37">
        <v>78510</v>
      </c>
      <c r="BB55" s="37">
        <v>79510</v>
      </c>
      <c r="BC55" s="37">
        <v>79601</v>
      </c>
      <c r="BD55" s="37">
        <v>80031</v>
      </c>
      <c r="BE55" s="37">
        <v>80456</v>
      </c>
      <c r="BF55" s="37" t="s">
        <v>893</v>
      </c>
      <c r="BG55" s="37" t="s">
        <v>894</v>
      </c>
      <c r="BH55" s="37">
        <v>81296</v>
      </c>
      <c r="BI55" s="37">
        <v>81611</v>
      </c>
      <c r="BJ55" s="37" t="s">
        <v>895</v>
      </c>
      <c r="BK55" s="37">
        <v>82301</v>
      </c>
      <c r="BL55" s="37" t="s">
        <v>896</v>
      </c>
      <c r="BM55" s="37" t="s">
        <v>897</v>
      </c>
      <c r="BN55" s="37">
        <v>83759</v>
      </c>
      <c r="BO55" s="37">
        <v>84319</v>
      </c>
      <c r="BP55" s="37" t="s">
        <v>898</v>
      </c>
      <c r="BQ55" s="37" t="s">
        <v>899</v>
      </c>
      <c r="BR55" s="37">
        <v>84876</v>
      </c>
      <c r="BS55" s="37" t="s">
        <v>900</v>
      </c>
      <c r="BT55" s="37">
        <v>85392</v>
      </c>
      <c r="BU55" s="37">
        <v>86001</v>
      </c>
      <c r="BV55" s="37">
        <v>86250</v>
      </c>
      <c r="BW55" s="37" t="s">
        <v>901</v>
      </c>
      <c r="BX55" s="37" t="s">
        <v>902</v>
      </c>
      <c r="BY55" s="37">
        <v>86657</v>
      </c>
      <c r="BZ55" s="37">
        <v>86935</v>
      </c>
      <c r="CA55" s="37" t="s">
        <v>903</v>
      </c>
      <c r="CB55" s="37" t="s">
        <v>904</v>
      </c>
      <c r="CC55" s="37" t="s">
        <v>905</v>
      </c>
      <c r="CD55" s="115" t="s">
        <v>32</v>
      </c>
      <c r="CE55" s="4"/>
    </row>
    <row r="56" spans="1:83">
      <c r="A56" s="26"/>
      <c r="B56" s="21"/>
      <c r="C56" s="21"/>
      <c r="D56" s="110" t="s">
        <v>906</v>
      </c>
      <c r="E56" s="32" t="s">
        <v>907</v>
      </c>
      <c r="F56" s="26" t="s">
        <v>908</v>
      </c>
      <c r="G56" s="32" t="s">
        <v>909</v>
      </c>
      <c r="H56" s="32"/>
      <c r="I56" s="32"/>
      <c r="J56" s="121" t="s">
        <v>3158</v>
      </c>
      <c r="K56" s="23">
        <v>1</v>
      </c>
      <c r="L56" s="26" t="s">
        <v>599</v>
      </c>
      <c r="M56" s="33"/>
      <c r="N56" s="33" t="s">
        <v>910</v>
      </c>
      <c r="O56" s="33"/>
      <c r="P56" s="26"/>
      <c r="Q56" s="26"/>
      <c r="R56" s="26"/>
      <c r="S56" s="35"/>
      <c r="T56" s="32"/>
      <c r="U56" s="32"/>
      <c r="V56" s="35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>
        <v>625</v>
      </c>
      <c r="AU56" s="32">
        <v>2524</v>
      </c>
      <c r="AV56" s="32">
        <v>3730</v>
      </c>
      <c r="AW56" s="32">
        <v>5988</v>
      </c>
      <c r="AX56" s="32">
        <v>7972</v>
      </c>
      <c r="AY56" s="32">
        <v>8725</v>
      </c>
      <c r="AZ56" s="32">
        <v>9942</v>
      </c>
      <c r="BA56" s="32">
        <v>10989</v>
      </c>
      <c r="BB56" s="32">
        <v>12259</v>
      </c>
      <c r="BC56" s="32">
        <v>13319</v>
      </c>
      <c r="BD56" s="32">
        <v>15419</v>
      </c>
      <c r="BE56" s="32">
        <v>16776</v>
      </c>
      <c r="BF56" s="32" t="s">
        <v>911</v>
      </c>
      <c r="BG56" s="32" t="s">
        <v>912</v>
      </c>
      <c r="BH56" s="32">
        <v>17598</v>
      </c>
      <c r="BI56" s="32">
        <v>18634</v>
      </c>
      <c r="BJ56" s="32" t="s">
        <v>913</v>
      </c>
      <c r="BK56" s="32">
        <v>19251</v>
      </c>
      <c r="BL56" s="32" t="s">
        <v>914</v>
      </c>
      <c r="BM56" s="32" t="s">
        <v>915</v>
      </c>
      <c r="BN56" s="32">
        <v>20110</v>
      </c>
      <c r="BO56" s="32">
        <v>20507</v>
      </c>
      <c r="BP56" s="32" t="s">
        <v>916</v>
      </c>
      <c r="BQ56" s="32" t="s">
        <v>917</v>
      </c>
      <c r="BR56" s="32">
        <v>21574</v>
      </c>
      <c r="BS56" s="32" t="s">
        <v>918</v>
      </c>
      <c r="BT56" s="32">
        <v>22351</v>
      </c>
      <c r="BU56" s="32">
        <v>23242</v>
      </c>
      <c r="BV56" s="32">
        <v>24147</v>
      </c>
      <c r="BW56" s="32" t="s">
        <v>919</v>
      </c>
      <c r="BX56" s="32" t="s">
        <v>920</v>
      </c>
      <c r="BY56" s="32">
        <v>24674</v>
      </c>
      <c r="BZ56" s="32">
        <v>25190</v>
      </c>
      <c r="CA56" s="32" t="s">
        <v>921</v>
      </c>
      <c r="CB56" s="32" t="s">
        <v>922</v>
      </c>
      <c r="CC56" s="32" t="s">
        <v>923</v>
      </c>
      <c r="CD56" s="115" t="s">
        <v>95</v>
      </c>
      <c r="CE56" s="4" t="s">
        <v>924</v>
      </c>
    </row>
    <row r="57" spans="1:83">
      <c r="A57" s="26"/>
      <c r="B57" s="21"/>
      <c r="C57" s="21"/>
      <c r="D57" s="110" t="s">
        <v>925</v>
      </c>
      <c r="E57" s="32" t="s">
        <v>926</v>
      </c>
      <c r="F57" s="26" t="s">
        <v>927</v>
      </c>
      <c r="G57" s="32" t="s">
        <v>928</v>
      </c>
      <c r="H57" s="32"/>
      <c r="I57" s="32"/>
      <c r="J57" s="121" t="s">
        <v>3158</v>
      </c>
      <c r="K57" s="23">
        <v>1</v>
      </c>
      <c r="L57" s="26" t="s">
        <v>61</v>
      </c>
      <c r="M57" s="33"/>
      <c r="N57" s="33" t="s">
        <v>929</v>
      </c>
      <c r="O57" s="33"/>
      <c r="P57" s="26"/>
      <c r="Q57" s="26"/>
      <c r="R57" s="26"/>
      <c r="S57" s="35"/>
      <c r="T57" s="32"/>
      <c r="U57" s="32"/>
      <c r="V57" s="35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46"/>
      <c r="BJ57" s="32"/>
      <c r="BK57" s="46"/>
      <c r="BL57" s="32"/>
      <c r="BM57" s="32"/>
      <c r="BN57" s="32">
        <v>87100</v>
      </c>
      <c r="BO57" s="32">
        <v>87133</v>
      </c>
      <c r="BP57" s="32" t="s">
        <v>930</v>
      </c>
      <c r="BQ57" s="32" t="s">
        <v>931</v>
      </c>
      <c r="BR57" s="32">
        <v>87418</v>
      </c>
      <c r="BS57" s="32" t="s">
        <v>932</v>
      </c>
      <c r="BT57" s="32">
        <v>87512</v>
      </c>
      <c r="BU57" s="32">
        <v>87754</v>
      </c>
      <c r="BV57" s="32">
        <v>87994</v>
      </c>
      <c r="BW57" s="32" t="s">
        <v>933</v>
      </c>
      <c r="BX57" s="32" t="s">
        <v>934</v>
      </c>
      <c r="BY57" s="32">
        <v>88231</v>
      </c>
      <c r="BZ57" s="32">
        <v>88580</v>
      </c>
      <c r="CA57" s="32" t="s">
        <v>935</v>
      </c>
      <c r="CB57" s="32" t="s">
        <v>936</v>
      </c>
      <c r="CC57" s="32" t="s">
        <v>937</v>
      </c>
      <c r="CD57" s="115" t="s">
        <v>95</v>
      </c>
      <c r="CE57" s="4" t="s">
        <v>938</v>
      </c>
    </row>
    <row r="58" spans="1:83">
      <c r="A58" s="26"/>
      <c r="B58" s="21"/>
      <c r="C58" s="21"/>
      <c r="D58" s="110" t="s">
        <v>939</v>
      </c>
      <c r="E58" s="32" t="s">
        <v>940</v>
      </c>
      <c r="F58" s="26" t="s">
        <v>941</v>
      </c>
      <c r="G58" s="32" t="s">
        <v>942</v>
      </c>
      <c r="H58" s="32"/>
      <c r="I58" s="32"/>
      <c r="J58" s="22" t="s">
        <v>3159</v>
      </c>
      <c r="K58" s="23">
        <v>1</v>
      </c>
      <c r="L58" s="26" t="s">
        <v>943</v>
      </c>
      <c r="M58" s="33"/>
      <c r="N58" s="33">
        <v>322165</v>
      </c>
      <c r="O58" s="33"/>
      <c r="P58" s="26"/>
      <c r="Q58" s="26"/>
      <c r="R58" s="26"/>
      <c r="S58" s="35"/>
      <c r="T58" s="32"/>
      <c r="U58" s="32"/>
      <c r="V58" s="35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>
        <v>8882</v>
      </c>
      <c r="AZ58" s="32">
        <v>17480</v>
      </c>
      <c r="BA58" s="32">
        <v>25439</v>
      </c>
      <c r="BB58" s="32">
        <v>30309</v>
      </c>
      <c r="BC58" s="32">
        <v>37835</v>
      </c>
      <c r="BD58" s="32">
        <v>40771</v>
      </c>
      <c r="BE58" s="32">
        <v>48449</v>
      </c>
      <c r="BF58" s="32" t="s">
        <v>944</v>
      </c>
      <c r="BG58" s="32" t="s">
        <v>945</v>
      </c>
      <c r="BH58" s="32">
        <v>52502</v>
      </c>
      <c r="BI58" s="32">
        <v>58063</v>
      </c>
      <c r="BJ58" s="32" t="s">
        <v>946</v>
      </c>
      <c r="BK58" s="32">
        <v>64165</v>
      </c>
      <c r="BL58" s="32" t="s">
        <v>947</v>
      </c>
      <c r="BM58" s="32" t="s">
        <v>948</v>
      </c>
      <c r="BN58" s="32">
        <v>76345</v>
      </c>
      <c r="BO58" s="32">
        <v>87729</v>
      </c>
      <c r="BP58" s="32" t="s">
        <v>949</v>
      </c>
      <c r="BQ58" s="32" t="s">
        <v>950</v>
      </c>
      <c r="BR58" s="32">
        <v>101290</v>
      </c>
      <c r="BS58" s="32" t="s">
        <v>951</v>
      </c>
      <c r="BT58" s="32">
        <v>110451</v>
      </c>
      <c r="BU58" s="32">
        <v>113916</v>
      </c>
      <c r="BV58" s="32">
        <v>117402</v>
      </c>
      <c r="BW58" s="32" t="s">
        <v>952</v>
      </c>
      <c r="BX58" s="32" t="s">
        <v>953</v>
      </c>
      <c r="BY58" s="32">
        <v>126066</v>
      </c>
      <c r="BZ58" s="32">
        <v>133606</v>
      </c>
      <c r="CA58" s="32" t="s">
        <v>954</v>
      </c>
      <c r="CB58" s="32" t="s">
        <v>955</v>
      </c>
      <c r="CC58" s="32" t="s">
        <v>956</v>
      </c>
      <c r="CD58" s="115" t="s">
        <v>32</v>
      </c>
      <c r="CE58" s="4" t="s">
        <v>957</v>
      </c>
    </row>
    <row r="59" spans="1:83">
      <c r="A59" s="26"/>
      <c r="B59" s="21"/>
      <c r="C59" s="21"/>
      <c r="D59" s="110" t="s">
        <v>958</v>
      </c>
      <c r="E59" s="32" t="s">
        <v>959</v>
      </c>
      <c r="F59" s="26" t="s">
        <v>960</v>
      </c>
      <c r="G59" s="32" t="s">
        <v>961</v>
      </c>
      <c r="H59" s="32"/>
      <c r="I59" s="32"/>
      <c r="J59" s="22" t="s">
        <v>3159</v>
      </c>
      <c r="K59" s="23">
        <v>1</v>
      </c>
      <c r="L59" s="26" t="s">
        <v>38</v>
      </c>
      <c r="M59" s="33"/>
      <c r="N59" s="33" t="s">
        <v>962</v>
      </c>
      <c r="O59" s="33"/>
      <c r="P59" s="26"/>
      <c r="Q59" s="67"/>
      <c r="R59" s="26"/>
      <c r="S59" s="35"/>
      <c r="T59" s="32"/>
      <c r="U59" s="32"/>
      <c r="V59" s="35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>
        <v>2444</v>
      </c>
      <c r="BO59" s="32">
        <v>6584</v>
      </c>
      <c r="BP59" s="32" t="s">
        <v>963</v>
      </c>
      <c r="BQ59" s="32" t="s">
        <v>964</v>
      </c>
      <c r="BR59" s="32">
        <v>10611</v>
      </c>
      <c r="BS59" s="32" t="s">
        <v>965</v>
      </c>
      <c r="BT59" s="32">
        <v>14857</v>
      </c>
      <c r="BU59" s="32">
        <v>19035</v>
      </c>
      <c r="BV59" s="32">
        <v>22106</v>
      </c>
      <c r="BW59" s="32" t="s">
        <v>966</v>
      </c>
      <c r="BX59" s="32" t="s">
        <v>967</v>
      </c>
      <c r="BY59" s="32">
        <v>27131</v>
      </c>
      <c r="BZ59" s="32">
        <v>30221</v>
      </c>
      <c r="CA59" s="32" t="s">
        <v>968</v>
      </c>
      <c r="CB59" s="32" t="s">
        <v>969</v>
      </c>
      <c r="CC59" s="32" t="s">
        <v>970</v>
      </c>
      <c r="CD59" s="115" t="s">
        <v>95</v>
      </c>
      <c r="CE59" s="39" t="s">
        <v>971</v>
      </c>
    </row>
    <row r="60" spans="1:83">
      <c r="A60" s="26"/>
      <c r="B60" s="21"/>
      <c r="C60" s="21"/>
      <c r="D60" s="110" t="s">
        <v>972</v>
      </c>
      <c r="E60" s="32" t="s">
        <v>959</v>
      </c>
      <c r="F60" s="26" t="s">
        <v>960</v>
      </c>
      <c r="G60" s="32" t="s">
        <v>961</v>
      </c>
      <c r="H60" s="32"/>
      <c r="I60" s="32"/>
      <c r="J60" s="22" t="s">
        <v>3159</v>
      </c>
      <c r="K60" s="23">
        <v>1</v>
      </c>
      <c r="L60" s="26" t="s">
        <v>973</v>
      </c>
      <c r="M60" s="33"/>
      <c r="N60" s="33">
        <v>180873</v>
      </c>
      <c r="O60" s="33"/>
      <c r="P60" s="26"/>
      <c r="Q60" s="67"/>
      <c r="R60" s="26"/>
      <c r="S60" s="35"/>
      <c r="T60" s="32"/>
      <c r="U60" s="32"/>
      <c r="V60" s="35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 t="s">
        <v>974</v>
      </c>
      <c r="BW60" s="32"/>
      <c r="BX60" s="32"/>
      <c r="BY60" s="32" t="s">
        <v>975</v>
      </c>
      <c r="BZ60" s="32" t="s">
        <v>976</v>
      </c>
      <c r="CA60" s="32" t="s">
        <v>977</v>
      </c>
      <c r="CB60" s="32" t="s">
        <v>978</v>
      </c>
      <c r="CC60" s="32" t="s">
        <v>979</v>
      </c>
      <c r="CD60" s="115" t="s">
        <v>95</v>
      </c>
      <c r="CE60" s="39"/>
    </row>
    <row r="61" spans="1:83">
      <c r="A61" s="26"/>
      <c r="B61" s="21"/>
      <c r="C61" s="21"/>
      <c r="D61" s="110"/>
      <c r="E61" s="32"/>
      <c r="F61" s="26"/>
      <c r="G61" s="32"/>
      <c r="H61" s="32"/>
      <c r="I61" s="32"/>
      <c r="J61" s="32"/>
      <c r="K61" s="32"/>
      <c r="L61" s="26"/>
      <c r="M61" s="33"/>
      <c r="N61" s="33"/>
      <c r="O61" s="33"/>
      <c r="P61" s="26"/>
      <c r="Q61" s="67"/>
      <c r="R61" s="26"/>
      <c r="S61" s="35"/>
      <c r="T61" s="32"/>
      <c r="U61" s="32"/>
      <c r="V61" s="35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 t="s">
        <v>980</v>
      </c>
      <c r="BW61" s="32"/>
      <c r="BX61" s="32"/>
      <c r="BY61" s="32" t="s">
        <v>981</v>
      </c>
      <c r="BZ61" s="32" t="s">
        <v>982</v>
      </c>
      <c r="CA61" s="32" t="s">
        <v>977</v>
      </c>
      <c r="CB61" s="32" t="s">
        <v>978</v>
      </c>
      <c r="CC61" s="32" t="s">
        <v>979</v>
      </c>
      <c r="CD61" s="115" t="s">
        <v>95</v>
      </c>
      <c r="CE61" s="39"/>
    </row>
    <row r="62" spans="1:83">
      <c r="A62" s="26"/>
      <c r="B62" s="21"/>
      <c r="C62" s="21"/>
      <c r="D62" s="110" t="s">
        <v>983</v>
      </c>
      <c r="E62" s="32" t="s">
        <v>984</v>
      </c>
      <c r="F62" s="26" t="s">
        <v>985</v>
      </c>
      <c r="G62" s="32" t="s">
        <v>961</v>
      </c>
      <c r="H62" s="32"/>
      <c r="I62" s="32"/>
      <c r="J62" s="121" t="s">
        <v>3158</v>
      </c>
      <c r="K62" s="23">
        <v>1</v>
      </c>
      <c r="L62" s="26" t="s">
        <v>3156</v>
      </c>
      <c r="M62" s="33"/>
      <c r="N62" s="33" t="s">
        <v>986</v>
      </c>
      <c r="O62" s="33"/>
      <c r="P62" s="26"/>
      <c r="Q62" s="67"/>
      <c r="R62" s="26"/>
      <c r="S62" s="35"/>
      <c r="T62" s="32"/>
      <c r="U62" s="32"/>
      <c r="V62" s="35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>
        <v>125889</v>
      </c>
      <c r="AV62" s="32">
        <v>136642</v>
      </c>
      <c r="AW62" s="32">
        <v>144125</v>
      </c>
      <c r="AX62" s="32">
        <v>155434</v>
      </c>
      <c r="AY62" s="32">
        <v>164155</v>
      </c>
      <c r="AZ62" s="32">
        <v>165713</v>
      </c>
      <c r="BA62" s="32">
        <v>170715</v>
      </c>
      <c r="BB62" s="32">
        <v>172680</v>
      </c>
      <c r="BC62" s="32">
        <v>185277</v>
      </c>
      <c r="BD62" s="32">
        <v>189014</v>
      </c>
      <c r="BE62" s="32">
        <v>203168</v>
      </c>
      <c r="BF62" s="32" t="s">
        <v>987</v>
      </c>
      <c r="BG62" s="32" t="s">
        <v>988</v>
      </c>
      <c r="BH62" s="32">
        <v>210388</v>
      </c>
      <c r="BI62" s="32">
        <v>220864</v>
      </c>
      <c r="BJ62" s="32" t="s">
        <v>989</v>
      </c>
      <c r="BK62" s="32">
        <v>237358</v>
      </c>
      <c r="BL62" s="32" t="s">
        <v>990</v>
      </c>
      <c r="BM62" s="32" t="s">
        <v>991</v>
      </c>
      <c r="BN62" s="32">
        <v>244414</v>
      </c>
      <c r="BO62" s="32">
        <v>248170</v>
      </c>
      <c r="BP62" s="32" t="s">
        <v>992</v>
      </c>
      <c r="BQ62" s="32" t="s">
        <v>993</v>
      </c>
      <c r="BR62" s="32">
        <v>256228</v>
      </c>
      <c r="BS62" s="32" t="s">
        <v>994</v>
      </c>
      <c r="BT62" s="32">
        <v>264482</v>
      </c>
      <c r="BU62" s="32">
        <v>270486</v>
      </c>
      <c r="BV62" s="32">
        <v>272972</v>
      </c>
      <c r="BW62" s="32" t="s">
        <v>995</v>
      </c>
      <c r="BX62" s="32" t="s">
        <v>996</v>
      </c>
      <c r="BY62" s="32">
        <v>276168</v>
      </c>
      <c r="BZ62" s="32">
        <v>282639</v>
      </c>
      <c r="CA62" s="32" t="s">
        <v>997</v>
      </c>
      <c r="CB62" s="32" t="s">
        <v>998</v>
      </c>
      <c r="CC62" s="32" t="s">
        <v>999</v>
      </c>
      <c r="CD62" s="115" t="s">
        <v>95</v>
      </c>
      <c r="CE62" s="39" t="s">
        <v>1000</v>
      </c>
    </row>
    <row r="63" spans="1:83" s="55" customFormat="1">
      <c r="A63" s="49">
        <v>139</v>
      </c>
      <c r="B63" s="50" t="s">
        <v>1001</v>
      </c>
      <c r="C63" s="50"/>
      <c r="D63" s="111"/>
      <c r="E63" s="51" t="s">
        <v>1002</v>
      </c>
      <c r="F63" s="49" t="s">
        <v>1003</v>
      </c>
      <c r="G63" s="51" t="s">
        <v>961</v>
      </c>
      <c r="H63" s="51" t="s">
        <v>1004</v>
      </c>
      <c r="I63" s="51"/>
      <c r="J63" s="121" t="s">
        <v>3158</v>
      </c>
      <c r="K63" s="23">
        <v>1</v>
      </c>
      <c r="L63" s="26" t="s">
        <v>3156</v>
      </c>
      <c r="M63" s="52"/>
      <c r="N63" s="52" t="s">
        <v>1005</v>
      </c>
      <c r="O63" s="52"/>
      <c r="P63" s="68">
        <v>0</v>
      </c>
      <c r="Q63" s="49">
        <v>4052</v>
      </c>
      <c r="R63" s="49">
        <v>9937</v>
      </c>
      <c r="S63" s="53"/>
      <c r="T63" s="51">
        <v>21583</v>
      </c>
      <c r="U63" s="51">
        <v>27405</v>
      </c>
      <c r="V63" s="53">
        <v>33234</v>
      </c>
      <c r="W63" s="51">
        <v>41787</v>
      </c>
      <c r="X63" s="51">
        <v>43762</v>
      </c>
      <c r="Y63" s="51">
        <v>53317</v>
      </c>
      <c r="Z63" s="51">
        <v>61013</v>
      </c>
      <c r="AA63" s="51">
        <v>64463</v>
      </c>
      <c r="AB63" s="51">
        <v>71252</v>
      </c>
      <c r="AC63" s="51">
        <v>74149</v>
      </c>
      <c r="AD63" s="51">
        <v>77263</v>
      </c>
      <c r="AE63" s="51">
        <v>80648</v>
      </c>
      <c r="AF63" s="51">
        <v>83594</v>
      </c>
      <c r="AG63" s="51">
        <v>86962</v>
      </c>
      <c r="AH63" s="51">
        <v>89672</v>
      </c>
      <c r="AI63" s="51">
        <v>93153</v>
      </c>
      <c r="AJ63" s="51">
        <v>95544</v>
      </c>
      <c r="AK63" s="51">
        <v>97406</v>
      </c>
      <c r="AL63" s="51">
        <v>100747</v>
      </c>
      <c r="AM63" s="51">
        <v>106780</v>
      </c>
      <c r="AN63" s="51">
        <v>113263</v>
      </c>
      <c r="AO63" s="51">
        <v>117512</v>
      </c>
      <c r="AP63" s="51">
        <v>120957</v>
      </c>
      <c r="AQ63" s="51">
        <v>123378</v>
      </c>
      <c r="AR63" s="51">
        <v>125038</v>
      </c>
      <c r="AS63" s="51">
        <v>127763</v>
      </c>
      <c r="AT63" s="51">
        <v>130632</v>
      </c>
      <c r="AU63" s="51">
        <v>133799</v>
      </c>
      <c r="AV63" s="51">
        <v>138587</v>
      </c>
      <c r="AW63" s="51">
        <v>139492</v>
      </c>
      <c r="AX63" s="51">
        <v>141905</v>
      </c>
      <c r="AY63" s="51">
        <v>143374</v>
      </c>
      <c r="AZ63" s="51">
        <v>144041</v>
      </c>
      <c r="BA63" s="51">
        <v>145364</v>
      </c>
      <c r="BB63" s="51">
        <v>146082</v>
      </c>
      <c r="BC63" s="51">
        <v>147036</v>
      </c>
      <c r="BD63" s="51">
        <v>147612</v>
      </c>
      <c r="BE63" s="51">
        <v>148251</v>
      </c>
      <c r="BF63" s="51" t="s">
        <v>1006</v>
      </c>
      <c r="BG63" s="51" t="s">
        <v>1007</v>
      </c>
      <c r="BH63" s="51">
        <v>149336</v>
      </c>
      <c r="BI63" s="51">
        <v>150337</v>
      </c>
      <c r="BJ63" s="51" t="s">
        <v>1008</v>
      </c>
      <c r="BK63" s="51">
        <v>151299</v>
      </c>
      <c r="BL63" s="51" t="s">
        <v>1009</v>
      </c>
      <c r="BM63" s="51" t="s">
        <v>1010</v>
      </c>
      <c r="BN63" s="51">
        <v>152368</v>
      </c>
      <c r="BO63" s="51">
        <v>153211</v>
      </c>
      <c r="BP63" s="51" t="s">
        <v>1011</v>
      </c>
      <c r="BQ63" s="51" t="s">
        <v>1012</v>
      </c>
      <c r="BR63" s="51">
        <v>154082</v>
      </c>
      <c r="BS63" s="51" t="s">
        <v>1013</v>
      </c>
      <c r="BT63" s="51">
        <v>154991</v>
      </c>
      <c r="BU63" s="51">
        <v>155729</v>
      </c>
      <c r="BV63" s="51"/>
      <c r="BW63" s="51" t="s">
        <v>1014</v>
      </c>
      <c r="BX63" s="51" t="s">
        <v>1015</v>
      </c>
      <c r="BY63" s="51"/>
      <c r="BZ63" s="51"/>
      <c r="CA63" s="51"/>
      <c r="CB63" s="51"/>
      <c r="CC63" s="51"/>
      <c r="CD63" s="116" t="s">
        <v>1016</v>
      </c>
      <c r="CE63" s="54"/>
    </row>
    <row r="64" spans="1:83">
      <c r="A64" s="26"/>
      <c r="B64" s="21"/>
      <c r="C64" s="21"/>
      <c r="D64" s="110" t="s">
        <v>1017</v>
      </c>
      <c r="E64" s="32" t="s">
        <v>1002</v>
      </c>
      <c r="F64" s="26" t="s">
        <v>1003</v>
      </c>
      <c r="G64" s="32" t="s">
        <v>961</v>
      </c>
      <c r="H64" s="32"/>
      <c r="I64" s="32"/>
      <c r="J64" s="22" t="s">
        <v>3159</v>
      </c>
      <c r="K64" s="23">
        <v>1</v>
      </c>
      <c r="L64" s="26" t="s">
        <v>38</v>
      </c>
      <c r="M64" s="33"/>
      <c r="N64" s="33">
        <v>500724</v>
      </c>
      <c r="O64" s="33"/>
      <c r="P64" s="43"/>
      <c r="Q64" s="26"/>
      <c r="R64" s="26"/>
      <c r="S64" s="35"/>
      <c r="T64" s="32"/>
      <c r="U64" s="32"/>
      <c r="V64" s="35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>
        <v>349</v>
      </c>
      <c r="BV64" s="32">
        <v>1084</v>
      </c>
      <c r="BW64" s="32" t="s">
        <v>1014</v>
      </c>
      <c r="BX64" s="32"/>
      <c r="BY64" s="32">
        <v>2241</v>
      </c>
      <c r="BZ64" s="32">
        <v>2930</v>
      </c>
      <c r="CA64" s="32" t="s">
        <v>1018</v>
      </c>
      <c r="CB64" s="32" t="s">
        <v>1019</v>
      </c>
      <c r="CC64" s="32" t="s">
        <v>1020</v>
      </c>
      <c r="CD64" s="115" t="s">
        <v>95</v>
      </c>
      <c r="CE64" s="39" t="s">
        <v>1021</v>
      </c>
    </row>
    <row r="65" spans="1:86">
      <c r="A65" s="26"/>
      <c r="B65" s="21"/>
      <c r="C65" s="21"/>
      <c r="D65" s="110" t="s">
        <v>1022</v>
      </c>
      <c r="E65" s="32" t="s">
        <v>1023</v>
      </c>
      <c r="F65" s="26" t="s">
        <v>1024</v>
      </c>
      <c r="G65" s="32" t="s">
        <v>1025</v>
      </c>
      <c r="H65" s="32"/>
      <c r="I65" s="32"/>
      <c r="J65" s="121" t="s">
        <v>3158</v>
      </c>
      <c r="K65" s="23">
        <v>1</v>
      </c>
      <c r="L65" s="26" t="s">
        <v>61</v>
      </c>
      <c r="M65" s="33"/>
      <c r="N65" s="33" t="s">
        <v>1026</v>
      </c>
      <c r="O65" s="33"/>
      <c r="P65" s="26"/>
      <c r="Q65" s="26"/>
      <c r="R65" s="26"/>
      <c r="S65" s="35"/>
      <c r="T65" s="32"/>
      <c r="U65" s="32"/>
      <c r="V65" s="35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>
        <v>3502</v>
      </c>
      <c r="AY65" s="32">
        <v>7360</v>
      </c>
      <c r="AZ65" s="32">
        <v>9343</v>
      </c>
      <c r="BA65" s="32">
        <v>12080</v>
      </c>
      <c r="BB65" s="32">
        <v>14064</v>
      </c>
      <c r="BC65" s="32">
        <v>15448</v>
      </c>
      <c r="BD65" s="32">
        <v>19040</v>
      </c>
      <c r="BE65" s="32">
        <v>20911</v>
      </c>
      <c r="BF65" s="32" t="s">
        <v>1027</v>
      </c>
      <c r="BG65" s="32" t="s">
        <v>1028</v>
      </c>
      <c r="BH65" s="32">
        <v>23619</v>
      </c>
      <c r="BI65" s="32">
        <v>25516</v>
      </c>
      <c r="BJ65" s="32" t="s">
        <v>1029</v>
      </c>
      <c r="BK65" s="32">
        <v>26912</v>
      </c>
      <c r="BL65" s="32" t="s">
        <v>1030</v>
      </c>
      <c r="BM65" s="32" t="s">
        <v>1031</v>
      </c>
      <c r="BN65" s="32">
        <v>28734</v>
      </c>
      <c r="BO65" s="32">
        <v>30919</v>
      </c>
      <c r="BP65" s="32" t="s">
        <v>1032</v>
      </c>
      <c r="BQ65" s="32" t="s">
        <v>1033</v>
      </c>
      <c r="BR65" s="32">
        <v>32680</v>
      </c>
      <c r="BS65" s="32" t="s">
        <v>1034</v>
      </c>
      <c r="BT65" s="32">
        <v>34112</v>
      </c>
      <c r="BU65" s="32">
        <v>36506</v>
      </c>
      <c r="BV65" s="32">
        <v>39541</v>
      </c>
      <c r="BW65" s="32" t="s">
        <v>1035</v>
      </c>
      <c r="BX65" s="32" t="s">
        <v>1036</v>
      </c>
      <c r="BY65" s="32">
        <v>42092</v>
      </c>
      <c r="BZ65" s="32">
        <v>43980</v>
      </c>
      <c r="CA65" s="32" t="s">
        <v>1037</v>
      </c>
      <c r="CB65" s="32" t="s">
        <v>1038</v>
      </c>
      <c r="CC65" s="32" t="s">
        <v>1039</v>
      </c>
      <c r="CD65" s="115" t="s">
        <v>53</v>
      </c>
      <c r="CE65" s="39"/>
    </row>
    <row r="66" spans="1:86">
      <c r="A66" s="26"/>
      <c r="B66" s="21"/>
      <c r="C66" s="21"/>
      <c r="D66" s="110" t="s">
        <v>1040</v>
      </c>
      <c r="E66" s="32" t="s">
        <v>1041</v>
      </c>
      <c r="F66" s="26" t="s">
        <v>1042</v>
      </c>
      <c r="G66" s="32" t="s">
        <v>1043</v>
      </c>
      <c r="H66" s="32"/>
      <c r="I66" s="32"/>
      <c r="J66" s="121" t="s">
        <v>3158</v>
      </c>
      <c r="K66" s="23">
        <v>1</v>
      </c>
      <c r="L66" s="26" t="s">
        <v>61</v>
      </c>
      <c r="M66" s="33"/>
      <c r="N66" s="33" t="s">
        <v>1044</v>
      </c>
      <c r="O66" s="33"/>
      <c r="P66" s="26"/>
      <c r="Q66" s="26"/>
      <c r="R66" s="26"/>
      <c r="S66" s="35"/>
      <c r="T66" s="32"/>
      <c r="U66" s="32"/>
      <c r="V66" s="35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>
        <v>1799</v>
      </c>
      <c r="AM66" s="32">
        <v>5273</v>
      </c>
      <c r="AN66" s="32">
        <v>9113</v>
      </c>
      <c r="AO66" s="32">
        <v>13457</v>
      </c>
      <c r="AP66" s="32">
        <v>17621</v>
      </c>
      <c r="AQ66" s="32">
        <v>20724</v>
      </c>
      <c r="AR66" s="32">
        <v>23066</v>
      </c>
      <c r="AS66" s="32">
        <v>24960</v>
      </c>
      <c r="AT66" s="32">
        <v>28342</v>
      </c>
      <c r="AU66" s="32">
        <v>30677</v>
      </c>
      <c r="AV66" s="32">
        <v>35166</v>
      </c>
      <c r="AW66" s="32">
        <v>37590</v>
      </c>
      <c r="AX66" s="32">
        <v>42400</v>
      </c>
      <c r="AY66" s="32">
        <v>46400</v>
      </c>
      <c r="AZ66" s="32">
        <v>51983</v>
      </c>
      <c r="BA66" s="32">
        <v>57728</v>
      </c>
      <c r="BB66" s="32">
        <v>64084</v>
      </c>
      <c r="BC66" s="32">
        <v>68876</v>
      </c>
      <c r="BD66" s="32">
        <v>73751</v>
      </c>
      <c r="BE66" s="32">
        <v>79889</v>
      </c>
      <c r="BF66" s="32" t="s">
        <v>1045</v>
      </c>
      <c r="BG66" s="32" t="s">
        <v>1046</v>
      </c>
      <c r="BH66" s="32">
        <v>2120</v>
      </c>
      <c r="BI66" s="32">
        <v>6710</v>
      </c>
      <c r="BJ66" s="32" t="s">
        <v>1047</v>
      </c>
      <c r="BK66" s="32">
        <v>13937</v>
      </c>
      <c r="BL66" s="32" t="s">
        <v>1048</v>
      </c>
      <c r="BM66" s="32" t="s">
        <v>1049</v>
      </c>
      <c r="BN66" s="32">
        <v>19250</v>
      </c>
      <c r="BO66" s="32">
        <v>23068</v>
      </c>
      <c r="BP66" s="32" t="s">
        <v>1050</v>
      </c>
      <c r="BQ66" s="32" t="s">
        <v>1051</v>
      </c>
      <c r="BR66" s="32">
        <v>29676</v>
      </c>
      <c r="BS66" s="32" t="s">
        <v>1052</v>
      </c>
      <c r="BT66" s="32">
        <v>34087</v>
      </c>
      <c r="BU66" s="32">
        <v>36952</v>
      </c>
      <c r="BV66" s="32">
        <v>40853</v>
      </c>
      <c r="BW66" s="32" t="s">
        <v>1053</v>
      </c>
      <c r="BX66" s="32" t="s">
        <v>1054</v>
      </c>
      <c r="BY66" s="32">
        <v>44830</v>
      </c>
      <c r="BZ66" s="32">
        <v>47646</v>
      </c>
      <c r="CA66" s="32" t="s">
        <v>1055</v>
      </c>
      <c r="CB66" s="32" t="s">
        <v>1056</v>
      </c>
      <c r="CC66" s="32" t="s">
        <v>1057</v>
      </c>
      <c r="CD66" s="115" t="s">
        <v>456</v>
      </c>
      <c r="CE66" s="39" t="s">
        <v>1058</v>
      </c>
      <c r="CH66" s="3" t="s">
        <v>1059</v>
      </c>
    </row>
    <row r="67" spans="1:86">
      <c r="A67" s="26"/>
      <c r="B67" s="21"/>
      <c r="C67" s="21"/>
      <c r="D67" s="110" t="s">
        <v>1060</v>
      </c>
      <c r="E67" s="32" t="s">
        <v>1061</v>
      </c>
      <c r="F67" s="26" t="s">
        <v>1062</v>
      </c>
      <c r="G67" s="32" t="s">
        <v>1063</v>
      </c>
      <c r="H67" s="32"/>
      <c r="I67" s="32"/>
      <c r="J67" s="32" t="s">
        <v>2605</v>
      </c>
      <c r="K67" s="23">
        <v>1</v>
      </c>
      <c r="L67" s="26" t="s">
        <v>3161</v>
      </c>
      <c r="M67" s="33"/>
      <c r="N67" s="33" t="s">
        <v>1064</v>
      </c>
      <c r="O67" s="33"/>
      <c r="P67" s="26"/>
      <c r="Q67" s="26"/>
      <c r="R67" s="26"/>
      <c r="S67" s="4"/>
      <c r="T67" s="32"/>
      <c r="U67" s="32"/>
      <c r="V67" s="35"/>
      <c r="W67" s="32"/>
      <c r="X67" s="32"/>
      <c r="Y67" s="32"/>
      <c r="Z67" s="32"/>
      <c r="AA67" s="32"/>
      <c r="AB67" s="32"/>
      <c r="AC67" s="32">
        <v>84411</v>
      </c>
      <c r="AD67" s="32">
        <v>90516</v>
      </c>
      <c r="AE67" s="32">
        <v>97975</v>
      </c>
      <c r="AF67" s="32">
        <v>106485</v>
      </c>
      <c r="AG67" s="32">
        <v>114728</v>
      </c>
      <c r="AH67" s="32">
        <v>125176</v>
      </c>
      <c r="AI67" s="32">
        <v>130926</v>
      </c>
      <c r="AJ67" s="32">
        <v>134887</v>
      </c>
      <c r="AK67" s="32">
        <v>146658</v>
      </c>
      <c r="AL67" s="32">
        <v>151307</v>
      </c>
      <c r="AM67" s="32">
        <v>155174</v>
      </c>
      <c r="AN67" s="32">
        <v>164227</v>
      </c>
      <c r="AO67" s="32">
        <v>168466</v>
      </c>
      <c r="AP67" s="32">
        <v>172456</v>
      </c>
      <c r="AQ67" s="32">
        <v>174040</v>
      </c>
      <c r="AR67" s="32">
        <v>178312</v>
      </c>
      <c r="AS67" s="32">
        <v>183647</v>
      </c>
      <c r="AT67" s="32">
        <v>186301</v>
      </c>
      <c r="AU67" s="32">
        <v>188268</v>
      </c>
      <c r="AV67" s="32">
        <v>193268</v>
      </c>
      <c r="AW67" s="32">
        <v>194335</v>
      </c>
      <c r="AX67" s="32">
        <v>199322</v>
      </c>
      <c r="AY67" s="32">
        <v>201974</v>
      </c>
      <c r="AZ67" s="32">
        <v>205659</v>
      </c>
      <c r="BA67" s="32">
        <v>209070</v>
      </c>
      <c r="BB67" s="32">
        <v>211637</v>
      </c>
      <c r="BC67" s="32">
        <v>220237</v>
      </c>
      <c r="BD67" s="32">
        <v>221702</v>
      </c>
      <c r="BE67" s="32">
        <v>224126</v>
      </c>
      <c r="BF67" s="32" t="s">
        <v>1065</v>
      </c>
      <c r="BG67" s="32" t="s">
        <v>1066</v>
      </c>
      <c r="BH67" s="32">
        <v>227438</v>
      </c>
      <c r="BI67" s="32">
        <v>230154</v>
      </c>
      <c r="BJ67" s="32" t="s">
        <v>1067</v>
      </c>
      <c r="BK67" s="32">
        <v>234241</v>
      </c>
      <c r="BL67" s="32" t="s">
        <v>1068</v>
      </c>
      <c r="BM67" s="32" t="s">
        <v>1069</v>
      </c>
      <c r="BN67" s="32">
        <v>241922</v>
      </c>
      <c r="BO67" s="32">
        <v>244616</v>
      </c>
      <c r="BP67" s="32" t="s">
        <v>1070</v>
      </c>
      <c r="BQ67" s="32" t="s">
        <v>1071</v>
      </c>
      <c r="BR67" s="32">
        <v>245739</v>
      </c>
      <c r="BS67" s="32" t="s">
        <v>1072</v>
      </c>
      <c r="BT67" s="32">
        <v>247168</v>
      </c>
      <c r="BU67" s="32">
        <v>249510</v>
      </c>
      <c r="BV67" s="32">
        <v>252729</v>
      </c>
      <c r="BW67" s="32" t="s">
        <v>1073</v>
      </c>
      <c r="BX67" s="32" t="s">
        <v>1074</v>
      </c>
      <c r="BY67" s="32">
        <v>256118</v>
      </c>
      <c r="BZ67" s="32">
        <v>259041</v>
      </c>
      <c r="CA67" s="32" t="s">
        <v>1075</v>
      </c>
      <c r="CB67" s="32" t="s">
        <v>1076</v>
      </c>
      <c r="CC67" s="32" t="s">
        <v>1077</v>
      </c>
      <c r="CD67" s="115" t="s">
        <v>32</v>
      </c>
      <c r="CE67" s="39" t="s">
        <v>1078</v>
      </c>
    </row>
    <row r="68" spans="1:86">
      <c r="A68" s="26"/>
      <c r="B68" s="21"/>
      <c r="C68" s="21"/>
      <c r="D68" s="110" t="s">
        <v>1079</v>
      </c>
      <c r="E68" s="32" t="s">
        <v>1080</v>
      </c>
      <c r="F68" s="26" t="s">
        <v>1081</v>
      </c>
      <c r="G68" s="32" t="s">
        <v>1082</v>
      </c>
      <c r="H68" s="32"/>
      <c r="I68" s="32"/>
      <c r="J68" s="22" t="s">
        <v>3159</v>
      </c>
      <c r="K68" s="23">
        <v>1</v>
      </c>
      <c r="L68" s="26" t="s">
        <v>38</v>
      </c>
      <c r="M68" s="33"/>
      <c r="N68" s="36" t="s">
        <v>1083</v>
      </c>
      <c r="O68" s="33"/>
      <c r="P68" s="26"/>
      <c r="Q68" s="26"/>
      <c r="R68" s="26"/>
      <c r="T68" s="32"/>
      <c r="U68" s="32"/>
      <c r="V68" s="35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>
        <v>7762</v>
      </c>
      <c r="AY68" s="32">
        <v>16622</v>
      </c>
      <c r="AZ68" s="32">
        <v>25808</v>
      </c>
      <c r="BA68" s="32">
        <v>34384</v>
      </c>
      <c r="BB68" s="32">
        <v>44684</v>
      </c>
      <c r="BC68" s="32">
        <v>52519</v>
      </c>
      <c r="BD68" s="32">
        <v>59489</v>
      </c>
      <c r="BE68" s="32">
        <v>72836</v>
      </c>
      <c r="BF68" s="32" t="s">
        <v>1084</v>
      </c>
      <c r="BG68" s="32" t="s">
        <v>1085</v>
      </c>
      <c r="BH68" s="32">
        <v>79002</v>
      </c>
      <c r="BI68" s="32">
        <v>88164</v>
      </c>
      <c r="BJ68" s="32" t="s">
        <v>1086</v>
      </c>
      <c r="BK68" s="32">
        <v>93517</v>
      </c>
      <c r="BL68" s="32" t="s">
        <v>1087</v>
      </c>
      <c r="BM68" s="32" t="s">
        <v>1088</v>
      </c>
      <c r="BN68" s="32">
        <v>99682</v>
      </c>
      <c r="BO68" s="32">
        <v>103781</v>
      </c>
      <c r="BP68" s="32" t="s">
        <v>1089</v>
      </c>
      <c r="BQ68" s="32" t="s">
        <v>1090</v>
      </c>
      <c r="BR68" s="32">
        <v>107992</v>
      </c>
      <c r="BS68" s="32" t="s">
        <v>1091</v>
      </c>
      <c r="BT68" s="32">
        <v>111691</v>
      </c>
      <c r="BU68" s="32">
        <v>116028</v>
      </c>
      <c r="BV68" s="32">
        <v>119787</v>
      </c>
      <c r="BW68" s="32" t="s">
        <v>1092</v>
      </c>
      <c r="BX68" s="32" t="s">
        <v>1093</v>
      </c>
      <c r="BY68" s="32">
        <v>123575</v>
      </c>
      <c r="BZ68" s="32">
        <v>126496</v>
      </c>
      <c r="CA68" s="32" t="s">
        <v>1094</v>
      </c>
      <c r="CB68" s="32" t="s">
        <v>1095</v>
      </c>
      <c r="CC68" s="32" t="s">
        <v>1096</v>
      </c>
      <c r="CD68" s="115" t="s">
        <v>112</v>
      </c>
      <c r="CE68" s="4"/>
    </row>
    <row r="69" spans="1:86" s="57" customFormat="1">
      <c r="A69" s="23"/>
      <c r="B69" s="56"/>
      <c r="C69" s="56"/>
      <c r="D69" s="110" t="s">
        <v>1097</v>
      </c>
      <c r="E69" s="22" t="s">
        <v>1098</v>
      </c>
      <c r="F69" s="23" t="s">
        <v>1099</v>
      </c>
      <c r="G69" s="22" t="s">
        <v>1100</v>
      </c>
      <c r="H69" s="22"/>
      <c r="I69" s="22"/>
      <c r="J69" s="22" t="s">
        <v>3159</v>
      </c>
      <c r="K69" s="23">
        <v>1</v>
      </c>
      <c r="L69" s="23" t="s">
        <v>1101</v>
      </c>
      <c r="M69" s="24"/>
      <c r="N69" s="27" t="s">
        <v>1102</v>
      </c>
      <c r="O69" s="24"/>
      <c r="P69" s="23"/>
      <c r="Q69" s="23"/>
      <c r="R69" s="23"/>
      <c r="S69" s="25"/>
      <c r="T69" s="22"/>
      <c r="U69" s="22"/>
      <c r="V69" s="25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>
        <v>3752</v>
      </c>
      <c r="AY69" s="22">
        <v>5643</v>
      </c>
      <c r="AZ69" s="22">
        <v>7370</v>
      </c>
      <c r="BA69" s="22">
        <v>9075</v>
      </c>
      <c r="BB69" s="22">
        <v>9075</v>
      </c>
      <c r="BC69" s="22">
        <v>11469</v>
      </c>
      <c r="BD69" s="22">
        <v>12885</v>
      </c>
      <c r="BE69" s="22">
        <v>14603</v>
      </c>
      <c r="BF69" s="22" t="s">
        <v>1103</v>
      </c>
      <c r="BG69" s="22" t="s">
        <v>1104</v>
      </c>
      <c r="BH69" s="22">
        <v>16173</v>
      </c>
      <c r="BI69" s="22">
        <v>18226</v>
      </c>
      <c r="BJ69" s="22" t="s">
        <v>1105</v>
      </c>
      <c r="BK69" s="22">
        <v>19226</v>
      </c>
      <c r="BL69" s="22" t="s">
        <v>1106</v>
      </c>
      <c r="BM69" s="22" t="s">
        <v>1107</v>
      </c>
      <c r="BN69" s="22">
        <v>21174</v>
      </c>
      <c r="BO69" s="22">
        <v>23299</v>
      </c>
      <c r="BP69" s="22" t="s">
        <v>1108</v>
      </c>
      <c r="BQ69" s="22" t="s">
        <v>1109</v>
      </c>
      <c r="BR69" s="22">
        <v>25090</v>
      </c>
      <c r="BS69" s="22" t="s">
        <v>1110</v>
      </c>
      <c r="BT69" s="22">
        <v>26497</v>
      </c>
      <c r="BU69" s="22">
        <v>28200</v>
      </c>
      <c r="BV69" s="22">
        <v>29281</v>
      </c>
      <c r="BW69" s="22" t="s">
        <v>1111</v>
      </c>
      <c r="BX69" s="22" t="s">
        <v>1112</v>
      </c>
      <c r="BY69" s="22">
        <v>30367</v>
      </c>
      <c r="BZ69" s="22">
        <v>31835</v>
      </c>
      <c r="CA69" s="22" t="s">
        <v>1113</v>
      </c>
      <c r="CB69" s="22" t="s">
        <v>1114</v>
      </c>
      <c r="CC69" s="22" t="s">
        <v>1115</v>
      </c>
      <c r="CD69" s="114" t="s">
        <v>53</v>
      </c>
      <c r="CE69" s="39"/>
    </row>
    <row r="70" spans="1:86">
      <c r="A70" s="26"/>
      <c r="B70" s="21"/>
      <c r="C70" s="21"/>
      <c r="D70" s="110" t="s">
        <v>1116</v>
      </c>
      <c r="E70" s="32" t="s">
        <v>1117</v>
      </c>
      <c r="F70" s="26" t="s">
        <v>1118</v>
      </c>
      <c r="G70" s="32" t="s">
        <v>1119</v>
      </c>
      <c r="H70" s="32"/>
      <c r="I70" s="32"/>
      <c r="J70" s="121" t="s">
        <v>3158</v>
      </c>
      <c r="K70" s="23">
        <v>1</v>
      </c>
      <c r="L70" s="26" t="s">
        <v>61</v>
      </c>
      <c r="M70" s="33"/>
      <c r="N70" s="33" t="s">
        <v>1120</v>
      </c>
      <c r="O70" s="33"/>
      <c r="P70" s="26"/>
      <c r="Q70" s="26"/>
      <c r="R70" s="34"/>
      <c r="S70" s="47"/>
      <c r="T70" s="32"/>
      <c r="U70" s="32"/>
      <c r="V70" s="35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>
        <v>0</v>
      </c>
      <c r="AO70" s="32">
        <v>1647</v>
      </c>
      <c r="AP70" s="32">
        <v>2563</v>
      </c>
      <c r="AQ70" s="32">
        <v>3445</v>
      </c>
      <c r="AR70" s="32">
        <v>4176</v>
      </c>
      <c r="AS70" s="32">
        <v>5090</v>
      </c>
      <c r="AT70" s="32">
        <v>6246</v>
      </c>
      <c r="AU70" s="32">
        <v>7288</v>
      </c>
      <c r="AV70" s="32">
        <v>8513</v>
      </c>
      <c r="AW70" s="32">
        <v>9186</v>
      </c>
      <c r="AX70" s="32">
        <v>10203</v>
      </c>
      <c r="AY70" s="32">
        <v>11085</v>
      </c>
      <c r="AZ70" s="32">
        <v>11594</v>
      </c>
      <c r="BA70" s="32">
        <v>12708</v>
      </c>
      <c r="BB70" s="32">
        <v>13629</v>
      </c>
      <c r="BC70" s="32">
        <v>14393</v>
      </c>
      <c r="BD70" s="32">
        <v>15472</v>
      </c>
      <c r="BE70" s="32">
        <v>16493</v>
      </c>
      <c r="BF70" s="32" t="s">
        <v>1121</v>
      </c>
      <c r="BG70" s="32" t="s">
        <v>1122</v>
      </c>
      <c r="BH70" s="32">
        <v>17964</v>
      </c>
      <c r="BI70" s="32">
        <v>18747</v>
      </c>
      <c r="BJ70" s="32" t="s">
        <v>1123</v>
      </c>
      <c r="BK70" s="32">
        <v>19646</v>
      </c>
      <c r="BL70" s="32" t="s">
        <v>1124</v>
      </c>
      <c r="BM70" s="32" t="s">
        <v>1125</v>
      </c>
      <c r="BN70" s="32">
        <v>20777</v>
      </c>
      <c r="BO70" s="32">
        <v>21856</v>
      </c>
      <c r="BP70" s="32" t="s">
        <v>1126</v>
      </c>
      <c r="BQ70" s="32" t="s">
        <v>1127</v>
      </c>
      <c r="BR70" s="32">
        <v>22857</v>
      </c>
      <c r="BS70" s="32" t="s">
        <v>1128</v>
      </c>
      <c r="BT70" s="32">
        <v>23833</v>
      </c>
      <c r="BU70" s="32">
        <v>24905</v>
      </c>
      <c r="BV70" s="32">
        <v>25708</v>
      </c>
      <c r="BW70" s="32" t="s">
        <v>1129</v>
      </c>
      <c r="BX70" s="32" t="s">
        <v>1130</v>
      </c>
      <c r="BY70" s="32">
        <v>26508</v>
      </c>
      <c r="BZ70" s="32">
        <v>27506</v>
      </c>
      <c r="CA70" s="32" t="s">
        <v>1131</v>
      </c>
      <c r="CB70" s="32" t="s">
        <v>1132</v>
      </c>
      <c r="CC70" s="32" t="s">
        <v>1133</v>
      </c>
      <c r="CD70" s="115" t="s">
        <v>95</v>
      </c>
      <c r="CE70" s="4" t="s">
        <v>1134</v>
      </c>
    </row>
    <row r="71" spans="1:86">
      <c r="A71" s="26"/>
      <c r="B71" s="21"/>
      <c r="C71" s="21"/>
      <c r="D71" s="110" t="s">
        <v>1135</v>
      </c>
      <c r="E71" s="32" t="s">
        <v>1136</v>
      </c>
      <c r="F71" s="26" t="s">
        <v>1137</v>
      </c>
      <c r="G71" s="32" t="s">
        <v>1138</v>
      </c>
      <c r="H71" s="32"/>
      <c r="I71" s="32"/>
      <c r="J71" s="22" t="s">
        <v>3159</v>
      </c>
      <c r="K71" s="23">
        <v>1</v>
      </c>
      <c r="L71" s="23" t="s">
        <v>1101</v>
      </c>
      <c r="M71" s="33"/>
      <c r="N71" s="36" t="s">
        <v>1139</v>
      </c>
      <c r="O71" s="33"/>
      <c r="P71" s="26"/>
      <c r="Q71" s="26"/>
      <c r="R71" s="26"/>
      <c r="S71" s="35"/>
      <c r="T71" s="32"/>
      <c r="U71" s="32"/>
      <c r="V71" s="4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>
        <v>4458</v>
      </c>
      <c r="BI71" s="32">
        <v>8378</v>
      </c>
      <c r="BJ71" s="32" t="s">
        <v>1140</v>
      </c>
      <c r="BK71" s="32">
        <v>14346</v>
      </c>
      <c r="BL71" s="32" t="s">
        <v>1141</v>
      </c>
      <c r="BM71" s="32" t="s">
        <v>1142</v>
      </c>
      <c r="BN71" s="32">
        <v>20004</v>
      </c>
      <c r="BO71" s="32">
        <v>25723</v>
      </c>
      <c r="BP71" s="32" t="s">
        <v>1143</v>
      </c>
      <c r="BQ71" s="32" t="s">
        <v>1144</v>
      </c>
      <c r="BR71" s="32">
        <v>28303</v>
      </c>
      <c r="BS71" s="32" t="s">
        <v>1145</v>
      </c>
      <c r="BT71" s="32">
        <v>33275</v>
      </c>
      <c r="BU71" s="32">
        <v>39128</v>
      </c>
      <c r="BV71" s="32">
        <v>42260</v>
      </c>
      <c r="BW71" s="32" t="s">
        <v>1146</v>
      </c>
      <c r="BX71" s="32" t="s">
        <v>1147</v>
      </c>
      <c r="BY71" s="32">
        <v>49054</v>
      </c>
      <c r="BZ71" s="32">
        <v>53990</v>
      </c>
      <c r="CA71" s="32" t="s">
        <v>1148</v>
      </c>
      <c r="CB71" s="32" t="s">
        <v>1149</v>
      </c>
      <c r="CC71" s="32" t="s">
        <v>1150</v>
      </c>
      <c r="CD71" s="115" t="s">
        <v>95</v>
      </c>
      <c r="CE71" s="4"/>
    </row>
    <row r="72" spans="1:86">
      <c r="A72" s="26"/>
      <c r="B72" s="21"/>
      <c r="C72" s="21"/>
      <c r="D72" s="110" t="s">
        <v>1151</v>
      </c>
      <c r="E72" s="32" t="s">
        <v>1152</v>
      </c>
      <c r="F72" s="26" t="s">
        <v>1153</v>
      </c>
      <c r="G72" s="32" t="s">
        <v>1154</v>
      </c>
      <c r="H72" s="32"/>
      <c r="I72" s="32"/>
      <c r="J72" s="22" t="s">
        <v>3159</v>
      </c>
      <c r="K72" s="23">
        <v>1</v>
      </c>
      <c r="L72" s="26" t="s">
        <v>38</v>
      </c>
      <c r="M72" s="33"/>
      <c r="N72" s="36" t="s">
        <v>1155</v>
      </c>
      <c r="O72" s="33"/>
      <c r="P72" s="26"/>
      <c r="Q72" s="26"/>
      <c r="R72" s="26"/>
      <c r="S72" s="35"/>
      <c r="T72" s="32"/>
      <c r="U72" s="32"/>
      <c r="V72" s="4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 t="s">
        <v>1156</v>
      </c>
      <c r="AZ72" s="32">
        <v>1207</v>
      </c>
      <c r="BA72" s="32">
        <v>3733</v>
      </c>
      <c r="BB72" s="32">
        <v>6630</v>
      </c>
      <c r="BC72" s="37">
        <v>8272</v>
      </c>
      <c r="BD72" s="37">
        <v>11213</v>
      </c>
      <c r="BE72" s="37">
        <v>12438</v>
      </c>
      <c r="BF72" s="37" t="s">
        <v>1157</v>
      </c>
      <c r="BG72" s="37" t="s">
        <v>1158</v>
      </c>
      <c r="BH72" s="37">
        <v>13491</v>
      </c>
      <c r="BI72" s="37">
        <v>15065</v>
      </c>
      <c r="BJ72" s="37" t="s">
        <v>1159</v>
      </c>
      <c r="BK72" s="37">
        <v>16112</v>
      </c>
      <c r="BL72" s="37" t="s">
        <v>1160</v>
      </c>
      <c r="BM72" s="37" t="s">
        <v>1161</v>
      </c>
      <c r="BN72" s="37">
        <v>17364</v>
      </c>
      <c r="BO72" s="37">
        <v>18053</v>
      </c>
      <c r="BP72" s="37" t="s">
        <v>298</v>
      </c>
      <c r="BQ72" s="37" t="s">
        <v>1162</v>
      </c>
      <c r="BR72" s="37">
        <v>19263</v>
      </c>
      <c r="BS72" s="37" t="s">
        <v>1163</v>
      </c>
      <c r="BT72" s="37">
        <v>20478</v>
      </c>
      <c r="BU72" s="37">
        <v>21842</v>
      </c>
      <c r="BV72" s="37">
        <v>23278</v>
      </c>
      <c r="BW72" s="37" t="s">
        <v>1164</v>
      </c>
      <c r="BX72" s="37" t="s">
        <v>1165</v>
      </c>
      <c r="BY72" s="37">
        <v>24582</v>
      </c>
      <c r="BZ72" s="37">
        <v>25568</v>
      </c>
      <c r="CA72" s="37" t="s">
        <v>1166</v>
      </c>
      <c r="CB72" s="37" t="s">
        <v>1167</v>
      </c>
      <c r="CC72" s="37" t="s">
        <v>1168</v>
      </c>
      <c r="CD72" s="115" t="s">
        <v>456</v>
      </c>
      <c r="CE72" s="4" t="s">
        <v>1169</v>
      </c>
    </row>
    <row r="73" spans="1:86">
      <c r="A73" s="26"/>
      <c r="B73" s="21"/>
      <c r="C73" s="21"/>
      <c r="D73" s="110" t="s">
        <v>1170</v>
      </c>
      <c r="E73" s="32" t="s">
        <v>1171</v>
      </c>
      <c r="F73" s="26" t="s">
        <v>1172</v>
      </c>
      <c r="G73" s="32" t="s">
        <v>1173</v>
      </c>
      <c r="H73" s="32"/>
      <c r="I73" s="32"/>
      <c r="J73" s="121" t="s">
        <v>3158</v>
      </c>
      <c r="K73" s="23">
        <v>1</v>
      </c>
      <c r="L73" s="26" t="s">
        <v>3156</v>
      </c>
      <c r="M73" s="33"/>
      <c r="N73" s="33" t="s">
        <v>1174</v>
      </c>
      <c r="O73" s="33"/>
      <c r="P73" s="26"/>
      <c r="Q73" s="26"/>
      <c r="R73" s="26"/>
      <c r="S73" s="35"/>
      <c r="T73" s="32"/>
      <c r="U73" s="32"/>
      <c r="V73" s="4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>
        <v>11212</v>
      </c>
      <c r="AQ73" s="32">
        <v>19999</v>
      </c>
      <c r="AR73" s="32">
        <v>25150</v>
      </c>
      <c r="AS73" s="32">
        <v>29753</v>
      </c>
      <c r="AT73" s="32">
        <v>37616</v>
      </c>
      <c r="AU73" s="32">
        <v>51530</v>
      </c>
      <c r="AV73" s="32">
        <v>57521</v>
      </c>
      <c r="AW73" s="32">
        <v>63118</v>
      </c>
      <c r="AX73" s="32">
        <v>76450</v>
      </c>
      <c r="AY73" s="32">
        <v>88498</v>
      </c>
      <c r="AZ73" s="32">
        <v>97115</v>
      </c>
      <c r="BA73" s="32" t="s">
        <v>1175</v>
      </c>
      <c r="BB73" s="32">
        <v>110619</v>
      </c>
      <c r="BC73" s="32">
        <v>116150</v>
      </c>
      <c r="BD73" s="32">
        <v>121150</v>
      </c>
      <c r="BE73" s="32">
        <v>131582</v>
      </c>
      <c r="BF73" s="32" t="s">
        <v>1176</v>
      </c>
      <c r="BG73" s="32" t="s">
        <v>1177</v>
      </c>
      <c r="BH73" s="32">
        <v>141582</v>
      </c>
      <c r="BI73" s="32">
        <v>142550</v>
      </c>
      <c r="BJ73" s="32" t="s">
        <v>1178</v>
      </c>
      <c r="BK73" s="32">
        <v>149132</v>
      </c>
      <c r="BL73" s="32" t="s">
        <v>1179</v>
      </c>
      <c r="BM73" s="32" t="s">
        <v>1180</v>
      </c>
      <c r="BN73" s="32">
        <v>153883</v>
      </c>
      <c r="BO73" s="32">
        <v>157373</v>
      </c>
      <c r="BP73" s="32" t="s">
        <v>1181</v>
      </c>
      <c r="BQ73" s="32" t="s">
        <v>1182</v>
      </c>
      <c r="BR73" s="32">
        <v>160943</v>
      </c>
      <c r="BS73" s="32" t="s">
        <v>1183</v>
      </c>
      <c r="BT73" s="32">
        <v>167600</v>
      </c>
      <c r="BU73" s="32">
        <v>173628</v>
      </c>
      <c r="BV73" s="32">
        <v>177933</v>
      </c>
      <c r="BW73" s="32" t="s">
        <v>1184</v>
      </c>
      <c r="BX73" s="32" t="s">
        <v>1185</v>
      </c>
      <c r="BY73" s="32">
        <v>183271</v>
      </c>
      <c r="BZ73" s="32">
        <v>188084</v>
      </c>
      <c r="CA73" s="32" t="s">
        <v>1186</v>
      </c>
      <c r="CB73" s="32" t="s">
        <v>1187</v>
      </c>
      <c r="CC73" s="32" t="s">
        <v>1188</v>
      </c>
      <c r="CD73" s="115" t="s">
        <v>112</v>
      </c>
      <c r="CE73" s="4" t="s">
        <v>1189</v>
      </c>
    </row>
    <row r="74" spans="1:86">
      <c r="A74" s="26"/>
      <c r="B74" s="21"/>
      <c r="C74" s="21"/>
      <c r="D74" s="110" t="s">
        <v>1190</v>
      </c>
      <c r="E74" s="32" t="s">
        <v>1171</v>
      </c>
      <c r="F74" s="26" t="s">
        <v>1172</v>
      </c>
      <c r="G74" s="32" t="s">
        <v>1173</v>
      </c>
      <c r="H74" s="32"/>
      <c r="I74" s="32"/>
      <c r="J74" s="121" t="s">
        <v>3158</v>
      </c>
      <c r="K74" s="23">
        <v>1</v>
      </c>
      <c r="L74" s="26" t="s">
        <v>61</v>
      </c>
      <c r="M74" s="33"/>
      <c r="N74" s="33" t="s">
        <v>1191</v>
      </c>
      <c r="O74" s="33"/>
      <c r="P74" s="26"/>
      <c r="Q74" s="26"/>
      <c r="R74" s="26"/>
      <c r="S74" s="35"/>
      <c r="T74" s="32"/>
      <c r="U74" s="32"/>
      <c r="V74" s="4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>
        <v>234350</v>
      </c>
      <c r="BW74" s="32"/>
      <c r="BX74" s="32"/>
      <c r="BY74" s="32">
        <v>236685</v>
      </c>
      <c r="BZ74" s="32">
        <v>238413</v>
      </c>
      <c r="CA74" s="32" t="s">
        <v>1192</v>
      </c>
      <c r="CB74" s="32" t="s">
        <v>1193</v>
      </c>
      <c r="CC74" s="32" t="s">
        <v>1194</v>
      </c>
      <c r="CD74" s="115" t="s">
        <v>112</v>
      </c>
      <c r="CE74" s="4"/>
    </row>
    <row r="75" spans="1:86" s="55" customFormat="1">
      <c r="A75" s="49"/>
      <c r="B75" s="50"/>
      <c r="C75" s="50"/>
      <c r="D75" s="110" t="s">
        <v>1195</v>
      </c>
      <c r="E75" s="51" t="s">
        <v>1196</v>
      </c>
      <c r="F75" s="49" t="s">
        <v>1197</v>
      </c>
      <c r="G75" s="51" t="s">
        <v>1198</v>
      </c>
      <c r="H75" s="51"/>
      <c r="I75" s="51"/>
      <c r="J75" s="122" t="s">
        <v>3158</v>
      </c>
      <c r="K75" s="23">
        <v>1</v>
      </c>
      <c r="L75" s="120" t="s">
        <v>61</v>
      </c>
      <c r="M75" s="52"/>
      <c r="N75" s="52" t="s">
        <v>1199</v>
      </c>
      <c r="O75" s="52"/>
      <c r="P75" s="49"/>
      <c r="Q75" s="49"/>
      <c r="R75" s="49"/>
      <c r="S75" s="53"/>
      <c r="T75" s="51"/>
      <c r="U75" s="51"/>
      <c r="V75" s="54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>
        <v>3951</v>
      </c>
      <c r="AS75" s="51">
        <v>9465</v>
      </c>
      <c r="AT75" s="51">
        <v>17388</v>
      </c>
      <c r="AU75" s="51">
        <v>24695</v>
      </c>
      <c r="AV75" s="51">
        <v>28657</v>
      </c>
      <c r="AW75" s="51">
        <v>33320</v>
      </c>
      <c r="AX75" s="51">
        <v>48097</v>
      </c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116" t="s">
        <v>1200</v>
      </c>
      <c r="CE75" s="54" t="s">
        <v>1201</v>
      </c>
    </row>
    <row r="76" spans="1:86" s="57" customFormat="1">
      <c r="A76" s="23"/>
      <c r="B76" s="56"/>
      <c r="C76" s="56"/>
      <c r="D76" s="110" t="s">
        <v>1202</v>
      </c>
      <c r="E76" s="32" t="s">
        <v>1203</v>
      </c>
      <c r="F76" s="26" t="s">
        <v>1204</v>
      </c>
      <c r="G76" s="32" t="s">
        <v>1205</v>
      </c>
      <c r="H76" s="22"/>
      <c r="I76" s="22"/>
      <c r="J76" s="121" t="s">
        <v>3158</v>
      </c>
      <c r="K76" s="23">
        <v>1</v>
      </c>
      <c r="L76" s="26" t="s">
        <v>61</v>
      </c>
      <c r="M76" s="24"/>
      <c r="N76" s="24" t="s">
        <v>1206</v>
      </c>
      <c r="O76" s="24"/>
      <c r="P76" s="23"/>
      <c r="Q76" s="23"/>
      <c r="R76" s="23"/>
      <c r="S76" s="25"/>
      <c r="T76" s="22"/>
      <c r="U76" s="22"/>
      <c r="V76" s="39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>
        <v>55614</v>
      </c>
      <c r="BO76" s="22">
        <v>57574</v>
      </c>
      <c r="BP76" s="22" t="s">
        <v>1207</v>
      </c>
      <c r="BQ76" s="22" t="s">
        <v>1208</v>
      </c>
      <c r="BR76" s="22">
        <v>64628</v>
      </c>
      <c r="BS76" s="22" t="s">
        <v>1209</v>
      </c>
      <c r="BT76" s="22">
        <v>67673</v>
      </c>
      <c r="BU76" s="22">
        <v>71944</v>
      </c>
      <c r="BV76" s="22">
        <v>74570</v>
      </c>
      <c r="BW76" s="22" t="s">
        <v>1210</v>
      </c>
      <c r="BX76" s="22" t="s">
        <v>1211</v>
      </c>
      <c r="BY76" s="22">
        <v>79049</v>
      </c>
      <c r="BZ76" s="22">
        <v>80802</v>
      </c>
      <c r="CA76" s="22" t="s">
        <v>1212</v>
      </c>
      <c r="CB76" s="22" t="s">
        <v>1213</v>
      </c>
      <c r="CC76" s="22" t="s">
        <v>1214</v>
      </c>
      <c r="CD76" s="114" t="s">
        <v>53</v>
      </c>
      <c r="CE76" s="39" t="s">
        <v>1215</v>
      </c>
    </row>
    <row r="77" spans="1:86" s="57" customFormat="1">
      <c r="A77" s="23"/>
      <c r="B77" s="56"/>
      <c r="C77" s="56"/>
      <c r="D77" s="110" t="s">
        <v>1216</v>
      </c>
      <c r="E77" s="22" t="s">
        <v>1196</v>
      </c>
      <c r="F77" s="23" t="s">
        <v>1197</v>
      </c>
      <c r="G77" s="22" t="s">
        <v>1198</v>
      </c>
      <c r="H77" s="22"/>
      <c r="I77" s="22"/>
      <c r="J77" s="121" t="s">
        <v>3158</v>
      </c>
      <c r="K77" s="23">
        <v>1</v>
      </c>
      <c r="L77" s="26" t="s">
        <v>61</v>
      </c>
      <c r="M77" s="24"/>
      <c r="N77" s="24" t="s">
        <v>1217</v>
      </c>
      <c r="O77" s="24"/>
      <c r="P77" s="23"/>
      <c r="Q77" s="23"/>
      <c r="R77" s="23"/>
      <c r="S77" s="25"/>
      <c r="T77" s="22"/>
      <c r="U77" s="22"/>
      <c r="V77" s="39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>
        <v>6510</v>
      </c>
      <c r="AZ77" s="22">
        <v>11837</v>
      </c>
      <c r="BA77" s="22">
        <v>17575</v>
      </c>
      <c r="BB77" s="22">
        <v>24055</v>
      </c>
      <c r="BC77" s="22">
        <v>27887</v>
      </c>
      <c r="BD77" s="22">
        <v>32752</v>
      </c>
      <c r="BE77" s="22">
        <v>37846</v>
      </c>
      <c r="BF77" s="22" t="s">
        <v>1218</v>
      </c>
      <c r="BG77" s="22" t="s">
        <v>1219</v>
      </c>
      <c r="BH77" s="22">
        <v>41521</v>
      </c>
      <c r="BI77" s="22">
        <v>44849</v>
      </c>
      <c r="BJ77" s="22" t="s">
        <v>1220</v>
      </c>
      <c r="BK77" s="22">
        <v>47733</v>
      </c>
      <c r="BL77" s="22" t="s">
        <v>1221</v>
      </c>
      <c r="BM77" s="22" t="s">
        <v>1222</v>
      </c>
      <c r="BN77" s="22">
        <v>52677</v>
      </c>
      <c r="BO77" s="22">
        <v>61821</v>
      </c>
      <c r="BP77" s="22" t="s">
        <v>1223</v>
      </c>
      <c r="BQ77" s="22" t="s">
        <v>1224</v>
      </c>
      <c r="BR77" s="22">
        <v>65771</v>
      </c>
      <c r="BS77" s="22" t="s">
        <v>1225</v>
      </c>
      <c r="BT77" s="22">
        <v>69099</v>
      </c>
      <c r="BU77" s="22">
        <v>73258</v>
      </c>
      <c r="BV77" s="22">
        <v>75874</v>
      </c>
      <c r="BW77" s="22" t="s">
        <v>1226</v>
      </c>
      <c r="BX77" s="22" t="s">
        <v>1227</v>
      </c>
      <c r="BY77" s="22">
        <v>79283</v>
      </c>
      <c r="BZ77" s="22">
        <v>81962</v>
      </c>
      <c r="CA77" s="22" t="s">
        <v>1228</v>
      </c>
      <c r="CB77" s="22" t="s">
        <v>1229</v>
      </c>
      <c r="CC77" s="22" t="s">
        <v>1230</v>
      </c>
      <c r="CD77" s="114" t="s">
        <v>594</v>
      </c>
      <c r="CE77" s="39"/>
    </row>
    <row r="78" spans="1:86" s="57" customFormat="1">
      <c r="A78" s="23"/>
      <c r="B78" s="56"/>
      <c r="C78" s="56"/>
      <c r="D78" s="110" t="s">
        <v>1231</v>
      </c>
      <c r="E78" s="22" t="s">
        <v>1196</v>
      </c>
      <c r="F78" s="23" t="s">
        <v>1197</v>
      </c>
      <c r="G78" s="22" t="s">
        <v>1232</v>
      </c>
      <c r="H78" s="22"/>
      <c r="I78" s="22"/>
      <c r="J78" s="121" t="s">
        <v>3158</v>
      </c>
      <c r="K78" s="23">
        <v>1</v>
      </c>
      <c r="L78" s="26" t="s">
        <v>61</v>
      </c>
      <c r="M78" s="24"/>
      <c r="N78" s="24" t="s">
        <v>1233</v>
      </c>
      <c r="O78" s="24"/>
      <c r="P78" s="23"/>
      <c r="Q78" s="23"/>
      <c r="R78" s="23"/>
      <c r="S78" s="25"/>
      <c r="T78" s="22"/>
      <c r="U78" s="22"/>
      <c r="V78" s="39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>
        <v>1247</v>
      </c>
      <c r="AM78" s="22">
        <v>8492</v>
      </c>
      <c r="AN78" s="22">
        <v>14191</v>
      </c>
      <c r="AO78" s="22">
        <v>19207</v>
      </c>
      <c r="AP78" s="22">
        <v>24263</v>
      </c>
      <c r="AQ78" s="22">
        <v>32296</v>
      </c>
      <c r="AR78" s="22">
        <v>37736</v>
      </c>
      <c r="AS78" s="22">
        <v>41900</v>
      </c>
      <c r="AT78" s="22">
        <v>47680</v>
      </c>
      <c r="AU78" s="22">
        <v>54993</v>
      </c>
      <c r="AV78" s="22">
        <v>60937</v>
      </c>
      <c r="AW78" s="22">
        <v>69627</v>
      </c>
      <c r="AX78" s="22">
        <v>77180</v>
      </c>
      <c r="AY78" s="22">
        <v>87362</v>
      </c>
      <c r="AZ78" s="22">
        <v>93708</v>
      </c>
      <c r="BA78" s="22">
        <v>98852</v>
      </c>
      <c r="BB78" s="22">
        <v>102715</v>
      </c>
      <c r="BC78" s="22">
        <v>107425</v>
      </c>
      <c r="BD78" s="22">
        <v>112605</v>
      </c>
      <c r="BE78" s="22">
        <v>115236</v>
      </c>
      <c r="BF78" s="22" t="s">
        <v>1234</v>
      </c>
      <c r="BG78" s="22" t="s">
        <v>1235</v>
      </c>
      <c r="BH78" s="22">
        <v>119558</v>
      </c>
      <c r="BI78" s="22">
        <v>123611</v>
      </c>
      <c r="BJ78" s="22" t="s">
        <v>1236</v>
      </c>
      <c r="BK78" s="22">
        <v>126865</v>
      </c>
      <c r="BL78" s="22" t="s">
        <v>1237</v>
      </c>
      <c r="BM78" s="22" t="s">
        <v>1238</v>
      </c>
      <c r="BN78" s="22">
        <v>130992</v>
      </c>
      <c r="BO78" s="22">
        <v>136644</v>
      </c>
      <c r="BP78" s="22" t="s">
        <v>1239</v>
      </c>
      <c r="BQ78" s="22" t="s">
        <v>1240</v>
      </c>
      <c r="BR78" s="22">
        <v>145163</v>
      </c>
      <c r="BS78" s="22" t="s">
        <v>1241</v>
      </c>
      <c r="BT78" s="22">
        <v>152516</v>
      </c>
      <c r="BU78" s="22">
        <v>158845</v>
      </c>
      <c r="BV78" s="22">
        <v>164600</v>
      </c>
      <c r="BW78" s="22" t="s">
        <v>1242</v>
      </c>
      <c r="BX78" s="22" t="s">
        <v>1243</v>
      </c>
      <c r="BY78" s="22">
        <v>170782</v>
      </c>
      <c r="BZ78" s="22">
        <v>177825</v>
      </c>
      <c r="CA78" s="22" t="s">
        <v>1244</v>
      </c>
      <c r="CB78" s="22" t="s">
        <v>1245</v>
      </c>
      <c r="CC78" s="22" t="s">
        <v>1246</v>
      </c>
      <c r="CD78" s="114" t="s">
        <v>556</v>
      </c>
      <c r="CE78" s="39" t="s">
        <v>1247</v>
      </c>
    </row>
    <row r="79" spans="1:86">
      <c r="A79" s="26"/>
      <c r="B79" s="21"/>
      <c r="C79" s="21"/>
      <c r="D79" s="110" t="s">
        <v>1248</v>
      </c>
      <c r="E79" s="32" t="s">
        <v>1249</v>
      </c>
      <c r="F79" s="26" t="s">
        <v>1250</v>
      </c>
      <c r="G79" s="32" t="s">
        <v>1251</v>
      </c>
      <c r="H79" s="32"/>
      <c r="I79" s="32"/>
      <c r="J79" s="121" t="s">
        <v>3158</v>
      </c>
      <c r="K79" s="23">
        <v>1</v>
      </c>
      <c r="L79" s="26" t="s">
        <v>3156</v>
      </c>
      <c r="M79" s="33"/>
      <c r="N79" s="33" t="s">
        <v>1252</v>
      </c>
      <c r="O79" s="33"/>
      <c r="P79" s="26"/>
      <c r="Q79" s="26"/>
      <c r="R79" s="26"/>
      <c r="S79" s="35"/>
      <c r="T79" s="32"/>
      <c r="U79" s="32"/>
      <c r="V79" s="35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>
        <v>40345</v>
      </c>
      <c r="AM79" s="32">
        <v>44771</v>
      </c>
      <c r="AN79" s="32">
        <v>49332</v>
      </c>
      <c r="AO79" s="32">
        <v>53928</v>
      </c>
      <c r="AP79" s="32">
        <v>60087</v>
      </c>
      <c r="AQ79" s="32">
        <v>64954</v>
      </c>
      <c r="AR79" s="32">
        <v>67938</v>
      </c>
      <c r="AS79" s="32">
        <v>8841</v>
      </c>
      <c r="AT79" s="32">
        <v>13866</v>
      </c>
      <c r="AU79" s="32">
        <v>19415</v>
      </c>
      <c r="AV79" s="32">
        <v>22475</v>
      </c>
      <c r="AW79" s="32">
        <v>27858</v>
      </c>
      <c r="AX79" s="32">
        <v>36352</v>
      </c>
      <c r="AY79" s="32">
        <v>41985</v>
      </c>
      <c r="AZ79" s="32">
        <v>45623</v>
      </c>
      <c r="BA79" s="32">
        <v>54908</v>
      </c>
      <c r="BB79" s="32">
        <v>61597</v>
      </c>
      <c r="BC79" s="32">
        <v>68577</v>
      </c>
      <c r="BD79" s="32">
        <v>73599</v>
      </c>
      <c r="BE79" s="32">
        <v>75729</v>
      </c>
      <c r="BF79" s="32" t="s">
        <v>1253</v>
      </c>
      <c r="BG79" s="32" t="s">
        <v>1254</v>
      </c>
      <c r="BH79" s="32">
        <v>82952</v>
      </c>
      <c r="BI79" s="32">
        <v>87195</v>
      </c>
      <c r="BJ79" s="32" t="s">
        <v>1255</v>
      </c>
      <c r="BK79" s="32">
        <v>89858</v>
      </c>
      <c r="BL79" s="32" t="s">
        <v>1256</v>
      </c>
      <c r="BM79" s="32" t="s">
        <v>1257</v>
      </c>
      <c r="BN79" s="32">
        <v>96216</v>
      </c>
      <c r="BO79" s="32">
        <v>100872</v>
      </c>
      <c r="BP79" s="32" t="s">
        <v>1258</v>
      </c>
      <c r="BQ79" s="32" t="s">
        <v>1259</v>
      </c>
      <c r="BR79" s="32">
        <v>103800</v>
      </c>
      <c r="BS79" s="32" t="s">
        <v>1260</v>
      </c>
      <c r="BT79" s="32">
        <v>400867</v>
      </c>
      <c r="BU79" s="32">
        <v>404679</v>
      </c>
      <c r="BV79" s="32">
        <v>407963</v>
      </c>
      <c r="BW79" s="32" t="s">
        <v>1261</v>
      </c>
      <c r="BX79" s="32" t="s">
        <v>1262</v>
      </c>
      <c r="BY79" s="32">
        <v>411304</v>
      </c>
      <c r="BZ79" s="32">
        <v>413445</v>
      </c>
      <c r="CA79" s="32" t="s">
        <v>1263</v>
      </c>
      <c r="CB79" s="32" t="s">
        <v>1264</v>
      </c>
      <c r="CC79" s="32" t="s">
        <v>1265</v>
      </c>
      <c r="CD79" s="115" t="s">
        <v>619</v>
      </c>
      <c r="CE79" s="4" t="s">
        <v>1266</v>
      </c>
    </row>
    <row r="80" spans="1:86">
      <c r="A80" s="26"/>
      <c r="B80" s="21"/>
      <c r="C80" s="21"/>
      <c r="D80" s="110" t="s">
        <v>1267</v>
      </c>
      <c r="E80" s="32" t="s">
        <v>1268</v>
      </c>
      <c r="F80" s="26" t="s">
        <v>1269</v>
      </c>
      <c r="G80" s="32" t="s">
        <v>1270</v>
      </c>
      <c r="H80" s="32"/>
      <c r="I80" s="32"/>
      <c r="J80" s="121" t="s">
        <v>3158</v>
      </c>
      <c r="K80" s="23">
        <v>1</v>
      </c>
      <c r="L80" s="26" t="s">
        <v>61</v>
      </c>
      <c r="M80" s="33"/>
      <c r="N80" s="33" t="s">
        <v>1271</v>
      </c>
      <c r="O80" s="33"/>
      <c r="P80" s="26"/>
      <c r="Q80" s="26"/>
      <c r="R80" s="26"/>
      <c r="S80" s="35"/>
      <c r="T80" s="32"/>
      <c r="U80" s="32"/>
      <c r="V80" s="35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>
        <v>8861</v>
      </c>
      <c r="AO80" s="32">
        <v>17040</v>
      </c>
      <c r="AP80" s="32">
        <v>25712</v>
      </c>
      <c r="AQ80" s="32">
        <v>35646</v>
      </c>
      <c r="AR80" s="32">
        <v>42855</v>
      </c>
      <c r="AS80" s="32">
        <v>49583</v>
      </c>
      <c r="AT80" s="32">
        <v>57167</v>
      </c>
      <c r="AU80" s="32">
        <v>65366</v>
      </c>
      <c r="AV80" s="32">
        <v>72391</v>
      </c>
      <c r="AW80" s="32">
        <v>80900</v>
      </c>
      <c r="AX80" s="32">
        <v>89007</v>
      </c>
      <c r="AY80" s="32">
        <v>98149</v>
      </c>
      <c r="AZ80" s="32">
        <v>106533</v>
      </c>
      <c r="BA80" s="32">
        <v>113708</v>
      </c>
      <c r="BB80" s="32">
        <v>120351</v>
      </c>
      <c r="BC80" s="32">
        <v>127862</v>
      </c>
      <c r="BD80" s="32">
        <v>136872</v>
      </c>
      <c r="BE80" s="32">
        <v>140798</v>
      </c>
      <c r="BF80" s="32" t="s">
        <v>1272</v>
      </c>
      <c r="BG80" s="32" t="s">
        <v>1273</v>
      </c>
      <c r="BH80" s="32">
        <v>150469</v>
      </c>
      <c r="BI80" s="32">
        <v>157304</v>
      </c>
      <c r="BJ80" s="32" t="s">
        <v>1274</v>
      </c>
      <c r="BK80" s="32">
        <v>166472</v>
      </c>
      <c r="BL80" s="32" t="s">
        <v>1275</v>
      </c>
      <c r="BM80" s="32" t="s">
        <v>1276</v>
      </c>
      <c r="BN80" s="32">
        <v>172761</v>
      </c>
      <c r="BO80" s="32">
        <v>180883</v>
      </c>
      <c r="BP80" s="32" t="s">
        <v>1277</v>
      </c>
      <c r="BQ80" s="32" t="s">
        <v>1278</v>
      </c>
      <c r="BR80" s="32">
        <v>186234</v>
      </c>
      <c r="BS80" s="32" t="s">
        <v>1279</v>
      </c>
      <c r="BT80" s="32">
        <v>191827</v>
      </c>
      <c r="BU80" s="32">
        <v>198505</v>
      </c>
      <c r="BV80" s="32">
        <v>205878</v>
      </c>
      <c r="BW80" s="32" t="s">
        <v>1280</v>
      </c>
      <c r="BX80" s="32" t="s">
        <v>1281</v>
      </c>
      <c r="BY80" s="32">
        <v>212449</v>
      </c>
      <c r="BZ80" s="32">
        <v>218954</v>
      </c>
      <c r="CA80" s="32" t="s">
        <v>1282</v>
      </c>
      <c r="CB80" s="32" t="s">
        <v>1283</v>
      </c>
      <c r="CC80" s="32" t="s">
        <v>1284</v>
      </c>
      <c r="CD80" s="115" t="s">
        <v>556</v>
      </c>
      <c r="CE80" s="4" t="s">
        <v>1285</v>
      </c>
    </row>
    <row r="81" spans="1:83" s="75" customFormat="1">
      <c r="A81" s="69"/>
      <c r="B81" s="70"/>
      <c r="C81" s="70"/>
      <c r="D81" s="110" t="s">
        <v>1286</v>
      </c>
      <c r="E81" s="71" t="s">
        <v>1287</v>
      </c>
      <c r="F81" s="69" t="s">
        <v>1288</v>
      </c>
      <c r="G81" s="71" t="s">
        <v>1289</v>
      </c>
      <c r="H81" s="71"/>
      <c r="I81" s="71"/>
      <c r="J81" s="125" t="s">
        <v>3158</v>
      </c>
      <c r="K81" s="23">
        <v>1</v>
      </c>
      <c r="L81" s="126" t="s">
        <v>61</v>
      </c>
      <c r="M81" s="72"/>
      <c r="N81" s="72" t="s">
        <v>1290</v>
      </c>
      <c r="O81" s="72"/>
      <c r="P81" s="69"/>
      <c r="Q81" s="69"/>
      <c r="R81" s="69"/>
      <c r="S81" s="73"/>
      <c r="T81" s="71"/>
      <c r="U81" s="71"/>
      <c r="V81" s="73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>
        <v>10542</v>
      </c>
      <c r="AO81" s="71">
        <v>19899</v>
      </c>
      <c r="AP81" s="71">
        <v>29333</v>
      </c>
      <c r="AQ81" s="71">
        <v>38732</v>
      </c>
      <c r="AR81" s="71">
        <v>43198</v>
      </c>
      <c r="AS81" s="71">
        <v>50391</v>
      </c>
      <c r="AT81" s="71">
        <v>55841</v>
      </c>
      <c r="AU81" s="71">
        <v>64894</v>
      </c>
      <c r="AV81" s="71">
        <v>70011</v>
      </c>
      <c r="AW81" s="71">
        <v>76928</v>
      </c>
      <c r="AX81" s="71">
        <v>83802</v>
      </c>
      <c r="AY81" s="71">
        <v>95132</v>
      </c>
      <c r="AZ81" s="71">
        <v>100628</v>
      </c>
      <c r="BA81" s="71">
        <v>108488</v>
      </c>
      <c r="BB81" s="71">
        <v>110007</v>
      </c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118" t="s">
        <v>1291</v>
      </c>
      <c r="CE81" s="74" t="s">
        <v>1285</v>
      </c>
    </row>
    <row r="82" spans="1:83" s="75" customFormat="1">
      <c r="A82" s="69"/>
      <c r="B82" s="70"/>
      <c r="C82" s="70"/>
      <c r="D82" s="110" t="s">
        <v>1292</v>
      </c>
      <c r="E82" s="71" t="s">
        <v>1287</v>
      </c>
      <c r="F82" s="69" t="s">
        <v>1288</v>
      </c>
      <c r="G82" s="71" t="s">
        <v>1293</v>
      </c>
      <c r="H82" s="71"/>
      <c r="I82" s="71"/>
      <c r="J82" s="127" t="s">
        <v>3160</v>
      </c>
      <c r="K82" s="23">
        <v>1</v>
      </c>
      <c r="L82" s="69" t="s">
        <v>1294</v>
      </c>
      <c r="M82" s="72"/>
      <c r="N82" s="72" t="s">
        <v>1295</v>
      </c>
      <c r="O82" s="72"/>
      <c r="P82" s="69"/>
      <c r="Q82" s="69"/>
      <c r="R82" s="69"/>
      <c r="S82" s="73"/>
      <c r="T82" s="71"/>
      <c r="U82" s="71"/>
      <c r="V82" s="73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>
        <v>779</v>
      </c>
      <c r="AR82" s="71">
        <v>2528</v>
      </c>
      <c r="AS82" s="71">
        <v>3836</v>
      </c>
      <c r="AT82" s="71">
        <v>4785</v>
      </c>
      <c r="AU82" s="71">
        <v>6278</v>
      </c>
      <c r="AV82" s="71">
        <v>7176</v>
      </c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118" t="s">
        <v>1296</v>
      </c>
      <c r="CE82" s="74" t="s">
        <v>1297</v>
      </c>
    </row>
    <row r="83" spans="1:83" s="75" customFormat="1">
      <c r="A83" s="69"/>
      <c r="B83" s="70"/>
      <c r="C83" s="70"/>
      <c r="D83" s="110" t="s">
        <v>1298</v>
      </c>
      <c r="E83" s="71" t="s">
        <v>1287</v>
      </c>
      <c r="F83" s="69" t="s">
        <v>1288</v>
      </c>
      <c r="G83" s="71" t="s">
        <v>1293</v>
      </c>
      <c r="H83" s="71"/>
      <c r="I83" s="71"/>
      <c r="J83" s="127" t="s">
        <v>3160</v>
      </c>
      <c r="K83" s="23">
        <v>1</v>
      </c>
      <c r="L83" s="69" t="s">
        <v>1294</v>
      </c>
      <c r="M83" s="72"/>
      <c r="N83" s="72" t="s">
        <v>1299</v>
      </c>
      <c r="O83" s="72"/>
      <c r="P83" s="69"/>
      <c r="Q83" s="69"/>
      <c r="R83" s="69"/>
      <c r="S83" s="73"/>
      <c r="T83" s="71"/>
      <c r="U83" s="71"/>
      <c r="V83" s="73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>
        <v>4730</v>
      </c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118"/>
      <c r="CE83" s="74" t="s">
        <v>1300</v>
      </c>
    </row>
    <row r="84" spans="1:83" s="57" customFormat="1">
      <c r="A84" s="23"/>
      <c r="B84" s="56"/>
      <c r="C84" s="56"/>
      <c r="D84" s="110" t="s">
        <v>1301</v>
      </c>
      <c r="E84" s="22" t="s">
        <v>1287</v>
      </c>
      <c r="F84" s="23" t="s">
        <v>1288</v>
      </c>
      <c r="G84" s="22" t="s">
        <v>1289</v>
      </c>
      <c r="H84" s="22"/>
      <c r="I84" s="22"/>
      <c r="J84" s="121" t="s">
        <v>3158</v>
      </c>
      <c r="K84" s="23">
        <v>1</v>
      </c>
      <c r="L84" s="26" t="s">
        <v>61</v>
      </c>
      <c r="M84" s="24"/>
      <c r="N84" s="24" t="s">
        <v>1302</v>
      </c>
      <c r="O84" s="24"/>
      <c r="P84" s="23"/>
      <c r="Q84" s="23"/>
      <c r="R84" s="23"/>
      <c r="S84" s="25"/>
      <c r="T84" s="22"/>
      <c r="U84" s="22"/>
      <c r="V84" s="25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>
        <v>61457</v>
      </c>
      <c r="BC84" s="22">
        <v>65443</v>
      </c>
      <c r="BD84" s="22">
        <v>72296</v>
      </c>
      <c r="BE84" s="22">
        <v>75669</v>
      </c>
      <c r="BF84" s="22" t="s">
        <v>1303</v>
      </c>
      <c r="BG84" s="22" t="s">
        <v>1304</v>
      </c>
      <c r="BH84" s="22">
        <v>80818</v>
      </c>
      <c r="BI84" s="22">
        <v>86915</v>
      </c>
      <c r="BJ84" s="22" t="s">
        <v>1305</v>
      </c>
      <c r="BK84" s="22">
        <v>93964</v>
      </c>
      <c r="BL84" s="22" t="s">
        <v>1306</v>
      </c>
      <c r="BM84" s="22" t="s">
        <v>1307</v>
      </c>
      <c r="BN84" s="22">
        <v>98170</v>
      </c>
      <c r="BO84" s="22">
        <v>103496</v>
      </c>
      <c r="BP84" s="22" t="s">
        <v>1308</v>
      </c>
      <c r="BQ84" s="22" t="s">
        <v>1309</v>
      </c>
      <c r="BR84" s="22">
        <v>109631</v>
      </c>
      <c r="BS84" s="22" t="s">
        <v>1310</v>
      </c>
      <c r="BT84" s="22">
        <v>113743</v>
      </c>
      <c r="BU84" s="22">
        <v>121139</v>
      </c>
      <c r="BV84" s="22">
        <v>124039</v>
      </c>
      <c r="BW84" s="22" t="s">
        <v>1311</v>
      </c>
      <c r="BX84" s="22" t="s">
        <v>1312</v>
      </c>
      <c r="BY84" s="22">
        <v>130789</v>
      </c>
      <c r="BZ84" s="22">
        <v>135465</v>
      </c>
      <c r="CA84" s="22" t="s">
        <v>1313</v>
      </c>
      <c r="CB84" s="22" t="s">
        <v>1314</v>
      </c>
      <c r="CC84" s="22" t="s">
        <v>1315</v>
      </c>
      <c r="CD84" s="114" t="s">
        <v>619</v>
      </c>
      <c r="CE84" s="39" t="s">
        <v>1316</v>
      </c>
    </row>
    <row r="85" spans="1:83" s="75" customFormat="1">
      <c r="A85" s="69"/>
      <c r="B85" s="70"/>
      <c r="C85" s="70"/>
      <c r="D85" s="110"/>
      <c r="E85" s="71" t="s">
        <v>1287</v>
      </c>
      <c r="F85" s="69" t="s">
        <v>1288</v>
      </c>
      <c r="G85" s="71" t="s">
        <v>1293</v>
      </c>
      <c r="H85" s="71"/>
      <c r="I85" s="71"/>
      <c r="J85" s="71" t="s">
        <v>3160</v>
      </c>
      <c r="K85" s="23">
        <v>1</v>
      </c>
      <c r="L85" s="69" t="s">
        <v>1294</v>
      </c>
      <c r="M85" s="72"/>
      <c r="N85" s="72" t="s">
        <v>1317</v>
      </c>
      <c r="O85" s="72"/>
      <c r="P85" s="69"/>
      <c r="Q85" s="69"/>
      <c r="R85" s="69"/>
      <c r="S85" s="73"/>
      <c r="T85" s="71"/>
      <c r="U85" s="71"/>
      <c r="V85" s="73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>
        <v>3682</v>
      </c>
      <c r="AW85" s="71">
        <v>4547</v>
      </c>
      <c r="AX85" s="71">
        <v>5693</v>
      </c>
      <c r="AY85" s="71">
        <v>6377</v>
      </c>
      <c r="AZ85" s="71">
        <v>6865</v>
      </c>
      <c r="BA85" s="71">
        <v>7469</v>
      </c>
      <c r="BB85" s="71">
        <v>8560</v>
      </c>
      <c r="BC85" s="71">
        <v>8641</v>
      </c>
      <c r="BD85" s="71">
        <v>8948</v>
      </c>
      <c r="BE85" s="71">
        <v>9301</v>
      </c>
      <c r="BF85" s="71" t="s">
        <v>1318</v>
      </c>
      <c r="BG85" s="71" t="s">
        <v>1319</v>
      </c>
      <c r="BH85" s="71">
        <v>10164</v>
      </c>
      <c r="BI85" s="71">
        <v>11009</v>
      </c>
      <c r="BJ85" s="71" t="s">
        <v>1320</v>
      </c>
      <c r="BK85" s="71">
        <v>11735</v>
      </c>
      <c r="BL85" s="71" t="s">
        <v>1321</v>
      </c>
      <c r="BM85" s="71" t="s">
        <v>1322</v>
      </c>
      <c r="BN85" s="71">
        <v>12454</v>
      </c>
      <c r="BO85" s="71">
        <v>13728</v>
      </c>
      <c r="BP85" s="71" t="s">
        <v>1323</v>
      </c>
      <c r="BQ85" s="71" t="s">
        <v>1324</v>
      </c>
      <c r="BR85" s="71">
        <v>14318</v>
      </c>
      <c r="BS85" s="71" t="s">
        <v>1325</v>
      </c>
      <c r="BT85" s="71">
        <v>15346</v>
      </c>
      <c r="BU85" s="71">
        <v>17390</v>
      </c>
      <c r="BV85" s="71"/>
      <c r="BW85" s="71" t="s">
        <v>1326</v>
      </c>
      <c r="BX85" s="71" t="s">
        <v>1327</v>
      </c>
      <c r="BY85" s="71"/>
      <c r="BZ85" s="71"/>
      <c r="CA85" s="71"/>
      <c r="CB85" s="71"/>
      <c r="CC85" s="71"/>
      <c r="CD85" s="118" t="s">
        <v>1328</v>
      </c>
      <c r="CE85" s="74" t="s">
        <v>1329</v>
      </c>
    </row>
    <row r="86" spans="1:83">
      <c r="A86" s="26"/>
      <c r="B86" s="21"/>
      <c r="C86" s="21"/>
      <c r="D86" s="110" t="s">
        <v>1330</v>
      </c>
      <c r="E86" s="32" t="s">
        <v>1287</v>
      </c>
      <c r="F86" s="26" t="s">
        <v>1288</v>
      </c>
      <c r="G86" s="32" t="s">
        <v>1293</v>
      </c>
      <c r="H86" s="32"/>
      <c r="I86" s="32"/>
      <c r="J86" s="121" t="s">
        <v>3158</v>
      </c>
      <c r="K86" s="23">
        <v>1</v>
      </c>
      <c r="L86" s="26" t="s">
        <v>61</v>
      </c>
      <c r="M86" s="33"/>
      <c r="N86" s="33" t="s">
        <v>1331</v>
      </c>
      <c r="O86" s="33"/>
      <c r="P86" s="26"/>
      <c r="Q86" s="26"/>
      <c r="R86" s="26"/>
      <c r="S86" s="35"/>
      <c r="T86" s="32"/>
      <c r="U86" s="32"/>
      <c r="V86" s="35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>
        <v>1901</v>
      </c>
      <c r="BV86" s="32">
        <v>2528</v>
      </c>
      <c r="BW86" s="32" t="s">
        <v>1326</v>
      </c>
      <c r="BX86" s="32"/>
      <c r="BY86" s="32">
        <v>3619</v>
      </c>
      <c r="BZ86" s="32">
        <v>4331</v>
      </c>
      <c r="CA86" s="32" t="s">
        <v>1332</v>
      </c>
      <c r="CB86" s="32" t="s">
        <v>1333</v>
      </c>
      <c r="CC86" s="32" t="s">
        <v>1334</v>
      </c>
      <c r="CD86" s="115" t="s">
        <v>619</v>
      </c>
      <c r="CE86" s="4" t="s">
        <v>1335</v>
      </c>
    </row>
    <row r="87" spans="1:83">
      <c r="A87" s="26"/>
      <c r="B87" s="21"/>
      <c r="C87" s="21"/>
      <c r="D87" s="110" t="s">
        <v>1336</v>
      </c>
      <c r="E87" s="32" t="s">
        <v>1337</v>
      </c>
      <c r="F87" s="26" t="s">
        <v>1338</v>
      </c>
      <c r="G87" s="32" t="s">
        <v>1339</v>
      </c>
      <c r="H87" s="32"/>
      <c r="I87" s="32"/>
      <c r="J87" s="121" t="s">
        <v>3158</v>
      </c>
      <c r="K87" s="23">
        <v>1</v>
      </c>
      <c r="L87" s="26" t="s">
        <v>61</v>
      </c>
      <c r="M87" s="33"/>
      <c r="N87" s="33" t="s">
        <v>1340</v>
      </c>
      <c r="O87" s="33"/>
      <c r="P87" s="26"/>
      <c r="Q87" s="26"/>
      <c r="R87" s="26"/>
      <c r="S87" s="35"/>
      <c r="T87" s="32"/>
      <c r="U87" s="32"/>
      <c r="V87" s="35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>
        <v>10085</v>
      </c>
      <c r="AP87" s="32">
        <v>21661</v>
      </c>
      <c r="AQ87" s="32">
        <v>36901</v>
      </c>
      <c r="AR87" s="32">
        <v>48577</v>
      </c>
      <c r="AS87" s="32">
        <v>58470</v>
      </c>
      <c r="AT87" s="32">
        <v>69253</v>
      </c>
      <c r="AU87" s="32">
        <v>79269</v>
      </c>
      <c r="AV87" s="32">
        <v>90836</v>
      </c>
      <c r="AW87" s="32">
        <v>98460</v>
      </c>
      <c r="AX87" s="32">
        <v>112088</v>
      </c>
      <c r="AY87" s="32">
        <v>124517</v>
      </c>
      <c r="AZ87" s="32">
        <v>136929</v>
      </c>
      <c r="BA87" s="32">
        <v>148648</v>
      </c>
      <c r="BB87" s="32">
        <v>159537</v>
      </c>
      <c r="BC87" s="32">
        <v>167792</v>
      </c>
      <c r="BD87" s="32">
        <v>178094</v>
      </c>
      <c r="BE87" s="32">
        <v>184270</v>
      </c>
      <c r="BF87" s="32" t="s">
        <v>1341</v>
      </c>
      <c r="BG87" s="32" t="s">
        <v>1342</v>
      </c>
      <c r="BH87" s="32">
        <v>195045</v>
      </c>
      <c r="BI87" s="32">
        <v>204861</v>
      </c>
      <c r="BJ87" s="32" t="s">
        <v>1343</v>
      </c>
      <c r="BK87" s="32">
        <v>209861</v>
      </c>
      <c r="BL87" s="32" t="s">
        <v>1344</v>
      </c>
      <c r="BM87" s="32" t="s">
        <v>1345</v>
      </c>
      <c r="BN87" s="32">
        <v>224024</v>
      </c>
      <c r="BO87" s="32">
        <v>233806</v>
      </c>
      <c r="BP87" s="32" t="s">
        <v>1346</v>
      </c>
      <c r="BQ87" s="32" t="s">
        <v>1347</v>
      </c>
      <c r="BR87" s="32">
        <v>241129</v>
      </c>
      <c r="BS87" s="32" t="s">
        <v>1348</v>
      </c>
      <c r="BT87" s="32">
        <v>247866</v>
      </c>
      <c r="BU87" s="32">
        <v>255936</v>
      </c>
      <c r="BV87" s="32">
        <v>264473</v>
      </c>
      <c r="BW87" s="32" t="s">
        <v>1349</v>
      </c>
      <c r="BX87" s="32" t="s">
        <v>1350</v>
      </c>
      <c r="BY87" s="32">
        <v>271312</v>
      </c>
      <c r="BZ87" s="32">
        <v>278981</v>
      </c>
      <c r="CA87" s="32" t="s">
        <v>1351</v>
      </c>
      <c r="CB87" s="32" t="s">
        <v>1352</v>
      </c>
      <c r="CC87" s="32" t="s">
        <v>1353</v>
      </c>
      <c r="CD87" s="115" t="s">
        <v>556</v>
      </c>
      <c r="CE87" s="4" t="s">
        <v>1354</v>
      </c>
    </row>
    <row r="88" spans="1:83">
      <c r="A88" s="26"/>
      <c r="B88" s="21"/>
      <c r="C88" s="21"/>
      <c r="D88" s="110" t="s">
        <v>1355</v>
      </c>
      <c r="E88" s="32" t="s">
        <v>1356</v>
      </c>
      <c r="F88" s="26" t="s">
        <v>1357</v>
      </c>
      <c r="G88" s="32" t="s">
        <v>1358</v>
      </c>
      <c r="H88" s="32"/>
      <c r="I88" s="32"/>
      <c r="J88" s="121" t="s">
        <v>3158</v>
      </c>
      <c r="K88" s="23">
        <v>1</v>
      </c>
      <c r="L88" s="26" t="s">
        <v>61</v>
      </c>
      <c r="M88" s="33"/>
      <c r="N88" s="33" t="s">
        <v>1359</v>
      </c>
      <c r="O88" s="33"/>
      <c r="P88" s="26"/>
      <c r="Q88" s="26"/>
      <c r="R88" s="26"/>
      <c r="S88" s="35"/>
      <c r="T88" s="32"/>
      <c r="U88" s="32"/>
      <c r="V88" s="35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22"/>
      <c r="AN88" s="32"/>
      <c r="AO88" s="32"/>
      <c r="AP88" s="32">
        <v>0</v>
      </c>
      <c r="AQ88" s="32">
        <v>6180</v>
      </c>
      <c r="AR88" s="32">
        <v>10188</v>
      </c>
      <c r="AS88" s="32">
        <v>16064</v>
      </c>
      <c r="AT88" s="32">
        <v>21008</v>
      </c>
      <c r="AU88" s="32">
        <v>26465</v>
      </c>
      <c r="AV88" s="32">
        <v>31005</v>
      </c>
      <c r="AW88" s="32">
        <v>36004</v>
      </c>
      <c r="AX88" s="32">
        <v>41362</v>
      </c>
      <c r="AY88" s="32">
        <v>46657</v>
      </c>
      <c r="AZ88" s="32">
        <v>51437</v>
      </c>
      <c r="BA88" s="32">
        <v>56761</v>
      </c>
      <c r="BB88" s="32">
        <v>62022</v>
      </c>
      <c r="BC88" s="32">
        <v>65684</v>
      </c>
      <c r="BD88" s="32">
        <v>71354</v>
      </c>
      <c r="BE88" s="32">
        <v>73817</v>
      </c>
      <c r="BF88" s="32" t="s">
        <v>1360</v>
      </c>
      <c r="BG88" s="32" t="s">
        <v>1361</v>
      </c>
      <c r="BH88" s="32">
        <v>80789</v>
      </c>
      <c r="BI88" s="32">
        <v>83362</v>
      </c>
      <c r="BJ88" s="32" t="s">
        <v>1362</v>
      </c>
      <c r="BK88" s="32">
        <v>87741</v>
      </c>
      <c r="BL88" s="32" t="s">
        <v>1363</v>
      </c>
      <c r="BM88" s="32" t="s">
        <v>1364</v>
      </c>
      <c r="BN88" s="32">
        <v>94502</v>
      </c>
      <c r="BO88" s="32">
        <v>96600</v>
      </c>
      <c r="BP88" s="32" t="s">
        <v>1365</v>
      </c>
      <c r="BQ88" s="32" t="s">
        <v>1366</v>
      </c>
      <c r="BR88" s="32">
        <v>104644</v>
      </c>
      <c r="BS88" s="32" t="s">
        <v>1367</v>
      </c>
      <c r="BT88" s="32">
        <v>106456</v>
      </c>
      <c r="BU88" s="32">
        <v>111708</v>
      </c>
      <c r="BV88" s="32">
        <v>116328</v>
      </c>
      <c r="BW88" s="32" t="s">
        <v>1368</v>
      </c>
      <c r="BX88" s="32" t="s">
        <v>1369</v>
      </c>
      <c r="BY88" s="32">
        <v>120762</v>
      </c>
      <c r="BZ88" s="32">
        <v>124504</v>
      </c>
      <c r="CA88" s="32" t="s">
        <v>1370</v>
      </c>
      <c r="CB88" s="32" t="s">
        <v>1371</v>
      </c>
      <c r="CC88" s="32" t="s">
        <v>1372</v>
      </c>
      <c r="CD88" s="115" t="s">
        <v>594</v>
      </c>
      <c r="CE88" s="4" t="s">
        <v>1373</v>
      </c>
    </row>
    <row r="89" spans="1:83" s="55" customFormat="1">
      <c r="A89" s="49"/>
      <c r="B89" s="50"/>
      <c r="C89" s="50"/>
      <c r="D89" s="110" t="s">
        <v>1374</v>
      </c>
      <c r="E89" s="51" t="s">
        <v>1375</v>
      </c>
      <c r="F89" s="49" t="s">
        <v>1376</v>
      </c>
      <c r="G89" s="51" t="s">
        <v>1377</v>
      </c>
      <c r="H89" s="51"/>
      <c r="I89" s="51"/>
      <c r="J89" s="122" t="s">
        <v>3158</v>
      </c>
      <c r="K89" s="23">
        <v>1</v>
      </c>
      <c r="L89" s="120" t="s">
        <v>61</v>
      </c>
      <c r="M89" s="52"/>
      <c r="N89" s="52" t="s">
        <v>1378</v>
      </c>
      <c r="O89" s="52"/>
      <c r="P89" s="49"/>
      <c r="Q89" s="49"/>
      <c r="R89" s="49"/>
      <c r="S89" s="53"/>
      <c r="T89" s="51"/>
      <c r="U89" s="51"/>
      <c r="V89" s="53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>
        <v>2369</v>
      </c>
      <c r="AR89" s="51">
        <v>12300</v>
      </c>
      <c r="AS89" s="51">
        <v>18954</v>
      </c>
      <c r="AT89" s="51">
        <v>28409</v>
      </c>
      <c r="AU89" s="51">
        <v>38266</v>
      </c>
      <c r="AV89" s="51">
        <v>50297</v>
      </c>
      <c r="AW89" s="51">
        <v>58168</v>
      </c>
      <c r="AX89" s="51">
        <v>67872</v>
      </c>
      <c r="AY89" s="51">
        <v>80402</v>
      </c>
      <c r="AZ89" s="51">
        <v>88431</v>
      </c>
      <c r="BA89" s="51">
        <v>98182</v>
      </c>
      <c r="BB89" s="51">
        <v>108854</v>
      </c>
      <c r="BC89" s="51">
        <v>116461</v>
      </c>
      <c r="BD89" s="51">
        <v>124240</v>
      </c>
      <c r="BE89" s="51">
        <v>133558</v>
      </c>
      <c r="BF89" s="51" t="s">
        <v>1379</v>
      </c>
      <c r="BG89" s="51" t="s">
        <v>1380</v>
      </c>
      <c r="BH89" s="51">
        <v>3437</v>
      </c>
      <c r="BI89" s="51"/>
      <c r="BJ89" s="51" t="s">
        <v>1381</v>
      </c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116" t="s">
        <v>1382</v>
      </c>
      <c r="CE89" s="54" t="s">
        <v>1383</v>
      </c>
    </row>
    <row r="90" spans="1:83">
      <c r="A90" s="26"/>
      <c r="B90" s="21"/>
      <c r="C90" s="21"/>
      <c r="D90" s="110" t="s">
        <v>1384</v>
      </c>
      <c r="E90" s="32" t="s">
        <v>1375</v>
      </c>
      <c r="F90" s="26" t="s">
        <v>1376</v>
      </c>
      <c r="G90" s="32" t="s">
        <v>1377</v>
      </c>
      <c r="H90" s="32"/>
      <c r="I90" s="32"/>
      <c r="J90" s="22" t="s">
        <v>3159</v>
      </c>
      <c r="K90" s="23">
        <v>1</v>
      </c>
      <c r="L90" s="26" t="s">
        <v>38</v>
      </c>
      <c r="M90" s="33"/>
      <c r="N90" s="36" t="s">
        <v>1385</v>
      </c>
      <c r="O90" s="33"/>
      <c r="P90" s="26"/>
      <c r="Q90" s="26"/>
      <c r="R90" s="26"/>
      <c r="S90" s="35"/>
      <c r="T90" s="32"/>
      <c r="U90" s="32"/>
      <c r="V90" s="35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>
        <v>5056</v>
      </c>
      <c r="BJ90" s="32"/>
      <c r="BK90" s="32">
        <v>16543</v>
      </c>
      <c r="BL90" s="32" t="s">
        <v>1386</v>
      </c>
      <c r="BM90" s="32" t="s">
        <v>1387</v>
      </c>
      <c r="BN90" s="32">
        <v>28202</v>
      </c>
      <c r="BO90" s="32">
        <v>30738</v>
      </c>
      <c r="BP90" s="32" t="s">
        <v>759</v>
      </c>
      <c r="BQ90" s="32" t="s">
        <v>1388</v>
      </c>
      <c r="BR90" s="32">
        <v>42500</v>
      </c>
      <c r="BS90" s="32" t="s">
        <v>1389</v>
      </c>
      <c r="BT90" s="32">
        <v>52093</v>
      </c>
      <c r="BU90" s="32">
        <v>60891</v>
      </c>
      <c r="BV90" s="32">
        <v>66743</v>
      </c>
      <c r="BW90" s="32" t="s">
        <v>1390</v>
      </c>
      <c r="BX90" s="32" t="s">
        <v>1391</v>
      </c>
      <c r="BY90" s="32">
        <v>72572</v>
      </c>
      <c r="BZ90" s="32">
        <v>81040</v>
      </c>
      <c r="CA90" s="32" t="s">
        <v>1392</v>
      </c>
      <c r="CB90" s="32" t="s">
        <v>1393</v>
      </c>
      <c r="CC90" s="32" t="s">
        <v>1394</v>
      </c>
      <c r="CD90" s="115" t="s">
        <v>619</v>
      </c>
      <c r="CE90" s="4"/>
    </row>
    <row r="91" spans="1:83">
      <c r="A91" s="26"/>
      <c r="B91" s="21"/>
      <c r="C91" s="21"/>
      <c r="D91" s="110" t="s">
        <v>1395</v>
      </c>
      <c r="E91" s="32" t="s">
        <v>1396</v>
      </c>
      <c r="F91" s="26" t="s">
        <v>1397</v>
      </c>
      <c r="G91" s="32" t="s">
        <v>1398</v>
      </c>
      <c r="H91" s="32"/>
      <c r="I91" s="32"/>
      <c r="J91" s="121" t="s">
        <v>3158</v>
      </c>
      <c r="K91" s="23">
        <v>1</v>
      </c>
      <c r="L91" s="26" t="s">
        <v>61</v>
      </c>
      <c r="M91" s="33"/>
      <c r="N91" s="33" t="s">
        <v>1399</v>
      </c>
      <c r="O91" s="33"/>
      <c r="P91" s="26"/>
      <c r="Q91" s="26"/>
      <c r="R91" s="26"/>
      <c r="S91" s="35"/>
      <c r="T91" s="32"/>
      <c r="U91" s="32"/>
      <c r="V91" s="35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>
        <v>5</v>
      </c>
      <c r="AQ91" s="32">
        <v>5924</v>
      </c>
      <c r="AR91" s="32">
        <v>11586</v>
      </c>
      <c r="AS91" s="32">
        <v>16955</v>
      </c>
      <c r="AT91" s="32">
        <v>23368</v>
      </c>
      <c r="AU91" s="32">
        <v>30235</v>
      </c>
      <c r="AV91" s="32">
        <v>34831</v>
      </c>
      <c r="AW91" s="32">
        <v>39239</v>
      </c>
      <c r="AX91" s="32">
        <v>48253</v>
      </c>
      <c r="AY91" s="32">
        <v>52669</v>
      </c>
      <c r="AZ91" s="32">
        <v>58804</v>
      </c>
      <c r="BA91" s="32">
        <v>64011</v>
      </c>
      <c r="BB91" s="32">
        <v>70195</v>
      </c>
      <c r="BC91" s="32">
        <v>74632</v>
      </c>
      <c r="BD91" s="32">
        <v>79780</v>
      </c>
      <c r="BE91" s="32">
        <v>84395</v>
      </c>
      <c r="BF91" s="32" t="s">
        <v>1400</v>
      </c>
      <c r="BG91" s="32" t="s">
        <v>1401</v>
      </c>
      <c r="BH91" s="32">
        <v>90213</v>
      </c>
      <c r="BI91" s="32">
        <v>95279</v>
      </c>
      <c r="BJ91" s="32" t="s">
        <v>1402</v>
      </c>
      <c r="BK91" s="32">
        <v>99071</v>
      </c>
      <c r="BL91" s="32" t="s">
        <v>1403</v>
      </c>
      <c r="BM91" s="32" t="s">
        <v>1404</v>
      </c>
      <c r="BN91" s="32">
        <v>103220</v>
      </c>
      <c r="BO91" s="32">
        <v>109909</v>
      </c>
      <c r="BP91" s="32" t="s">
        <v>1405</v>
      </c>
      <c r="BQ91" s="32" t="s">
        <v>1406</v>
      </c>
      <c r="BR91" s="32">
        <v>114549</v>
      </c>
      <c r="BS91" s="32" t="s">
        <v>1407</v>
      </c>
      <c r="BT91" s="32">
        <v>118183</v>
      </c>
      <c r="BU91" s="32">
        <v>122506</v>
      </c>
      <c r="BV91" s="32">
        <v>125942</v>
      </c>
      <c r="BW91" s="32" t="s">
        <v>1408</v>
      </c>
      <c r="BX91" s="32" t="s">
        <v>1409</v>
      </c>
      <c r="BY91" s="32">
        <v>130571</v>
      </c>
      <c r="BZ91" s="32">
        <v>133950</v>
      </c>
      <c r="CA91" s="32" t="s">
        <v>1410</v>
      </c>
      <c r="CB91" s="32" t="s">
        <v>1411</v>
      </c>
      <c r="CC91" s="32" t="s">
        <v>1412</v>
      </c>
      <c r="CD91" s="115" t="s">
        <v>594</v>
      </c>
      <c r="CE91" s="4" t="s">
        <v>1413</v>
      </c>
    </row>
    <row r="92" spans="1:83">
      <c r="A92" s="26"/>
      <c r="B92" s="21"/>
      <c r="C92" s="21"/>
      <c r="D92" s="110" t="s">
        <v>1414</v>
      </c>
      <c r="E92" s="32" t="s">
        <v>1415</v>
      </c>
      <c r="F92" s="26" t="s">
        <v>1416</v>
      </c>
      <c r="G92" s="32" t="s">
        <v>1417</v>
      </c>
      <c r="H92" s="32"/>
      <c r="I92" s="32"/>
      <c r="J92" s="121" t="s">
        <v>3158</v>
      </c>
      <c r="K92" s="23">
        <v>1</v>
      </c>
      <c r="L92" s="26" t="s">
        <v>61</v>
      </c>
      <c r="M92" s="33"/>
      <c r="N92" s="33" t="s">
        <v>1418</v>
      </c>
      <c r="O92" s="33"/>
      <c r="P92" s="26"/>
      <c r="Q92" s="26"/>
      <c r="R92" s="26"/>
      <c r="S92" s="35"/>
      <c r="T92" s="32"/>
      <c r="U92" s="32"/>
      <c r="V92" s="35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>
        <v>1338</v>
      </c>
      <c r="AO92" s="32">
        <v>5751</v>
      </c>
      <c r="AP92" s="32">
        <v>9782</v>
      </c>
      <c r="AQ92" s="32">
        <v>13917</v>
      </c>
      <c r="AR92" s="32">
        <v>17136</v>
      </c>
      <c r="AS92" s="32">
        <v>19833</v>
      </c>
      <c r="AT92" s="32">
        <v>24499</v>
      </c>
      <c r="AU92" s="32">
        <v>28649</v>
      </c>
      <c r="AV92" s="32">
        <v>31945</v>
      </c>
      <c r="AW92" s="32">
        <v>34782</v>
      </c>
      <c r="AX92" s="32">
        <v>38471</v>
      </c>
      <c r="AY92" s="32">
        <v>42310</v>
      </c>
      <c r="AZ92" s="32">
        <v>46180</v>
      </c>
      <c r="BA92" s="32">
        <v>50581</v>
      </c>
      <c r="BB92" s="32">
        <v>55441</v>
      </c>
      <c r="BC92" s="32">
        <v>56034</v>
      </c>
      <c r="BD92" s="32">
        <v>62577</v>
      </c>
      <c r="BE92" s="32">
        <v>64177</v>
      </c>
      <c r="BF92" s="32" t="s">
        <v>1419</v>
      </c>
      <c r="BG92" s="32" t="s">
        <v>1420</v>
      </c>
      <c r="BH92" s="32">
        <v>67361</v>
      </c>
      <c r="BI92" s="32">
        <v>72368</v>
      </c>
      <c r="BJ92" s="32" t="s">
        <v>1421</v>
      </c>
      <c r="BK92" s="32">
        <v>76867</v>
      </c>
      <c r="BL92" s="32" t="s">
        <v>1422</v>
      </c>
      <c r="BM92" s="32" t="s">
        <v>1423</v>
      </c>
      <c r="BN92" s="32">
        <v>80008</v>
      </c>
      <c r="BO92" s="32">
        <v>84381</v>
      </c>
      <c r="BP92" s="32" t="s">
        <v>1424</v>
      </c>
      <c r="BQ92" s="32" t="s">
        <v>1425</v>
      </c>
      <c r="BR92" s="32">
        <v>88791</v>
      </c>
      <c r="BS92" s="32" t="s">
        <v>1426</v>
      </c>
      <c r="BT92" s="32">
        <v>91233</v>
      </c>
      <c r="BU92" s="32">
        <v>94561</v>
      </c>
      <c r="BV92" s="32">
        <v>100179</v>
      </c>
      <c r="BW92" s="32" t="s">
        <v>1427</v>
      </c>
      <c r="BX92" s="32" t="s">
        <v>1428</v>
      </c>
      <c r="BY92" s="32">
        <v>103588</v>
      </c>
      <c r="BZ92" s="32">
        <v>106431</v>
      </c>
      <c r="CA92" s="32" t="s">
        <v>1429</v>
      </c>
      <c r="CB92" s="32" t="s">
        <v>1430</v>
      </c>
      <c r="CC92" s="32" t="s">
        <v>1431</v>
      </c>
      <c r="CD92" s="115" t="s">
        <v>619</v>
      </c>
      <c r="CE92" s="4" t="s">
        <v>1432</v>
      </c>
    </row>
    <row r="93" spans="1:83" s="57" customFormat="1">
      <c r="A93" s="23"/>
      <c r="B93" s="56"/>
      <c r="C93" s="56"/>
      <c r="D93" s="110" t="s">
        <v>1433</v>
      </c>
      <c r="E93" s="22" t="s">
        <v>1434</v>
      </c>
      <c r="F93" s="23" t="s">
        <v>1435</v>
      </c>
      <c r="G93" s="22" t="s">
        <v>1436</v>
      </c>
      <c r="H93" s="22"/>
      <c r="I93" s="22"/>
      <c r="J93" s="121" t="s">
        <v>3158</v>
      </c>
      <c r="K93" s="23">
        <v>1</v>
      </c>
      <c r="L93" s="26" t="s">
        <v>61</v>
      </c>
      <c r="M93" s="24"/>
      <c r="N93" s="24" t="s">
        <v>1437</v>
      </c>
      <c r="O93" s="24"/>
      <c r="P93" s="23"/>
      <c r="Q93" s="23"/>
      <c r="R93" s="23"/>
      <c r="S93" s="25"/>
      <c r="T93" s="22"/>
      <c r="U93" s="22"/>
      <c r="V93" s="25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>
        <v>1930</v>
      </c>
      <c r="AS93" s="22">
        <v>4600</v>
      </c>
      <c r="AT93" s="22">
        <v>6883</v>
      </c>
      <c r="AU93" s="22">
        <v>9527</v>
      </c>
      <c r="AV93" s="22">
        <v>11552</v>
      </c>
      <c r="AW93" s="22">
        <v>13423</v>
      </c>
      <c r="AX93" s="22">
        <v>16641</v>
      </c>
      <c r="AY93" s="22">
        <v>18746</v>
      </c>
      <c r="AZ93" s="22">
        <v>20574</v>
      </c>
      <c r="BA93" s="22">
        <v>22196</v>
      </c>
      <c r="BB93" s="22">
        <v>24597</v>
      </c>
      <c r="BC93" s="22">
        <v>26245</v>
      </c>
      <c r="BD93" s="22">
        <v>28512</v>
      </c>
      <c r="BE93" s="22">
        <v>29698</v>
      </c>
      <c r="BF93" s="22" t="s">
        <v>1438</v>
      </c>
      <c r="BG93" s="22" t="s">
        <v>1439</v>
      </c>
      <c r="BH93" s="22">
        <v>32273</v>
      </c>
      <c r="BI93" s="22">
        <v>34216</v>
      </c>
      <c r="BJ93" s="22" t="s">
        <v>1440</v>
      </c>
      <c r="BK93" s="22">
        <v>36314</v>
      </c>
      <c r="BL93" s="22" t="s">
        <v>1441</v>
      </c>
      <c r="BM93" s="22" t="s">
        <v>1442</v>
      </c>
      <c r="BN93" s="22">
        <v>37789</v>
      </c>
      <c r="BO93" s="22">
        <v>40564</v>
      </c>
      <c r="BP93" s="22" t="s">
        <v>1443</v>
      </c>
      <c r="BQ93" s="22" t="s">
        <v>1444</v>
      </c>
      <c r="BR93" s="22">
        <v>45506</v>
      </c>
      <c r="BS93" s="22" t="s">
        <v>1445</v>
      </c>
      <c r="BT93" s="22">
        <v>47112</v>
      </c>
      <c r="BU93" s="22">
        <v>49374</v>
      </c>
      <c r="BV93" s="22">
        <v>52616</v>
      </c>
      <c r="BW93" s="22" t="s">
        <v>1446</v>
      </c>
      <c r="BX93" s="22" t="s">
        <v>1447</v>
      </c>
      <c r="BY93" s="22">
        <v>55558</v>
      </c>
      <c r="BZ93" s="22">
        <v>57464</v>
      </c>
      <c r="CA93" s="22" t="s">
        <v>1448</v>
      </c>
      <c r="CB93" s="22" t="s">
        <v>1449</v>
      </c>
      <c r="CC93" s="22" t="s">
        <v>1450</v>
      </c>
      <c r="CD93" s="114" t="s">
        <v>112</v>
      </c>
      <c r="CE93" s="39" t="s">
        <v>1451</v>
      </c>
    </row>
    <row r="94" spans="1:83" s="55" customFormat="1">
      <c r="A94" s="49"/>
      <c r="B94" s="50"/>
      <c r="C94" s="50"/>
      <c r="D94" s="110" t="s">
        <v>1452</v>
      </c>
      <c r="E94" s="51" t="s">
        <v>1453</v>
      </c>
      <c r="F94" s="49" t="s">
        <v>1454</v>
      </c>
      <c r="G94" s="51" t="s">
        <v>1455</v>
      </c>
      <c r="H94" s="51"/>
      <c r="I94" s="51"/>
      <c r="J94" s="122" t="s">
        <v>3158</v>
      </c>
      <c r="K94" s="23">
        <v>1</v>
      </c>
      <c r="L94" s="120" t="s">
        <v>61</v>
      </c>
      <c r="M94" s="52"/>
      <c r="N94" s="52" t="s">
        <v>1456</v>
      </c>
      <c r="O94" s="52"/>
      <c r="P94" s="49"/>
      <c r="Q94" s="49"/>
      <c r="R94" s="49"/>
      <c r="S94" s="53"/>
      <c r="T94" s="51"/>
      <c r="U94" s="51"/>
      <c r="V94" s="54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>
        <v>51390</v>
      </c>
      <c r="AQ94" s="51">
        <v>57058</v>
      </c>
      <c r="AR94" s="51">
        <v>60558</v>
      </c>
      <c r="AS94" s="51">
        <v>63212</v>
      </c>
      <c r="AT94" s="51">
        <v>68823</v>
      </c>
      <c r="AU94" s="51">
        <v>72556</v>
      </c>
      <c r="AV94" s="51">
        <v>76427</v>
      </c>
      <c r="AW94" s="51">
        <v>78940</v>
      </c>
      <c r="AX94" s="51">
        <v>82096</v>
      </c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116" t="s">
        <v>1457</v>
      </c>
      <c r="CE94" s="54" t="s">
        <v>1458</v>
      </c>
    </row>
    <row r="95" spans="1:83" s="55" customFormat="1">
      <c r="A95" s="49"/>
      <c r="B95" s="50"/>
      <c r="C95" s="50"/>
      <c r="D95" s="110" t="s">
        <v>1459</v>
      </c>
      <c r="E95" s="51" t="s">
        <v>1453</v>
      </c>
      <c r="F95" s="49" t="s">
        <v>1454</v>
      </c>
      <c r="G95" s="51" t="s">
        <v>1455</v>
      </c>
      <c r="H95" s="51"/>
      <c r="I95" s="51"/>
      <c r="J95" s="122" t="s">
        <v>3158</v>
      </c>
      <c r="K95" s="23">
        <v>1</v>
      </c>
      <c r="L95" s="120" t="s">
        <v>61</v>
      </c>
      <c r="M95" s="52"/>
      <c r="N95" s="52" t="s">
        <v>929</v>
      </c>
      <c r="O95" s="52"/>
      <c r="P95" s="49"/>
      <c r="Q95" s="49"/>
      <c r="R95" s="49"/>
      <c r="S95" s="53"/>
      <c r="T95" s="51"/>
      <c r="U95" s="51"/>
      <c r="V95" s="54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>
        <v>57773</v>
      </c>
      <c r="AZ95" s="51">
        <v>61277</v>
      </c>
      <c r="BA95" s="51">
        <v>64595</v>
      </c>
      <c r="BB95" s="51">
        <v>68734</v>
      </c>
      <c r="BC95" s="51">
        <v>73009</v>
      </c>
      <c r="BD95" s="51">
        <v>76387</v>
      </c>
      <c r="BE95" s="51">
        <v>78057</v>
      </c>
      <c r="BF95" s="51" t="s">
        <v>1460</v>
      </c>
      <c r="BG95" s="51" t="s">
        <v>1461</v>
      </c>
      <c r="BH95" s="51">
        <v>82806</v>
      </c>
      <c r="BI95" s="51">
        <v>86993</v>
      </c>
      <c r="BJ95" s="51" t="s">
        <v>1462</v>
      </c>
      <c r="BK95" s="51"/>
      <c r="BL95" s="51"/>
      <c r="BM95" s="51" t="s">
        <v>1463</v>
      </c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116" t="s">
        <v>1464</v>
      </c>
      <c r="CE95" s="54" t="s">
        <v>1465</v>
      </c>
    </row>
    <row r="96" spans="1:83" s="55" customFormat="1">
      <c r="A96" s="49"/>
      <c r="B96" s="50"/>
      <c r="C96" s="50"/>
      <c r="D96" s="110" t="s">
        <v>1466</v>
      </c>
      <c r="E96" s="51" t="s">
        <v>1453</v>
      </c>
      <c r="F96" s="49" t="s">
        <v>1454</v>
      </c>
      <c r="G96" s="51" t="s">
        <v>1455</v>
      </c>
      <c r="H96" s="51"/>
      <c r="I96" s="51"/>
      <c r="J96" s="51"/>
      <c r="K96" s="23">
        <v>1</v>
      </c>
      <c r="L96" s="49" t="s">
        <v>38</v>
      </c>
      <c r="M96" s="52"/>
      <c r="N96" s="76" t="s">
        <v>1467</v>
      </c>
      <c r="O96" s="52"/>
      <c r="P96" s="49"/>
      <c r="Q96" s="49"/>
      <c r="R96" s="49"/>
      <c r="S96" s="53"/>
      <c r="T96" s="51"/>
      <c r="U96" s="51"/>
      <c r="V96" s="54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>
        <v>67793</v>
      </c>
      <c r="BL96" s="51" t="s">
        <v>1468</v>
      </c>
      <c r="BM96" s="51"/>
      <c r="BN96" s="51">
        <v>72270</v>
      </c>
      <c r="BO96" s="51">
        <v>76733</v>
      </c>
      <c r="BP96" s="51" t="s">
        <v>1469</v>
      </c>
      <c r="BQ96" s="51" t="s">
        <v>1470</v>
      </c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116" t="s">
        <v>1471</v>
      </c>
      <c r="CE96" s="54" t="s">
        <v>1472</v>
      </c>
    </row>
    <row r="97" spans="1:83">
      <c r="A97" s="26"/>
      <c r="B97" s="21"/>
      <c r="C97" s="21"/>
      <c r="D97" s="110" t="s">
        <v>1473</v>
      </c>
      <c r="E97" s="32" t="s">
        <v>1453</v>
      </c>
      <c r="F97" s="26" t="s">
        <v>1454</v>
      </c>
      <c r="G97" s="32" t="s">
        <v>1455</v>
      </c>
      <c r="H97" s="32"/>
      <c r="I97" s="32"/>
      <c r="J97" s="22" t="s">
        <v>3159</v>
      </c>
      <c r="K97" s="23">
        <v>1</v>
      </c>
      <c r="L97" s="26" t="s">
        <v>38</v>
      </c>
      <c r="M97" s="33"/>
      <c r="N97" s="36" t="s">
        <v>1474</v>
      </c>
      <c r="O97" s="33"/>
      <c r="P97" s="26"/>
      <c r="Q97" s="26"/>
      <c r="R97" s="26"/>
      <c r="S97" s="35"/>
      <c r="T97" s="32"/>
      <c r="U97" s="32"/>
      <c r="V97" s="4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>
        <v>15585</v>
      </c>
      <c r="BS97" s="32" t="s">
        <v>1475</v>
      </c>
      <c r="BT97" s="32">
        <v>20381</v>
      </c>
      <c r="BU97" s="32">
        <v>25768</v>
      </c>
      <c r="BV97" s="32">
        <v>29673</v>
      </c>
      <c r="BW97" s="32" t="s">
        <v>1476</v>
      </c>
      <c r="BX97" s="32" t="s">
        <v>1477</v>
      </c>
      <c r="BY97" s="32">
        <v>35325</v>
      </c>
      <c r="BZ97" s="32">
        <v>37989</v>
      </c>
      <c r="CA97" s="32" t="s">
        <v>1478</v>
      </c>
      <c r="CB97" s="32" t="s">
        <v>1479</v>
      </c>
      <c r="CC97" s="32" t="s">
        <v>1480</v>
      </c>
      <c r="CD97" s="115" t="s">
        <v>112</v>
      </c>
      <c r="CE97" s="4"/>
    </row>
    <row r="98" spans="1:83" s="57" customFormat="1">
      <c r="A98" s="23"/>
      <c r="B98" s="56"/>
      <c r="C98" s="56"/>
      <c r="D98" s="110" t="s">
        <v>1481</v>
      </c>
      <c r="E98" s="22" t="s">
        <v>1482</v>
      </c>
      <c r="F98" s="23" t="s">
        <v>1483</v>
      </c>
      <c r="G98" s="22" t="s">
        <v>1484</v>
      </c>
      <c r="H98" s="22"/>
      <c r="I98" s="22"/>
      <c r="J98" s="121" t="s">
        <v>3158</v>
      </c>
      <c r="K98" s="23">
        <v>1</v>
      </c>
      <c r="L98" s="26" t="s">
        <v>61</v>
      </c>
      <c r="M98" s="24"/>
      <c r="N98" s="24" t="s">
        <v>1485</v>
      </c>
      <c r="O98" s="24"/>
      <c r="P98" s="23"/>
      <c r="Q98" s="23"/>
      <c r="R98" s="23"/>
      <c r="S98" s="25"/>
      <c r="T98" s="22"/>
      <c r="U98" s="22"/>
      <c r="V98" s="39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>
        <v>3898</v>
      </c>
      <c r="AS98" s="22">
        <v>8293</v>
      </c>
      <c r="AT98" s="22">
        <v>14198</v>
      </c>
      <c r="AU98" s="22">
        <v>21439</v>
      </c>
      <c r="AV98" s="22">
        <v>24309</v>
      </c>
      <c r="AW98" s="22">
        <v>29692</v>
      </c>
      <c r="AX98" s="22">
        <v>38418</v>
      </c>
      <c r="AY98" s="22">
        <v>47745</v>
      </c>
      <c r="AZ98" s="22">
        <v>51750</v>
      </c>
      <c r="BA98" s="22">
        <v>56843</v>
      </c>
      <c r="BB98" s="22">
        <v>62459</v>
      </c>
      <c r="BC98" s="22">
        <v>67459</v>
      </c>
      <c r="BD98" s="22">
        <v>73132</v>
      </c>
      <c r="BE98" s="22">
        <v>77151</v>
      </c>
      <c r="BF98" s="22" t="s">
        <v>1486</v>
      </c>
      <c r="BG98" s="22" t="s">
        <v>1487</v>
      </c>
      <c r="BH98" s="22">
        <v>79398</v>
      </c>
      <c r="BI98" s="22">
        <v>85770</v>
      </c>
      <c r="BJ98" s="22" t="s">
        <v>1488</v>
      </c>
      <c r="BK98" s="22">
        <v>87958</v>
      </c>
      <c r="BL98" s="22" t="s">
        <v>1489</v>
      </c>
      <c r="BM98" s="22" t="s">
        <v>1490</v>
      </c>
      <c r="BN98" s="22">
        <v>93451</v>
      </c>
      <c r="BO98" s="22">
        <v>97016</v>
      </c>
      <c r="BP98" s="22" t="s">
        <v>1491</v>
      </c>
      <c r="BQ98" s="22" t="s">
        <v>1492</v>
      </c>
      <c r="BR98" s="22">
        <v>102101</v>
      </c>
      <c r="BS98" s="22" t="s">
        <v>1493</v>
      </c>
      <c r="BT98" s="22">
        <v>107094</v>
      </c>
      <c r="BU98" s="22">
        <v>111514</v>
      </c>
      <c r="BV98" s="22">
        <v>117904</v>
      </c>
      <c r="BW98" s="22" t="s">
        <v>1494</v>
      </c>
      <c r="BX98" s="22" t="s">
        <v>1495</v>
      </c>
      <c r="BY98" s="22">
        <v>120899</v>
      </c>
      <c r="BZ98" s="22">
        <v>123775</v>
      </c>
      <c r="CA98" s="22" t="s">
        <v>1496</v>
      </c>
      <c r="CB98" s="22" t="s">
        <v>1497</v>
      </c>
      <c r="CC98" s="22" t="s">
        <v>1498</v>
      </c>
      <c r="CD98" s="114" t="s">
        <v>619</v>
      </c>
      <c r="CE98" s="39" t="s">
        <v>1499</v>
      </c>
    </row>
    <row r="99" spans="1:83" s="55" customFormat="1">
      <c r="A99" s="49"/>
      <c r="B99" s="50"/>
      <c r="C99" s="50"/>
      <c r="D99" s="111" t="s">
        <v>1500</v>
      </c>
      <c r="E99" s="51" t="s">
        <v>1415</v>
      </c>
      <c r="F99" s="49" t="s">
        <v>1416</v>
      </c>
      <c r="G99" s="51" t="s">
        <v>1417</v>
      </c>
      <c r="H99" s="51"/>
      <c r="I99" s="51"/>
      <c r="J99" s="122" t="s">
        <v>3158</v>
      </c>
      <c r="K99" s="23">
        <v>1</v>
      </c>
      <c r="L99" s="120" t="s">
        <v>61</v>
      </c>
      <c r="M99" s="52"/>
      <c r="N99" s="52" t="s">
        <v>1501</v>
      </c>
      <c r="O99" s="52"/>
      <c r="P99" s="49"/>
      <c r="Q99" s="49"/>
      <c r="R99" s="49"/>
      <c r="S99" s="53"/>
      <c r="T99" s="51"/>
      <c r="U99" s="51"/>
      <c r="V99" s="53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>
        <v>2901</v>
      </c>
      <c r="AO99" s="51">
        <v>13684</v>
      </c>
      <c r="AP99" s="51">
        <v>22434</v>
      </c>
      <c r="AQ99" s="51">
        <v>31396</v>
      </c>
      <c r="AR99" s="51">
        <v>35460</v>
      </c>
      <c r="AS99" s="51">
        <v>38252</v>
      </c>
      <c r="AT99" s="51">
        <v>45668</v>
      </c>
      <c r="AU99" s="51">
        <v>51865</v>
      </c>
      <c r="AV99" s="51">
        <v>58090</v>
      </c>
      <c r="AW99" s="51">
        <v>64565</v>
      </c>
      <c r="AX99" s="51">
        <v>73755</v>
      </c>
      <c r="AY99" s="51">
        <v>81734</v>
      </c>
      <c r="AZ99" s="51">
        <v>89658</v>
      </c>
      <c r="BA99" s="51">
        <v>97353</v>
      </c>
      <c r="BB99" s="51">
        <v>109374</v>
      </c>
      <c r="BC99" s="51">
        <v>114374</v>
      </c>
      <c r="BD99" s="51">
        <v>120925</v>
      </c>
      <c r="BE99" s="51">
        <v>124430</v>
      </c>
      <c r="BF99" s="51" t="s">
        <v>1502</v>
      </c>
      <c r="BG99" s="51" t="s">
        <v>1503</v>
      </c>
      <c r="BH99" s="51">
        <v>131102</v>
      </c>
      <c r="BI99" s="51">
        <v>142376</v>
      </c>
      <c r="BJ99" s="51" t="s">
        <v>1504</v>
      </c>
      <c r="BK99" s="51">
        <v>152083</v>
      </c>
      <c r="BL99" s="51" t="s">
        <v>1505</v>
      </c>
      <c r="BM99" s="51" t="s">
        <v>1506</v>
      </c>
      <c r="BN99" s="51">
        <v>159560</v>
      </c>
      <c r="BO99" s="51">
        <v>169008</v>
      </c>
      <c r="BP99" s="51" t="s">
        <v>1507</v>
      </c>
      <c r="BQ99" s="51" t="s">
        <v>1508</v>
      </c>
      <c r="BR99" s="51">
        <v>182179</v>
      </c>
      <c r="BS99" s="51" t="s">
        <v>1509</v>
      </c>
      <c r="BT99" s="51">
        <v>189307</v>
      </c>
      <c r="BU99" s="51">
        <v>203606</v>
      </c>
      <c r="BV99" s="51">
        <v>208738</v>
      </c>
      <c r="BW99" s="51" t="s">
        <v>1510</v>
      </c>
      <c r="BX99" s="51" t="s">
        <v>1511</v>
      </c>
      <c r="BY99" s="51"/>
      <c r="BZ99" s="51"/>
      <c r="CA99" s="51"/>
      <c r="CB99" s="51"/>
      <c r="CC99" s="51" t="s">
        <v>1512</v>
      </c>
      <c r="CD99" s="116" t="s">
        <v>1513</v>
      </c>
      <c r="CE99" s="54" t="s">
        <v>1432</v>
      </c>
    </row>
    <row r="100" spans="1:83">
      <c r="A100" s="26"/>
      <c r="B100" s="21"/>
      <c r="C100" s="21"/>
      <c r="D100" s="110" t="s">
        <v>1514</v>
      </c>
      <c r="E100" s="32" t="s">
        <v>1515</v>
      </c>
      <c r="F100" s="26" t="s">
        <v>1516</v>
      </c>
      <c r="G100" s="32" t="s">
        <v>1517</v>
      </c>
      <c r="H100" s="32"/>
      <c r="I100" s="32"/>
      <c r="J100" s="121" t="s">
        <v>3158</v>
      </c>
      <c r="K100" s="23">
        <v>1</v>
      </c>
      <c r="L100" s="26" t="s">
        <v>61</v>
      </c>
      <c r="M100" s="33"/>
      <c r="N100" s="33" t="s">
        <v>1518</v>
      </c>
      <c r="O100" s="33"/>
      <c r="P100" s="26"/>
      <c r="Q100" s="26"/>
      <c r="R100" s="26"/>
      <c r="S100" s="35"/>
      <c r="T100" s="32"/>
      <c r="U100" s="32"/>
      <c r="V100" s="35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>
        <v>8686</v>
      </c>
      <c r="AO100" s="32">
        <v>17466</v>
      </c>
      <c r="AP100" s="32">
        <v>25000</v>
      </c>
      <c r="AQ100" s="32">
        <v>33120</v>
      </c>
      <c r="AR100" s="32">
        <v>40079</v>
      </c>
      <c r="AS100" s="32">
        <v>43859</v>
      </c>
      <c r="AT100" s="32">
        <v>50887</v>
      </c>
      <c r="AU100" s="32">
        <v>57289</v>
      </c>
      <c r="AV100" s="32">
        <v>64650</v>
      </c>
      <c r="AW100" s="32">
        <v>71472</v>
      </c>
      <c r="AX100" s="32">
        <v>79317</v>
      </c>
      <c r="AY100" s="32">
        <v>85636</v>
      </c>
      <c r="AZ100" s="32">
        <v>93103</v>
      </c>
      <c r="BA100" s="32">
        <v>98766</v>
      </c>
      <c r="BB100" s="32">
        <v>108802</v>
      </c>
      <c r="BC100" s="32">
        <v>113960</v>
      </c>
      <c r="BD100" s="32">
        <v>119838</v>
      </c>
      <c r="BE100" s="32">
        <v>123785</v>
      </c>
      <c r="BF100" s="32" t="s">
        <v>1519</v>
      </c>
      <c r="BG100" s="32" t="s">
        <v>1520</v>
      </c>
      <c r="BH100" s="32">
        <v>129553</v>
      </c>
      <c r="BI100" s="32">
        <v>136826</v>
      </c>
      <c r="BJ100" s="32" t="s">
        <v>1521</v>
      </c>
      <c r="BK100" s="32">
        <v>140558</v>
      </c>
      <c r="BL100" s="32" t="s">
        <v>1522</v>
      </c>
      <c r="BM100" s="32" t="s">
        <v>1523</v>
      </c>
      <c r="BN100" s="32">
        <v>145622</v>
      </c>
      <c r="BO100" s="32">
        <v>150208</v>
      </c>
      <c r="BP100" s="32" t="s">
        <v>1524</v>
      </c>
      <c r="BQ100" s="32" t="s">
        <v>1525</v>
      </c>
      <c r="BR100" s="32">
        <v>158784</v>
      </c>
      <c r="BS100" s="32" t="s">
        <v>1526</v>
      </c>
      <c r="BT100" s="32">
        <v>162433</v>
      </c>
      <c r="BU100" s="32">
        <v>168063</v>
      </c>
      <c r="BV100" s="32">
        <v>174618</v>
      </c>
      <c r="BW100" s="32" t="s">
        <v>1527</v>
      </c>
      <c r="BX100" s="32" t="s">
        <v>1528</v>
      </c>
      <c r="BY100" s="32">
        <v>181438</v>
      </c>
      <c r="BZ100" s="32">
        <v>186239</v>
      </c>
      <c r="CA100" s="32" t="s">
        <v>1529</v>
      </c>
      <c r="CB100" s="32" t="s">
        <v>1530</v>
      </c>
      <c r="CC100" s="32" t="s">
        <v>1531</v>
      </c>
      <c r="CD100" s="115" t="s">
        <v>594</v>
      </c>
      <c r="CE100" s="4" t="s">
        <v>1532</v>
      </c>
    </row>
    <row r="101" spans="1:83" s="57" customFormat="1">
      <c r="A101" s="23"/>
      <c r="B101" s="56"/>
      <c r="C101" s="56"/>
      <c r="D101" s="110" t="s">
        <v>1533</v>
      </c>
      <c r="E101" s="22" t="s">
        <v>1534</v>
      </c>
      <c r="F101" s="23" t="s">
        <v>1535</v>
      </c>
      <c r="G101" s="22" t="s">
        <v>1536</v>
      </c>
      <c r="H101" s="22"/>
      <c r="I101" s="22"/>
      <c r="J101" s="121" t="s">
        <v>3158</v>
      </c>
      <c r="K101" s="23">
        <v>1</v>
      </c>
      <c r="L101" s="26" t="s">
        <v>61</v>
      </c>
      <c r="M101" s="24"/>
      <c r="N101" s="24" t="s">
        <v>1537</v>
      </c>
      <c r="O101" s="24"/>
      <c r="P101" s="23"/>
      <c r="Q101" s="23"/>
      <c r="R101" s="23"/>
      <c r="S101" s="25"/>
      <c r="T101" s="22"/>
      <c r="U101" s="22"/>
      <c r="V101" s="25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>
        <v>7182</v>
      </c>
      <c r="AO101" s="22">
        <v>14687</v>
      </c>
      <c r="AP101" s="22">
        <v>25071</v>
      </c>
      <c r="AQ101" s="22">
        <v>30542</v>
      </c>
      <c r="AR101" s="22">
        <v>36040</v>
      </c>
      <c r="AS101" s="22">
        <v>41598</v>
      </c>
      <c r="AT101" s="22">
        <v>47413</v>
      </c>
      <c r="AU101" s="22">
        <v>53903</v>
      </c>
      <c r="AV101" s="22">
        <v>60545</v>
      </c>
      <c r="AW101" s="22">
        <v>68326</v>
      </c>
      <c r="AX101" s="22">
        <v>75351</v>
      </c>
      <c r="AY101" s="22">
        <v>84132</v>
      </c>
      <c r="AZ101" s="22">
        <v>89152</v>
      </c>
      <c r="BA101" s="22">
        <v>96129</v>
      </c>
      <c r="BB101" s="22">
        <v>102193</v>
      </c>
      <c r="BC101" s="22">
        <v>107031</v>
      </c>
      <c r="BD101" s="22">
        <v>114268</v>
      </c>
      <c r="BE101" s="22">
        <v>115953</v>
      </c>
      <c r="BF101" s="22" t="s">
        <v>1538</v>
      </c>
      <c r="BG101" s="22" t="s">
        <v>1539</v>
      </c>
      <c r="BH101" s="22">
        <v>122362</v>
      </c>
      <c r="BI101" s="22">
        <v>128737</v>
      </c>
      <c r="BJ101" s="22" t="s">
        <v>1540</v>
      </c>
      <c r="BK101" s="22">
        <v>133296</v>
      </c>
      <c r="BL101" s="22" t="s">
        <v>1541</v>
      </c>
      <c r="BM101" s="22" t="s">
        <v>1542</v>
      </c>
      <c r="BN101" s="22">
        <v>139182</v>
      </c>
      <c r="BO101" s="22">
        <v>147093</v>
      </c>
      <c r="BP101" s="22" t="s">
        <v>1543</v>
      </c>
      <c r="BQ101" s="22" t="s">
        <v>1544</v>
      </c>
      <c r="BR101" s="22">
        <v>150528</v>
      </c>
      <c r="BS101" s="22" t="s">
        <v>1545</v>
      </c>
      <c r="BT101" s="22">
        <v>154681</v>
      </c>
      <c r="BU101" s="22">
        <v>159486</v>
      </c>
      <c r="BV101" s="22">
        <v>165247</v>
      </c>
      <c r="BW101" s="22" t="s">
        <v>1546</v>
      </c>
      <c r="BX101" s="22" t="s">
        <v>1547</v>
      </c>
      <c r="BY101" s="22">
        <v>168867</v>
      </c>
      <c r="BZ101" s="22">
        <v>75557</v>
      </c>
      <c r="CA101" s="22" t="s">
        <v>1548</v>
      </c>
      <c r="CB101" s="22" t="s">
        <v>1549</v>
      </c>
      <c r="CC101" s="22" t="s">
        <v>1550</v>
      </c>
      <c r="CD101" s="114" t="s">
        <v>112</v>
      </c>
      <c r="CE101" s="39" t="s">
        <v>1551</v>
      </c>
    </row>
    <row r="102" spans="1:83">
      <c r="A102" s="26"/>
      <c r="B102" s="21"/>
      <c r="C102" s="21"/>
      <c r="D102" s="110" t="s">
        <v>1552</v>
      </c>
      <c r="E102" s="32" t="s">
        <v>1553</v>
      </c>
      <c r="F102" s="26" t="s">
        <v>1554</v>
      </c>
      <c r="G102" s="32" t="s">
        <v>1555</v>
      </c>
      <c r="H102" s="32"/>
      <c r="I102" s="32"/>
      <c r="J102" s="121" t="s">
        <v>3158</v>
      </c>
      <c r="K102" s="23">
        <v>1</v>
      </c>
      <c r="L102" s="26" t="s">
        <v>61</v>
      </c>
      <c r="M102" s="33"/>
      <c r="N102" s="33" t="s">
        <v>1556</v>
      </c>
      <c r="O102" s="33"/>
      <c r="P102" s="26"/>
      <c r="Q102" s="26"/>
      <c r="R102" s="26"/>
      <c r="S102" s="35"/>
      <c r="T102" s="32"/>
      <c r="U102" s="32"/>
      <c r="V102" s="35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>
        <v>2522</v>
      </c>
      <c r="AO102" s="32">
        <v>8162</v>
      </c>
      <c r="AP102" s="32">
        <v>12819</v>
      </c>
      <c r="AQ102" s="32">
        <v>15811</v>
      </c>
      <c r="AR102" s="32">
        <v>19316</v>
      </c>
      <c r="AS102" s="32">
        <v>24156</v>
      </c>
      <c r="AT102" s="32">
        <v>27803</v>
      </c>
      <c r="AU102" s="32">
        <v>32037</v>
      </c>
      <c r="AV102" s="32">
        <v>34000</v>
      </c>
      <c r="AW102" s="32">
        <v>40214</v>
      </c>
      <c r="AX102" s="32">
        <v>44183</v>
      </c>
      <c r="AY102" s="32">
        <v>47601</v>
      </c>
      <c r="AZ102" s="32">
        <v>51161</v>
      </c>
      <c r="BA102" s="32">
        <v>55370</v>
      </c>
      <c r="BB102" s="32">
        <v>61440</v>
      </c>
      <c r="BC102" s="32">
        <v>66356</v>
      </c>
      <c r="BD102" s="32">
        <v>69223</v>
      </c>
      <c r="BE102" s="32">
        <v>74767</v>
      </c>
      <c r="BF102" s="32" t="s">
        <v>1557</v>
      </c>
      <c r="BG102" s="32" t="s">
        <v>1558</v>
      </c>
      <c r="BH102" s="32">
        <v>79568</v>
      </c>
      <c r="BI102" s="32">
        <v>86571</v>
      </c>
      <c r="BJ102" s="32" t="s">
        <v>1559</v>
      </c>
      <c r="BK102" s="32">
        <v>92523</v>
      </c>
      <c r="BL102" s="32" t="s">
        <v>1560</v>
      </c>
      <c r="BM102" s="32" t="s">
        <v>1561</v>
      </c>
      <c r="BN102" s="32">
        <v>97661</v>
      </c>
      <c r="BO102" s="32">
        <v>101063</v>
      </c>
      <c r="BP102" s="32" t="s">
        <v>1562</v>
      </c>
      <c r="BQ102" s="32" t="s">
        <v>1563</v>
      </c>
      <c r="BR102" s="32">
        <v>107170</v>
      </c>
      <c r="BS102" s="32" t="s">
        <v>1564</v>
      </c>
      <c r="BT102" s="32">
        <v>113031</v>
      </c>
      <c r="BU102" s="32">
        <v>116419</v>
      </c>
      <c r="BV102" s="32">
        <v>121593</v>
      </c>
      <c r="BW102" s="32" t="s">
        <v>1565</v>
      </c>
      <c r="BX102" s="32" t="s">
        <v>1566</v>
      </c>
      <c r="BY102" s="32">
        <v>125679</v>
      </c>
      <c r="BZ102" s="32">
        <v>130449</v>
      </c>
      <c r="CA102" s="32" t="s">
        <v>1567</v>
      </c>
      <c r="CB102" s="32" t="s">
        <v>1568</v>
      </c>
      <c r="CC102" s="32" t="s">
        <v>1569</v>
      </c>
      <c r="CD102" s="115" t="s">
        <v>112</v>
      </c>
      <c r="CE102" s="4" t="s">
        <v>1570</v>
      </c>
    </row>
    <row r="103" spans="1:83" s="55" customFormat="1">
      <c r="A103" s="49"/>
      <c r="B103" s="50"/>
      <c r="C103" s="50"/>
      <c r="D103" s="110" t="s">
        <v>1571</v>
      </c>
      <c r="E103" s="51" t="s">
        <v>1572</v>
      </c>
      <c r="F103" s="49" t="s">
        <v>1573</v>
      </c>
      <c r="G103" s="51" t="s">
        <v>1574</v>
      </c>
      <c r="H103" s="51"/>
      <c r="I103" s="51"/>
      <c r="J103" s="122" t="s">
        <v>3158</v>
      </c>
      <c r="K103" s="23">
        <v>1</v>
      </c>
      <c r="L103" s="120" t="s">
        <v>61</v>
      </c>
      <c r="M103" s="52"/>
      <c r="N103" s="52" t="s">
        <v>1575</v>
      </c>
      <c r="O103" s="52"/>
      <c r="P103" s="49"/>
      <c r="Q103" s="49"/>
      <c r="R103" s="49"/>
      <c r="S103" s="53"/>
      <c r="T103" s="51"/>
      <c r="U103" s="51"/>
      <c r="V103" s="53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>
        <v>13017</v>
      </c>
      <c r="AO103" s="51">
        <v>24848</v>
      </c>
      <c r="AP103" s="51">
        <v>35576</v>
      </c>
      <c r="AQ103" s="51">
        <v>47453</v>
      </c>
      <c r="AR103" s="51">
        <v>56351</v>
      </c>
      <c r="AS103" s="51">
        <v>61699</v>
      </c>
      <c r="AT103" s="51">
        <v>68597</v>
      </c>
      <c r="AU103" s="51">
        <v>77066</v>
      </c>
      <c r="AV103" s="51">
        <v>84904</v>
      </c>
      <c r="AW103" s="51">
        <v>95921</v>
      </c>
      <c r="AX103" s="51">
        <v>105580</v>
      </c>
      <c r="AY103" s="51">
        <v>114987</v>
      </c>
      <c r="AZ103" s="51">
        <v>124360</v>
      </c>
      <c r="BA103" s="51">
        <v>133303</v>
      </c>
      <c r="BB103" s="51">
        <v>142246</v>
      </c>
      <c r="BC103" s="51">
        <v>150117</v>
      </c>
      <c r="BD103" s="51">
        <v>159647</v>
      </c>
      <c r="BE103" s="51">
        <v>166777</v>
      </c>
      <c r="BF103" s="51" t="s">
        <v>1576</v>
      </c>
      <c r="BG103" s="51" t="s">
        <v>1577</v>
      </c>
      <c r="BH103" s="51">
        <v>178749</v>
      </c>
      <c r="BI103" s="51">
        <v>190921</v>
      </c>
      <c r="BJ103" s="51" t="s">
        <v>1578</v>
      </c>
      <c r="BK103" s="51">
        <v>200273</v>
      </c>
      <c r="BL103" s="51" t="s">
        <v>1579</v>
      </c>
      <c r="BM103" s="51" t="s">
        <v>1580</v>
      </c>
      <c r="BN103" s="51">
        <v>209823</v>
      </c>
      <c r="BO103" s="51">
        <v>219659</v>
      </c>
      <c r="BP103" s="51" t="s">
        <v>1581</v>
      </c>
      <c r="BQ103" s="51" t="s">
        <v>1582</v>
      </c>
      <c r="BR103" s="51">
        <v>228191</v>
      </c>
      <c r="BS103" s="51" t="s">
        <v>1583</v>
      </c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116" t="s">
        <v>1584</v>
      </c>
      <c r="CE103" s="54" t="s">
        <v>1285</v>
      </c>
    </row>
    <row r="104" spans="1:83" s="55" customFormat="1">
      <c r="A104" s="49"/>
      <c r="B104" s="50"/>
      <c r="C104" s="50"/>
      <c r="D104" s="110" t="s">
        <v>1585</v>
      </c>
      <c r="E104" s="51" t="s">
        <v>1586</v>
      </c>
      <c r="F104" s="49" t="s">
        <v>1587</v>
      </c>
      <c r="G104" s="51" t="s">
        <v>1588</v>
      </c>
      <c r="H104" s="51"/>
      <c r="I104" s="51"/>
      <c r="J104" s="122" t="s">
        <v>3158</v>
      </c>
      <c r="K104" s="23">
        <v>1</v>
      </c>
      <c r="L104" s="120" t="s">
        <v>61</v>
      </c>
      <c r="M104" s="52"/>
      <c r="N104" s="52" t="s">
        <v>1589</v>
      </c>
      <c r="O104" s="52"/>
      <c r="P104" s="49"/>
      <c r="Q104" s="49"/>
      <c r="R104" s="49"/>
      <c r="S104" s="53"/>
      <c r="T104" s="51"/>
      <c r="U104" s="51"/>
      <c r="V104" s="53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>
        <v>858</v>
      </c>
      <c r="AJ104" s="51">
        <v>2723</v>
      </c>
      <c r="AK104" s="51">
        <v>3963</v>
      </c>
      <c r="AL104" s="51">
        <v>5514</v>
      </c>
      <c r="AM104" s="51">
        <v>7923</v>
      </c>
      <c r="AN104" s="51">
        <v>10498</v>
      </c>
      <c r="AO104" s="51">
        <v>13007</v>
      </c>
      <c r="AP104" s="51">
        <v>18117</v>
      </c>
      <c r="AQ104" s="51">
        <v>21153</v>
      </c>
      <c r="AR104" s="51">
        <v>23216</v>
      </c>
      <c r="AS104" s="51">
        <v>26624</v>
      </c>
      <c r="AT104" s="51">
        <v>29249</v>
      </c>
      <c r="AU104" s="51">
        <v>32244</v>
      </c>
      <c r="AV104" s="51">
        <v>35965</v>
      </c>
      <c r="AW104" s="51">
        <v>38308</v>
      </c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116" t="s">
        <v>1590</v>
      </c>
      <c r="CE104" s="54" t="s">
        <v>1591</v>
      </c>
    </row>
    <row r="105" spans="1:83" s="55" customFormat="1">
      <c r="A105" s="49"/>
      <c r="B105" s="50"/>
      <c r="C105" s="50"/>
      <c r="D105" s="110" t="s">
        <v>1592</v>
      </c>
      <c r="E105" s="51" t="s">
        <v>1572</v>
      </c>
      <c r="F105" s="49" t="s">
        <v>1573</v>
      </c>
      <c r="G105" s="51" t="s">
        <v>1574</v>
      </c>
      <c r="H105" s="51"/>
      <c r="I105" s="51"/>
      <c r="J105" s="122" t="s">
        <v>3158</v>
      </c>
      <c r="K105" s="23">
        <v>1</v>
      </c>
      <c r="L105" s="120" t="s">
        <v>61</v>
      </c>
      <c r="M105" s="52"/>
      <c r="N105" s="52" t="s">
        <v>1593</v>
      </c>
      <c r="O105" s="52"/>
      <c r="P105" s="49"/>
      <c r="Q105" s="49"/>
      <c r="R105" s="49"/>
      <c r="S105" s="53"/>
      <c r="T105" s="51"/>
      <c r="U105" s="51"/>
      <c r="V105" s="53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>
        <v>113394</v>
      </c>
      <c r="BU105" s="51">
        <v>116014</v>
      </c>
      <c r="BV105" s="51"/>
      <c r="BW105" s="51" t="s">
        <v>1594</v>
      </c>
      <c r="BX105" s="51" t="s">
        <v>1595</v>
      </c>
      <c r="BY105" s="51"/>
      <c r="BZ105" s="51"/>
      <c r="CA105" s="51"/>
      <c r="CB105" s="51"/>
      <c r="CC105" s="51"/>
      <c r="CD105" s="116" t="s">
        <v>1596</v>
      </c>
      <c r="CE105" s="54" t="s">
        <v>1597</v>
      </c>
    </row>
    <row r="106" spans="1:83" s="57" customFormat="1">
      <c r="A106" s="23"/>
      <c r="B106" s="56"/>
      <c r="C106" s="56"/>
      <c r="D106" s="110" t="s">
        <v>1598</v>
      </c>
      <c r="E106" s="32" t="s">
        <v>1572</v>
      </c>
      <c r="F106" s="26" t="s">
        <v>1573</v>
      </c>
      <c r="G106" s="32" t="s">
        <v>1574</v>
      </c>
      <c r="H106" s="22"/>
      <c r="I106" s="22"/>
      <c r="J106" s="22" t="s">
        <v>3159</v>
      </c>
      <c r="K106" s="23">
        <v>1</v>
      </c>
      <c r="L106" s="26" t="s">
        <v>38</v>
      </c>
      <c r="M106" s="24"/>
      <c r="N106" s="27" t="s">
        <v>1599</v>
      </c>
      <c r="O106" s="24"/>
      <c r="P106" s="23"/>
      <c r="Q106" s="23"/>
      <c r="R106" s="23"/>
      <c r="S106" s="25"/>
      <c r="T106" s="22"/>
      <c r="U106" s="22"/>
      <c r="V106" s="25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>
        <v>6314</v>
      </c>
      <c r="BV106" s="22">
        <v>14673</v>
      </c>
      <c r="BW106" s="22" t="s">
        <v>1594</v>
      </c>
      <c r="BX106" s="22"/>
      <c r="BY106" s="22">
        <v>23283</v>
      </c>
      <c r="BZ106" s="22">
        <v>31766</v>
      </c>
      <c r="CA106" s="22" t="s">
        <v>1600</v>
      </c>
      <c r="CB106" s="22" t="s">
        <v>1601</v>
      </c>
      <c r="CC106" s="22" t="s">
        <v>1602</v>
      </c>
      <c r="CD106" s="114" t="s">
        <v>556</v>
      </c>
      <c r="CE106" s="39" t="s">
        <v>1603</v>
      </c>
    </row>
    <row r="107" spans="1:83">
      <c r="A107" s="26"/>
      <c r="B107" s="21"/>
      <c r="C107" s="21"/>
      <c r="D107" s="110" t="s">
        <v>1604</v>
      </c>
      <c r="E107" s="32" t="s">
        <v>1586</v>
      </c>
      <c r="F107" s="26" t="s">
        <v>1587</v>
      </c>
      <c r="G107" s="32" t="s">
        <v>1588</v>
      </c>
      <c r="H107" s="32"/>
      <c r="I107" s="32"/>
      <c r="J107" s="121" t="s">
        <v>3158</v>
      </c>
      <c r="K107" s="23">
        <v>1</v>
      </c>
      <c r="L107" s="26" t="s">
        <v>61</v>
      </c>
      <c r="M107" s="33"/>
      <c r="N107" s="33" t="s">
        <v>1605</v>
      </c>
      <c r="O107" s="33"/>
      <c r="P107" s="26"/>
      <c r="Q107" s="26"/>
      <c r="R107" s="26"/>
      <c r="S107" s="35"/>
      <c r="T107" s="32"/>
      <c r="U107" s="32"/>
      <c r="V107" s="35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>
        <v>2227</v>
      </c>
      <c r="AY107" s="32">
        <v>3935</v>
      </c>
      <c r="AZ107" s="32">
        <v>7167</v>
      </c>
      <c r="BA107" s="32">
        <v>10269</v>
      </c>
      <c r="BB107" s="32">
        <v>12909</v>
      </c>
      <c r="BC107" s="32">
        <v>15710</v>
      </c>
      <c r="BD107" s="32">
        <v>18583</v>
      </c>
      <c r="BE107" s="32">
        <v>19438</v>
      </c>
      <c r="BF107" s="32" t="s">
        <v>1606</v>
      </c>
      <c r="BG107" s="32" t="s">
        <v>1607</v>
      </c>
      <c r="BH107" s="32">
        <v>21742</v>
      </c>
      <c r="BI107" s="32">
        <v>25251</v>
      </c>
      <c r="BJ107" s="32" t="s">
        <v>1608</v>
      </c>
      <c r="BK107" s="32">
        <v>28016</v>
      </c>
      <c r="BL107" s="32" t="s">
        <v>1609</v>
      </c>
      <c r="BM107" s="32" t="s">
        <v>1610</v>
      </c>
      <c r="BN107" s="32">
        <v>30167</v>
      </c>
      <c r="BO107" s="32">
        <v>33997</v>
      </c>
      <c r="BP107" s="32" t="s">
        <v>1611</v>
      </c>
      <c r="BQ107" s="32" t="s">
        <v>1612</v>
      </c>
      <c r="BR107" s="32">
        <v>36611</v>
      </c>
      <c r="BS107" s="32" t="s">
        <v>1613</v>
      </c>
      <c r="BT107" s="32">
        <v>38782</v>
      </c>
      <c r="BU107" s="32">
        <v>42016</v>
      </c>
      <c r="BV107" s="32">
        <v>44710</v>
      </c>
      <c r="BW107" s="32" t="s">
        <v>1614</v>
      </c>
      <c r="BX107" s="32" t="s">
        <v>1615</v>
      </c>
      <c r="BY107" s="32">
        <v>47097</v>
      </c>
      <c r="BZ107" s="32">
        <v>49485</v>
      </c>
      <c r="CA107" s="32" t="s">
        <v>1616</v>
      </c>
      <c r="CB107" s="32" t="s">
        <v>1617</v>
      </c>
      <c r="CC107" s="32" t="s">
        <v>1618</v>
      </c>
      <c r="CD107" s="115" t="s">
        <v>594</v>
      </c>
      <c r="CE107" s="4" t="s">
        <v>1619</v>
      </c>
    </row>
    <row r="108" spans="1:83" s="55" customFormat="1">
      <c r="A108" s="49"/>
      <c r="B108" s="50"/>
      <c r="C108" s="50"/>
      <c r="D108" s="110" t="s">
        <v>1620</v>
      </c>
      <c r="E108" s="51" t="s">
        <v>1621</v>
      </c>
      <c r="F108" s="49" t="s">
        <v>1622</v>
      </c>
      <c r="G108" s="51" t="s">
        <v>1623</v>
      </c>
      <c r="H108" s="51"/>
      <c r="I108" s="51"/>
      <c r="J108" s="128" t="s">
        <v>3160</v>
      </c>
      <c r="K108" s="23">
        <v>1</v>
      </c>
      <c r="L108" s="49" t="s">
        <v>1294</v>
      </c>
      <c r="M108" s="52"/>
      <c r="N108" s="52" t="s">
        <v>1624</v>
      </c>
      <c r="O108" s="52"/>
      <c r="P108" s="49"/>
      <c r="Q108" s="49"/>
      <c r="R108" s="49"/>
      <c r="S108" s="53"/>
      <c r="T108" s="51"/>
      <c r="U108" s="51"/>
      <c r="V108" s="53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>
        <v>504</v>
      </c>
      <c r="AR108" s="51">
        <v>1260</v>
      </c>
      <c r="AS108" s="51">
        <v>2005</v>
      </c>
      <c r="AT108" s="51">
        <v>2992</v>
      </c>
      <c r="AU108" s="51">
        <v>4248</v>
      </c>
      <c r="AV108" s="51">
        <v>4893</v>
      </c>
      <c r="AW108" s="51">
        <v>5495</v>
      </c>
      <c r="AX108" s="51">
        <v>6400</v>
      </c>
      <c r="AY108" s="51">
        <v>7144</v>
      </c>
      <c r="AZ108" s="51">
        <v>7913</v>
      </c>
      <c r="BA108" s="51">
        <v>9023</v>
      </c>
      <c r="BB108" s="51">
        <v>10621</v>
      </c>
      <c r="BC108" s="51">
        <v>11432</v>
      </c>
      <c r="BD108" s="51">
        <v>12866</v>
      </c>
      <c r="BE108" s="51">
        <v>13098</v>
      </c>
      <c r="BF108" s="51" t="s">
        <v>1625</v>
      </c>
      <c r="BG108" s="51" t="s">
        <v>1626</v>
      </c>
      <c r="BH108" s="51">
        <v>13907</v>
      </c>
      <c r="BI108" s="51">
        <v>14755</v>
      </c>
      <c r="BJ108" s="51" t="s">
        <v>1627</v>
      </c>
      <c r="BK108" s="51"/>
      <c r="BL108" s="51"/>
      <c r="BM108" s="51" t="s">
        <v>1628</v>
      </c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116" t="s">
        <v>1629</v>
      </c>
      <c r="CE108" s="54" t="s">
        <v>1630</v>
      </c>
    </row>
    <row r="109" spans="1:83" s="55" customFormat="1">
      <c r="A109" s="49"/>
      <c r="B109" s="50"/>
      <c r="C109" s="50"/>
      <c r="D109" s="110" t="s">
        <v>1631</v>
      </c>
      <c r="E109" s="51" t="s">
        <v>1632</v>
      </c>
      <c r="F109" s="49" t="s">
        <v>1633</v>
      </c>
      <c r="G109" s="51" t="s">
        <v>1634</v>
      </c>
      <c r="H109" s="51"/>
      <c r="I109" s="51"/>
      <c r="J109" s="128" t="s">
        <v>3160</v>
      </c>
      <c r="K109" s="23">
        <v>1</v>
      </c>
      <c r="L109" s="49" t="s">
        <v>1294</v>
      </c>
      <c r="M109" s="52"/>
      <c r="N109" s="52" t="s">
        <v>1299</v>
      </c>
      <c r="O109" s="52"/>
      <c r="P109" s="49"/>
      <c r="Q109" s="49"/>
      <c r="R109" s="49"/>
      <c r="S109" s="53"/>
      <c r="T109" s="51"/>
      <c r="U109" s="51"/>
      <c r="V109" s="53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>
        <v>483</v>
      </c>
      <c r="AR109" s="51">
        <v>1113</v>
      </c>
      <c r="AS109" s="51">
        <v>2641</v>
      </c>
      <c r="AT109" s="51">
        <v>3664</v>
      </c>
      <c r="AU109" s="51">
        <v>4630</v>
      </c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116" t="s">
        <v>1635</v>
      </c>
      <c r="CE109" s="54" t="s">
        <v>1630</v>
      </c>
    </row>
    <row r="110" spans="1:83" s="57" customFormat="1">
      <c r="A110" s="23"/>
      <c r="B110" s="56"/>
      <c r="C110" s="56"/>
      <c r="D110" s="110" t="s">
        <v>1636</v>
      </c>
      <c r="E110" s="32" t="s">
        <v>1621</v>
      </c>
      <c r="F110" s="26" t="s">
        <v>1622</v>
      </c>
      <c r="G110" s="32" t="s">
        <v>1623</v>
      </c>
      <c r="H110" s="22"/>
      <c r="I110" s="22"/>
      <c r="J110" s="121" t="s">
        <v>3158</v>
      </c>
      <c r="K110" s="23">
        <v>1</v>
      </c>
      <c r="L110" s="26" t="s">
        <v>728</v>
      </c>
      <c r="M110" s="24"/>
      <c r="N110" s="24" t="s">
        <v>1637</v>
      </c>
      <c r="O110" s="24"/>
      <c r="P110" s="23"/>
      <c r="Q110" s="23"/>
      <c r="R110" s="23"/>
      <c r="S110" s="25"/>
      <c r="T110" s="22"/>
      <c r="U110" s="22"/>
      <c r="V110" s="39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>
        <v>41602</v>
      </c>
      <c r="BL110" s="22" t="s">
        <v>1638</v>
      </c>
      <c r="BM110" s="22"/>
      <c r="BN110" s="22">
        <v>42127</v>
      </c>
      <c r="BO110" s="22">
        <v>43155</v>
      </c>
      <c r="BP110" s="22" t="s">
        <v>1639</v>
      </c>
      <c r="BQ110" s="22" t="s">
        <v>1640</v>
      </c>
      <c r="BR110" s="22">
        <v>44475</v>
      </c>
      <c r="BS110" s="22" t="s">
        <v>1641</v>
      </c>
      <c r="BT110" s="22">
        <v>45025</v>
      </c>
      <c r="BU110" s="22">
        <v>45600</v>
      </c>
      <c r="BV110" s="22">
        <v>46689</v>
      </c>
      <c r="BW110" s="22" t="s">
        <v>1642</v>
      </c>
      <c r="BX110" s="22" t="s">
        <v>1643</v>
      </c>
      <c r="BY110" s="22">
        <v>47588</v>
      </c>
      <c r="BZ110" s="22">
        <v>48183</v>
      </c>
      <c r="CA110" s="22" t="s">
        <v>1644</v>
      </c>
      <c r="CB110" s="22" t="s">
        <v>1645</v>
      </c>
      <c r="CC110" s="22" t="s">
        <v>1646</v>
      </c>
      <c r="CD110" s="114" t="s">
        <v>112</v>
      </c>
      <c r="CE110" s="39"/>
    </row>
    <row r="111" spans="1:83">
      <c r="A111" s="26"/>
      <c r="B111" s="21"/>
      <c r="C111" s="21"/>
      <c r="D111" s="110" t="s">
        <v>1647</v>
      </c>
      <c r="E111" s="32" t="s">
        <v>1632</v>
      </c>
      <c r="F111" s="26" t="s">
        <v>1633</v>
      </c>
      <c r="G111" s="32" t="s">
        <v>1634</v>
      </c>
      <c r="H111" s="32"/>
      <c r="I111" s="32"/>
      <c r="J111" s="32" t="s">
        <v>3160</v>
      </c>
      <c r="K111" s="23">
        <v>1</v>
      </c>
      <c r="L111" s="26" t="s">
        <v>1294</v>
      </c>
      <c r="M111" s="33"/>
      <c r="N111" s="33" t="s">
        <v>1648</v>
      </c>
      <c r="O111" s="33"/>
      <c r="P111" s="26"/>
      <c r="Q111" s="26"/>
      <c r="R111" s="26"/>
      <c r="S111" s="35"/>
      <c r="T111" s="32"/>
      <c r="U111" s="32"/>
      <c r="V111" s="4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>
        <v>15465</v>
      </c>
      <c r="AV111" s="32">
        <v>16454</v>
      </c>
      <c r="AW111" s="32">
        <v>19002</v>
      </c>
      <c r="AX111" s="32">
        <v>19882</v>
      </c>
      <c r="AY111" s="32">
        <v>20740</v>
      </c>
      <c r="AZ111" s="32">
        <v>21819</v>
      </c>
      <c r="BA111" s="32">
        <v>22626</v>
      </c>
      <c r="BB111" s="32">
        <v>24479</v>
      </c>
      <c r="BC111" s="32">
        <v>24990</v>
      </c>
      <c r="BD111" s="32">
        <v>25865</v>
      </c>
      <c r="BE111" s="32">
        <v>26326</v>
      </c>
      <c r="BF111" s="32" t="s">
        <v>1649</v>
      </c>
      <c r="BG111" s="32" t="s">
        <v>1650</v>
      </c>
      <c r="BH111" s="32">
        <v>27112</v>
      </c>
      <c r="BI111" s="32">
        <v>28100</v>
      </c>
      <c r="BJ111" s="32" t="s">
        <v>1651</v>
      </c>
      <c r="BK111" s="32">
        <v>29651</v>
      </c>
      <c r="BL111" s="32" t="s">
        <v>1652</v>
      </c>
      <c r="BM111" s="32" t="s">
        <v>1653</v>
      </c>
      <c r="BN111" s="32">
        <v>30277</v>
      </c>
      <c r="BO111" s="32">
        <v>31296</v>
      </c>
      <c r="BP111" s="32" t="s">
        <v>1654</v>
      </c>
      <c r="BQ111" s="32" t="s">
        <v>1655</v>
      </c>
      <c r="BR111" s="32">
        <v>32358</v>
      </c>
      <c r="BS111" s="32" t="s">
        <v>1656</v>
      </c>
      <c r="BT111" s="32">
        <v>33158</v>
      </c>
      <c r="BU111" s="32">
        <v>34278</v>
      </c>
      <c r="BV111" s="32">
        <v>34901</v>
      </c>
      <c r="BW111" s="32" t="s">
        <v>1657</v>
      </c>
      <c r="BX111" s="32" t="s">
        <v>1658</v>
      </c>
      <c r="BY111" s="32">
        <v>35573</v>
      </c>
      <c r="BZ111" s="32">
        <v>36238</v>
      </c>
      <c r="CA111" s="32" t="s">
        <v>1659</v>
      </c>
      <c r="CB111" s="32" t="s">
        <v>1660</v>
      </c>
      <c r="CC111" s="32" t="s">
        <v>1661</v>
      </c>
      <c r="CD111" s="115" t="s">
        <v>619</v>
      </c>
      <c r="CE111" s="4" t="s">
        <v>1662</v>
      </c>
    </row>
    <row r="112" spans="1:83" s="57" customFormat="1">
      <c r="A112" s="23"/>
      <c r="B112" s="56"/>
      <c r="C112" s="56"/>
      <c r="D112" s="110" t="s">
        <v>1663</v>
      </c>
      <c r="E112" s="22" t="s">
        <v>1664</v>
      </c>
      <c r="F112" s="23" t="s">
        <v>1665</v>
      </c>
      <c r="G112" s="22" t="s">
        <v>1666</v>
      </c>
      <c r="H112" s="22"/>
      <c r="I112" s="22"/>
      <c r="J112" s="32" t="s">
        <v>3160</v>
      </c>
      <c r="K112" s="23">
        <v>1</v>
      </c>
      <c r="L112" s="23" t="s">
        <v>1294</v>
      </c>
      <c r="M112" s="24"/>
      <c r="N112" s="24" t="s">
        <v>1667</v>
      </c>
      <c r="O112" s="24"/>
      <c r="P112" s="23"/>
      <c r="Q112" s="23"/>
      <c r="R112" s="23"/>
      <c r="S112" s="25"/>
      <c r="T112" s="22"/>
      <c r="U112" s="22"/>
      <c r="V112" s="39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>
        <v>381</v>
      </c>
      <c r="AR112" s="22">
        <v>1716</v>
      </c>
      <c r="AS112" s="22">
        <v>2787</v>
      </c>
      <c r="AT112" s="22">
        <v>4238</v>
      </c>
      <c r="AU112" s="22">
        <v>5493</v>
      </c>
      <c r="AV112" s="22">
        <v>6855</v>
      </c>
      <c r="AW112" s="22">
        <v>8199</v>
      </c>
      <c r="AX112" s="22">
        <v>9692</v>
      </c>
      <c r="AY112" s="22">
        <v>11017</v>
      </c>
      <c r="AZ112" s="22">
        <v>11778</v>
      </c>
      <c r="BA112" s="22">
        <v>13137</v>
      </c>
      <c r="BB112" s="22">
        <v>14137</v>
      </c>
      <c r="BC112" s="22">
        <v>15992</v>
      </c>
      <c r="BD112" s="22">
        <v>17568</v>
      </c>
      <c r="BE112" s="22">
        <v>18312</v>
      </c>
      <c r="BF112" s="22" t="s">
        <v>1668</v>
      </c>
      <c r="BG112" s="22" t="s">
        <v>1669</v>
      </c>
      <c r="BH112" s="22">
        <v>19251</v>
      </c>
      <c r="BI112" s="22">
        <v>20877</v>
      </c>
      <c r="BJ112" s="22" t="s">
        <v>1670</v>
      </c>
      <c r="BK112" s="22">
        <v>22103</v>
      </c>
      <c r="BL112" s="22" t="s">
        <v>1671</v>
      </c>
      <c r="BM112" s="22" t="s">
        <v>1672</v>
      </c>
      <c r="BN112" s="22">
        <v>23123</v>
      </c>
      <c r="BO112" s="22">
        <v>24973</v>
      </c>
      <c r="BP112" s="22" t="s">
        <v>1673</v>
      </c>
      <c r="BQ112" s="22" t="s">
        <v>1674</v>
      </c>
      <c r="BR112" s="22">
        <v>26199</v>
      </c>
      <c r="BS112" s="22" t="s">
        <v>1675</v>
      </c>
      <c r="BT112" s="22">
        <v>27454</v>
      </c>
      <c r="BU112" s="22">
        <v>28262</v>
      </c>
      <c r="BV112" s="22">
        <v>29402</v>
      </c>
      <c r="BW112" s="22" t="s">
        <v>1676</v>
      </c>
      <c r="BX112" s="22" t="s">
        <v>1677</v>
      </c>
      <c r="BY112" s="22">
        <v>30371</v>
      </c>
      <c r="BZ112" s="22">
        <v>31183</v>
      </c>
      <c r="CA112" s="22" t="s">
        <v>1678</v>
      </c>
      <c r="CB112" s="22" t="s">
        <v>1679</v>
      </c>
      <c r="CC112" s="22" t="s">
        <v>1680</v>
      </c>
      <c r="CD112" s="114" t="s">
        <v>556</v>
      </c>
      <c r="CE112" s="39"/>
    </row>
    <row r="113" spans="1:83" s="55" customFormat="1">
      <c r="A113" s="49"/>
      <c r="B113" s="50"/>
      <c r="C113" s="50"/>
      <c r="D113" s="110" t="s">
        <v>1681</v>
      </c>
      <c r="E113" s="51" t="s">
        <v>1682</v>
      </c>
      <c r="F113" s="49" t="s">
        <v>1683</v>
      </c>
      <c r="G113" s="51" t="s">
        <v>1684</v>
      </c>
      <c r="H113" s="51"/>
      <c r="I113" s="51"/>
      <c r="J113" s="128" t="s">
        <v>3160</v>
      </c>
      <c r="K113" s="23">
        <v>1</v>
      </c>
      <c r="L113" s="49" t="s">
        <v>1294</v>
      </c>
      <c r="M113" s="52"/>
      <c r="N113" s="52" t="s">
        <v>1685</v>
      </c>
      <c r="O113" s="52"/>
      <c r="P113" s="49"/>
      <c r="Q113" s="49"/>
      <c r="R113" s="49"/>
      <c r="S113" s="53"/>
      <c r="T113" s="51"/>
      <c r="U113" s="51"/>
      <c r="V113" s="53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>
        <v>1128</v>
      </c>
      <c r="AS113" s="51">
        <v>2838</v>
      </c>
      <c r="AT113" s="51">
        <v>4939</v>
      </c>
      <c r="AU113" s="51">
        <v>6816</v>
      </c>
      <c r="AV113" s="51">
        <v>8490</v>
      </c>
      <c r="AW113" s="51">
        <v>9103</v>
      </c>
      <c r="AX113" s="51">
        <v>10492</v>
      </c>
      <c r="AY113" s="51">
        <v>15567</v>
      </c>
      <c r="AZ113" s="51">
        <v>16744</v>
      </c>
      <c r="BA113" s="51">
        <v>17983</v>
      </c>
      <c r="BB113" s="51">
        <v>20769</v>
      </c>
      <c r="BC113" s="51">
        <v>22998</v>
      </c>
      <c r="BD113" s="51">
        <v>25754</v>
      </c>
      <c r="BE113" s="51">
        <v>27477</v>
      </c>
      <c r="BF113" s="51" t="s">
        <v>1686</v>
      </c>
      <c r="BG113" s="51" t="s">
        <v>1687</v>
      </c>
      <c r="BH113" s="51">
        <v>28556</v>
      </c>
      <c r="BI113" s="51">
        <v>31081</v>
      </c>
      <c r="BJ113" s="51" t="s">
        <v>1688</v>
      </c>
      <c r="BK113" s="51">
        <v>35996</v>
      </c>
      <c r="BL113" s="51" t="s">
        <v>1689</v>
      </c>
      <c r="BM113" s="51" t="s">
        <v>1690</v>
      </c>
      <c r="BN113" s="51">
        <v>39555</v>
      </c>
      <c r="BO113" s="51">
        <v>40821</v>
      </c>
      <c r="BP113" s="51" t="s">
        <v>1691</v>
      </c>
      <c r="BQ113" s="51" t="s">
        <v>1692</v>
      </c>
      <c r="BR113" s="51">
        <v>42227</v>
      </c>
      <c r="BS113" s="51" t="s">
        <v>1693</v>
      </c>
      <c r="BT113" s="51">
        <v>43157</v>
      </c>
      <c r="BU113" s="51">
        <v>43923</v>
      </c>
      <c r="BV113" s="51"/>
      <c r="BW113" s="51" t="s">
        <v>1694</v>
      </c>
      <c r="BX113" s="51" t="s">
        <v>1695</v>
      </c>
      <c r="BY113" s="51"/>
      <c r="BZ113" s="51"/>
      <c r="CA113" s="51"/>
      <c r="CB113" s="51"/>
      <c r="CC113" s="51"/>
      <c r="CD113" s="116" t="s">
        <v>1696</v>
      </c>
      <c r="CE113" s="54" t="s">
        <v>1697</v>
      </c>
    </row>
    <row r="114" spans="1:83" s="57" customFormat="1">
      <c r="A114" s="23"/>
      <c r="B114" s="56"/>
      <c r="C114" s="56"/>
      <c r="D114" s="110" t="s">
        <v>1698</v>
      </c>
      <c r="E114" s="22" t="s">
        <v>1682</v>
      </c>
      <c r="F114" s="23" t="s">
        <v>1683</v>
      </c>
      <c r="G114" s="22" t="s">
        <v>1684</v>
      </c>
      <c r="H114" s="22"/>
      <c r="I114" s="22"/>
      <c r="J114" s="121" t="s">
        <v>3158</v>
      </c>
      <c r="K114" s="23">
        <v>1</v>
      </c>
      <c r="L114" s="26" t="s">
        <v>61</v>
      </c>
      <c r="M114" s="24"/>
      <c r="N114" s="24" t="s">
        <v>1699</v>
      </c>
      <c r="O114" s="24"/>
      <c r="P114" s="23"/>
      <c r="Q114" s="23"/>
      <c r="R114" s="23"/>
      <c r="S114" s="25"/>
      <c r="T114" s="22"/>
      <c r="U114" s="22"/>
      <c r="V114" s="25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>
        <v>117016</v>
      </c>
      <c r="BV114" s="22">
        <v>118226</v>
      </c>
      <c r="BW114" s="22" t="s">
        <v>1694</v>
      </c>
      <c r="BX114" s="22"/>
      <c r="BY114" s="22">
        <v>119803</v>
      </c>
      <c r="BZ114" s="22">
        <v>120556</v>
      </c>
      <c r="CA114" s="22" t="s">
        <v>1700</v>
      </c>
      <c r="CB114" s="22" t="s">
        <v>1701</v>
      </c>
      <c r="CC114" s="22" t="s">
        <v>1702</v>
      </c>
      <c r="CD114" s="114" t="s">
        <v>112</v>
      </c>
      <c r="CE114" s="39" t="s">
        <v>1703</v>
      </c>
    </row>
    <row r="115" spans="1:83" s="57" customFormat="1">
      <c r="A115" s="23"/>
      <c r="B115" s="56"/>
      <c r="C115" s="56"/>
      <c r="D115" s="110" t="s">
        <v>1704</v>
      </c>
      <c r="E115" s="22" t="s">
        <v>1705</v>
      </c>
      <c r="F115" s="23" t="s">
        <v>1706</v>
      </c>
      <c r="G115" s="22" t="s">
        <v>1707</v>
      </c>
      <c r="H115" s="22"/>
      <c r="I115" s="22"/>
      <c r="J115" s="32" t="s">
        <v>3160</v>
      </c>
      <c r="K115" s="23">
        <v>1</v>
      </c>
      <c r="L115" s="23" t="s">
        <v>1294</v>
      </c>
      <c r="M115" s="24"/>
      <c r="N115" s="24" t="s">
        <v>1708</v>
      </c>
      <c r="O115" s="24"/>
      <c r="P115" s="23"/>
      <c r="Q115" s="23"/>
      <c r="R115" s="23"/>
      <c r="S115" s="25"/>
      <c r="T115" s="22"/>
      <c r="U115" s="22"/>
      <c r="V115" s="25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>
        <v>1392</v>
      </c>
      <c r="AS115" s="22">
        <v>2279</v>
      </c>
      <c r="AT115" s="22">
        <v>4633</v>
      </c>
      <c r="AU115" s="22">
        <v>5811</v>
      </c>
      <c r="AV115" s="22">
        <v>7383</v>
      </c>
      <c r="AW115" s="22">
        <v>7929</v>
      </c>
      <c r="AX115" s="22">
        <v>9713</v>
      </c>
      <c r="AY115" s="22">
        <v>10845</v>
      </c>
      <c r="AZ115" s="22">
        <v>11845</v>
      </c>
      <c r="BA115" s="22">
        <v>13117</v>
      </c>
      <c r="BB115" s="22">
        <v>14618</v>
      </c>
      <c r="BC115" s="22">
        <v>15521</v>
      </c>
      <c r="BD115" s="22">
        <v>16915</v>
      </c>
      <c r="BE115" s="22">
        <v>17780</v>
      </c>
      <c r="BF115" s="22" t="s">
        <v>1709</v>
      </c>
      <c r="BG115" s="22" t="s">
        <v>1710</v>
      </c>
      <c r="BH115" s="22">
        <v>19012</v>
      </c>
      <c r="BI115" s="22">
        <v>21645</v>
      </c>
      <c r="BJ115" s="22" t="s">
        <v>1711</v>
      </c>
      <c r="BK115" s="22">
        <v>22542</v>
      </c>
      <c r="BL115" s="22" t="s">
        <v>1712</v>
      </c>
      <c r="BM115" s="22" t="s">
        <v>1713</v>
      </c>
      <c r="BN115" s="22">
        <v>23681</v>
      </c>
      <c r="BO115" s="22">
        <v>25039</v>
      </c>
      <c r="BP115" s="22" t="s">
        <v>1714</v>
      </c>
      <c r="BQ115" s="22" t="s">
        <v>1715</v>
      </c>
      <c r="BR115" s="22">
        <v>26028</v>
      </c>
      <c r="BS115" s="22" t="s">
        <v>1716</v>
      </c>
      <c r="BT115" s="22">
        <v>26909</v>
      </c>
      <c r="BU115" s="22">
        <v>27769</v>
      </c>
      <c r="BV115" s="22">
        <v>28775</v>
      </c>
      <c r="BW115" s="22" t="s">
        <v>1717</v>
      </c>
      <c r="BX115" s="22" t="s">
        <v>1718</v>
      </c>
      <c r="BY115" s="22">
        <v>29630</v>
      </c>
      <c r="BZ115" s="22">
        <v>30239</v>
      </c>
      <c r="CA115" s="22" t="s">
        <v>1719</v>
      </c>
      <c r="CB115" s="22" t="s">
        <v>1720</v>
      </c>
      <c r="CC115" s="22" t="s">
        <v>1721</v>
      </c>
      <c r="CD115" s="114" t="s">
        <v>112</v>
      </c>
      <c r="CE115" s="39" t="s">
        <v>1697</v>
      </c>
    </row>
    <row r="116" spans="1:83">
      <c r="A116" s="26"/>
      <c r="B116" s="21"/>
      <c r="C116" s="21"/>
      <c r="D116" s="110" t="s">
        <v>1722</v>
      </c>
      <c r="E116" s="32" t="s">
        <v>1723</v>
      </c>
      <c r="F116" s="26" t="s">
        <v>1724</v>
      </c>
      <c r="G116" s="32" t="s">
        <v>1725</v>
      </c>
      <c r="H116" s="32"/>
      <c r="I116" s="32"/>
      <c r="J116" s="121" t="s">
        <v>3158</v>
      </c>
      <c r="K116" s="23">
        <v>1</v>
      </c>
      <c r="L116" s="26" t="s">
        <v>61</v>
      </c>
      <c r="M116" s="33"/>
      <c r="N116" s="33" t="s">
        <v>1726</v>
      </c>
      <c r="O116" s="33"/>
      <c r="P116" s="26"/>
      <c r="Q116" s="26"/>
      <c r="R116" s="26"/>
      <c r="S116" s="35"/>
      <c r="T116" s="32"/>
      <c r="U116" s="32"/>
      <c r="V116" s="4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>
        <v>51748</v>
      </c>
      <c r="AS116" s="32">
        <v>53785</v>
      </c>
      <c r="AT116" s="32">
        <v>62013</v>
      </c>
      <c r="AU116" s="32">
        <v>68562</v>
      </c>
      <c r="AV116" s="32">
        <v>73958</v>
      </c>
      <c r="AW116" s="32">
        <v>76596</v>
      </c>
      <c r="AX116" s="32">
        <v>87494</v>
      </c>
      <c r="AY116" s="32">
        <v>94413</v>
      </c>
      <c r="AZ116" s="32">
        <v>101864</v>
      </c>
      <c r="BA116" s="32">
        <v>106500</v>
      </c>
      <c r="BB116" s="32">
        <v>111185</v>
      </c>
      <c r="BC116" s="32">
        <v>118077</v>
      </c>
      <c r="BD116" s="32">
        <v>126237</v>
      </c>
      <c r="BE116" s="32">
        <v>128199</v>
      </c>
      <c r="BF116" s="32" t="s">
        <v>1727</v>
      </c>
      <c r="BG116" s="32" t="s">
        <v>1728</v>
      </c>
      <c r="BH116" s="32">
        <v>133026</v>
      </c>
      <c r="BI116" s="32">
        <v>139867</v>
      </c>
      <c r="BJ116" s="32" t="s">
        <v>1729</v>
      </c>
      <c r="BK116" s="32">
        <v>142946</v>
      </c>
      <c r="BL116" s="32" t="s">
        <v>1730</v>
      </c>
      <c r="BM116" s="32" t="s">
        <v>1731</v>
      </c>
      <c r="BN116" s="32">
        <v>149599</v>
      </c>
      <c r="BO116" s="32">
        <v>155934</v>
      </c>
      <c r="BP116" s="32" t="s">
        <v>1732</v>
      </c>
      <c r="BQ116" s="32" t="s">
        <v>1733</v>
      </c>
      <c r="BR116" s="32">
        <v>169894</v>
      </c>
      <c r="BS116" s="32" t="s">
        <v>1734</v>
      </c>
      <c r="BT116" s="32">
        <v>173868</v>
      </c>
      <c r="BU116" s="32">
        <v>178288</v>
      </c>
      <c r="BV116" s="32">
        <v>181232</v>
      </c>
      <c r="BW116" s="32" t="s">
        <v>1735</v>
      </c>
      <c r="BX116" s="32" t="s">
        <v>1736</v>
      </c>
      <c r="BY116" s="32">
        <v>186787</v>
      </c>
      <c r="BZ116" s="32">
        <v>189813</v>
      </c>
      <c r="CA116" s="32" t="s">
        <v>1737</v>
      </c>
      <c r="CB116" s="32" t="s">
        <v>1738</v>
      </c>
      <c r="CC116" s="32" t="s">
        <v>1739</v>
      </c>
      <c r="CD116" s="115" t="s">
        <v>112</v>
      </c>
      <c r="CE116" s="4" t="s">
        <v>1740</v>
      </c>
    </row>
    <row r="117" spans="1:83" s="57" customFormat="1">
      <c r="A117" s="23"/>
      <c r="B117" s="56"/>
      <c r="C117" s="56"/>
      <c r="D117" s="110" t="s">
        <v>1741</v>
      </c>
      <c r="E117" s="22" t="s">
        <v>1742</v>
      </c>
      <c r="F117" s="23" t="s">
        <v>1743</v>
      </c>
      <c r="G117" s="22" t="s">
        <v>1744</v>
      </c>
      <c r="H117" s="22"/>
      <c r="I117" s="22"/>
      <c r="J117" s="121" t="s">
        <v>3158</v>
      </c>
      <c r="K117" s="23">
        <v>1</v>
      </c>
      <c r="L117" s="26" t="s">
        <v>61</v>
      </c>
      <c r="M117" s="24"/>
      <c r="N117" s="24" t="s">
        <v>1745</v>
      </c>
      <c r="O117" s="24"/>
      <c r="P117" s="23"/>
      <c r="Q117" s="23"/>
      <c r="R117" s="23"/>
      <c r="S117" s="25"/>
      <c r="T117" s="22"/>
      <c r="U117" s="22"/>
      <c r="V117" s="39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>
        <v>3800</v>
      </c>
      <c r="AM117" s="22">
        <v>12743</v>
      </c>
      <c r="AN117" s="22">
        <v>20070</v>
      </c>
      <c r="AO117" s="22">
        <v>27889</v>
      </c>
      <c r="AP117" s="22">
        <v>39355</v>
      </c>
      <c r="AQ117" s="22">
        <v>51797</v>
      </c>
      <c r="AR117" s="22">
        <v>59557</v>
      </c>
      <c r="AS117" s="22">
        <v>66233</v>
      </c>
      <c r="AT117" s="22">
        <v>77024</v>
      </c>
      <c r="AU117" s="22">
        <v>86384</v>
      </c>
      <c r="AV117" s="22">
        <v>99080</v>
      </c>
      <c r="AW117" s="22">
        <v>106056</v>
      </c>
      <c r="AX117" s="22">
        <v>122218</v>
      </c>
      <c r="AY117" s="22">
        <v>132713</v>
      </c>
      <c r="AZ117" s="22">
        <v>142993</v>
      </c>
      <c r="BA117" s="22">
        <v>152944</v>
      </c>
      <c r="BB117" s="22">
        <v>167051</v>
      </c>
      <c r="BC117" s="22">
        <v>172156</v>
      </c>
      <c r="BD117" s="22">
        <v>180298</v>
      </c>
      <c r="BE117" s="22">
        <v>186850</v>
      </c>
      <c r="BF117" s="22" t="s">
        <v>1746</v>
      </c>
      <c r="BG117" s="22" t="s">
        <v>1747</v>
      </c>
      <c r="BH117" s="22">
        <v>195231</v>
      </c>
      <c r="BI117" s="22">
        <v>204748</v>
      </c>
      <c r="BJ117" s="22" t="s">
        <v>1748</v>
      </c>
      <c r="BK117" s="22">
        <v>218330</v>
      </c>
      <c r="BL117" s="22" t="s">
        <v>1749</v>
      </c>
      <c r="BM117" s="22" t="s">
        <v>1750</v>
      </c>
      <c r="BN117" s="22">
        <v>224544</v>
      </c>
      <c r="BO117" s="22">
        <v>235807</v>
      </c>
      <c r="BP117" s="22" t="s">
        <v>1751</v>
      </c>
      <c r="BQ117" s="22" t="s">
        <v>1752</v>
      </c>
      <c r="BR117" s="22">
        <v>242314</v>
      </c>
      <c r="BS117" s="22" t="s">
        <v>1753</v>
      </c>
      <c r="BT117" s="22">
        <v>251839</v>
      </c>
      <c r="BU117" s="22">
        <v>260787</v>
      </c>
      <c r="BV117" s="22">
        <v>267560</v>
      </c>
      <c r="BW117" s="22" t="s">
        <v>1754</v>
      </c>
      <c r="BX117" s="22" t="s">
        <v>1755</v>
      </c>
      <c r="BY117" s="22">
        <v>99478</v>
      </c>
      <c r="BZ117" s="22">
        <v>106875</v>
      </c>
      <c r="CA117" s="22" t="s">
        <v>1756</v>
      </c>
      <c r="CB117" s="22" t="s">
        <v>1757</v>
      </c>
      <c r="CC117" s="22" t="s">
        <v>1758</v>
      </c>
      <c r="CD117" s="114" t="s">
        <v>556</v>
      </c>
      <c r="CE117" s="39" t="s">
        <v>1759</v>
      </c>
    </row>
    <row r="118" spans="1:83">
      <c r="A118" s="26"/>
      <c r="B118" s="21"/>
      <c r="C118" s="21"/>
      <c r="D118" s="110" t="s">
        <v>1760</v>
      </c>
      <c r="E118" s="22" t="s">
        <v>1761</v>
      </c>
      <c r="F118" s="23" t="s">
        <v>1762</v>
      </c>
      <c r="G118" s="22" t="s">
        <v>1763</v>
      </c>
      <c r="H118" s="22"/>
      <c r="I118" s="22"/>
      <c r="J118" s="121" t="s">
        <v>3158</v>
      </c>
      <c r="K118" s="23">
        <v>1</v>
      </c>
      <c r="L118" s="26" t="s">
        <v>61</v>
      </c>
      <c r="M118" s="33"/>
      <c r="N118" s="33" t="s">
        <v>1764</v>
      </c>
      <c r="O118" s="33"/>
      <c r="P118" s="26"/>
      <c r="Q118" s="26"/>
      <c r="R118" s="26"/>
      <c r="S118" s="35"/>
      <c r="T118" s="32"/>
      <c r="U118" s="32"/>
      <c r="V118" s="4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>
        <v>8230</v>
      </c>
      <c r="AO118" s="32">
        <v>13481</v>
      </c>
      <c r="AP118" s="32">
        <v>17393</v>
      </c>
      <c r="AQ118" s="32">
        <v>19674</v>
      </c>
      <c r="AR118" s="32">
        <v>24679</v>
      </c>
      <c r="AS118" s="32">
        <v>26006</v>
      </c>
      <c r="AT118" s="32">
        <v>29964</v>
      </c>
      <c r="AU118" s="32">
        <v>39297</v>
      </c>
      <c r="AV118" s="32">
        <v>44770</v>
      </c>
      <c r="AW118" s="32">
        <v>50019</v>
      </c>
      <c r="AX118" s="32">
        <v>53760</v>
      </c>
      <c r="AY118" s="32">
        <v>63882</v>
      </c>
      <c r="AZ118" s="32">
        <v>68821</v>
      </c>
      <c r="BA118" s="32">
        <v>71651</v>
      </c>
      <c r="BB118" s="32">
        <v>76847</v>
      </c>
      <c r="BC118" s="32">
        <v>81847</v>
      </c>
      <c r="BD118" s="32">
        <v>86531</v>
      </c>
      <c r="BE118" s="32">
        <v>87373</v>
      </c>
      <c r="BF118" s="32" t="s">
        <v>1765</v>
      </c>
      <c r="BG118" s="32" t="s">
        <v>1766</v>
      </c>
      <c r="BH118" s="32">
        <v>91470</v>
      </c>
      <c r="BI118" s="32">
        <v>95166</v>
      </c>
      <c r="BJ118" s="32" t="s">
        <v>1767</v>
      </c>
      <c r="BK118" s="32">
        <v>100706</v>
      </c>
      <c r="BL118" s="32" t="s">
        <v>1768</v>
      </c>
      <c r="BM118" s="32" t="s">
        <v>1769</v>
      </c>
      <c r="BN118" s="32">
        <v>108174</v>
      </c>
      <c r="BO118" s="32">
        <v>118162</v>
      </c>
      <c r="BP118" s="32" t="s">
        <v>1770</v>
      </c>
      <c r="BQ118" s="32" t="s">
        <v>1771</v>
      </c>
      <c r="BR118" s="32">
        <v>124914</v>
      </c>
      <c r="BS118" s="32" t="s">
        <v>1772</v>
      </c>
      <c r="BT118" s="32">
        <v>128207</v>
      </c>
      <c r="BU118" s="32">
        <v>135374</v>
      </c>
      <c r="BV118" s="32">
        <v>142787</v>
      </c>
      <c r="BW118" s="32" t="s">
        <v>1773</v>
      </c>
      <c r="BX118" s="32" t="s">
        <v>1774</v>
      </c>
      <c r="BY118" s="32">
        <v>149237</v>
      </c>
      <c r="BZ118" s="32">
        <v>159668</v>
      </c>
      <c r="CA118" s="32" t="s">
        <v>1775</v>
      </c>
      <c r="CB118" s="32" t="s">
        <v>1776</v>
      </c>
      <c r="CC118" s="32" t="s">
        <v>1777</v>
      </c>
      <c r="CD118" s="115" t="s">
        <v>112</v>
      </c>
      <c r="CE118" s="4" t="s">
        <v>1778</v>
      </c>
    </row>
    <row r="119" spans="1:83">
      <c r="A119" s="26"/>
      <c r="B119" s="21"/>
      <c r="C119" s="21"/>
      <c r="D119" s="110" t="s">
        <v>1779</v>
      </c>
      <c r="E119" s="32" t="s">
        <v>1780</v>
      </c>
      <c r="F119" s="26" t="s">
        <v>1781</v>
      </c>
      <c r="G119" s="32" t="s">
        <v>1782</v>
      </c>
      <c r="H119" s="32"/>
      <c r="I119" s="32"/>
      <c r="J119" s="121" t="s">
        <v>3158</v>
      </c>
      <c r="K119" s="23">
        <v>1</v>
      </c>
      <c r="L119" s="26" t="s">
        <v>61</v>
      </c>
      <c r="M119" s="33"/>
      <c r="N119" s="33" t="s">
        <v>1783</v>
      </c>
      <c r="O119" s="33"/>
      <c r="P119" s="26"/>
      <c r="Q119" s="26"/>
      <c r="R119" s="26"/>
      <c r="S119" s="35"/>
      <c r="T119" s="32"/>
      <c r="U119" s="32"/>
      <c r="V119" s="35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>
        <v>4186</v>
      </c>
      <c r="AQ119" s="32">
        <v>18094</v>
      </c>
      <c r="AR119" s="32">
        <v>29640</v>
      </c>
      <c r="AS119" s="32">
        <v>38528</v>
      </c>
      <c r="AT119" s="32">
        <v>52984</v>
      </c>
      <c r="AU119" s="32">
        <v>6762</v>
      </c>
      <c r="AV119" s="32">
        <v>14463</v>
      </c>
      <c r="AW119" s="32">
        <v>22433</v>
      </c>
      <c r="AX119" s="32">
        <v>41423</v>
      </c>
      <c r="AY119" s="32">
        <v>51038</v>
      </c>
      <c r="AZ119" s="32">
        <v>62021</v>
      </c>
      <c r="BA119" s="32">
        <v>71597</v>
      </c>
      <c r="BB119" s="32">
        <v>79535</v>
      </c>
      <c r="BC119" s="32">
        <v>87630</v>
      </c>
      <c r="BD119" s="32">
        <v>97400</v>
      </c>
      <c r="BE119" s="32">
        <v>106401</v>
      </c>
      <c r="BF119" s="32" t="s">
        <v>1784</v>
      </c>
      <c r="BG119" s="32" t="s">
        <v>1785</v>
      </c>
      <c r="BH119" s="32">
        <v>117472</v>
      </c>
      <c r="BI119" s="32">
        <v>129553</v>
      </c>
      <c r="BJ119" s="32" t="s">
        <v>1786</v>
      </c>
      <c r="BK119" s="32">
        <v>136197</v>
      </c>
      <c r="BL119" s="32" t="s">
        <v>1787</v>
      </c>
      <c r="BM119" s="32" t="s">
        <v>1788</v>
      </c>
      <c r="BN119" s="32">
        <v>143099</v>
      </c>
      <c r="BO119" s="32">
        <v>153931</v>
      </c>
      <c r="BP119" s="32" t="s">
        <v>1789</v>
      </c>
      <c r="BQ119" s="32" t="s">
        <v>1790</v>
      </c>
      <c r="BR119" s="32">
        <v>164958</v>
      </c>
      <c r="BS119" s="32" t="s">
        <v>1791</v>
      </c>
      <c r="BT119" s="32">
        <v>174907</v>
      </c>
      <c r="BU119" s="32">
        <v>185248</v>
      </c>
      <c r="BV119" s="32">
        <v>192988</v>
      </c>
      <c r="BW119" s="32" t="s">
        <v>1792</v>
      </c>
      <c r="BX119" s="32" t="s">
        <v>1793</v>
      </c>
      <c r="BY119" s="32">
        <v>203627</v>
      </c>
      <c r="BZ119" s="32">
        <v>210787</v>
      </c>
      <c r="CA119" s="32" t="s">
        <v>1794</v>
      </c>
      <c r="CB119" s="32" t="s">
        <v>1795</v>
      </c>
      <c r="CC119" s="32" t="s">
        <v>1796</v>
      </c>
      <c r="CD119" s="115" t="s">
        <v>594</v>
      </c>
      <c r="CE119" s="4" t="s">
        <v>1797</v>
      </c>
    </row>
    <row r="120" spans="1:83">
      <c r="A120" s="26"/>
      <c r="B120" s="21"/>
      <c r="C120" s="21"/>
      <c r="D120" s="110" t="s">
        <v>1798</v>
      </c>
      <c r="E120" s="32" t="s">
        <v>1799</v>
      </c>
      <c r="F120" s="26" t="s">
        <v>1800</v>
      </c>
      <c r="G120" s="32" t="s">
        <v>1801</v>
      </c>
      <c r="H120" s="32"/>
      <c r="I120" s="32"/>
      <c r="J120" s="121" t="s">
        <v>3158</v>
      </c>
      <c r="K120" s="23">
        <v>1</v>
      </c>
      <c r="L120" s="26" t="s">
        <v>61</v>
      </c>
      <c r="M120" s="33"/>
      <c r="N120" s="33" t="s">
        <v>1802</v>
      </c>
      <c r="O120" s="33"/>
      <c r="P120" s="26"/>
      <c r="Q120" s="26"/>
      <c r="R120" s="26"/>
      <c r="S120" s="35"/>
      <c r="T120" s="32"/>
      <c r="U120" s="32"/>
      <c r="V120" s="35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>
        <v>0</v>
      </c>
      <c r="AR120" s="32">
        <v>3975</v>
      </c>
      <c r="AS120" s="32">
        <v>10796</v>
      </c>
      <c r="AT120" s="32">
        <v>15425</v>
      </c>
      <c r="AU120" s="32">
        <v>23253</v>
      </c>
      <c r="AV120" s="32">
        <v>29633</v>
      </c>
      <c r="AW120" s="32">
        <v>36661</v>
      </c>
      <c r="AX120" s="32">
        <v>43362</v>
      </c>
      <c r="AY120" s="32">
        <v>51189</v>
      </c>
      <c r="AZ120" s="32">
        <v>56420</v>
      </c>
      <c r="BA120" s="32">
        <v>62309</v>
      </c>
      <c r="BB120" s="32">
        <v>69130</v>
      </c>
      <c r="BC120" s="32">
        <v>75723</v>
      </c>
      <c r="BD120" s="32">
        <v>83962</v>
      </c>
      <c r="BE120" s="32">
        <v>87794</v>
      </c>
      <c r="BF120" s="32" t="s">
        <v>1803</v>
      </c>
      <c r="BG120" s="32" t="s">
        <v>1804</v>
      </c>
      <c r="BH120" s="32">
        <v>93283</v>
      </c>
      <c r="BI120" s="32">
        <v>100810</v>
      </c>
      <c r="BJ120" s="32" t="s">
        <v>1805</v>
      </c>
      <c r="BK120" s="32">
        <v>109561</v>
      </c>
      <c r="BL120" s="32" t="s">
        <v>1806</v>
      </c>
      <c r="BM120" s="32" t="s">
        <v>1807</v>
      </c>
      <c r="BN120" s="32">
        <v>115185</v>
      </c>
      <c r="BO120" s="32">
        <v>122322</v>
      </c>
      <c r="BP120" s="32" t="s">
        <v>1808</v>
      </c>
      <c r="BQ120" s="32" t="s">
        <v>1809</v>
      </c>
      <c r="BR120" s="32">
        <v>131494</v>
      </c>
      <c r="BS120" s="32" t="s">
        <v>1810</v>
      </c>
      <c r="BT120" s="32">
        <v>138001</v>
      </c>
      <c r="BU120" s="32">
        <v>149923</v>
      </c>
      <c r="BV120" s="32">
        <v>153968</v>
      </c>
      <c r="BW120" s="32" t="s">
        <v>1811</v>
      </c>
      <c r="BX120" s="32" t="s">
        <v>1812</v>
      </c>
      <c r="BY120" s="32">
        <v>159916</v>
      </c>
      <c r="BZ120" s="32">
        <v>164442</v>
      </c>
      <c r="CA120" s="32" t="s">
        <v>1813</v>
      </c>
      <c r="CB120" s="32" t="s">
        <v>1814</v>
      </c>
      <c r="CC120" s="32" t="s">
        <v>1815</v>
      </c>
      <c r="CD120" s="115" t="s">
        <v>619</v>
      </c>
      <c r="CE120" s="4" t="s">
        <v>1499</v>
      </c>
    </row>
    <row r="121" spans="1:83" s="55" customFormat="1" ht="19.5" customHeight="1">
      <c r="A121" s="49"/>
      <c r="B121" s="50"/>
      <c r="C121" s="50"/>
      <c r="D121" s="110" t="s">
        <v>1816</v>
      </c>
      <c r="E121" s="51" t="s">
        <v>1817</v>
      </c>
      <c r="F121" s="49" t="s">
        <v>1818</v>
      </c>
      <c r="G121" s="51" t="s">
        <v>1819</v>
      </c>
      <c r="H121" s="51"/>
      <c r="I121" s="51"/>
      <c r="J121" s="122" t="s">
        <v>3158</v>
      </c>
      <c r="K121" s="23">
        <v>1</v>
      </c>
      <c r="L121" s="120" t="s">
        <v>61</v>
      </c>
      <c r="M121" s="52"/>
      <c r="N121" s="52" t="s">
        <v>1820</v>
      </c>
      <c r="O121" s="52"/>
      <c r="P121" s="49"/>
      <c r="Q121" s="49"/>
      <c r="R121" s="49"/>
      <c r="S121" s="53"/>
      <c r="T121" s="51"/>
      <c r="U121" s="51"/>
      <c r="V121" s="53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>
        <v>10264</v>
      </c>
      <c r="AP121" s="51">
        <v>14024</v>
      </c>
      <c r="AQ121" s="51">
        <v>20983</v>
      </c>
      <c r="AR121" s="51">
        <v>25086</v>
      </c>
      <c r="AS121" s="51">
        <v>30186</v>
      </c>
      <c r="AT121" s="51">
        <v>34573</v>
      </c>
      <c r="AU121" s="51">
        <v>39728</v>
      </c>
      <c r="AV121" s="51">
        <v>45512</v>
      </c>
      <c r="AW121" s="51">
        <v>48257</v>
      </c>
      <c r="AX121" s="51">
        <v>56843</v>
      </c>
      <c r="AY121" s="51">
        <v>64978</v>
      </c>
      <c r="AZ121" s="51">
        <v>71297</v>
      </c>
      <c r="BA121" s="51">
        <v>80052</v>
      </c>
      <c r="BB121" s="51">
        <v>86888</v>
      </c>
      <c r="BC121" s="51">
        <v>96213</v>
      </c>
      <c r="BD121" s="51">
        <v>106139</v>
      </c>
      <c r="BE121" s="51">
        <v>109390</v>
      </c>
      <c r="BF121" s="51" t="s">
        <v>1821</v>
      </c>
      <c r="BG121" s="51" t="s">
        <v>1822</v>
      </c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116" t="s">
        <v>1823</v>
      </c>
      <c r="CE121" s="54" t="s">
        <v>1824</v>
      </c>
    </row>
    <row r="122" spans="1:83" s="55" customFormat="1">
      <c r="A122" s="49"/>
      <c r="B122" s="50"/>
      <c r="C122" s="50"/>
      <c r="D122" s="110" t="s">
        <v>1825</v>
      </c>
      <c r="E122" s="51" t="s">
        <v>1826</v>
      </c>
      <c r="F122" s="49" t="s">
        <v>1827</v>
      </c>
      <c r="G122" s="51" t="s">
        <v>1828</v>
      </c>
      <c r="H122" s="51" t="s">
        <v>1826</v>
      </c>
      <c r="I122" s="49" t="s">
        <v>1829</v>
      </c>
      <c r="J122" s="122" t="s">
        <v>3158</v>
      </c>
      <c r="K122" s="23">
        <v>1</v>
      </c>
      <c r="L122" s="120" t="s">
        <v>61</v>
      </c>
      <c r="M122" s="52"/>
      <c r="N122" s="52" t="s">
        <v>1830</v>
      </c>
      <c r="O122" s="52"/>
      <c r="P122" s="49"/>
      <c r="Q122" s="49"/>
      <c r="R122" s="49"/>
      <c r="S122" s="53"/>
      <c r="T122" s="51"/>
      <c r="U122" s="51"/>
      <c r="V122" s="53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>
        <v>23133</v>
      </c>
      <c r="AM122" s="51">
        <v>35112</v>
      </c>
      <c r="AN122" s="51">
        <v>48000</v>
      </c>
      <c r="AO122" s="51">
        <v>56661</v>
      </c>
      <c r="AP122" s="51">
        <v>66685</v>
      </c>
      <c r="AQ122" s="51">
        <v>77940</v>
      </c>
      <c r="AR122" s="51">
        <v>86914</v>
      </c>
      <c r="AS122" s="51">
        <v>93042</v>
      </c>
      <c r="AT122" s="51">
        <v>102950</v>
      </c>
      <c r="AU122" s="51">
        <v>114031</v>
      </c>
      <c r="AV122" s="51">
        <v>125679</v>
      </c>
      <c r="AW122" s="51">
        <v>137398</v>
      </c>
      <c r="AX122" s="51">
        <v>149140</v>
      </c>
      <c r="AY122" s="51">
        <v>158071</v>
      </c>
      <c r="AZ122" s="51">
        <v>167586</v>
      </c>
      <c r="BA122" s="51">
        <v>177284</v>
      </c>
      <c r="BB122" s="51">
        <v>184817</v>
      </c>
      <c r="BC122" s="51">
        <v>190775</v>
      </c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116" t="s">
        <v>1831</v>
      </c>
      <c r="CE122" s="54" t="s">
        <v>1832</v>
      </c>
    </row>
    <row r="123" spans="1:83" s="57" customFormat="1">
      <c r="A123" s="23"/>
      <c r="B123" s="56"/>
      <c r="C123" s="56"/>
      <c r="D123" s="110" t="s">
        <v>1833</v>
      </c>
      <c r="E123" s="32" t="s">
        <v>1817</v>
      </c>
      <c r="F123" s="26" t="s">
        <v>1818</v>
      </c>
      <c r="G123" s="32" t="s">
        <v>1819</v>
      </c>
      <c r="H123" s="32"/>
      <c r="I123" s="32"/>
      <c r="J123" s="121" t="s">
        <v>3158</v>
      </c>
      <c r="K123" s="23">
        <v>1</v>
      </c>
      <c r="L123" s="26" t="s">
        <v>61</v>
      </c>
      <c r="M123" s="24"/>
      <c r="N123" s="24" t="s">
        <v>1834</v>
      </c>
      <c r="O123" s="24"/>
      <c r="P123" s="23"/>
      <c r="Q123" s="23"/>
      <c r="R123" s="23"/>
      <c r="S123" s="25"/>
      <c r="T123" s="22"/>
      <c r="U123" s="22"/>
      <c r="V123" s="25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>
        <v>11841</v>
      </c>
      <c r="BI123" s="22">
        <v>17656</v>
      </c>
      <c r="BJ123" s="22" t="s">
        <v>1835</v>
      </c>
      <c r="BK123" s="22">
        <v>23102</v>
      </c>
      <c r="BL123" s="22" t="s">
        <v>1836</v>
      </c>
      <c r="BM123" s="22" t="s">
        <v>1837</v>
      </c>
      <c r="BN123" s="22">
        <v>29182</v>
      </c>
      <c r="BO123" s="22">
        <v>40559</v>
      </c>
      <c r="BP123" s="22" t="s">
        <v>1838</v>
      </c>
      <c r="BQ123" s="22" t="s">
        <v>1839</v>
      </c>
      <c r="BR123" s="22">
        <v>48703</v>
      </c>
      <c r="BS123" s="22" t="s">
        <v>1840</v>
      </c>
      <c r="BT123" s="22">
        <v>57112</v>
      </c>
      <c r="BU123" s="22">
        <v>68051</v>
      </c>
      <c r="BV123" s="22">
        <v>72875</v>
      </c>
      <c r="BW123" s="22" t="s">
        <v>1841</v>
      </c>
      <c r="BX123" s="22" t="s">
        <v>1842</v>
      </c>
      <c r="BY123" s="22">
        <v>82762</v>
      </c>
      <c r="BZ123" s="22">
        <v>91403</v>
      </c>
      <c r="CA123" s="22" t="s">
        <v>1843</v>
      </c>
      <c r="CB123" s="22" t="s">
        <v>1844</v>
      </c>
      <c r="CC123" s="22" t="s">
        <v>1845</v>
      </c>
      <c r="CD123" s="114" t="s">
        <v>556</v>
      </c>
      <c r="CE123" s="39" t="s">
        <v>1846</v>
      </c>
    </row>
    <row r="124" spans="1:83" s="55" customFormat="1">
      <c r="A124" s="49"/>
      <c r="B124" s="50"/>
      <c r="C124" s="50"/>
      <c r="D124" s="110" t="s">
        <v>1847</v>
      </c>
      <c r="E124" s="51" t="s">
        <v>1826</v>
      </c>
      <c r="F124" s="49" t="s">
        <v>1827</v>
      </c>
      <c r="G124" s="51" t="s">
        <v>1828</v>
      </c>
      <c r="H124" s="51"/>
      <c r="I124" s="49"/>
      <c r="J124" s="122" t="s">
        <v>3158</v>
      </c>
      <c r="K124" s="23">
        <v>1</v>
      </c>
      <c r="L124" s="120" t="s">
        <v>61</v>
      </c>
      <c r="M124" s="52"/>
      <c r="N124" s="52" t="s">
        <v>1848</v>
      </c>
      <c r="O124" s="52"/>
      <c r="P124" s="49"/>
      <c r="Q124" s="49"/>
      <c r="R124" s="49"/>
      <c r="S124" s="53"/>
      <c r="T124" s="51"/>
      <c r="U124" s="51"/>
      <c r="V124" s="53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>
        <v>32280</v>
      </c>
      <c r="BE124" s="51">
        <v>38774</v>
      </c>
      <c r="BF124" s="51"/>
      <c r="BG124" s="51" t="s">
        <v>1849</v>
      </c>
      <c r="BH124" s="51">
        <v>48301</v>
      </c>
      <c r="BI124" s="51">
        <v>57067</v>
      </c>
      <c r="BJ124" s="51" t="s">
        <v>1850</v>
      </c>
      <c r="BK124" s="51">
        <v>69145</v>
      </c>
      <c r="BL124" s="51" t="s">
        <v>1851</v>
      </c>
      <c r="BM124" s="51" t="s">
        <v>1852</v>
      </c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116" t="s">
        <v>1853</v>
      </c>
      <c r="CE124" s="54"/>
    </row>
    <row r="125" spans="1:83" s="55" customFormat="1">
      <c r="A125" s="49"/>
      <c r="B125" s="50"/>
      <c r="C125" s="50"/>
      <c r="D125" s="110" t="s">
        <v>1854</v>
      </c>
      <c r="E125" s="51" t="s">
        <v>1826</v>
      </c>
      <c r="F125" s="49" t="s">
        <v>1827</v>
      </c>
      <c r="G125" s="51" t="s">
        <v>1828</v>
      </c>
      <c r="H125" s="51"/>
      <c r="I125" s="49"/>
      <c r="J125" s="49"/>
      <c r="K125" s="23">
        <v>1</v>
      </c>
      <c r="L125" s="26" t="s">
        <v>3156</v>
      </c>
      <c r="M125" s="52"/>
      <c r="N125" s="52" t="s">
        <v>1855</v>
      </c>
      <c r="O125" s="52"/>
      <c r="P125" s="49"/>
      <c r="Q125" s="49"/>
      <c r="R125" s="49"/>
      <c r="S125" s="53"/>
      <c r="T125" s="51"/>
      <c r="U125" s="51"/>
      <c r="V125" s="53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v>113282</v>
      </c>
      <c r="BO125" s="51">
        <v>128399</v>
      </c>
      <c r="BP125" s="51" t="s">
        <v>1856</v>
      </c>
      <c r="BQ125" s="51" t="s">
        <v>1857</v>
      </c>
      <c r="BR125" s="51">
        <v>140151</v>
      </c>
      <c r="BS125" s="51" t="s">
        <v>1858</v>
      </c>
      <c r="BT125" s="51">
        <v>150367</v>
      </c>
      <c r="BU125" s="51">
        <v>157044</v>
      </c>
      <c r="BV125" s="51"/>
      <c r="BW125" s="51" t="s">
        <v>1859</v>
      </c>
      <c r="BX125" s="51" t="s">
        <v>1860</v>
      </c>
      <c r="BY125" s="51"/>
      <c r="BZ125" s="51"/>
      <c r="CA125" s="51"/>
      <c r="CB125" s="51"/>
      <c r="CC125" s="51"/>
      <c r="CD125" s="116" t="s">
        <v>1861</v>
      </c>
      <c r="CE125" s="54" t="s">
        <v>1862</v>
      </c>
    </row>
    <row r="126" spans="1:83">
      <c r="A126" s="26"/>
      <c r="B126" s="21"/>
      <c r="C126" s="21"/>
      <c r="D126" s="110" t="s">
        <v>1863</v>
      </c>
      <c r="E126" s="32" t="s">
        <v>1826</v>
      </c>
      <c r="F126" s="26" t="s">
        <v>1827</v>
      </c>
      <c r="G126" s="32" t="s">
        <v>1828</v>
      </c>
      <c r="H126" s="32"/>
      <c r="I126" s="26"/>
      <c r="J126" s="121" t="s">
        <v>3159</v>
      </c>
      <c r="K126" s="23">
        <v>1</v>
      </c>
      <c r="L126" s="26" t="s">
        <v>38</v>
      </c>
      <c r="M126" s="33"/>
      <c r="N126" s="36" t="s">
        <v>1864</v>
      </c>
      <c r="O126" s="33"/>
      <c r="P126" s="26"/>
      <c r="Q126" s="26"/>
      <c r="R126" s="26"/>
      <c r="S126" s="35"/>
      <c r="T126" s="32"/>
      <c r="U126" s="32"/>
      <c r="V126" s="35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>
        <v>8034</v>
      </c>
      <c r="BV126" s="32">
        <v>19399</v>
      </c>
      <c r="BW126" s="32" t="s">
        <v>1859</v>
      </c>
      <c r="BX126" s="32"/>
      <c r="BY126" s="32">
        <v>28774</v>
      </c>
      <c r="BZ126" s="32">
        <v>36396</v>
      </c>
      <c r="CA126" s="32" t="s">
        <v>1865</v>
      </c>
      <c r="CB126" s="32" t="s">
        <v>1866</v>
      </c>
      <c r="CC126" s="32" t="s">
        <v>1867</v>
      </c>
      <c r="CD126" s="115" t="s">
        <v>556</v>
      </c>
      <c r="CE126" s="4" t="s">
        <v>1868</v>
      </c>
    </row>
    <row r="127" spans="1:83" s="57" customFormat="1">
      <c r="A127" s="23"/>
      <c r="B127" s="56"/>
      <c r="C127" s="56"/>
      <c r="D127" s="110" t="s">
        <v>1869</v>
      </c>
      <c r="E127" s="22" t="s">
        <v>1870</v>
      </c>
      <c r="F127" s="23" t="s">
        <v>1871</v>
      </c>
      <c r="G127" s="22" t="s">
        <v>1872</v>
      </c>
      <c r="H127" s="22"/>
      <c r="I127" s="22"/>
      <c r="J127" s="121" t="s">
        <v>3158</v>
      </c>
      <c r="K127" s="23">
        <v>1</v>
      </c>
      <c r="L127" s="26" t="s">
        <v>61</v>
      </c>
      <c r="M127" s="24"/>
      <c r="N127" s="24" t="s">
        <v>1873</v>
      </c>
      <c r="O127" s="24"/>
      <c r="P127" s="23"/>
      <c r="Q127" s="23"/>
      <c r="R127" s="23"/>
      <c r="S127" s="25"/>
      <c r="T127" s="22"/>
      <c r="U127" s="22"/>
      <c r="V127" s="25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>
        <v>1419</v>
      </c>
      <c r="AS127" s="22">
        <v>3550</v>
      </c>
      <c r="AT127" s="22">
        <v>5519</v>
      </c>
      <c r="AU127" s="22">
        <v>8166</v>
      </c>
      <c r="AV127" s="22">
        <v>10181</v>
      </c>
      <c r="AW127" s="22">
        <v>12450</v>
      </c>
      <c r="AX127" s="22">
        <v>15001</v>
      </c>
      <c r="AY127" s="22">
        <v>17949</v>
      </c>
      <c r="AZ127" s="22">
        <v>20627</v>
      </c>
      <c r="BA127" s="22">
        <v>23650</v>
      </c>
      <c r="BB127" s="22">
        <v>25530</v>
      </c>
      <c r="BC127" s="22">
        <v>27487</v>
      </c>
      <c r="BD127" s="22">
        <v>31629</v>
      </c>
      <c r="BE127" s="22">
        <v>33213</v>
      </c>
      <c r="BF127" s="22" t="s">
        <v>1874</v>
      </c>
      <c r="BG127" s="22" t="s">
        <v>1875</v>
      </c>
      <c r="BH127" s="22">
        <v>38801</v>
      </c>
      <c r="BI127" s="22">
        <v>42883</v>
      </c>
      <c r="BJ127" s="22" t="s">
        <v>1876</v>
      </c>
      <c r="BK127" s="22">
        <v>44650</v>
      </c>
      <c r="BL127" s="22" t="s">
        <v>1877</v>
      </c>
      <c r="BM127" s="22" t="s">
        <v>1878</v>
      </c>
      <c r="BN127" s="22">
        <v>47560</v>
      </c>
      <c r="BO127" s="22">
        <v>50995</v>
      </c>
      <c r="BP127" s="22" t="s">
        <v>1879</v>
      </c>
      <c r="BQ127" s="22" t="s">
        <v>1880</v>
      </c>
      <c r="BR127" s="22">
        <v>53416</v>
      </c>
      <c r="BS127" s="22" t="s">
        <v>1881</v>
      </c>
      <c r="BT127" s="22">
        <v>56918</v>
      </c>
      <c r="BU127" s="22">
        <v>61243</v>
      </c>
      <c r="BV127" s="22">
        <v>63972</v>
      </c>
      <c r="BW127" s="22" t="s">
        <v>1882</v>
      </c>
      <c r="BX127" s="22" t="s">
        <v>1883</v>
      </c>
      <c r="BY127" s="22">
        <v>66858</v>
      </c>
      <c r="BZ127" s="22">
        <v>69817</v>
      </c>
      <c r="CA127" s="22" t="s">
        <v>1884</v>
      </c>
      <c r="CB127" s="22" t="s">
        <v>1885</v>
      </c>
      <c r="CC127" s="22" t="s">
        <v>1886</v>
      </c>
      <c r="CD127" s="114" t="s">
        <v>112</v>
      </c>
      <c r="CE127" s="39" t="s">
        <v>1887</v>
      </c>
    </row>
    <row r="128" spans="1:83">
      <c r="A128" s="26"/>
      <c r="B128" s="21"/>
      <c r="C128" s="21"/>
      <c r="D128" s="110" t="s">
        <v>1888</v>
      </c>
      <c r="E128" s="32" t="s">
        <v>1889</v>
      </c>
      <c r="F128" s="26" t="s">
        <v>1890</v>
      </c>
      <c r="G128" s="32" t="s">
        <v>1891</v>
      </c>
      <c r="H128" s="32"/>
      <c r="I128" s="32"/>
      <c r="J128" s="121" t="s">
        <v>3158</v>
      </c>
      <c r="K128" s="23">
        <v>1</v>
      </c>
      <c r="L128" s="26" t="s">
        <v>61</v>
      </c>
      <c r="M128" s="33"/>
      <c r="N128" s="33" t="s">
        <v>1892</v>
      </c>
      <c r="O128" s="33"/>
      <c r="P128" s="26"/>
      <c r="Q128" s="26"/>
      <c r="R128" s="26"/>
      <c r="S128" s="35"/>
      <c r="T128" s="32"/>
      <c r="U128" s="32"/>
      <c r="V128" s="35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>
        <v>980</v>
      </c>
      <c r="AR128" s="32">
        <v>8912</v>
      </c>
      <c r="AS128" s="32">
        <v>12514</v>
      </c>
      <c r="AT128" s="32">
        <v>18648</v>
      </c>
      <c r="AU128" s="32">
        <v>23934</v>
      </c>
      <c r="AV128" s="32">
        <v>30728</v>
      </c>
      <c r="AW128" s="32">
        <v>34111</v>
      </c>
      <c r="AX128" s="32">
        <v>41951</v>
      </c>
      <c r="AY128" s="32">
        <v>48742</v>
      </c>
      <c r="AZ128" s="32">
        <v>53986</v>
      </c>
      <c r="BA128" s="32">
        <v>59079</v>
      </c>
      <c r="BB128" s="32">
        <v>65430</v>
      </c>
      <c r="BC128" s="32">
        <v>71818</v>
      </c>
      <c r="BD128" s="32">
        <v>75955</v>
      </c>
      <c r="BE128" s="32">
        <v>80450</v>
      </c>
      <c r="BF128" s="32" t="s">
        <v>1893</v>
      </c>
      <c r="BG128" s="32" t="s">
        <v>1894</v>
      </c>
      <c r="BH128" s="32">
        <v>84976</v>
      </c>
      <c r="BI128" s="32">
        <v>89803</v>
      </c>
      <c r="BJ128" s="32" t="s">
        <v>1895</v>
      </c>
      <c r="BK128" s="32">
        <v>96310</v>
      </c>
      <c r="BL128" s="32" t="s">
        <v>1896</v>
      </c>
      <c r="BM128" s="32" t="s">
        <v>1897</v>
      </c>
      <c r="BN128" s="32">
        <v>101310</v>
      </c>
      <c r="BO128" s="32">
        <v>101617</v>
      </c>
      <c r="BP128" s="32" t="s">
        <v>1898</v>
      </c>
      <c r="BQ128" s="32" t="s">
        <v>1899</v>
      </c>
      <c r="BR128" s="32">
        <v>106552</v>
      </c>
      <c r="BS128" s="32" t="s">
        <v>1900</v>
      </c>
      <c r="BT128" s="32">
        <v>111652</v>
      </c>
      <c r="BU128" s="32">
        <v>116788</v>
      </c>
      <c r="BV128" s="32">
        <v>120499</v>
      </c>
      <c r="BW128" s="32" t="s">
        <v>1901</v>
      </c>
      <c r="BX128" s="32" t="s">
        <v>1902</v>
      </c>
      <c r="BY128" s="32">
        <v>124931</v>
      </c>
      <c r="BZ128" s="32">
        <v>128495</v>
      </c>
      <c r="CA128" s="32" t="s">
        <v>1903</v>
      </c>
      <c r="CB128" s="32" t="s">
        <v>1904</v>
      </c>
      <c r="CC128" s="32" t="s">
        <v>1905</v>
      </c>
      <c r="CD128" s="115" t="s">
        <v>619</v>
      </c>
      <c r="CE128" s="4" t="s">
        <v>1906</v>
      </c>
    </row>
    <row r="129" spans="1:87" s="55" customFormat="1">
      <c r="A129" s="49"/>
      <c r="B129" s="50"/>
      <c r="C129" s="50"/>
      <c r="D129" s="110" t="s">
        <v>1907</v>
      </c>
      <c r="E129" s="51" t="s">
        <v>1908</v>
      </c>
      <c r="F129" s="49" t="s">
        <v>1909</v>
      </c>
      <c r="G129" s="51" t="s">
        <v>1910</v>
      </c>
      <c r="H129" s="51"/>
      <c r="I129" s="51"/>
      <c r="J129" s="122" t="s">
        <v>3158</v>
      </c>
      <c r="K129" s="23">
        <v>1</v>
      </c>
      <c r="L129" s="120" t="s">
        <v>61</v>
      </c>
      <c r="M129" s="52"/>
      <c r="N129" s="52" t="s">
        <v>1911</v>
      </c>
      <c r="O129" s="52"/>
      <c r="P129" s="49"/>
      <c r="Q129" s="49"/>
      <c r="R129" s="49"/>
      <c r="S129" s="53"/>
      <c r="T129" s="51"/>
      <c r="U129" s="51"/>
      <c r="V129" s="53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>
        <v>3845</v>
      </c>
      <c r="AQ129" s="51">
        <v>5968</v>
      </c>
      <c r="AR129" s="51">
        <v>8881</v>
      </c>
      <c r="AS129" s="51">
        <v>11172</v>
      </c>
      <c r="AT129" s="51">
        <v>19657</v>
      </c>
      <c r="AU129" s="51">
        <v>23573</v>
      </c>
      <c r="AV129" s="51">
        <v>29276</v>
      </c>
      <c r="AW129" s="51">
        <v>33764</v>
      </c>
      <c r="AX129" s="51">
        <v>42688</v>
      </c>
      <c r="AY129" s="51">
        <v>50781</v>
      </c>
      <c r="AZ129" s="51">
        <v>58129</v>
      </c>
      <c r="BA129" s="51">
        <v>67373</v>
      </c>
      <c r="BB129" s="51">
        <v>72373</v>
      </c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116" t="s">
        <v>1912</v>
      </c>
      <c r="CE129" s="54" t="s">
        <v>1913</v>
      </c>
    </row>
    <row r="130" spans="1:87" s="57" customFormat="1">
      <c r="A130" s="23"/>
      <c r="B130" s="56"/>
      <c r="C130" s="56"/>
      <c r="D130" s="110" t="s">
        <v>1914</v>
      </c>
      <c r="E130" s="22" t="s">
        <v>1908</v>
      </c>
      <c r="F130" s="23" t="s">
        <v>1909</v>
      </c>
      <c r="G130" s="22" t="s">
        <v>1910</v>
      </c>
      <c r="H130" s="22"/>
      <c r="I130" s="22"/>
      <c r="J130" s="121" t="s">
        <v>3158</v>
      </c>
      <c r="K130" s="23">
        <v>1</v>
      </c>
      <c r="L130" s="26" t="s">
        <v>61</v>
      </c>
      <c r="M130" s="24"/>
      <c r="N130" s="24" t="s">
        <v>1911</v>
      </c>
      <c r="O130" s="24"/>
      <c r="P130" s="23"/>
      <c r="Q130" s="23"/>
      <c r="R130" s="23"/>
      <c r="S130" s="25"/>
      <c r="T130" s="22"/>
      <c r="U130" s="22"/>
      <c r="V130" s="25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>
        <v>3295</v>
      </c>
      <c r="BD130" s="22">
        <v>7706</v>
      </c>
      <c r="BE130" s="22">
        <v>10121</v>
      </c>
      <c r="BF130" s="22" t="s">
        <v>1915</v>
      </c>
      <c r="BG130" s="22" t="s">
        <v>1916</v>
      </c>
      <c r="BH130" s="22">
        <v>16974</v>
      </c>
      <c r="BI130" s="22">
        <v>22392</v>
      </c>
      <c r="BJ130" s="22" t="s">
        <v>1917</v>
      </c>
      <c r="BK130" s="22">
        <v>26308</v>
      </c>
      <c r="BL130" s="22" t="s">
        <v>1918</v>
      </c>
      <c r="BM130" s="22" t="s">
        <v>1919</v>
      </c>
      <c r="BN130" s="22">
        <v>33346</v>
      </c>
      <c r="BO130" s="22">
        <v>40246</v>
      </c>
      <c r="BP130" s="22" t="s">
        <v>1920</v>
      </c>
      <c r="BQ130" s="22" t="s">
        <v>1921</v>
      </c>
      <c r="BR130" s="22">
        <v>49832</v>
      </c>
      <c r="BS130" s="22" t="s">
        <v>1922</v>
      </c>
      <c r="BT130" s="22">
        <v>51699</v>
      </c>
      <c r="BU130" s="22">
        <v>56611</v>
      </c>
      <c r="BV130" s="22">
        <v>60351</v>
      </c>
      <c r="BW130" s="22" t="s">
        <v>1923</v>
      </c>
      <c r="BX130" s="22" t="s">
        <v>1924</v>
      </c>
      <c r="BY130" s="22">
        <v>65527</v>
      </c>
      <c r="BZ130" s="22">
        <v>70985</v>
      </c>
      <c r="CA130" s="22" t="s">
        <v>1925</v>
      </c>
      <c r="CB130" s="22" t="s">
        <v>1926</v>
      </c>
      <c r="CC130" s="22" t="s">
        <v>1927</v>
      </c>
      <c r="CD130" s="114" t="s">
        <v>112</v>
      </c>
      <c r="CE130" s="39" t="s">
        <v>1928</v>
      </c>
    </row>
    <row r="131" spans="1:87" s="57" customFormat="1">
      <c r="A131" s="23"/>
      <c r="B131" s="56"/>
      <c r="C131" s="56"/>
      <c r="D131" s="110" t="s">
        <v>1929</v>
      </c>
      <c r="E131" s="22" t="s">
        <v>1930</v>
      </c>
      <c r="F131" s="23" t="s">
        <v>1931</v>
      </c>
      <c r="G131" s="22" t="s">
        <v>1932</v>
      </c>
      <c r="H131" s="22"/>
      <c r="I131" s="22"/>
      <c r="J131" s="121" t="s">
        <v>3158</v>
      </c>
      <c r="K131" s="23">
        <v>1</v>
      </c>
      <c r="L131" s="26" t="s">
        <v>61</v>
      </c>
      <c r="M131" s="24"/>
      <c r="N131" s="24" t="s">
        <v>1933</v>
      </c>
      <c r="O131" s="24"/>
      <c r="P131" s="23"/>
      <c r="Q131" s="23"/>
      <c r="R131" s="23"/>
      <c r="S131" s="25"/>
      <c r="T131" s="22"/>
      <c r="U131" s="22"/>
      <c r="V131" s="25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>
        <v>2858</v>
      </c>
      <c r="AS131" s="22">
        <v>5265</v>
      </c>
      <c r="AT131" s="22">
        <v>8955</v>
      </c>
      <c r="AU131" s="22">
        <v>10986</v>
      </c>
      <c r="AV131" s="22">
        <v>14039</v>
      </c>
      <c r="AW131" s="22">
        <v>15104</v>
      </c>
      <c r="AX131" s="22">
        <v>18635</v>
      </c>
      <c r="AY131" s="22">
        <v>20050</v>
      </c>
      <c r="AZ131" s="22">
        <v>22201</v>
      </c>
      <c r="BA131" s="22">
        <v>23879</v>
      </c>
      <c r="BB131" s="22">
        <v>25879</v>
      </c>
      <c r="BC131" s="22">
        <v>27879</v>
      </c>
      <c r="BD131" s="22">
        <v>29704</v>
      </c>
      <c r="BE131" s="22">
        <v>32157</v>
      </c>
      <c r="BF131" s="22" t="s">
        <v>1934</v>
      </c>
      <c r="BG131" s="22" t="s">
        <v>1935</v>
      </c>
      <c r="BH131" s="22">
        <v>35321</v>
      </c>
      <c r="BI131" s="22">
        <v>38543</v>
      </c>
      <c r="BJ131" s="22" t="s">
        <v>1936</v>
      </c>
      <c r="BK131" s="22">
        <v>39422</v>
      </c>
      <c r="BL131" s="22" t="s">
        <v>1937</v>
      </c>
      <c r="BM131" s="22" t="s">
        <v>1938</v>
      </c>
      <c r="BN131" s="22">
        <v>42103</v>
      </c>
      <c r="BO131" s="22">
        <v>45516</v>
      </c>
      <c r="BP131" s="22" t="s">
        <v>1939</v>
      </c>
      <c r="BQ131" s="22" t="s">
        <v>1940</v>
      </c>
      <c r="BR131" s="22">
        <v>49202</v>
      </c>
      <c r="BS131" s="22" t="s">
        <v>1941</v>
      </c>
      <c r="BT131" s="22">
        <v>50390</v>
      </c>
      <c r="BU131" s="22">
        <v>53147</v>
      </c>
      <c r="BV131" s="22">
        <v>54610</v>
      </c>
      <c r="BW131" s="22" t="s">
        <v>1942</v>
      </c>
      <c r="BX131" s="22" t="s">
        <v>1943</v>
      </c>
      <c r="BY131" s="22">
        <v>56075</v>
      </c>
      <c r="BZ131" s="22">
        <v>57904</v>
      </c>
      <c r="CA131" s="22" t="s">
        <v>1944</v>
      </c>
      <c r="CB131" s="22" t="s">
        <v>1945</v>
      </c>
      <c r="CC131" s="22" t="s">
        <v>1946</v>
      </c>
      <c r="CD131" s="114" t="s">
        <v>456</v>
      </c>
      <c r="CE131" s="39" t="s">
        <v>1947</v>
      </c>
    </row>
    <row r="132" spans="1:87" s="55" customFormat="1">
      <c r="A132" s="49"/>
      <c r="B132" s="50"/>
      <c r="C132" s="50"/>
      <c r="D132" s="110" t="s">
        <v>1948</v>
      </c>
      <c r="E132" s="51" t="s">
        <v>1949</v>
      </c>
      <c r="F132" s="49" t="s">
        <v>1950</v>
      </c>
      <c r="G132" s="51" t="s">
        <v>1951</v>
      </c>
      <c r="H132" s="51"/>
      <c r="I132" s="51"/>
      <c r="J132" s="122" t="s">
        <v>3158</v>
      </c>
      <c r="K132" s="23">
        <v>1</v>
      </c>
      <c r="L132" s="120" t="s">
        <v>61</v>
      </c>
      <c r="M132" s="52"/>
      <c r="N132" s="52" t="s">
        <v>1206</v>
      </c>
      <c r="O132" s="52"/>
      <c r="P132" s="49"/>
      <c r="Q132" s="49"/>
      <c r="R132" s="49"/>
      <c r="S132" s="53"/>
      <c r="T132" s="51"/>
      <c r="U132" s="51"/>
      <c r="V132" s="53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>
        <v>1154</v>
      </c>
      <c r="AS132" s="51">
        <v>3945</v>
      </c>
      <c r="AT132" s="51">
        <v>7851</v>
      </c>
      <c r="AU132" s="51">
        <v>11517</v>
      </c>
      <c r="AV132" s="51">
        <v>15377</v>
      </c>
      <c r="AW132" s="51">
        <v>18034</v>
      </c>
      <c r="AX132" s="51">
        <v>20847</v>
      </c>
      <c r="AY132" s="51">
        <v>25538</v>
      </c>
      <c r="AZ132" s="51">
        <v>28278</v>
      </c>
      <c r="BA132" s="51">
        <v>30994</v>
      </c>
      <c r="BB132" s="51">
        <v>35765</v>
      </c>
      <c r="BC132" s="51">
        <v>38319</v>
      </c>
      <c r="BD132" s="51">
        <v>41649</v>
      </c>
      <c r="BE132" s="51">
        <v>44875</v>
      </c>
      <c r="BF132" s="51" t="s">
        <v>1952</v>
      </c>
      <c r="BG132" s="51" t="s">
        <v>1953</v>
      </c>
      <c r="BH132" s="51">
        <v>47503</v>
      </c>
      <c r="BI132" s="51">
        <v>49928</v>
      </c>
      <c r="BJ132" s="51" t="s">
        <v>1954</v>
      </c>
      <c r="BK132" s="51">
        <v>51106</v>
      </c>
      <c r="BL132" s="51" t="s">
        <v>1955</v>
      </c>
      <c r="BM132" s="51" t="s">
        <v>1956</v>
      </c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116" t="s">
        <v>1957</v>
      </c>
      <c r="CE132" s="54" t="s">
        <v>1958</v>
      </c>
    </row>
    <row r="133" spans="1:87">
      <c r="A133" s="26"/>
      <c r="B133" s="21"/>
      <c r="C133" s="21"/>
      <c r="D133" s="110" t="s">
        <v>1959</v>
      </c>
      <c r="E133" s="32" t="s">
        <v>1960</v>
      </c>
      <c r="F133" s="26" t="s">
        <v>1961</v>
      </c>
      <c r="G133" s="32" t="s">
        <v>1962</v>
      </c>
      <c r="H133" s="32"/>
      <c r="I133" s="32"/>
      <c r="J133" s="121" t="s">
        <v>3158</v>
      </c>
      <c r="K133" s="23">
        <v>1</v>
      </c>
      <c r="L133" s="26" t="s">
        <v>61</v>
      </c>
      <c r="M133" s="33"/>
      <c r="N133" s="33" t="s">
        <v>1963</v>
      </c>
      <c r="O133" s="33"/>
      <c r="P133" s="26"/>
      <c r="Q133" s="26"/>
      <c r="R133" s="26"/>
      <c r="S133" s="35"/>
      <c r="T133" s="32"/>
      <c r="U133" s="32"/>
      <c r="V133" s="35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>
        <v>6333</v>
      </c>
      <c r="AO133" s="32">
        <v>20299</v>
      </c>
      <c r="AP133" s="32">
        <v>30601</v>
      </c>
      <c r="AQ133" s="32">
        <v>35741</v>
      </c>
      <c r="AR133" s="32">
        <v>40747</v>
      </c>
      <c r="AS133" s="32">
        <v>46121</v>
      </c>
      <c r="AT133" s="32">
        <v>53899</v>
      </c>
      <c r="AU133" s="32">
        <v>63027</v>
      </c>
      <c r="AV133" s="32">
        <v>66317</v>
      </c>
      <c r="AW133" s="32">
        <v>76569</v>
      </c>
      <c r="AX133" s="32">
        <v>88448</v>
      </c>
      <c r="AY133" s="32">
        <v>96521</v>
      </c>
      <c r="AZ133" s="32">
        <v>102593</v>
      </c>
      <c r="BA133" s="32">
        <v>108284</v>
      </c>
      <c r="BB133" s="32">
        <v>117577</v>
      </c>
      <c r="BC133" s="32">
        <v>124395</v>
      </c>
      <c r="BD133" s="32">
        <v>132962</v>
      </c>
      <c r="BE133" s="32">
        <v>139236</v>
      </c>
      <c r="BF133" s="32" t="s">
        <v>1964</v>
      </c>
      <c r="BG133" s="32" t="s">
        <v>1965</v>
      </c>
      <c r="BH133" s="32">
        <v>146890</v>
      </c>
      <c r="BI133" s="32">
        <v>158711</v>
      </c>
      <c r="BJ133" s="32" t="s">
        <v>1966</v>
      </c>
      <c r="BK133" s="32">
        <v>163453</v>
      </c>
      <c r="BL133" s="32" t="s">
        <v>1967</v>
      </c>
      <c r="BM133" s="32" t="s">
        <v>1968</v>
      </c>
      <c r="BN133" s="32">
        <v>172361</v>
      </c>
      <c r="BO133" s="32">
        <v>176718</v>
      </c>
      <c r="BP133" s="32" t="s">
        <v>1969</v>
      </c>
      <c r="BQ133" s="32" t="s">
        <v>1970</v>
      </c>
      <c r="BR133" s="32">
        <v>188193</v>
      </c>
      <c r="BS133" s="32" t="s">
        <v>1971</v>
      </c>
      <c r="BT133" s="32">
        <v>199290</v>
      </c>
      <c r="BU133" s="32">
        <v>204498</v>
      </c>
      <c r="BV133" s="32">
        <v>210202</v>
      </c>
      <c r="BW133" s="32" t="s">
        <v>1972</v>
      </c>
      <c r="BX133" s="32" t="s">
        <v>1973</v>
      </c>
      <c r="BY133" s="32">
        <v>213758</v>
      </c>
      <c r="BZ133" s="32">
        <v>218668</v>
      </c>
      <c r="CA133" s="32" t="s">
        <v>1974</v>
      </c>
      <c r="CB133" s="32" t="s">
        <v>1975</v>
      </c>
      <c r="CC133" s="32" t="s">
        <v>1976</v>
      </c>
      <c r="CD133" s="115" t="s">
        <v>112</v>
      </c>
      <c r="CE133" s="4" t="s">
        <v>1570</v>
      </c>
    </row>
    <row r="134" spans="1:87">
      <c r="A134" s="26"/>
      <c r="B134" s="21"/>
      <c r="C134" s="21"/>
      <c r="D134" s="110" t="s">
        <v>1977</v>
      </c>
      <c r="E134" s="32" t="s">
        <v>1978</v>
      </c>
      <c r="F134" s="26" t="s">
        <v>1979</v>
      </c>
      <c r="G134" s="32" t="s">
        <v>1980</v>
      </c>
      <c r="H134" s="32"/>
      <c r="I134" s="32"/>
      <c r="J134" s="121" t="s">
        <v>3158</v>
      </c>
      <c r="K134" s="23">
        <v>1</v>
      </c>
      <c r="L134" s="26" t="s">
        <v>61</v>
      </c>
      <c r="M134" s="33"/>
      <c r="N134" s="33" t="s">
        <v>1981</v>
      </c>
      <c r="O134" s="33"/>
      <c r="P134" s="26"/>
      <c r="Q134" s="26"/>
      <c r="R134" s="26"/>
      <c r="S134" s="35"/>
      <c r="T134" s="32"/>
      <c r="U134" s="32"/>
      <c r="V134" s="35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>
        <v>607</v>
      </c>
      <c r="AS134" s="32">
        <v>2372</v>
      </c>
      <c r="AT134" s="32">
        <v>5772</v>
      </c>
      <c r="AU134" s="32">
        <v>8391</v>
      </c>
      <c r="AV134" s="32">
        <v>10222</v>
      </c>
      <c r="AW134" s="32">
        <v>11424</v>
      </c>
      <c r="AX134" s="32">
        <v>14405</v>
      </c>
      <c r="AY134" s="32">
        <v>16388</v>
      </c>
      <c r="AZ134" s="32">
        <v>18171</v>
      </c>
      <c r="BA134" s="32">
        <v>21808</v>
      </c>
      <c r="BB134" s="32">
        <v>24283</v>
      </c>
      <c r="BC134" s="32">
        <v>26345</v>
      </c>
      <c r="BD134" s="32">
        <v>30242</v>
      </c>
      <c r="BE134" s="32">
        <v>31286</v>
      </c>
      <c r="BF134" s="32" t="s">
        <v>1982</v>
      </c>
      <c r="BG134" s="32" t="s">
        <v>1983</v>
      </c>
      <c r="BH134" s="32">
        <v>35060</v>
      </c>
      <c r="BI134" s="32">
        <v>37644</v>
      </c>
      <c r="BJ134" s="32" t="s">
        <v>1984</v>
      </c>
      <c r="BK134" s="32">
        <v>40467</v>
      </c>
      <c r="BL134" s="32" t="s">
        <v>1985</v>
      </c>
      <c r="BM134" s="32" t="s">
        <v>1986</v>
      </c>
      <c r="BN134" s="32">
        <v>44681</v>
      </c>
      <c r="BO134" s="32">
        <v>48909</v>
      </c>
      <c r="BP134" s="32" t="s">
        <v>1987</v>
      </c>
      <c r="BQ134" s="32" t="s">
        <v>1988</v>
      </c>
      <c r="BR134" s="32">
        <v>1475</v>
      </c>
      <c r="BS134" s="32" t="s">
        <v>1989</v>
      </c>
      <c r="BT134" s="32">
        <v>5407</v>
      </c>
      <c r="BU134" s="32">
        <v>9057</v>
      </c>
      <c r="BV134" s="32">
        <v>11720</v>
      </c>
      <c r="BW134" s="32" t="s">
        <v>1990</v>
      </c>
      <c r="BX134" s="32" t="s">
        <v>1991</v>
      </c>
      <c r="BY134" s="32">
        <v>15982</v>
      </c>
      <c r="BZ134" s="32">
        <v>20284</v>
      </c>
      <c r="CA134" s="32" t="s">
        <v>1992</v>
      </c>
      <c r="CB134" s="32" t="s">
        <v>1993</v>
      </c>
      <c r="CC134" s="32" t="s">
        <v>1994</v>
      </c>
      <c r="CD134" s="115" t="s">
        <v>556</v>
      </c>
      <c r="CE134" s="4" t="s">
        <v>1995</v>
      </c>
    </row>
    <row r="135" spans="1:87" s="57" customFormat="1">
      <c r="A135" s="23"/>
      <c r="B135" s="56"/>
      <c r="C135" s="56"/>
      <c r="D135" s="110" t="s">
        <v>1996</v>
      </c>
      <c r="E135" s="22" t="s">
        <v>1997</v>
      </c>
      <c r="F135" s="23" t="s">
        <v>1998</v>
      </c>
      <c r="G135" s="22" t="s">
        <v>1999</v>
      </c>
      <c r="H135" s="22"/>
      <c r="I135" s="22"/>
      <c r="J135" s="121" t="s">
        <v>3158</v>
      </c>
      <c r="K135" s="23">
        <v>1</v>
      </c>
      <c r="L135" s="26" t="s">
        <v>61</v>
      </c>
      <c r="M135" s="24"/>
      <c r="N135" s="24" t="s">
        <v>2000</v>
      </c>
      <c r="O135" s="24"/>
      <c r="P135" s="23"/>
      <c r="Q135" s="23"/>
      <c r="R135" s="23"/>
      <c r="S135" s="25"/>
      <c r="T135" s="22"/>
      <c r="U135" s="22"/>
      <c r="V135" s="25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>
        <v>2677</v>
      </c>
      <c r="AS135" s="22">
        <v>4665</v>
      </c>
      <c r="AT135" s="22">
        <v>9590</v>
      </c>
      <c r="AU135" s="22">
        <v>14431</v>
      </c>
      <c r="AV135" s="22">
        <v>18901</v>
      </c>
      <c r="AW135" s="22">
        <v>21334</v>
      </c>
      <c r="AX135" s="22">
        <v>30398</v>
      </c>
      <c r="AY135" s="22">
        <v>34463</v>
      </c>
      <c r="AZ135" s="22">
        <v>38792</v>
      </c>
      <c r="BA135" s="22">
        <v>41885</v>
      </c>
      <c r="BB135" s="22">
        <v>44606</v>
      </c>
      <c r="BC135" s="22">
        <v>47436</v>
      </c>
      <c r="BD135" s="22">
        <v>51439</v>
      </c>
      <c r="BE135" s="22">
        <v>53057</v>
      </c>
      <c r="BF135" s="22" t="s">
        <v>2001</v>
      </c>
      <c r="BG135" s="22" t="s">
        <v>2002</v>
      </c>
      <c r="BH135" s="22">
        <v>55258</v>
      </c>
      <c r="BI135" s="22">
        <v>58379</v>
      </c>
      <c r="BJ135" s="22" t="s">
        <v>2003</v>
      </c>
      <c r="BK135" s="22">
        <v>59250</v>
      </c>
      <c r="BL135" s="22" t="s">
        <v>2004</v>
      </c>
      <c r="BM135" s="22" t="s">
        <v>2005</v>
      </c>
      <c r="BN135" s="22">
        <v>62205</v>
      </c>
      <c r="BO135" s="22">
        <v>64838</v>
      </c>
      <c r="BP135" s="22" t="s">
        <v>2006</v>
      </c>
      <c r="BQ135" s="22" t="s">
        <v>2007</v>
      </c>
      <c r="BR135" s="22">
        <v>66471</v>
      </c>
      <c r="BS135" s="22" t="s">
        <v>2008</v>
      </c>
      <c r="BT135" s="22">
        <v>69224</v>
      </c>
      <c r="BU135" s="22">
        <v>73578</v>
      </c>
      <c r="BV135" s="22">
        <v>75899</v>
      </c>
      <c r="BW135" s="22" t="s">
        <v>2009</v>
      </c>
      <c r="BX135" s="22" t="s">
        <v>2010</v>
      </c>
      <c r="BY135" s="22">
        <v>78025</v>
      </c>
      <c r="BZ135" s="22">
        <v>82102</v>
      </c>
      <c r="CA135" s="22" t="s">
        <v>2011</v>
      </c>
      <c r="CB135" s="22" t="s">
        <v>2012</v>
      </c>
      <c r="CC135" s="22" t="s">
        <v>2013</v>
      </c>
      <c r="CD135" s="114" t="s">
        <v>594</v>
      </c>
      <c r="CE135" s="39" t="s">
        <v>1451</v>
      </c>
    </row>
    <row r="136" spans="1:87">
      <c r="A136" s="26"/>
      <c r="B136" s="21"/>
      <c r="C136" s="21"/>
      <c r="D136" s="110" t="s">
        <v>2014</v>
      </c>
      <c r="E136" s="32" t="s">
        <v>2015</v>
      </c>
      <c r="F136" s="26" t="s">
        <v>2016</v>
      </c>
      <c r="G136" s="32" t="s">
        <v>2017</v>
      </c>
      <c r="H136" s="32"/>
      <c r="I136" s="32"/>
      <c r="J136" s="121" t="s">
        <v>3158</v>
      </c>
      <c r="K136" s="23">
        <v>1</v>
      </c>
      <c r="L136" s="26" t="s">
        <v>61</v>
      </c>
      <c r="M136" s="33"/>
      <c r="N136" s="33" t="s">
        <v>2018</v>
      </c>
      <c r="O136" s="33"/>
      <c r="P136" s="26"/>
      <c r="Q136" s="26"/>
      <c r="R136" s="26"/>
      <c r="S136" s="35"/>
      <c r="T136" s="32"/>
      <c r="U136" s="32"/>
      <c r="V136" s="35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>
        <v>30857</v>
      </c>
      <c r="AQ136" s="32">
        <v>33526</v>
      </c>
      <c r="AR136" s="32">
        <v>37833</v>
      </c>
      <c r="AS136" s="32">
        <v>41462</v>
      </c>
      <c r="AT136" s="32">
        <v>46969</v>
      </c>
      <c r="AU136" s="32">
        <v>53448</v>
      </c>
      <c r="AV136" s="32">
        <v>57679</v>
      </c>
      <c r="AW136" s="32">
        <v>60667</v>
      </c>
      <c r="AX136" s="32">
        <v>69215</v>
      </c>
      <c r="AY136" s="32">
        <v>72968</v>
      </c>
      <c r="AZ136" s="32">
        <v>76003</v>
      </c>
      <c r="BA136" s="32">
        <v>80701</v>
      </c>
      <c r="BB136" s="32">
        <v>87837</v>
      </c>
      <c r="BC136" s="32">
        <v>92479</v>
      </c>
      <c r="BD136" s="32">
        <v>99988</v>
      </c>
      <c r="BE136" s="32">
        <v>103108</v>
      </c>
      <c r="BF136" s="32" t="s">
        <v>2019</v>
      </c>
      <c r="BG136" s="32" t="s">
        <v>2020</v>
      </c>
      <c r="BH136" s="32">
        <v>109058</v>
      </c>
      <c r="BI136" s="32">
        <v>114048</v>
      </c>
      <c r="BJ136" s="32" t="s">
        <v>2021</v>
      </c>
      <c r="BK136" s="32">
        <v>118430</v>
      </c>
      <c r="BL136" s="32" t="s">
        <v>2022</v>
      </c>
      <c r="BM136" s="32" t="s">
        <v>2023</v>
      </c>
      <c r="BN136" s="32">
        <v>125316</v>
      </c>
      <c r="BO136" s="32">
        <v>137505</v>
      </c>
      <c r="BP136" s="32" t="s">
        <v>2024</v>
      </c>
      <c r="BQ136" s="32" t="s">
        <v>2025</v>
      </c>
      <c r="BR136" s="32">
        <v>148459</v>
      </c>
      <c r="BS136" s="32" t="s">
        <v>2026</v>
      </c>
      <c r="BT136" s="32">
        <v>156476</v>
      </c>
      <c r="BU136" s="32">
        <v>166156</v>
      </c>
      <c r="BV136" s="32">
        <v>173752</v>
      </c>
      <c r="BW136" s="32" t="s">
        <v>2027</v>
      </c>
      <c r="BX136" s="32" t="s">
        <v>2028</v>
      </c>
      <c r="BY136" s="32">
        <v>184926</v>
      </c>
      <c r="BZ136" s="32">
        <v>194480</v>
      </c>
      <c r="CA136" s="32" t="s">
        <v>2029</v>
      </c>
      <c r="CB136" s="32" t="s">
        <v>2030</v>
      </c>
      <c r="CC136" s="32" t="s">
        <v>2031</v>
      </c>
      <c r="CD136" s="115" t="s">
        <v>594</v>
      </c>
      <c r="CE136" s="4" t="s">
        <v>2032</v>
      </c>
    </row>
    <row r="137" spans="1:87" s="57" customFormat="1">
      <c r="A137" s="23"/>
      <c r="B137" s="56"/>
      <c r="C137" s="56"/>
      <c r="D137" s="110" t="s">
        <v>2033</v>
      </c>
      <c r="E137" s="22" t="s">
        <v>2034</v>
      </c>
      <c r="F137" s="23" t="s">
        <v>2035</v>
      </c>
      <c r="G137" s="22" t="s">
        <v>2036</v>
      </c>
      <c r="H137" s="22"/>
      <c r="I137" s="22"/>
      <c r="J137" s="121" t="s">
        <v>3158</v>
      </c>
      <c r="K137" s="23">
        <v>1</v>
      </c>
      <c r="L137" s="26" t="s">
        <v>61</v>
      </c>
      <c r="M137" s="24"/>
      <c r="N137" s="24" t="s">
        <v>2037</v>
      </c>
      <c r="O137" s="24"/>
      <c r="P137" s="23"/>
      <c r="Q137" s="23"/>
      <c r="R137" s="23"/>
      <c r="S137" s="25"/>
      <c r="T137" s="22"/>
      <c r="U137" s="22"/>
      <c r="V137" s="25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>
        <v>7096</v>
      </c>
      <c r="AR137" s="22">
        <v>13092</v>
      </c>
      <c r="AS137" s="22">
        <v>16636</v>
      </c>
      <c r="AT137" s="22">
        <v>23486</v>
      </c>
      <c r="AU137" s="22">
        <v>30129</v>
      </c>
      <c r="AV137" s="22">
        <v>34985</v>
      </c>
      <c r="AW137" s="22">
        <v>39526</v>
      </c>
      <c r="AX137" s="22">
        <v>45395</v>
      </c>
      <c r="AY137" s="22">
        <v>53355</v>
      </c>
      <c r="AZ137" s="22">
        <v>4434</v>
      </c>
      <c r="BA137" s="22">
        <v>70871</v>
      </c>
      <c r="BB137" s="22">
        <v>77403</v>
      </c>
      <c r="BC137" s="22">
        <v>85470</v>
      </c>
      <c r="BD137" s="22">
        <v>94971</v>
      </c>
      <c r="BE137" s="22">
        <v>100140</v>
      </c>
      <c r="BF137" s="22" t="s">
        <v>2038</v>
      </c>
      <c r="BG137" s="22" t="s">
        <v>2039</v>
      </c>
      <c r="BH137" s="22">
        <v>107815</v>
      </c>
      <c r="BI137" s="22">
        <v>109440</v>
      </c>
      <c r="BJ137" s="22" t="s">
        <v>2040</v>
      </c>
      <c r="BK137" s="22">
        <v>113521</v>
      </c>
      <c r="BL137" s="22" t="s">
        <v>2041</v>
      </c>
      <c r="BM137" s="22" t="s">
        <v>2042</v>
      </c>
      <c r="BN137" s="22">
        <v>119344</v>
      </c>
      <c r="BO137" s="22">
        <v>123338</v>
      </c>
      <c r="BP137" s="22" t="s">
        <v>2043</v>
      </c>
      <c r="BQ137" s="22" t="s">
        <v>2044</v>
      </c>
      <c r="BR137" s="22">
        <v>131842</v>
      </c>
      <c r="BS137" s="22" t="s">
        <v>2045</v>
      </c>
      <c r="BT137" s="22">
        <v>133672</v>
      </c>
      <c r="BU137" s="22">
        <v>141402</v>
      </c>
      <c r="BV137" s="22">
        <v>147226</v>
      </c>
      <c r="BW137" s="22" t="s">
        <v>2046</v>
      </c>
      <c r="BX137" s="22" t="s">
        <v>2047</v>
      </c>
      <c r="BY137" s="22">
        <v>155673</v>
      </c>
      <c r="BZ137" s="22">
        <v>160850</v>
      </c>
      <c r="CA137" s="22" t="s">
        <v>2048</v>
      </c>
      <c r="CB137" s="22" t="s">
        <v>2049</v>
      </c>
      <c r="CC137" s="22" t="s">
        <v>2050</v>
      </c>
      <c r="CD137" s="114" t="s">
        <v>594</v>
      </c>
      <c r="CE137" s="77" t="s">
        <v>2051</v>
      </c>
      <c r="CF137" s="78"/>
      <c r="CG137" s="78"/>
      <c r="CH137" s="78"/>
      <c r="CI137" s="78"/>
    </row>
    <row r="138" spans="1:87" s="55" customFormat="1">
      <c r="A138" s="49"/>
      <c r="B138" s="50"/>
      <c r="C138" s="50"/>
      <c r="D138" s="110" t="s">
        <v>2052</v>
      </c>
      <c r="E138" s="51" t="s">
        <v>2053</v>
      </c>
      <c r="F138" s="49" t="s">
        <v>2054</v>
      </c>
      <c r="G138" s="51" t="s">
        <v>2055</v>
      </c>
      <c r="H138" s="51"/>
      <c r="I138" s="51"/>
      <c r="J138" s="122" t="s">
        <v>3158</v>
      </c>
      <c r="K138" s="23">
        <v>1</v>
      </c>
      <c r="L138" s="120" t="s">
        <v>61</v>
      </c>
      <c r="M138" s="52"/>
      <c r="N138" s="52" t="s">
        <v>2056</v>
      </c>
      <c r="O138" s="52"/>
      <c r="P138" s="49"/>
      <c r="Q138" s="49"/>
      <c r="R138" s="49"/>
      <c r="S138" s="53"/>
      <c r="T138" s="51"/>
      <c r="U138" s="51"/>
      <c r="V138" s="53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>
        <v>14189</v>
      </c>
      <c r="AP138" s="51">
        <v>19145</v>
      </c>
      <c r="AQ138" s="51">
        <v>31804</v>
      </c>
      <c r="AR138" s="51">
        <v>40164</v>
      </c>
      <c r="AS138" s="51">
        <v>50753</v>
      </c>
      <c r="AT138" s="51">
        <v>58658</v>
      </c>
      <c r="AU138" s="51">
        <v>68713</v>
      </c>
      <c r="AV138" s="51">
        <v>78884</v>
      </c>
      <c r="AW138" s="51">
        <v>87200</v>
      </c>
      <c r="AX138" s="51">
        <v>98777</v>
      </c>
      <c r="AY138" s="51">
        <v>109338</v>
      </c>
      <c r="AZ138" s="51">
        <v>119621</v>
      </c>
      <c r="BA138" s="51">
        <v>127218</v>
      </c>
      <c r="BB138" s="51">
        <v>138138</v>
      </c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116" t="s">
        <v>2057</v>
      </c>
      <c r="CE138" s="54" t="s">
        <v>2058</v>
      </c>
    </row>
    <row r="139" spans="1:87">
      <c r="A139" s="26"/>
      <c r="B139" s="21"/>
      <c r="C139" s="21"/>
      <c r="D139" s="110" t="s">
        <v>2059</v>
      </c>
      <c r="E139" s="32" t="s">
        <v>2053</v>
      </c>
      <c r="F139" s="26" t="s">
        <v>2054</v>
      </c>
      <c r="G139" s="32" t="s">
        <v>2055</v>
      </c>
      <c r="H139" s="32"/>
      <c r="I139" s="32"/>
      <c r="J139" s="121" t="s">
        <v>3158</v>
      </c>
      <c r="K139" s="23">
        <v>1</v>
      </c>
      <c r="L139" s="26" t="s">
        <v>61</v>
      </c>
      <c r="M139" s="33"/>
      <c r="N139" s="33" t="s">
        <v>2056</v>
      </c>
      <c r="O139" s="33"/>
      <c r="P139" s="26"/>
      <c r="Q139" s="26"/>
      <c r="R139" s="26"/>
      <c r="S139" s="35"/>
      <c r="T139" s="32"/>
      <c r="U139" s="32"/>
      <c r="V139" s="35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>
        <v>3307</v>
      </c>
      <c r="BD139" s="32">
        <v>10169</v>
      </c>
      <c r="BE139" s="32">
        <v>15957</v>
      </c>
      <c r="BF139" s="32" t="s">
        <v>2060</v>
      </c>
      <c r="BG139" s="32" t="s">
        <v>2061</v>
      </c>
      <c r="BH139" s="32">
        <v>25760</v>
      </c>
      <c r="BI139" s="32">
        <v>36949</v>
      </c>
      <c r="BJ139" s="32" t="s">
        <v>2062</v>
      </c>
      <c r="BK139" s="32">
        <v>41480</v>
      </c>
      <c r="BL139" s="32" t="s">
        <v>2063</v>
      </c>
      <c r="BM139" s="32" t="s">
        <v>2064</v>
      </c>
      <c r="BN139" s="32">
        <v>50144</v>
      </c>
      <c r="BO139" s="32">
        <v>56676</v>
      </c>
      <c r="BP139" s="32" t="s">
        <v>2065</v>
      </c>
      <c r="BQ139" s="32" t="s">
        <v>2066</v>
      </c>
      <c r="BR139" s="32">
        <v>66503</v>
      </c>
      <c r="BS139" s="32" t="s">
        <v>2067</v>
      </c>
      <c r="BT139" s="32">
        <v>69881</v>
      </c>
      <c r="BU139" s="32">
        <v>76230</v>
      </c>
      <c r="BV139" s="32">
        <v>85813</v>
      </c>
      <c r="BW139" s="32" t="s">
        <v>2068</v>
      </c>
      <c r="BX139" s="32" t="s">
        <v>2069</v>
      </c>
      <c r="BY139" s="32">
        <v>92655</v>
      </c>
      <c r="BZ139" s="32">
        <v>96146</v>
      </c>
      <c r="CA139" s="32" t="s">
        <v>2070</v>
      </c>
      <c r="CB139" s="32" t="s">
        <v>2071</v>
      </c>
      <c r="CC139" s="32" t="s">
        <v>2072</v>
      </c>
      <c r="CD139" s="115" t="s">
        <v>594</v>
      </c>
      <c r="CE139" s="4" t="s">
        <v>2073</v>
      </c>
    </row>
    <row r="140" spans="1:87">
      <c r="A140" s="26"/>
      <c r="B140" s="21"/>
      <c r="C140" s="21"/>
      <c r="D140" s="110" t="s">
        <v>2074</v>
      </c>
      <c r="E140" s="32" t="s">
        <v>2075</v>
      </c>
      <c r="F140" s="26" t="s">
        <v>2076</v>
      </c>
      <c r="G140" s="32" t="s">
        <v>2077</v>
      </c>
      <c r="H140" s="32"/>
      <c r="I140" s="32"/>
      <c r="J140" s="121" t="s">
        <v>3158</v>
      </c>
      <c r="K140" s="23">
        <v>1</v>
      </c>
      <c r="L140" s="26" t="s">
        <v>61</v>
      </c>
      <c r="M140" s="33"/>
      <c r="N140" s="33" t="s">
        <v>2078</v>
      </c>
      <c r="O140" s="65"/>
      <c r="P140" s="43"/>
      <c r="Q140" s="43"/>
      <c r="R140" s="26"/>
      <c r="S140" s="35"/>
      <c r="T140" s="32"/>
      <c r="U140" s="32"/>
      <c r="V140" s="35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>
        <v>2616</v>
      </c>
      <c r="AO140" s="32">
        <v>6935</v>
      </c>
      <c r="AP140" s="32">
        <v>11800</v>
      </c>
      <c r="AQ140" s="32">
        <v>17450</v>
      </c>
      <c r="AR140" s="32">
        <v>21715</v>
      </c>
      <c r="AS140" s="32">
        <v>24283</v>
      </c>
      <c r="AT140" s="32">
        <v>28140</v>
      </c>
      <c r="AU140" s="32">
        <v>32775</v>
      </c>
      <c r="AV140" s="32">
        <v>36473</v>
      </c>
      <c r="AW140" s="32">
        <v>43175</v>
      </c>
      <c r="AX140" s="32">
        <v>48188</v>
      </c>
      <c r="AY140" s="32">
        <v>53497</v>
      </c>
      <c r="AZ140" s="32">
        <v>59190</v>
      </c>
      <c r="BA140" s="32">
        <v>64617</v>
      </c>
      <c r="BB140" s="32">
        <v>70352</v>
      </c>
      <c r="BC140" s="32">
        <v>74582</v>
      </c>
      <c r="BD140" s="32">
        <v>78628</v>
      </c>
      <c r="BE140" s="32">
        <v>81473</v>
      </c>
      <c r="BF140" s="32" t="s">
        <v>2079</v>
      </c>
      <c r="BG140" s="32" t="s">
        <v>2080</v>
      </c>
      <c r="BH140" s="32">
        <v>87182</v>
      </c>
      <c r="BI140" s="32">
        <v>92536</v>
      </c>
      <c r="BJ140" s="32" t="s">
        <v>2081</v>
      </c>
      <c r="BK140" s="32">
        <v>96850</v>
      </c>
      <c r="BL140" s="32" t="s">
        <v>2082</v>
      </c>
      <c r="BM140" s="32" t="s">
        <v>2083</v>
      </c>
      <c r="BN140" s="32">
        <v>102762</v>
      </c>
      <c r="BO140" s="32">
        <v>108472</v>
      </c>
      <c r="BP140" s="32" t="s">
        <v>2084</v>
      </c>
      <c r="BQ140" s="32" t="s">
        <v>2085</v>
      </c>
      <c r="BR140" s="32">
        <v>111589</v>
      </c>
      <c r="BS140" s="32" t="s">
        <v>2086</v>
      </c>
      <c r="BT140" s="32">
        <v>116749</v>
      </c>
      <c r="BU140" s="32">
        <v>120028</v>
      </c>
      <c r="BV140" s="32">
        <v>123386</v>
      </c>
      <c r="BW140" s="32" t="s">
        <v>2087</v>
      </c>
      <c r="BX140" s="32" t="s">
        <v>2088</v>
      </c>
      <c r="BY140" s="32">
        <v>127717</v>
      </c>
      <c r="BZ140" s="32">
        <v>131589</v>
      </c>
      <c r="CA140" s="32" t="s">
        <v>2089</v>
      </c>
      <c r="CB140" s="32" t="s">
        <v>2090</v>
      </c>
      <c r="CC140" s="32" t="s">
        <v>2091</v>
      </c>
      <c r="CD140" s="115" t="s">
        <v>556</v>
      </c>
      <c r="CE140" s="4" t="s">
        <v>2092</v>
      </c>
    </row>
    <row r="141" spans="1:87">
      <c r="A141" s="26"/>
      <c r="B141" s="21"/>
      <c r="C141" s="21"/>
      <c r="D141" s="110" t="s">
        <v>2093</v>
      </c>
      <c r="E141" s="32" t="s">
        <v>2094</v>
      </c>
      <c r="F141" s="26" t="s">
        <v>2095</v>
      </c>
      <c r="G141" s="32" t="s">
        <v>2096</v>
      </c>
      <c r="H141" s="32"/>
      <c r="I141" s="32"/>
      <c r="J141" s="121" t="s">
        <v>3158</v>
      </c>
      <c r="K141" s="23">
        <v>1</v>
      </c>
      <c r="L141" s="26" t="s">
        <v>61</v>
      </c>
      <c r="M141" s="33"/>
      <c r="N141" s="33" t="s">
        <v>2097</v>
      </c>
      <c r="O141" s="65"/>
      <c r="P141" s="43"/>
      <c r="Q141" s="43"/>
      <c r="R141" s="26"/>
      <c r="S141" s="35"/>
      <c r="T141" s="32"/>
      <c r="U141" s="32"/>
      <c r="V141" s="35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>
        <v>563</v>
      </c>
      <c r="AM141" s="32">
        <v>3996</v>
      </c>
      <c r="AN141" s="32">
        <v>9523</v>
      </c>
      <c r="AO141" s="32">
        <v>11874</v>
      </c>
      <c r="AP141" s="32">
        <v>15303</v>
      </c>
      <c r="AQ141" s="32">
        <v>17855</v>
      </c>
      <c r="AR141" s="32">
        <v>20496</v>
      </c>
      <c r="AS141" s="32">
        <v>26048</v>
      </c>
      <c r="AT141" s="32">
        <v>30162</v>
      </c>
      <c r="AU141" s="32">
        <v>34828</v>
      </c>
      <c r="AV141" s="32">
        <v>38784</v>
      </c>
      <c r="AW141" s="32">
        <v>40501</v>
      </c>
      <c r="AX141" s="32">
        <v>49636</v>
      </c>
      <c r="AY141" s="32">
        <v>51666</v>
      </c>
      <c r="AZ141" s="32">
        <v>56611</v>
      </c>
      <c r="BA141" s="32">
        <v>59756</v>
      </c>
      <c r="BB141" s="32">
        <v>63226</v>
      </c>
      <c r="BC141" s="32">
        <v>66839</v>
      </c>
      <c r="BD141" s="32">
        <v>71077</v>
      </c>
      <c r="BE141" s="32">
        <v>72407</v>
      </c>
      <c r="BF141" s="32" t="s">
        <v>2098</v>
      </c>
      <c r="BG141" s="32" t="s">
        <v>2099</v>
      </c>
      <c r="BH141" s="32">
        <v>77023</v>
      </c>
      <c r="BI141" s="32">
        <v>83109</v>
      </c>
      <c r="BJ141" s="32" t="s">
        <v>2100</v>
      </c>
      <c r="BK141" s="32">
        <v>86542</v>
      </c>
      <c r="BL141" s="32" t="s">
        <v>2101</v>
      </c>
      <c r="BM141" s="32" t="s">
        <v>2102</v>
      </c>
      <c r="BN141" s="32">
        <v>89999</v>
      </c>
      <c r="BO141" s="32">
        <v>92515</v>
      </c>
      <c r="BP141" s="32" t="s">
        <v>2103</v>
      </c>
      <c r="BQ141" s="32" t="s">
        <v>2104</v>
      </c>
      <c r="BR141" s="32">
        <v>94406</v>
      </c>
      <c r="BS141" s="32" t="s">
        <v>2105</v>
      </c>
      <c r="BT141" s="32">
        <v>97680</v>
      </c>
      <c r="BU141" s="32">
        <v>101539</v>
      </c>
      <c r="BV141" s="32">
        <v>104025</v>
      </c>
      <c r="BW141" s="32" t="s">
        <v>2106</v>
      </c>
      <c r="BX141" s="32" t="s">
        <v>2107</v>
      </c>
      <c r="BY141" s="32">
        <v>105860</v>
      </c>
      <c r="BZ141" s="32">
        <v>2209</v>
      </c>
      <c r="CA141" s="32" t="s">
        <v>2108</v>
      </c>
      <c r="CB141" s="32" t="s">
        <v>2109</v>
      </c>
      <c r="CC141" s="32" t="s">
        <v>2110</v>
      </c>
      <c r="CD141" s="115" t="s">
        <v>594</v>
      </c>
      <c r="CE141" s="4" t="s">
        <v>2111</v>
      </c>
    </row>
    <row r="142" spans="1:87" s="55" customFormat="1">
      <c r="A142" s="49"/>
      <c r="B142" s="50"/>
      <c r="C142" s="50"/>
      <c r="D142" s="111" t="s">
        <v>2112</v>
      </c>
      <c r="E142" s="51" t="s">
        <v>2113</v>
      </c>
      <c r="F142" s="49" t="s">
        <v>2114</v>
      </c>
      <c r="G142" s="51" t="s">
        <v>2115</v>
      </c>
      <c r="H142" s="51"/>
      <c r="I142" s="51"/>
      <c r="J142" s="51" t="s">
        <v>3160</v>
      </c>
      <c r="K142" s="23">
        <v>1</v>
      </c>
      <c r="L142" s="49" t="s">
        <v>2116</v>
      </c>
      <c r="M142" s="52"/>
      <c r="N142" s="52" t="s">
        <v>2117</v>
      </c>
      <c r="O142" s="79"/>
      <c r="P142" s="68"/>
      <c r="Q142" s="68"/>
      <c r="R142" s="49"/>
      <c r="S142" s="53"/>
      <c r="T142" s="51"/>
      <c r="U142" s="51"/>
      <c r="V142" s="54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>
        <v>22</v>
      </c>
      <c r="AW142" s="51">
        <v>1221</v>
      </c>
      <c r="AX142" s="51">
        <v>3524</v>
      </c>
      <c r="AY142" s="51">
        <v>4654</v>
      </c>
      <c r="AZ142" s="51">
        <v>7282</v>
      </c>
      <c r="BA142" s="51">
        <v>8781</v>
      </c>
      <c r="BB142" s="51">
        <v>11350</v>
      </c>
      <c r="BC142" s="51">
        <v>13321</v>
      </c>
      <c r="BD142" s="51">
        <v>14698</v>
      </c>
      <c r="BE142" s="51">
        <v>15539</v>
      </c>
      <c r="BF142" s="51" t="s">
        <v>2118</v>
      </c>
      <c r="BG142" s="51" t="s">
        <v>2119</v>
      </c>
      <c r="BH142" s="51">
        <v>17173</v>
      </c>
      <c r="BI142" s="51">
        <v>19979</v>
      </c>
      <c r="BJ142" s="51" t="s">
        <v>2120</v>
      </c>
      <c r="BK142" s="51">
        <v>21453</v>
      </c>
      <c r="BL142" s="51" t="s">
        <v>2121</v>
      </c>
      <c r="BM142" s="51" t="s">
        <v>2122</v>
      </c>
      <c r="BN142" s="51">
        <v>22820</v>
      </c>
      <c r="BO142" s="51">
        <v>25526</v>
      </c>
      <c r="BP142" s="51" t="s">
        <v>2123</v>
      </c>
      <c r="BQ142" s="51" t="s">
        <v>2124</v>
      </c>
      <c r="BR142" s="51">
        <v>27327</v>
      </c>
      <c r="BS142" s="51" t="s">
        <v>2125</v>
      </c>
      <c r="BT142" s="51">
        <v>29075</v>
      </c>
      <c r="BU142" s="51">
        <v>32239</v>
      </c>
      <c r="BV142" s="51">
        <v>35317</v>
      </c>
      <c r="BW142" s="51" t="s">
        <v>2126</v>
      </c>
      <c r="BX142" s="51" t="s">
        <v>2127</v>
      </c>
      <c r="BY142" s="51">
        <v>38307</v>
      </c>
      <c r="BZ142" s="51"/>
      <c r="CA142" s="51"/>
      <c r="CB142" s="51" t="s">
        <v>2128</v>
      </c>
      <c r="CC142" s="51" t="s">
        <v>2129</v>
      </c>
      <c r="CD142" s="116" t="s">
        <v>2130</v>
      </c>
      <c r="CE142" s="54" t="s">
        <v>2131</v>
      </c>
    </row>
    <row r="143" spans="1:87" s="55" customFormat="1">
      <c r="A143" s="49"/>
      <c r="B143" s="50"/>
      <c r="C143" s="50"/>
      <c r="D143" s="110" t="s">
        <v>2132</v>
      </c>
      <c r="E143" s="51" t="s">
        <v>2133</v>
      </c>
      <c r="F143" s="49" t="s">
        <v>2134</v>
      </c>
      <c r="G143" s="51" t="s">
        <v>2135</v>
      </c>
      <c r="H143" s="51"/>
      <c r="I143" s="51"/>
      <c r="J143" s="122" t="s">
        <v>3158</v>
      </c>
      <c r="K143" s="23">
        <v>1</v>
      </c>
      <c r="L143" s="120" t="s">
        <v>61</v>
      </c>
      <c r="M143" s="52"/>
      <c r="N143" s="52" t="s">
        <v>2136</v>
      </c>
      <c r="O143" s="52"/>
      <c r="P143" s="49"/>
      <c r="Q143" s="49"/>
      <c r="R143" s="49"/>
      <c r="S143" s="53"/>
      <c r="T143" s="51"/>
      <c r="U143" s="51"/>
      <c r="V143" s="54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>
        <v>2027</v>
      </c>
      <c r="AR143" s="51">
        <v>6187</v>
      </c>
      <c r="AS143" s="51">
        <v>11539</v>
      </c>
      <c r="AT143" s="51">
        <v>19390</v>
      </c>
      <c r="AU143" s="51">
        <v>28364</v>
      </c>
      <c r="AV143" s="51">
        <v>35289</v>
      </c>
      <c r="AW143" s="51">
        <v>39719</v>
      </c>
      <c r="AX143" s="51">
        <v>48127</v>
      </c>
      <c r="AY143" s="51">
        <v>56537</v>
      </c>
      <c r="AZ143" s="51">
        <v>63228</v>
      </c>
      <c r="BA143" s="51">
        <v>73529</v>
      </c>
      <c r="BB143" s="51">
        <v>82319</v>
      </c>
      <c r="BC143" s="51">
        <v>89923</v>
      </c>
      <c r="BD143" s="51">
        <v>102578</v>
      </c>
      <c r="BE143" s="51">
        <v>107935</v>
      </c>
      <c r="BF143" s="51" t="s">
        <v>2137</v>
      </c>
      <c r="BG143" s="51" t="s">
        <v>2138</v>
      </c>
      <c r="BH143" s="51">
        <v>118248</v>
      </c>
      <c r="BI143" s="51">
        <v>128399</v>
      </c>
      <c r="BJ143" s="51" t="s">
        <v>2139</v>
      </c>
      <c r="BK143" s="51">
        <v>137042</v>
      </c>
      <c r="BL143" s="51" t="s">
        <v>2140</v>
      </c>
      <c r="BM143" s="51" t="s">
        <v>2141</v>
      </c>
      <c r="BN143" s="51">
        <v>143510</v>
      </c>
      <c r="BO143" s="51">
        <v>149472</v>
      </c>
      <c r="BP143" s="51" t="s">
        <v>2142</v>
      </c>
      <c r="BQ143" s="51" t="s">
        <v>2143</v>
      </c>
      <c r="BR143" s="51">
        <v>154954</v>
      </c>
      <c r="BS143" s="51" t="s">
        <v>2144</v>
      </c>
      <c r="BT143" s="51">
        <v>159843</v>
      </c>
      <c r="BU143" s="51">
        <v>165026</v>
      </c>
      <c r="BV143" s="51"/>
      <c r="BW143" s="51" t="s">
        <v>2145</v>
      </c>
      <c r="BX143" s="51" t="s">
        <v>2146</v>
      </c>
      <c r="BY143" s="51"/>
      <c r="BZ143" s="51"/>
      <c r="CA143" s="51"/>
      <c r="CB143" s="51"/>
      <c r="CC143" s="51"/>
      <c r="CD143" s="116" t="s">
        <v>1328</v>
      </c>
      <c r="CE143" s="54" t="s">
        <v>1906</v>
      </c>
    </row>
    <row r="144" spans="1:87" s="57" customFormat="1">
      <c r="A144" s="23"/>
      <c r="B144" s="56"/>
      <c r="C144" s="56"/>
      <c r="D144" s="112"/>
      <c r="E144" s="32" t="s">
        <v>2113</v>
      </c>
      <c r="F144" s="26" t="s">
        <v>2114</v>
      </c>
      <c r="G144" s="32" t="s">
        <v>2115</v>
      </c>
      <c r="H144" s="22"/>
      <c r="I144" s="22"/>
      <c r="J144" s="121" t="s">
        <v>3158</v>
      </c>
      <c r="K144" s="23">
        <v>1</v>
      </c>
      <c r="L144" s="26" t="s">
        <v>61</v>
      </c>
      <c r="M144" s="24"/>
      <c r="N144" s="24" t="s">
        <v>1830</v>
      </c>
      <c r="O144" s="24"/>
      <c r="P144" s="23"/>
      <c r="Q144" s="23"/>
      <c r="R144" s="23"/>
      <c r="S144" s="25"/>
      <c r="T144" s="22"/>
      <c r="U144" s="22"/>
      <c r="V144" s="39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>
        <v>165656</v>
      </c>
      <c r="CA144" s="22" t="s">
        <v>2147</v>
      </c>
      <c r="CB144" s="22"/>
      <c r="CC144" s="22"/>
      <c r="CD144" s="114" t="s">
        <v>594</v>
      </c>
      <c r="CE144" s="39" t="s">
        <v>2148</v>
      </c>
    </row>
    <row r="145" spans="1:83">
      <c r="A145" s="26"/>
      <c r="B145" s="21"/>
      <c r="C145" s="21"/>
      <c r="D145" s="110" t="s">
        <v>2149</v>
      </c>
      <c r="E145" s="32" t="s">
        <v>2133</v>
      </c>
      <c r="F145" s="26" t="s">
        <v>2134</v>
      </c>
      <c r="G145" s="32" t="s">
        <v>2135</v>
      </c>
      <c r="H145" s="32"/>
      <c r="I145" s="32"/>
      <c r="J145" s="121" t="s">
        <v>3158</v>
      </c>
      <c r="K145" s="23">
        <v>1</v>
      </c>
      <c r="L145" s="26" t="s">
        <v>61</v>
      </c>
      <c r="M145" s="33"/>
      <c r="N145" s="33" t="s">
        <v>2150</v>
      </c>
      <c r="O145" s="33"/>
      <c r="P145" s="26"/>
      <c r="Q145" s="26"/>
      <c r="R145" s="26"/>
      <c r="S145" s="47"/>
      <c r="T145" s="32"/>
      <c r="U145" s="32"/>
      <c r="V145" s="4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56964</v>
      </c>
      <c r="BV145" s="32">
        <v>62712</v>
      </c>
      <c r="BW145" s="32" t="s">
        <v>2145</v>
      </c>
      <c r="BX145" s="32"/>
      <c r="BY145" s="32">
        <v>66832</v>
      </c>
      <c r="BZ145" s="32">
        <v>72510</v>
      </c>
      <c r="CA145" s="32" t="s">
        <v>2151</v>
      </c>
      <c r="CB145" s="32" t="s">
        <v>2152</v>
      </c>
      <c r="CC145" s="32" t="s">
        <v>2153</v>
      </c>
      <c r="CD145" s="115" t="s">
        <v>556</v>
      </c>
      <c r="CE145" s="4" t="s">
        <v>2154</v>
      </c>
    </row>
    <row r="146" spans="1:83" s="57" customFormat="1">
      <c r="A146" s="23"/>
      <c r="B146" s="56"/>
      <c r="C146" s="56"/>
      <c r="D146" s="110" t="s">
        <v>2155</v>
      </c>
      <c r="E146" s="22" t="s">
        <v>2156</v>
      </c>
      <c r="F146" s="23" t="s">
        <v>2157</v>
      </c>
      <c r="G146" s="22" t="s">
        <v>2158</v>
      </c>
      <c r="H146" s="22"/>
      <c r="I146" s="22"/>
      <c r="J146" s="121" t="s">
        <v>3158</v>
      </c>
      <c r="K146" s="23">
        <v>1</v>
      </c>
      <c r="L146" s="26" t="s">
        <v>61</v>
      </c>
      <c r="M146" s="24"/>
      <c r="N146" s="24" t="s">
        <v>2159</v>
      </c>
      <c r="O146" s="24"/>
      <c r="P146" s="23"/>
      <c r="Q146" s="23"/>
      <c r="R146" s="23"/>
      <c r="S146" s="25"/>
      <c r="T146" s="22"/>
      <c r="U146" s="22"/>
      <c r="V146" s="39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>
        <v>3439</v>
      </c>
      <c r="AS146" s="22">
        <v>6681</v>
      </c>
      <c r="AT146" s="22">
        <v>12507</v>
      </c>
      <c r="AU146" s="22">
        <v>16097</v>
      </c>
      <c r="AV146" s="22">
        <v>22538</v>
      </c>
      <c r="AW146" s="22">
        <v>25078</v>
      </c>
      <c r="AX146" s="22">
        <v>34743</v>
      </c>
      <c r="AY146" s="22">
        <v>41429</v>
      </c>
      <c r="AZ146" s="22">
        <v>48789</v>
      </c>
      <c r="BA146" s="22">
        <v>55633</v>
      </c>
      <c r="BB146" s="22">
        <v>64255</v>
      </c>
      <c r="BC146" s="22">
        <v>69255</v>
      </c>
      <c r="BD146" s="22">
        <v>73110</v>
      </c>
      <c r="BE146" s="22">
        <v>75678</v>
      </c>
      <c r="BF146" s="22" t="s">
        <v>2160</v>
      </c>
      <c r="BG146" s="22" t="s">
        <v>2161</v>
      </c>
      <c r="BH146" s="22">
        <v>85435</v>
      </c>
      <c r="BI146" s="22">
        <v>92065</v>
      </c>
      <c r="BJ146" s="22" t="s">
        <v>2162</v>
      </c>
      <c r="BK146" s="22">
        <v>104462</v>
      </c>
      <c r="BL146" s="22" t="s">
        <v>2163</v>
      </c>
      <c r="BM146" s="22" t="s">
        <v>2164</v>
      </c>
      <c r="BN146" s="22">
        <v>109802</v>
      </c>
      <c r="BO146" s="22">
        <v>116840</v>
      </c>
      <c r="BP146" s="22" t="s">
        <v>2165</v>
      </c>
      <c r="BQ146" s="22" t="s">
        <v>2166</v>
      </c>
      <c r="BR146" s="22">
        <v>120131</v>
      </c>
      <c r="BS146" s="22" t="s">
        <v>2167</v>
      </c>
      <c r="BT146" s="22">
        <v>126553</v>
      </c>
      <c r="BU146" s="22">
        <v>133717</v>
      </c>
      <c r="BV146" s="22">
        <v>138382</v>
      </c>
      <c r="BW146" s="22" t="s">
        <v>2168</v>
      </c>
      <c r="BX146" s="22" t="s">
        <v>2169</v>
      </c>
      <c r="BY146" s="22">
        <v>142197</v>
      </c>
      <c r="BZ146" s="22">
        <v>146475</v>
      </c>
      <c r="CA146" s="22" t="s">
        <v>2170</v>
      </c>
      <c r="CB146" s="22" t="s">
        <v>2171</v>
      </c>
      <c r="CC146" s="22" t="s">
        <v>2172</v>
      </c>
      <c r="CD146" s="114" t="s">
        <v>556</v>
      </c>
      <c r="CE146" s="39" t="s">
        <v>2173</v>
      </c>
    </row>
    <row r="147" spans="1:83" s="55" customFormat="1">
      <c r="A147" s="49"/>
      <c r="B147" s="50"/>
      <c r="C147" s="50"/>
      <c r="D147" s="110" t="s">
        <v>2174</v>
      </c>
      <c r="E147" s="51" t="s">
        <v>2175</v>
      </c>
      <c r="F147" s="49" t="s">
        <v>2176</v>
      </c>
      <c r="G147" s="51" t="s">
        <v>2177</v>
      </c>
      <c r="H147" s="51"/>
      <c r="I147" s="51"/>
      <c r="J147" s="122" t="s">
        <v>3158</v>
      </c>
      <c r="K147" s="23">
        <v>1</v>
      </c>
      <c r="L147" s="120" t="s">
        <v>61</v>
      </c>
      <c r="M147" s="52"/>
      <c r="N147" s="52" t="s">
        <v>2178</v>
      </c>
      <c r="O147" s="52"/>
      <c r="P147" s="49"/>
      <c r="Q147" s="49"/>
      <c r="R147" s="49"/>
      <c r="S147" s="53"/>
      <c r="T147" s="51"/>
      <c r="U147" s="51"/>
      <c r="V147" s="53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>
        <v>3707</v>
      </c>
      <c r="AQ147" s="51">
        <v>16015</v>
      </c>
      <c r="AR147" s="51">
        <v>26547</v>
      </c>
      <c r="AS147" s="51">
        <v>2847</v>
      </c>
      <c r="AT147" s="51">
        <v>15198</v>
      </c>
      <c r="AU147" s="51">
        <v>27690</v>
      </c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116" t="s">
        <v>1200</v>
      </c>
      <c r="CE147" s="54" t="s">
        <v>2179</v>
      </c>
    </row>
    <row r="148" spans="1:83" s="57" customFormat="1">
      <c r="A148" s="23"/>
      <c r="B148" s="56"/>
      <c r="C148" s="56"/>
      <c r="D148" s="110" t="s">
        <v>2180</v>
      </c>
      <c r="E148" s="22" t="s">
        <v>2175</v>
      </c>
      <c r="F148" s="23" t="s">
        <v>2176</v>
      </c>
      <c r="G148" s="22" t="s">
        <v>2177</v>
      </c>
      <c r="H148" s="22"/>
      <c r="I148" s="22"/>
      <c r="J148" s="121" t="s">
        <v>3158</v>
      </c>
      <c r="K148" s="23">
        <v>1</v>
      </c>
      <c r="L148" s="26" t="s">
        <v>61</v>
      </c>
      <c r="M148" s="24"/>
      <c r="N148" s="24" t="s">
        <v>2181</v>
      </c>
      <c r="O148" s="24"/>
      <c r="P148" s="23"/>
      <c r="Q148" s="23"/>
      <c r="R148" s="23"/>
      <c r="S148" s="25"/>
      <c r="T148" s="22"/>
      <c r="U148" s="22"/>
      <c r="V148" s="25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>
        <v>33982</v>
      </c>
      <c r="AW148" s="22">
        <v>39255</v>
      </c>
      <c r="AX148" s="22">
        <v>48392</v>
      </c>
      <c r="AY148" s="22">
        <v>54352</v>
      </c>
      <c r="AZ148" s="22">
        <v>62294</v>
      </c>
      <c r="BA148" s="22">
        <v>71078</v>
      </c>
      <c r="BB148" s="22">
        <v>82625</v>
      </c>
      <c r="BC148" s="22">
        <v>87850</v>
      </c>
      <c r="BD148" s="22">
        <v>96026</v>
      </c>
      <c r="BE148" s="22">
        <v>105373</v>
      </c>
      <c r="BF148" s="22" t="s">
        <v>2182</v>
      </c>
      <c r="BG148" s="22" t="s">
        <v>2183</v>
      </c>
      <c r="BH148" s="22">
        <v>114235</v>
      </c>
      <c r="BI148" s="22">
        <v>122667</v>
      </c>
      <c r="BJ148" s="22" t="s">
        <v>2184</v>
      </c>
      <c r="BK148" s="22">
        <v>128973</v>
      </c>
      <c r="BL148" s="22" t="s">
        <v>2185</v>
      </c>
      <c r="BM148" s="22" t="s">
        <v>2186</v>
      </c>
      <c r="BN148" s="22">
        <v>134829</v>
      </c>
      <c r="BO148" s="22">
        <v>142981</v>
      </c>
      <c r="BP148" s="22" t="s">
        <v>2187</v>
      </c>
      <c r="BQ148" s="22" t="s">
        <v>2188</v>
      </c>
      <c r="BR148" s="22">
        <v>150260</v>
      </c>
      <c r="BS148" s="22" t="s">
        <v>2189</v>
      </c>
      <c r="BT148" s="22">
        <v>156155</v>
      </c>
      <c r="BU148" s="22">
        <v>166117</v>
      </c>
      <c r="BV148" s="22">
        <v>173380</v>
      </c>
      <c r="BW148" s="22" t="s">
        <v>2190</v>
      </c>
      <c r="BX148" s="22" t="s">
        <v>2191</v>
      </c>
      <c r="BY148" s="22">
        <v>181148</v>
      </c>
      <c r="BZ148" s="22">
        <v>187123</v>
      </c>
      <c r="CA148" s="22" t="s">
        <v>2192</v>
      </c>
      <c r="CB148" s="22" t="s">
        <v>2193</v>
      </c>
      <c r="CC148" s="22" t="s">
        <v>2194</v>
      </c>
      <c r="CD148" s="114" t="s">
        <v>594</v>
      </c>
      <c r="CE148" s="39"/>
    </row>
    <row r="149" spans="1:83" s="57" customFormat="1">
      <c r="A149" s="23"/>
      <c r="B149" s="56"/>
      <c r="C149" s="56"/>
      <c r="D149" s="110" t="s">
        <v>2195</v>
      </c>
      <c r="E149" s="22" t="s">
        <v>2196</v>
      </c>
      <c r="F149" s="23" t="s">
        <v>2197</v>
      </c>
      <c r="G149" s="22" t="s">
        <v>2198</v>
      </c>
      <c r="H149" s="22"/>
      <c r="I149" s="22"/>
      <c r="J149" s="121" t="s">
        <v>3158</v>
      </c>
      <c r="K149" s="23">
        <v>1</v>
      </c>
      <c r="L149" s="26" t="s">
        <v>61</v>
      </c>
      <c r="M149" s="24"/>
      <c r="N149" s="24" t="s">
        <v>2199</v>
      </c>
      <c r="O149" s="24"/>
      <c r="P149" s="23"/>
      <c r="Q149" s="23"/>
      <c r="R149" s="23"/>
      <c r="S149" s="25"/>
      <c r="T149" s="22"/>
      <c r="U149" s="22"/>
      <c r="V149" s="25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>
        <v>1870</v>
      </c>
      <c r="AS149" s="22">
        <v>5965</v>
      </c>
      <c r="AT149" s="22">
        <v>9682</v>
      </c>
      <c r="AU149" s="22">
        <v>11755</v>
      </c>
      <c r="AV149" s="22">
        <v>14830</v>
      </c>
      <c r="AW149" s="22">
        <v>16334</v>
      </c>
      <c r="AX149" s="22">
        <v>19394</v>
      </c>
      <c r="AY149" s="22">
        <v>23149</v>
      </c>
      <c r="AZ149" s="22">
        <v>26355</v>
      </c>
      <c r="BA149" s="22">
        <v>29708</v>
      </c>
      <c r="BB149" s="22">
        <v>34457</v>
      </c>
      <c r="BC149" s="22">
        <v>36458</v>
      </c>
      <c r="BD149" s="22">
        <v>38301</v>
      </c>
      <c r="BE149" s="22">
        <v>39138</v>
      </c>
      <c r="BF149" s="22" t="s">
        <v>2200</v>
      </c>
      <c r="BG149" s="22" t="s">
        <v>2201</v>
      </c>
      <c r="BH149" s="22">
        <v>42835</v>
      </c>
      <c r="BI149" s="22">
        <v>46127</v>
      </c>
      <c r="BJ149" s="22" t="s">
        <v>2202</v>
      </c>
      <c r="BK149" s="22">
        <v>47335</v>
      </c>
      <c r="BL149" s="22" t="s">
        <v>2203</v>
      </c>
      <c r="BM149" s="22" t="s">
        <v>2204</v>
      </c>
      <c r="BN149" s="22">
        <v>49843</v>
      </c>
      <c r="BO149" s="22">
        <v>50862</v>
      </c>
      <c r="BP149" s="22" t="s">
        <v>2205</v>
      </c>
      <c r="BQ149" s="22" t="s">
        <v>2206</v>
      </c>
      <c r="BR149" s="22">
        <v>52730</v>
      </c>
      <c r="BS149" s="22" t="s">
        <v>2207</v>
      </c>
      <c r="BT149" s="22">
        <v>54540</v>
      </c>
      <c r="BU149" s="22">
        <v>56826</v>
      </c>
      <c r="BV149" s="22">
        <v>58548</v>
      </c>
      <c r="BW149" s="22" t="s">
        <v>2208</v>
      </c>
      <c r="BX149" s="22" t="s">
        <v>2209</v>
      </c>
      <c r="BY149" s="22">
        <v>60254</v>
      </c>
      <c r="BZ149" s="22">
        <v>61932</v>
      </c>
      <c r="CA149" s="22" t="s">
        <v>2210</v>
      </c>
      <c r="CB149" s="22" t="s">
        <v>2211</v>
      </c>
      <c r="CC149" s="22" t="s">
        <v>2212</v>
      </c>
      <c r="CD149" s="114" t="s">
        <v>456</v>
      </c>
      <c r="CE149" s="39" t="s">
        <v>2213</v>
      </c>
    </row>
    <row r="150" spans="1:83">
      <c r="A150" s="26"/>
      <c r="B150" s="21"/>
      <c r="C150" s="21"/>
      <c r="D150" s="110" t="s">
        <v>2214</v>
      </c>
      <c r="E150" s="32" t="s">
        <v>2215</v>
      </c>
      <c r="F150" s="26" t="s">
        <v>2216</v>
      </c>
      <c r="G150" s="32" t="s">
        <v>2217</v>
      </c>
      <c r="H150" s="32"/>
      <c r="I150" s="32"/>
      <c r="J150" s="121" t="s">
        <v>3158</v>
      </c>
      <c r="K150" s="23">
        <v>1</v>
      </c>
      <c r="L150" s="26" t="s">
        <v>61</v>
      </c>
      <c r="M150" s="33"/>
      <c r="N150" s="33" t="s">
        <v>2218</v>
      </c>
      <c r="O150" s="33"/>
      <c r="P150" s="26"/>
      <c r="Q150" s="26"/>
      <c r="R150" s="26"/>
      <c r="S150" s="35"/>
      <c r="T150" s="32"/>
      <c r="U150" s="32"/>
      <c r="V150" s="35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>
        <v>1841</v>
      </c>
      <c r="AL150" s="32">
        <v>4236</v>
      </c>
      <c r="AM150" s="32">
        <v>5782</v>
      </c>
      <c r="AN150" s="32">
        <v>0</v>
      </c>
      <c r="AO150" s="32">
        <v>1083</v>
      </c>
      <c r="AP150" s="32">
        <v>2924</v>
      </c>
      <c r="AQ150" s="32">
        <v>4688</v>
      </c>
      <c r="AR150" s="32">
        <v>5844</v>
      </c>
      <c r="AS150" s="32">
        <v>7343</v>
      </c>
      <c r="AT150" s="32">
        <v>9194</v>
      </c>
      <c r="AU150" s="32">
        <v>10967</v>
      </c>
      <c r="AV150" s="32">
        <v>12477</v>
      </c>
      <c r="AW150" s="32">
        <v>14132</v>
      </c>
      <c r="AX150" s="32">
        <v>17165</v>
      </c>
      <c r="AY150" s="32">
        <v>20098</v>
      </c>
      <c r="AZ150" s="32">
        <v>21962</v>
      </c>
      <c r="BA150" s="32">
        <v>24182</v>
      </c>
      <c r="BB150" s="32">
        <v>26518</v>
      </c>
      <c r="BC150" s="32">
        <v>28864</v>
      </c>
      <c r="BD150" s="32">
        <v>30362</v>
      </c>
      <c r="BE150" s="32">
        <v>31207</v>
      </c>
      <c r="BF150" s="32" t="s">
        <v>2219</v>
      </c>
      <c r="BG150" s="32" t="s">
        <v>2220</v>
      </c>
      <c r="BH150" s="32">
        <v>33351</v>
      </c>
      <c r="BI150" s="32">
        <v>37894</v>
      </c>
      <c r="BJ150" s="32" t="s">
        <v>2221</v>
      </c>
      <c r="BK150" s="32">
        <v>39694</v>
      </c>
      <c r="BL150" s="32" t="s">
        <v>2222</v>
      </c>
      <c r="BM150" s="32" t="s">
        <v>2223</v>
      </c>
      <c r="BN150" s="32">
        <v>40650</v>
      </c>
      <c r="BO150" s="32">
        <v>41950</v>
      </c>
      <c r="BP150" s="32" t="s">
        <v>2224</v>
      </c>
      <c r="BQ150" s="32" t="s">
        <v>2225</v>
      </c>
      <c r="BR150" s="32">
        <v>44096</v>
      </c>
      <c r="BS150" s="32" t="s">
        <v>2226</v>
      </c>
      <c r="BT150" s="32">
        <v>46475</v>
      </c>
      <c r="BU150" s="32">
        <v>50784</v>
      </c>
      <c r="BV150" s="32">
        <v>52653</v>
      </c>
      <c r="BW150" s="32" t="s">
        <v>2227</v>
      </c>
      <c r="BX150" s="32" t="s">
        <v>2228</v>
      </c>
      <c r="BY150" s="32">
        <v>55128</v>
      </c>
      <c r="BZ150" s="32">
        <v>57248</v>
      </c>
      <c r="CA150" s="32" t="s">
        <v>2229</v>
      </c>
      <c r="CB150" s="32" t="s">
        <v>2230</v>
      </c>
      <c r="CC150" s="32" t="s">
        <v>2231</v>
      </c>
      <c r="CD150" s="115" t="s">
        <v>556</v>
      </c>
      <c r="CE150" s="4" t="s">
        <v>2232</v>
      </c>
    </row>
    <row r="151" spans="1:83">
      <c r="A151" s="26">
        <v>227</v>
      </c>
      <c r="B151" s="21" t="s">
        <v>1001</v>
      </c>
      <c r="C151" s="21"/>
      <c r="D151" s="110" t="s">
        <v>2233</v>
      </c>
      <c r="E151" s="32" t="s">
        <v>2234</v>
      </c>
      <c r="F151" s="26" t="s">
        <v>2235</v>
      </c>
      <c r="G151" s="32" t="s">
        <v>2236</v>
      </c>
      <c r="H151" s="32" t="s">
        <v>2237</v>
      </c>
      <c r="I151" s="32"/>
      <c r="J151" s="32" t="s">
        <v>2605</v>
      </c>
      <c r="K151" s="23">
        <v>1</v>
      </c>
      <c r="L151" s="26" t="s">
        <v>3166</v>
      </c>
      <c r="M151" s="33"/>
      <c r="N151" s="33">
        <v>2114381</v>
      </c>
      <c r="O151" s="33"/>
      <c r="P151" s="26"/>
      <c r="Q151" s="26">
        <v>48506</v>
      </c>
      <c r="R151" s="26"/>
      <c r="S151" s="35"/>
      <c r="T151" s="32">
        <v>74775</v>
      </c>
      <c r="U151" s="32">
        <v>75152</v>
      </c>
      <c r="V151" s="35">
        <v>75355</v>
      </c>
      <c r="W151" s="32">
        <v>75605</v>
      </c>
      <c r="X151" s="32">
        <v>76139</v>
      </c>
      <c r="Y151" s="32">
        <v>76261</v>
      </c>
      <c r="Z151" s="32">
        <v>76448</v>
      </c>
      <c r="AA151" s="32">
        <v>76681</v>
      </c>
      <c r="AB151" s="32">
        <v>76790</v>
      </c>
      <c r="AC151" s="32">
        <v>76961</v>
      </c>
      <c r="AD151" s="32">
        <v>77244</v>
      </c>
      <c r="AE151" s="32">
        <v>77542</v>
      </c>
      <c r="AF151" s="32">
        <v>77773</v>
      </c>
      <c r="AG151" s="32">
        <v>78058</v>
      </c>
      <c r="AH151" s="32">
        <v>78276</v>
      </c>
      <c r="AI151" s="32">
        <v>78486</v>
      </c>
      <c r="AJ151" s="32">
        <v>78636</v>
      </c>
      <c r="AK151" s="32">
        <v>78950</v>
      </c>
      <c r="AL151" s="32">
        <v>79353</v>
      </c>
      <c r="AM151" s="32">
        <v>80109</v>
      </c>
      <c r="AN151" s="32">
        <v>80523</v>
      </c>
      <c r="AO151" s="32">
        <v>80897</v>
      </c>
      <c r="AP151" s="32">
        <v>81343</v>
      </c>
      <c r="AQ151" s="32">
        <v>81775</v>
      </c>
      <c r="AR151" s="32">
        <v>82228</v>
      </c>
      <c r="AS151" s="32">
        <v>82555</v>
      </c>
      <c r="AT151" s="32">
        <v>82755</v>
      </c>
      <c r="AU151" s="32">
        <v>83145</v>
      </c>
      <c r="AV151" s="32">
        <v>83519</v>
      </c>
      <c r="AW151" s="32">
        <v>83937</v>
      </c>
      <c r="AX151" s="32">
        <v>84556</v>
      </c>
      <c r="AY151" s="32">
        <v>84818</v>
      </c>
      <c r="AZ151" s="32">
        <v>85112</v>
      </c>
      <c r="BA151" s="32">
        <v>85579</v>
      </c>
      <c r="BB151" s="32">
        <v>85954</v>
      </c>
      <c r="BC151" s="32">
        <v>86190</v>
      </c>
      <c r="BD151" s="32">
        <v>86478</v>
      </c>
      <c r="BE151" s="32">
        <v>86618</v>
      </c>
      <c r="BF151" s="32" t="s">
        <v>2238</v>
      </c>
      <c r="BG151" s="32" t="s">
        <v>2239</v>
      </c>
      <c r="BH151" s="32">
        <v>86859</v>
      </c>
      <c r="BI151" s="32">
        <v>87242</v>
      </c>
      <c r="BJ151" s="32" t="s">
        <v>2240</v>
      </c>
      <c r="BK151" s="32">
        <v>87386</v>
      </c>
      <c r="BL151" s="32" t="s">
        <v>2241</v>
      </c>
      <c r="BM151" s="32" t="s">
        <v>2242</v>
      </c>
      <c r="BN151" s="32">
        <v>87608</v>
      </c>
      <c r="BO151" s="32">
        <v>87800</v>
      </c>
      <c r="BP151" s="32" t="s">
        <v>2243</v>
      </c>
      <c r="BQ151" s="32" t="s">
        <v>2244</v>
      </c>
      <c r="BR151" s="32">
        <v>88142</v>
      </c>
      <c r="BS151" s="32" t="s">
        <v>2245</v>
      </c>
      <c r="BT151" s="32">
        <v>88438</v>
      </c>
      <c r="BU151" s="32">
        <v>88806</v>
      </c>
      <c r="BV151" s="32">
        <v>89141</v>
      </c>
      <c r="BW151" s="32" t="s">
        <v>2246</v>
      </c>
      <c r="BX151" s="32" t="s">
        <v>2247</v>
      </c>
      <c r="BY151" s="32">
        <v>89475</v>
      </c>
      <c r="BZ151" s="32">
        <v>89731</v>
      </c>
      <c r="CA151" s="32" t="s">
        <v>2248</v>
      </c>
      <c r="CB151" s="32" t="s">
        <v>2249</v>
      </c>
      <c r="CC151" s="32" t="s">
        <v>2250</v>
      </c>
      <c r="CD151" s="115" t="s">
        <v>619</v>
      </c>
      <c r="CE151" s="4"/>
    </row>
    <row r="152" spans="1:83">
      <c r="A152" s="26">
        <v>228</v>
      </c>
      <c r="B152" s="21" t="s">
        <v>1001</v>
      </c>
      <c r="C152" s="21"/>
      <c r="D152" s="110" t="s">
        <v>2251</v>
      </c>
      <c r="E152" s="32" t="s">
        <v>2234</v>
      </c>
      <c r="F152" s="26" t="s">
        <v>2235</v>
      </c>
      <c r="G152" s="32" t="s">
        <v>2236</v>
      </c>
      <c r="H152" s="32" t="s">
        <v>2237</v>
      </c>
      <c r="I152" s="32"/>
      <c r="J152" s="121" t="s">
        <v>3158</v>
      </c>
      <c r="K152" s="23">
        <v>1</v>
      </c>
      <c r="L152" s="26" t="s">
        <v>599</v>
      </c>
      <c r="M152" s="33"/>
      <c r="N152" s="33" t="s">
        <v>2252</v>
      </c>
      <c r="O152" s="33"/>
      <c r="P152" s="26">
        <v>24244</v>
      </c>
      <c r="Q152" s="26"/>
      <c r="R152" s="26"/>
      <c r="S152" s="35"/>
      <c r="T152" s="32">
        <v>28502</v>
      </c>
      <c r="U152" s="32">
        <v>29236</v>
      </c>
      <c r="V152" s="35">
        <v>29649</v>
      </c>
      <c r="W152" s="32">
        <v>1001</v>
      </c>
      <c r="X152" s="32">
        <v>1598</v>
      </c>
      <c r="Y152" s="32">
        <v>1794</v>
      </c>
      <c r="Z152" s="32">
        <v>2157</v>
      </c>
      <c r="AA152" s="32">
        <v>2486</v>
      </c>
      <c r="AB152" s="32">
        <v>2754</v>
      </c>
      <c r="AC152" s="32">
        <v>3082</v>
      </c>
      <c r="AD152" s="32">
        <v>3290</v>
      </c>
      <c r="AE152" s="32">
        <v>3861</v>
      </c>
      <c r="AF152" s="32">
        <v>145</v>
      </c>
      <c r="AG152" s="32">
        <v>434</v>
      </c>
      <c r="AH152" s="32">
        <v>645</v>
      </c>
      <c r="AI152" s="32">
        <v>1244</v>
      </c>
      <c r="AJ152" s="32">
        <v>1529</v>
      </c>
      <c r="AK152" s="32">
        <v>2026</v>
      </c>
      <c r="AL152" s="32">
        <v>2412</v>
      </c>
      <c r="AM152" s="32">
        <v>3726</v>
      </c>
      <c r="AN152" s="32">
        <v>53</v>
      </c>
      <c r="AO152" s="32">
        <v>461</v>
      </c>
      <c r="AP152" s="32">
        <v>988</v>
      </c>
      <c r="AQ152" s="32">
        <v>1277</v>
      </c>
      <c r="AR152" s="32">
        <v>33</v>
      </c>
      <c r="AS152" s="32">
        <v>404</v>
      </c>
      <c r="AT152" s="32">
        <v>770</v>
      </c>
      <c r="AU152" s="32">
        <v>1342</v>
      </c>
      <c r="AV152" s="32">
        <v>1985</v>
      </c>
      <c r="AW152" s="32">
        <v>2315</v>
      </c>
      <c r="AX152" s="32">
        <v>2564</v>
      </c>
      <c r="AY152" s="32">
        <v>2827</v>
      </c>
      <c r="AZ152" s="32">
        <v>3</v>
      </c>
      <c r="BA152" s="32">
        <v>233</v>
      </c>
      <c r="BB152" s="32">
        <v>492</v>
      </c>
      <c r="BC152" s="32">
        <v>607</v>
      </c>
      <c r="BD152" s="32">
        <v>766</v>
      </c>
      <c r="BE152" s="32">
        <v>1260</v>
      </c>
      <c r="BF152" s="32" t="s">
        <v>2253</v>
      </c>
      <c r="BG152" s="32" t="s">
        <v>2254</v>
      </c>
      <c r="BH152" s="32">
        <v>2033</v>
      </c>
      <c r="BI152" s="32">
        <v>2260</v>
      </c>
      <c r="BJ152" s="32" t="s">
        <v>2255</v>
      </c>
      <c r="BK152" s="32">
        <v>2315</v>
      </c>
      <c r="BL152" s="32" t="s">
        <v>2256</v>
      </c>
      <c r="BM152" s="32" t="s">
        <v>2257</v>
      </c>
      <c r="BN152" s="32">
        <v>2459</v>
      </c>
      <c r="BO152" s="32">
        <v>2523</v>
      </c>
      <c r="BP152" s="32" t="s">
        <v>2258</v>
      </c>
      <c r="BQ152" s="32" t="s">
        <v>2259</v>
      </c>
      <c r="BR152" s="32">
        <v>2610</v>
      </c>
      <c r="BS152" s="32" t="s">
        <v>2260</v>
      </c>
      <c r="BT152" s="32">
        <v>2737</v>
      </c>
      <c r="BU152" s="32">
        <v>2808</v>
      </c>
      <c r="BV152" s="32">
        <v>2866</v>
      </c>
      <c r="BW152" s="32" t="s">
        <v>2261</v>
      </c>
      <c r="BX152" s="32" t="s">
        <v>2262</v>
      </c>
      <c r="BY152" s="32">
        <v>2994</v>
      </c>
      <c r="BZ152" s="32">
        <v>3084</v>
      </c>
      <c r="CA152" s="32" t="s">
        <v>2263</v>
      </c>
      <c r="CB152" s="32" t="s">
        <v>2264</v>
      </c>
      <c r="CC152" s="32" t="s">
        <v>2265</v>
      </c>
      <c r="CD152" s="115" t="s">
        <v>619</v>
      </c>
      <c r="CE152" s="4" t="s">
        <v>2266</v>
      </c>
    </row>
    <row r="153" spans="1:83">
      <c r="A153" s="26"/>
      <c r="B153" s="80"/>
      <c r="C153" s="80"/>
      <c r="D153" s="110" t="s">
        <v>2267</v>
      </c>
      <c r="E153" s="32" t="s">
        <v>2268</v>
      </c>
      <c r="F153" s="26" t="s">
        <v>2269</v>
      </c>
      <c r="G153" s="32" t="s">
        <v>1819</v>
      </c>
      <c r="H153" s="81"/>
      <c r="I153" s="81"/>
      <c r="J153" s="121" t="s">
        <v>3158</v>
      </c>
      <c r="K153" s="23">
        <v>1</v>
      </c>
      <c r="L153" s="26" t="s">
        <v>61</v>
      </c>
      <c r="M153" s="5"/>
      <c r="N153" s="82" t="s">
        <v>2270</v>
      </c>
      <c r="O153" s="82"/>
      <c r="P153" s="83"/>
      <c r="Q153" s="83"/>
      <c r="R153" s="83"/>
      <c r="S153" s="35"/>
      <c r="T153" s="32"/>
      <c r="U153" s="32"/>
      <c r="V153" s="35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>
        <v>72</v>
      </c>
      <c r="AR153" s="32">
        <v>743</v>
      </c>
      <c r="AS153" s="32">
        <v>1702</v>
      </c>
      <c r="AT153" s="32">
        <v>2527</v>
      </c>
      <c r="AU153" s="32">
        <v>3626</v>
      </c>
      <c r="AV153" s="32">
        <v>4200</v>
      </c>
      <c r="AW153" s="32">
        <v>4515</v>
      </c>
      <c r="AX153" s="32">
        <v>5426</v>
      </c>
      <c r="AY153" s="32">
        <v>6809</v>
      </c>
      <c r="AZ153" s="32">
        <v>7966</v>
      </c>
      <c r="BA153" s="32">
        <v>8954</v>
      </c>
      <c r="BB153" s="32">
        <v>9358</v>
      </c>
      <c r="BC153" s="32">
        <v>9823</v>
      </c>
      <c r="BD153" s="32">
        <v>10529</v>
      </c>
      <c r="BE153" s="32">
        <v>11212</v>
      </c>
      <c r="BF153" s="32" t="s">
        <v>2271</v>
      </c>
      <c r="BG153" s="32" t="s">
        <v>2272</v>
      </c>
      <c r="BH153" s="32">
        <v>12549</v>
      </c>
      <c r="BI153" s="32">
        <v>13470</v>
      </c>
      <c r="BJ153" s="32" t="s">
        <v>2273</v>
      </c>
      <c r="BK153" s="32">
        <v>13883</v>
      </c>
      <c r="BL153" s="32" t="s">
        <v>2274</v>
      </c>
      <c r="BM153" s="32" t="s">
        <v>2275</v>
      </c>
      <c r="BN153" s="32">
        <v>14603</v>
      </c>
      <c r="BO153" s="32">
        <v>15529</v>
      </c>
      <c r="BP153" s="32" t="s">
        <v>2276</v>
      </c>
      <c r="BQ153" s="32" t="s">
        <v>2277</v>
      </c>
      <c r="BR153" s="32">
        <v>16092</v>
      </c>
      <c r="BS153" s="32" t="s">
        <v>2278</v>
      </c>
      <c r="BT153" s="32">
        <v>16477</v>
      </c>
      <c r="BU153" s="32">
        <v>16990</v>
      </c>
      <c r="BV153" s="32">
        <v>17794</v>
      </c>
      <c r="BW153" s="32" t="s">
        <v>2279</v>
      </c>
      <c r="BX153" s="32" t="s">
        <v>2280</v>
      </c>
      <c r="BY153" s="32">
        <v>18160</v>
      </c>
      <c r="BZ153" s="32">
        <v>18402</v>
      </c>
      <c r="CA153" s="32" t="s">
        <v>2281</v>
      </c>
      <c r="CB153" s="32" t="s">
        <v>2282</v>
      </c>
      <c r="CC153" s="32" t="s">
        <v>2283</v>
      </c>
      <c r="CD153" s="115" t="s">
        <v>556</v>
      </c>
      <c r="CE153" s="4" t="s">
        <v>1906</v>
      </c>
    </row>
    <row r="154" spans="1:83">
      <c r="A154" s="26"/>
      <c r="B154" s="80"/>
      <c r="C154" s="80"/>
      <c r="D154" s="110" t="s">
        <v>2284</v>
      </c>
      <c r="E154" s="32" t="s">
        <v>2285</v>
      </c>
      <c r="F154" s="26" t="s">
        <v>2286</v>
      </c>
      <c r="G154" s="32" t="s">
        <v>2287</v>
      </c>
      <c r="H154" s="81"/>
      <c r="I154" s="81"/>
      <c r="J154" s="121" t="s">
        <v>3158</v>
      </c>
      <c r="K154" s="23">
        <v>1</v>
      </c>
      <c r="L154" s="26" t="s">
        <v>61</v>
      </c>
      <c r="M154" s="5"/>
      <c r="N154" s="82" t="s">
        <v>2288</v>
      </c>
      <c r="O154" s="82"/>
      <c r="P154" s="83"/>
      <c r="Q154" s="83"/>
      <c r="R154" s="83"/>
      <c r="S154" s="35"/>
      <c r="T154" s="32"/>
      <c r="U154" s="32"/>
      <c r="V154" s="35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>
        <v>1985</v>
      </c>
      <c r="AO154" s="32">
        <v>4763</v>
      </c>
      <c r="AP154" s="32">
        <v>8700</v>
      </c>
      <c r="AQ154" s="32">
        <v>10198</v>
      </c>
      <c r="AR154" s="32">
        <v>12446</v>
      </c>
      <c r="AS154" s="32">
        <v>21304</v>
      </c>
      <c r="AT154" s="32">
        <v>30991</v>
      </c>
      <c r="AU154" s="32">
        <v>39132</v>
      </c>
      <c r="AV154" s="32">
        <v>42871</v>
      </c>
      <c r="AW154" s="32">
        <v>44013</v>
      </c>
      <c r="AX154" s="32">
        <v>50213</v>
      </c>
      <c r="AY154" s="32">
        <v>55821</v>
      </c>
      <c r="AZ154" s="32">
        <v>59409</v>
      </c>
      <c r="BA154" s="32">
        <v>63310</v>
      </c>
      <c r="BB154" s="32">
        <v>68310</v>
      </c>
      <c r="BC154" s="32">
        <v>69484</v>
      </c>
      <c r="BD154" s="32">
        <v>69714</v>
      </c>
      <c r="BE154" s="32">
        <v>69920</v>
      </c>
      <c r="BF154" s="32" t="s">
        <v>2289</v>
      </c>
      <c r="BG154" s="32" t="s">
        <v>2290</v>
      </c>
      <c r="BH154" s="32">
        <v>73872</v>
      </c>
      <c r="BI154" s="32">
        <v>83743</v>
      </c>
      <c r="BJ154" s="32" t="s">
        <v>2291</v>
      </c>
      <c r="BK154" s="32">
        <v>86290</v>
      </c>
      <c r="BL154" s="32" t="s">
        <v>2292</v>
      </c>
      <c r="BM154" s="32" t="s">
        <v>2293</v>
      </c>
      <c r="BN154" s="32">
        <v>87648</v>
      </c>
      <c r="BO154" s="32">
        <v>94685</v>
      </c>
      <c r="BP154" s="32" t="s">
        <v>2294</v>
      </c>
      <c r="BQ154" s="32" t="s">
        <v>2295</v>
      </c>
      <c r="BR154" s="32">
        <v>97978</v>
      </c>
      <c r="BS154" s="32" t="s">
        <v>2296</v>
      </c>
      <c r="BT154" s="32">
        <v>100899</v>
      </c>
      <c r="BU154" s="32">
        <v>103880</v>
      </c>
      <c r="BV154" s="32">
        <v>106730</v>
      </c>
      <c r="BW154" s="32" t="s">
        <v>2297</v>
      </c>
      <c r="BX154" s="32" t="s">
        <v>2298</v>
      </c>
      <c r="BY154" s="32">
        <v>112188</v>
      </c>
      <c r="BZ154" s="32">
        <v>115434</v>
      </c>
      <c r="CA154" s="32" t="s">
        <v>2299</v>
      </c>
      <c r="CB154" s="32" t="s">
        <v>2300</v>
      </c>
      <c r="CC154" s="32" t="s">
        <v>2301</v>
      </c>
      <c r="CD154" s="115" t="s">
        <v>556</v>
      </c>
      <c r="CE154" s="4" t="s">
        <v>2302</v>
      </c>
    </row>
    <row r="155" spans="1:83" s="55" customFormat="1">
      <c r="A155" s="49">
        <v>232</v>
      </c>
      <c r="B155" s="84" t="s">
        <v>1001</v>
      </c>
      <c r="C155" s="84"/>
      <c r="D155" s="110" t="s">
        <v>2303</v>
      </c>
      <c r="E155" s="85" t="s">
        <v>2304</v>
      </c>
      <c r="F155" s="86" t="s">
        <v>2305</v>
      </c>
      <c r="G155" s="85" t="s">
        <v>2306</v>
      </c>
      <c r="H155" s="85" t="s">
        <v>2307</v>
      </c>
      <c r="I155" s="86" t="s">
        <v>2308</v>
      </c>
      <c r="J155" s="121" t="s">
        <v>3158</v>
      </c>
      <c r="K155" s="23">
        <v>1</v>
      </c>
      <c r="L155" s="49" t="s">
        <v>2309</v>
      </c>
      <c r="N155" s="87" t="s">
        <v>2310</v>
      </c>
      <c r="O155" s="88"/>
      <c r="P155" s="86">
        <v>6707</v>
      </c>
      <c r="Q155" s="86">
        <v>9580</v>
      </c>
      <c r="R155" s="86">
        <v>12770</v>
      </c>
      <c r="S155" s="53"/>
      <c r="T155" s="51">
        <v>22460</v>
      </c>
      <c r="U155" s="51">
        <v>27103</v>
      </c>
      <c r="V155" s="53">
        <v>33340</v>
      </c>
      <c r="W155" s="51"/>
      <c r="X155" s="51"/>
      <c r="Y155" s="51"/>
      <c r="Z155" s="51">
        <v>17624</v>
      </c>
      <c r="AA155" s="51">
        <v>27016</v>
      </c>
      <c r="AB155" s="51">
        <v>39030</v>
      </c>
      <c r="AC155" s="51">
        <v>51362</v>
      </c>
      <c r="AD155" s="51">
        <v>59056</v>
      </c>
      <c r="AE155" s="51">
        <v>70546</v>
      </c>
      <c r="AF155" s="51">
        <v>83881</v>
      </c>
      <c r="AG155" s="51">
        <v>93955</v>
      </c>
      <c r="AH155" s="51">
        <v>107251</v>
      </c>
      <c r="AI155" s="51">
        <v>118532</v>
      </c>
      <c r="AJ155" s="51">
        <v>132019</v>
      </c>
      <c r="AK155" s="51">
        <v>152708</v>
      </c>
      <c r="AL155" s="51">
        <v>164284</v>
      </c>
      <c r="AM155" s="51">
        <v>176678</v>
      </c>
      <c r="AN155" s="51">
        <v>194357</v>
      </c>
      <c r="AO155" s="51">
        <v>205382</v>
      </c>
      <c r="AP155" s="51">
        <v>218695</v>
      </c>
      <c r="AQ155" s="51">
        <v>228847</v>
      </c>
      <c r="AR155" s="51">
        <v>239896</v>
      </c>
      <c r="AS155" s="51">
        <v>248347</v>
      </c>
      <c r="AT155" s="51">
        <v>258871</v>
      </c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116" t="s">
        <v>2311</v>
      </c>
      <c r="CE155" s="54" t="s">
        <v>887</v>
      </c>
    </row>
    <row r="156" spans="1:83" s="55" customFormat="1">
      <c r="A156" s="49"/>
      <c r="B156" s="84"/>
      <c r="C156" s="84"/>
      <c r="D156" s="110" t="s">
        <v>2312</v>
      </c>
      <c r="E156" s="85" t="s">
        <v>2304</v>
      </c>
      <c r="F156" s="86" t="s">
        <v>2305</v>
      </c>
      <c r="G156" s="85" t="s">
        <v>2306</v>
      </c>
      <c r="H156" s="85"/>
      <c r="I156" s="86"/>
      <c r="J156" s="122" t="s">
        <v>3158</v>
      </c>
      <c r="K156" s="23">
        <v>1</v>
      </c>
      <c r="L156" s="120" t="s">
        <v>61</v>
      </c>
      <c r="N156" s="87" t="s">
        <v>2313</v>
      </c>
      <c r="O156" s="88"/>
      <c r="P156" s="86"/>
      <c r="Q156" s="86"/>
      <c r="R156" s="86"/>
      <c r="S156" s="53"/>
      <c r="T156" s="51"/>
      <c r="U156" s="51"/>
      <c r="V156" s="53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>
        <v>10251</v>
      </c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116" t="s">
        <v>2314</v>
      </c>
      <c r="CE156" s="54" t="s">
        <v>2315</v>
      </c>
    </row>
    <row r="157" spans="1:83" s="55" customFormat="1">
      <c r="A157" s="49"/>
      <c r="B157" s="84"/>
      <c r="C157" s="84"/>
      <c r="D157" s="110" t="s">
        <v>2316</v>
      </c>
      <c r="E157" s="85" t="s">
        <v>2304</v>
      </c>
      <c r="F157" s="86" t="s">
        <v>2305</v>
      </c>
      <c r="G157" s="85" t="s">
        <v>2306</v>
      </c>
      <c r="H157" s="85"/>
      <c r="I157" s="86"/>
      <c r="J157" s="121" t="s">
        <v>3158</v>
      </c>
      <c r="K157" s="23">
        <v>1</v>
      </c>
      <c r="L157" s="26" t="s">
        <v>3156</v>
      </c>
      <c r="N157" s="87" t="s">
        <v>2317</v>
      </c>
      <c r="O157" s="88"/>
      <c r="P157" s="86"/>
      <c r="Q157" s="86"/>
      <c r="R157" s="86"/>
      <c r="S157" s="53"/>
      <c r="T157" s="51"/>
      <c r="U157" s="51"/>
      <c r="V157" s="53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>
        <v>837659</v>
      </c>
      <c r="AV157" s="51">
        <v>841707</v>
      </c>
      <c r="AW157" s="51">
        <v>850557</v>
      </c>
      <c r="AX157" s="51">
        <v>859763</v>
      </c>
      <c r="AY157" s="51">
        <v>868597</v>
      </c>
      <c r="AZ157" s="51">
        <v>875057</v>
      </c>
      <c r="BA157" s="51">
        <v>883806</v>
      </c>
      <c r="BB157" s="51">
        <v>888806</v>
      </c>
      <c r="BC157" s="51">
        <v>896269</v>
      </c>
      <c r="BD157" s="51">
        <v>904135</v>
      </c>
      <c r="BE157" s="51">
        <v>907490</v>
      </c>
      <c r="BF157" s="51" t="s">
        <v>2318</v>
      </c>
      <c r="BG157" s="51" t="s">
        <v>2319</v>
      </c>
      <c r="BH157" s="51">
        <v>915914</v>
      </c>
      <c r="BI157" s="51">
        <v>921387</v>
      </c>
      <c r="BJ157" s="51" t="s">
        <v>2320</v>
      </c>
      <c r="BK157" s="51"/>
      <c r="BL157" s="51"/>
      <c r="BM157" s="51" t="s">
        <v>2321</v>
      </c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116" t="s">
        <v>2322</v>
      </c>
      <c r="CE157" s="54" t="s">
        <v>2323</v>
      </c>
    </row>
    <row r="158" spans="1:83">
      <c r="A158" s="26"/>
      <c r="B158" s="80"/>
      <c r="C158" s="80"/>
      <c r="D158" s="110" t="s">
        <v>2324</v>
      </c>
      <c r="E158" s="81" t="s">
        <v>2325</v>
      </c>
      <c r="F158" s="83" t="s">
        <v>2326</v>
      </c>
      <c r="G158" s="89" t="s">
        <v>2327</v>
      </c>
      <c r="H158" s="81"/>
      <c r="I158" s="83"/>
      <c r="J158" s="121" t="s">
        <v>3158</v>
      </c>
      <c r="K158" s="23">
        <v>1</v>
      </c>
      <c r="L158" s="26" t="s">
        <v>61</v>
      </c>
      <c r="M158" s="3"/>
      <c r="N158" s="82" t="s">
        <v>2328</v>
      </c>
      <c r="O158" s="90"/>
      <c r="P158" s="83"/>
      <c r="Q158" s="83"/>
      <c r="R158" s="83"/>
      <c r="S158" s="35"/>
      <c r="T158" s="32"/>
      <c r="U158" s="32"/>
      <c r="V158" s="35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26" t="s">
        <v>2329</v>
      </c>
      <c r="AM158" s="91">
        <v>10052</v>
      </c>
      <c r="AN158" s="91">
        <v>10852</v>
      </c>
      <c r="AO158" s="91">
        <v>12437</v>
      </c>
      <c r="AP158" s="91">
        <v>14894</v>
      </c>
      <c r="AQ158" s="91">
        <v>17336</v>
      </c>
      <c r="AR158" s="91">
        <v>19292</v>
      </c>
      <c r="AS158" s="91">
        <v>22782</v>
      </c>
      <c r="AT158" s="91">
        <v>26188</v>
      </c>
      <c r="AU158" s="91">
        <v>29889</v>
      </c>
      <c r="AV158" s="91">
        <v>32366</v>
      </c>
      <c r="AW158" s="91">
        <v>34547</v>
      </c>
      <c r="AX158" s="91">
        <v>39670</v>
      </c>
      <c r="AY158" s="91">
        <v>41888</v>
      </c>
      <c r="AZ158" s="91">
        <v>43410</v>
      </c>
      <c r="BA158" s="91">
        <v>45635</v>
      </c>
      <c r="BB158" s="91">
        <v>50818</v>
      </c>
      <c r="BC158" s="91">
        <v>53318</v>
      </c>
      <c r="BD158" s="91">
        <v>59300</v>
      </c>
      <c r="BE158" s="91">
        <v>62310</v>
      </c>
      <c r="BF158" s="91" t="s">
        <v>2330</v>
      </c>
      <c r="BG158" s="92" t="s">
        <v>2331</v>
      </c>
      <c r="BH158" s="91">
        <v>63626</v>
      </c>
      <c r="BI158" s="91">
        <v>4052</v>
      </c>
      <c r="BJ158" s="92" t="s">
        <v>2332</v>
      </c>
      <c r="BK158" s="91">
        <v>5843</v>
      </c>
      <c r="BL158" s="92" t="s">
        <v>2333</v>
      </c>
      <c r="BM158" s="92" t="s">
        <v>2334</v>
      </c>
      <c r="BN158" s="91">
        <v>10268</v>
      </c>
      <c r="BO158" s="91">
        <v>13387</v>
      </c>
      <c r="BP158" s="92" t="s">
        <v>2335</v>
      </c>
      <c r="BQ158" s="92" t="s">
        <v>2336</v>
      </c>
      <c r="BR158" s="91">
        <v>18396</v>
      </c>
      <c r="BS158" s="92" t="s">
        <v>2337</v>
      </c>
      <c r="BT158" s="91">
        <v>24874</v>
      </c>
      <c r="BU158" s="91">
        <v>29027</v>
      </c>
      <c r="BV158" s="91">
        <v>37865</v>
      </c>
      <c r="BW158" s="92" t="s">
        <v>2338</v>
      </c>
      <c r="BX158" s="92" t="s">
        <v>2339</v>
      </c>
      <c r="BY158" s="91">
        <v>43091</v>
      </c>
      <c r="BZ158" s="91">
        <v>46484</v>
      </c>
      <c r="CA158" s="91" t="s">
        <v>2340</v>
      </c>
      <c r="CB158" s="92" t="s">
        <v>2341</v>
      </c>
      <c r="CC158" s="92" t="s">
        <v>2342</v>
      </c>
      <c r="CD158" s="115" t="s">
        <v>619</v>
      </c>
      <c r="CE158" s="4" t="s">
        <v>2343</v>
      </c>
    </row>
    <row r="159" spans="1:83">
      <c r="A159" s="26"/>
      <c r="B159" s="80"/>
      <c r="C159" s="80"/>
      <c r="D159" s="110" t="s">
        <v>2344</v>
      </c>
      <c r="E159" s="81" t="s">
        <v>2345</v>
      </c>
      <c r="F159" s="83" t="s">
        <v>2346</v>
      </c>
      <c r="G159" s="93" t="s">
        <v>2347</v>
      </c>
      <c r="H159" s="81"/>
      <c r="I159" s="83"/>
      <c r="J159" s="121" t="s">
        <v>3158</v>
      </c>
      <c r="K159" s="23">
        <v>1</v>
      </c>
      <c r="L159" s="26" t="s">
        <v>61</v>
      </c>
      <c r="M159" s="3"/>
      <c r="N159" s="82" t="s">
        <v>2348</v>
      </c>
      <c r="O159" s="90"/>
      <c r="P159" s="83"/>
      <c r="Q159" s="83"/>
      <c r="R159" s="83"/>
      <c r="S159" s="35"/>
      <c r="T159" s="32"/>
      <c r="U159" s="32"/>
      <c r="V159" s="35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>
        <v>1479</v>
      </c>
      <c r="AM159" s="32">
        <v>9421</v>
      </c>
      <c r="AN159" s="32">
        <v>14844</v>
      </c>
      <c r="AO159" s="32">
        <v>22271</v>
      </c>
      <c r="AP159" s="32">
        <v>29930</v>
      </c>
      <c r="AQ159" s="32">
        <v>36008</v>
      </c>
      <c r="AR159" s="32">
        <v>40068</v>
      </c>
      <c r="AS159" s="32">
        <v>42593</v>
      </c>
      <c r="AT159" s="32">
        <v>49530</v>
      </c>
      <c r="AU159" s="32">
        <v>52744</v>
      </c>
      <c r="AV159" s="32">
        <v>54944</v>
      </c>
      <c r="AW159" s="32">
        <v>58744</v>
      </c>
      <c r="AX159" s="32">
        <v>64139</v>
      </c>
      <c r="AY159" s="32">
        <v>77544</v>
      </c>
      <c r="AZ159" s="32">
        <v>84538</v>
      </c>
      <c r="BA159" s="32">
        <v>90618</v>
      </c>
      <c r="BB159" s="32">
        <v>95618</v>
      </c>
      <c r="BC159" s="32">
        <v>101614</v>
      </c>
      <c r="BD159" s="32">
        <v>103488</v>
      </c>
      <c r="BE159" s="32">
        <v>107800</v>
      </c>
      <c r="BF159" s="32" t="s">
        <v>2349</v>
      </c>
      <c r="BG159" s="32" t="s">
        <v>2350</v>
      </c>
      <c r="BH159" s="32">
        <v>111415</v>
      </c>
      <c r="BI159" s="32">
        <v>118123</v>
      </c>
      <c r="BJ159" s="32" t="s">
        <v>2351</v>
      </c>
      <c r="BK159" s="32">
        <v>120058</v>
      </c>
      <c r="BL159" s="32" t="s">
        <v>2352</v>
      </c>
      <c r="BM159" s="32" t="s">
        <v>2353</v>
      </c>
      <c r="BN159" s="32">
        <v>124935</v>
      </c>
      <c r="BO159" s="32">
        <v>126326</v>
      </c>
      <c r="BP159" s="32" t="s">
        <v>2354</v>
      </c>
      <c r="BQ159" s="32" t="s">
        <v>2355</v>
      </c>
      <c r="BR159" s="32">
        <v>132045</v>
      </c>
      <c r="BS159" s="32" t="s">
        <v>2356</v>
      </c>
      <c r="BT159" s="32">
        <v>137973</v>
      </c>
      <c r="BU159" s="32">
        <v>148485</v>
      </c>
      <c r="BV159" s="32">
        <v>153224</v>
      </c>
      <c r="BW159" s="32" t="s">
        <v>2357</v>
      </c>
      <c r="BX159" s="32" t="s">
        <v>2358</v>
      </c>
      <c r="BY159" s="32">
        <v>157177</v>
      </c>
      <c r="BZ159" s="32">
        <v>159052</v>
      </c>
      <c r="CA159" s="32" t="s">
        <v>2359</v>
      </c>
      <c r="CB159" s="32" t="s">
        <v>2360</v>
      </c>
      <c r="CC159" s="32" t="s">
        <v>2361</v>
      </c>
      <c r="CD159" s="115" t="s">
        <v>53</v>
      </c>
      <c r="CE159" s="4" t="s">
        <v>2362</v>
      </c>
    </row>
    <row r="160" spans="1:83">
      <c r="A160" s="26">
        <v>237</v>
      </c>
      <c r="B160" s="21" t="s">
        <v>2363</v>
      </c>
      <c r="C160" s="21"/>
      <c r="D160" s="110" t="s">
        <v>2364</v>
      </c>
      <c r="E160" s="32" t="s">
        <v>2365</v>
      </c>
      <c r="F160" s="26" t="s">
        <v>2366</v>
      </c>
      <c r="G160" s="32" t="s">
        <v>2367</v>
      </c>
      <c r="H160" s="32" t="s">
        <v>2368</v>
      </c>
      <c r="I160" s="32"/>
      <c r="J160" s="32" t="s">
        <v>3162</v>
      </c>
      <c r="K160" s="23">
        <v>1</v>
      </c>
      <c r="L160" s="26" t="s">
        <v>3163</v>
      </c>
      <c r="M160" s="26"/>
      <c r="N160" s="26">
        <v>21746505</v>
      </c>
      <c r="O160" s="26"/>
      <c r="P160" s="26">
        <v>194254</v>
      </c>
      <c r="Q160" s="26">
        <v>194412</v>
      </c>
      <c r="R160" s="26">
        <v>194580</v>
      </c>
      <c r="S160" s="35">
        <v>194953</v>
      </c>
      <c r="T160" s="32">
        <v>195040</v>
      </c>
      <c r="U160" s="32">
        <v>195252</v>
      </c>
      <c r="V160" s="35">
        <v>195436</v>
      </c>
      <c r="W160" s="32">
        <v>195702</v>
      </c>
      <c r="X160" s="32">
        <v>195979</v>
      </c>
      <c r="Y160" s="32">
        <v>196271</v>
      </c>
      <c r="Z160" s="32">
        <v>196381</v>
      </c>
      <c r="AA160" s="32">
        <v>196625</v>
      </c>
      <c r="AB160" s="32">
        <v>196865</v>
      </c>
      <c r="AC160" s="32">
        <v>197025</v>
      </c>
      <c r="AD160" s="32">
        <v>197213</v>
      </c>
      <c r="AE160" s="32">
        <v>197353</v>
      </c>
      <c r="AF160" s="32">
        <v>197451</v>
      </c>
      <c r="AG160" s="32">
        <v>197643</v>
      </c>
      <c r="AH160" s="32">
        <v>197821</v>
      </c>
      <c r="AI160" s="32">
        <v>197968</v>
      </c>
      <c r="AJ160" s="32">
        <v>198076</v>
      </c>
      <c r="AK160" s="32">
        <v>198480</v>
      </c>
      <c r="AL160" s="32">
        <v>198694</v>
      </c>
      <c r="AM160" s="32">
        <v>199027</v>
      </c>
      <c r="AN160" s="32">
        <v>199042</v>
      </c>
      <c r="AO160" s="32">
        <v>199634</v>
      </c>
      <c r="AP160" s="32">
        <v>199932</v>
      </c>
      <c r="AQ160" s="32">
        <v>200382</v>
      </c>
      <c r="AR160" s="32">
        <v>200616</v>
      </c>
      <c r="AS160" s="32">
        <v>200808</v>
      </c>
      <c r="AT160" s="32">
        <v>200922</v>
      </c>
      <c r="AU160" s="32">
        <v>201217</v>
      </c>
      <c r="AV160" s="32">
        <v>201483</v>
      </c>
      <c r="AW160" s="32">
        <v>201629</v>
      </c>
      <c r="AX160" s="32">
        <v>201765</v>
      </c>
      <c r="AY160" s="32">
        <v>202067</v>
      </c>
      <c r="AZ160" s="32">
        <v>202482</v>
      </c>
      <c r="BA160" s="32">
        <v>202759</v>
      </c>
      <c r="BB160" s="32">
        <v>203077</v>
      </c>
      <c r="BC160" s="32">
        <v>203259</v>
      </c>
      <c r="BD160" s="32">
        <v>203476</v>
      </c>
      <c r="BE160" s="32">
        <v>203585</v>
      </c>
      <c r="BF160" s="32" t="s">
        <v>2369</v>
      </c>
      <c r="BG160" s="32" t="s">
        <v>2370</v>
      </c>
      <c r="BH160" s="32">
        <v>203917</v>
      </c>
      <c r="BI160" s="32">
        <v>204103</v>
      </c>
      <c r="BJ160" s="32" t="s">
        <v>2371</v>
      </c>
      <c r="BK160" s="32">
        <v>204237</v>
      </c>
      <c r="BL160" s="32" t="s">
        <v>2372</v>
      </c>
      <c r="BM160" s="32" t="s">
        <v>2373</v>
      </c>
      <c r="BN160" s="32">
        <v>204431</v>
      </c>
      <c r="BO160" s="32">
        <v>204603</v>
      </c>
      <c r="BP160" s="32" t="s">
        <v>2374</v>
      </c>
      <c r="BQ160" s="32" t="s">
        <v>2375</v>
      </c>
      <c r="BR160" s="32">
        <v>204829</v>
      </c>
      <c r="BS160" s="32" t="s">
        <v>2376</v>
      </c>
      <c r="BT160" s="32">
        <v>205070</v>
      </c>
      <c r="BU160" s="32">
        <v>205176</v>
      </c>
      <c r="BV160" s="32">
        <v>205372</v>
      </c>
      <c r="BW160" s="32" t="s">
        <v>2377</v>
      </c>
      <c r="BX160" s="32" t="s">
        <v>2378</v>
      </c>
      <c r="BY160" s="32">
        <v>205490</v>
      </c>
      <c r="BZ160" s="32">
        <v>205754</v>
      </c>
      <c r="CA160" s="32" t="s">
        <v>2379</v>
      </c>
      <c r="CB160" s="32" t="s">
        <v>2380</v>
      </c>
      <c r="CC160" s="32" t="s">
        <v>2381</v>
      </c>
      <c r="CD160" s="115" t="s">
        <v>32</v>
      </c>
      <c r="CE160" s="4"/>
    </row>
    <row r="161" spans="1:83">
      <c r="A161" s="26"/>
      <c r="B161" s="21"/>
      <c r="C161" s="21"/>
      <c r="D161" s="110" t="s">
        <v>2382</v>
      </c>
      <c r="E161" s="32" t="s">
        <v>2365</v>
      </c>
      <c r="F161" s="26" t="s">
        <v>2366</v>
      </c>
      <c r="G161" s="32" t="s">
        <v>2367</v>
      </c>
      <c r="H161" s="32"/>
      <c r="I161" s="32"/>
      <c r="J161" s="121" t="s">
        <v>3159</v>
      </c>
      <c r="K161" s="23">
        <v>1</v>
      </c>
      <c r="L161" s="26" t="s">
        <v>38</v>
      </c>
      <c r="M161" s="26"/>
      <c r="N161" s="43" t="s">
        <v>2383</v>
      </c>
      <c r="O161" s="26"/>
      <c r="P161" s="26"/>
      <c r="Q161" s="26"/>
      <c r="R161" s="26"/>
      <c r="S161" s="35"/>
      <c r="T161" s="32"/>
      <c r="U161" s="32"/>
      <c r="V161" s="35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>
        <v>1655</v>
      </c>
      <c r="BA161" s="32">
        <v>3059</v>
      </c>
      <c r="BB161" s="32">
        <v>4369</v>
      </c>
      <c r="BC161" s="32">
        <v>5567</v>
      </c>
      <c r="BD161" s="32">
        <v>6992</v>
      </c>
      <c r="BE161" s="32">
        <v>7853</v>
      </c>
      <c r="BF161" s="32" t="s">
        <v>2384</v>
      </c>
      <c r="BG161" s="32" t="s">
        <v>2385</v>
      </c>
      <c r="BH161" s="32">
        <v>8998</v>
      </c>
      <c r="BI161" s="32">
        <v>10649</v>
      </c>
      <c r="BJ161" s="32" t="s">
        <v>2386</v>
      </c>
      <c r="BK161" s="32">
        <v>11755</v>
      </c>
      <c r="BL161" s="32" t="s">
        <v>2387</v>
      </c>
      <c r="BM161" s="32" t="s">
        <v>2388</v>
      </c>
      <c r="BN161" s="32">
        <v>13411</v>
      </c>
      <c r="BO161" s="32">
        <v>14586</v>
      </c>
      <c r="BP161" s="32" t="s">
        <v>2389</v>
      </c>
      <c r="BQ161" s="32" t="s">
        <v>2390</v>
      </c>
      <c r="BR161" s="32">
        <v>16275</v>
      </c>
      <c r="BS161" s="32" t="s">
        <v>2391</v>
      </c>
      <c r="BT161" s="32">
        <v>17280</v>
      </c>
      <c r="BU161" s="32">
        <v>18195</v>
      </c>
      <c r="BV161" s="32">
        <v>19890</v>
      </c>
      <c r="BW161" s="32" t="s">
        <v>2392</v>
      </c>
      <c r="BX161" s="32" t="s">
        <v>2393</v>
      </c>
      <c r="BY161" s="32">
        <v>20641</v>
      </c>
      <c r="BZ161" s="32">
        <v>22234</v>
      </c>
      <c r="CA161" s="32" t="s">
        <v>2394</v>
      </c>
      <c r="CB161" s="32" t="s">
        <v>2395</v>
      </c>
      <c r="CC161" s="32" t="s">
        <v>2396</v>
      </c>
      <c r="CD161" s="115" t="s">
        <v>32</v>
      </c>
      <c r="CE161" s="4" t="s">
        <v>2397</v>
      </c>
    </row>
    <row r="162" spans="1:83" s="55" customFormat="1">
      <c r="A162" s="49"/>
      <c r="B162" s="50"/>
      <c r="C162" s="50"/>
      <c r="D162" s="111" t="s">
        <v>2398</v>
      </c>
      <c r="E162" s="51" t="s">
        <v>2399</v>
      </c>
      <c r="F162" s="49" t="s">
        <v>2400</v>
      </c>
      <c r="G162" s="51" t="s">
        <v>2401</v>
      </c>
      <c r="H162" s="51"/>
      <c r="I162" s="51"/>
      <c r="J162" s="122" t="s">
        <v>3158</v>
      </c>
      <c r="K162" s="23">
        <v>1</v>
      </c>
      <c r="L162" s="120" t="s">
        <v>61</v>
      </c>
      <c r="M162" s="49"/>
      <c r="N162" s="49" t="s">
        <v>2402</v>
      </c>
      <c r="O162" s="49"/>
      <c r="P162" s="49"/>
      <c r="Q162" s="49"/>
      <c r="R162" s="49"/>
      <c r="S162" s="53"/>
      <c r="T162" s="51"/>
      <c r="U162" s="51"/>
      <c r="V162" s="53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>
        <v>3749</v>
      </c>
      <c r="AJ162" s="51">
        <v>8382</v>
      </c>
      <c r="AK162" s="51">
        <v>13145</v>
      </c>
      <c r="AL162" s="51">
        <v>17552</v>
      </c>
      <c r="AM162" s="51">
        <v>3818</v>
      </c>
      <c r="AN162" s="51">
        <v>7450</v>
      </c>
      <c r="AO162" s="51">
        <v>11500</v>
      </c>
      <c r="AP162" s="51">
        <v>14100</v>
      </c>
      <c r="AQ162" s="51">
        <v>16616</v>
      </c>
      <c r="AR162" s="51">
        <v>21860</v>
      </c>
      <c r="AS162" s="51">
        <v>28238</v>
      </c>
      <c r="AT162" s="51">
        <v>33845</v>
      </c>
      <c r="AU162" s="51">
        <v>38510</v>
      </c>
      <c r="AV162" s="51">
        <v>45124</v>
      </c>
      <c r="AW162" s="51">
        <v>47057</v>
      </c>
      <c r="AX162" s="51">
        <v>48908</v>
      </c>
      <c r="AY162" s="51">
        <v>53222</v>
      </c>
      <c r="AZ162" s="51">
        <v>57756</v>
      </c>
      <c r="BA162" s="51">
        <v>63727</v>
      </c>
      <c r="BB162" s="51">
        <v>65052</v>
      </c>
      <c r="BC162" s="51">
        <v>68903</v>
      </c>
      <c r="BD162" s="51">
        <v>78795</v>
      </c>
      <c r="BE162" s="51">
        <v>82162</v>
      </c>
      <c r="BF162" s="51" t="s">
        <v>2403</v>
      </c>
      <c r="BG162" s="51" t="s">
        <v>2404</v>
      </c>
      <c r="BH162" s="51">
        <v>84593</v>
      </c>
      <c r="BI162" s="51">
        <v>87242</v>
      </c>
      <c r="BJ162" s="51" t="s">
        <v>2405</v>
      </c>
      <c r="BK162" s="51">
        <v>88013</v>
      </c>
      <c r="BL162" s="51" t="s">
        <v>2406</v>
      </c>
      <c r="BM162" s="51" t="s">
        <v>2407</v>
      </c>
      <c r="BN162" s="51">
        <v>90977</v>
      </c>
      <c r="BO162" s="51">
        <v>94090</v>
      </c>
      <c r="BP162" s="51" t="s">
        <v>2408</v>
      </c>
      <c r="BQ162" s="51" t="s">
        <v>2409</v>
      </c>
      <c r="BR162" s="51">
        <v>96197</v>
      </c>
      <c r="BS162" s="51" t="s">
        <v>2410</v>
      </c>
      <c r="BT162" s="51">
        <v>98084</v>
      </c>
      <c r="BU162" s="51">
        <v>99634</v>
      </c>
      <c r="BV162" s="51">
        <v>101476</v>
      </c>
      <c r="BW162" s="51" t="s">
        <v>2411</v>
      </c>
      <c r="BX162" s="51" t="s">
        <v>2412</v>
      </c>
      <c r="BY162" s="51">
        <v>103456</v>
      </c>
      <c r="BZ162" s="51"/>
      <c r="CA162" s="51"/>
      <c r="CB162" s="51" t="s">
        <v>2413</v>
      </c>
      <c r="CC162" s="51" t="s">
        <v>2414</v>
      </c>
      <c r="CD162" s="116" t="s">
        <v>2415</v>
      </c>
      <c r="CE162" s="54" t="s">
        <v>2416</v>
      </c>
    </row>
    <row r="163" spans="1:83" s="57" customFormat="1">
      <c r="A163" s="23"/>
      <c r="B163" s="56"/>
      <c r="C163" s="56"/>
      <c r="D163" s="110" t="s">
        <v>2417</v>
      </c>
      <c r="E163" s="22" t="s">
        <v>2418</v>
      </c>
      <c r="F163" s="23" t="s">
        <v>2419</v>
      </c>
      <c r="G163" s="22" t="s">
        <v>2420</v>
      </c>
      <c r="H163" s="22"/>
      <c r="I163" s="23"/>
      <c r="J163" s="121" t="s">
        <v>3159</v>
      </c>
      <c r="K163" s="23">
        <v>1</v>
      </c>
      <c r="L163" s="26" t="s">
        <v>38</v>
      </c>
      <c r="M163" s="23"/>
      <c r="N163" s="94" t="s">
        <v>2421</v>
      </c>
      <c r="O163" s="23"/>
      <c r="P163" s="23"/>
      <c r="Q163" s="23"/>
      <c r="R163" s="23"/>
      <c r="S163" s="25"/>
      <c r="T163" s="22"/>
      <c r="U163" s="22"/>
      <c r="V163" s="25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>
        <v>47027</v>
      </c>
      <c r="BF163" s="22"/>
      <c r="BG163" s="22" t="s">
        <v>2422</v>
      </c>
      <c r="BH163" s="22">
        <v>51590</v>
      </c>
      <c r="BI163" s="22">
        <v>54056</v>
      </c>
      <c r="BJ163" s="22" t="s">
        <v>2423</v>
      </c>
      <c r="BK163" s="22">
        <v>56881</v>
      </c>
      <c r="BL163" s="22" t="s">
        <v>2424</v>
      </c>
      <c r="BM163" s="22" t="s">
        <v>2425</v>
      </c>
      <c r="BN163" s="22">
        <v>59087</v>
      </c>
      <c r="BO163" s="22">
        <v>62064</v>
      </c>
      <c r="BP163" s="22" t="s">
        <v>2426</v>
      </c>
      <c r="BQ163" s="22" t="s">
        <v>2427</v>
      </c>
      <c r="BR163" s="22">
        <v>63241</v>
      </c>
      <c r="BS163" s="22" t="s">
        <v>2428</v>
      </c>
      <c r="BT163" s="22">
        <v>63566</v>
      </c>
      <c r="BU163" s="22">
        <v>66546</v>
      </c>
      <c r="BV163" s="22">
        <v>69700</v>
      </c>
      <c r="BW163" s="22" t="s">
        <v>2429</v>
      </c>
      <c r="BX163" s="22"/>
      <c r="BY163" s="22">
        <v>80523</v>
      </c>
      <c r="BZ163" s="22">
        <v>87173</v>
      </c>
      <c r="CA163" s="22" t="s">
        <v>2430</v>
      </c>
      <c r="CB163" s="22" t="s">
        <v>2431</v>
      </c>
      <c r="CC163" s="22" t="s">
        <v>2432</v>
      </c>
      <c r="CD163" s="114" t="s">
        <v>456</v>
      </c>
      <c r="CE163" s="39"/>
    </row>
    <row r="164" spans="1:83">
      <c r="A164" s="19"/>
      <c r="B164" s="20"/>
      <c r="C164" s="20"/>
      <c r="D164" s="110" t="s">
        <v>2433</v>
      </c>
      <c r="E164" s="22" t="s">
        <v>2434</v>
      </c>
      <c r="F164" s="23" t="s">
        <v>2435</v>
      </c>
      <c r="G164" s="22" t="s">
        <v>2436</v>
      </c>
      <c r="H164" s="22"/>
      <c r="I164" s="22"/>
      <c r="J164" s="121" t="s">
        <v>3158</v>
      </c>
      <c r="K164" s="23">
        <v>1</v>
      </c>
      <c r="L164" s="26" t="s">
        <v>61</v>
      </c>
      <c r="M164" s="23"/>
      <c r="N164" s="23" t="s">
        <v>2437</v>
      </c>
      <c r="O164" s="19"/>
      <c r="P164" s="19"/>
      <c r="Q164" s="19"/>
      <c r="R164" s="19"/>
      <c r="S164" s="41"/>
      <c r="T164" s="32"/>
      <c r="U164" s="32"/>
      <c r="V164" s="35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>
        <v>16251</v>
      </c>
      <c r="AQ164" s="32">
        <v>18795</v>
      </c>
      <c r="AR164" s="32">
        <v>20120</v>
      </c>
      <c r="AS164" s="32">
        <v>22695</v>
      </c>
      <c r="AT164" s="32">
        <v>2359</v>
      </c>
      <c r="AU164" s="32">
        <v>28300</v>
      </c>
      <c r="AV164" s="32">
        <v>32307</v>
      </c>
      <c r="AW164" s="32">
        <v>33641</v>
      </c>
      <c r="AX164" s="32">
        <v>36360</v>
      </c>
      <c r="AY164" s="32">
        <v>38943</v>
      </c>
      <c r="AZ164" s="32">
        <v>41139</v>
      </c>
      <c r="BA164" s="32">
        <v>44101</v>
      </c>
      <c r="BB164" s="32">
        <v>46373</v>
      </c>
      <c r="BC164" s="32">
        <v>48873</v>
      </c>
      <c r="BD164" s="32">
        <v>51373</v>
      </c>
      <c r="BE164" s="32">
        <v>52350</v>
      </c>
      <c r="BF164" s="32" t="s">
        <v>2438</v>
      </c>
      <c r="BG164" s="32" t="s">
        <v>2439</v>
      </c>
      <c r="BH164" s="32">
        <v>54759</v>
      </c>
      <c r="BI164" s="32">
        <v>58657</v>
      </c>
      <c r="BJ164" s="32" t="s">
        <v>2440</v>
      </c>
      <c r="BK164" s="26">
        <v>62693</v>
      </c>
      <c r="BL164" s="91" t="s">
        <v>2441</v>
      </c>
      <c r="BM164" s="32" t="s">
        <v>2442</v>
      </c>
      <c r="BN164" s="32">
        <v>67424</v>
      </c>
      <c r="BO164" s="32">
        <v>71497</v>
      </c>
      <c r="BP164" s="32" t="s">
        <v>2443</v>
      </c>
      <c r="BQ164" s="32" t="s">
        <v>2444</v>
      </c>
      <c r="BR164" s="32">
        <v>75030</v>
      </c>
      <c r="BS164" s="26" t="s">
        <v>2445</v>
      </c>
      <c r="BT164" s="26">
        <v>78684</v>
      </c>
      <c r="BU164" s="26">
        <v>82103</v>
      </c>
      <c r="BV164" s="26">
        <v>86253</v>
      </c>
      <c r="BW164" s="26" t="s">
        <v>2446</v>
      </c>
      <c r="BX164" s="26" t="s">
        <v>2447</v>
      </c>
      <c r="BY164" s="26">
        <v>90540</v>
      </c>
      <c r="BZ164" s="26">
        <v>94359</v>
      </c>
      <c r="CA164" s="26" t="s">
        <v>2448</v>
      </c>
      <c r="CB164" s="26" t="s">
        <v>2449</v>
      </c>
      <c r="CC164" s="26" t="s">
        <v>2450</v>
      </c>
      <c r="CD164" s="115" t="s">
        <v>53</v>
      </c>
      <c r="CE164" s="42" t="s">
        <v>2451</v>
      </c>
    </row>
    <row r="165" spans="1:83">
      <c r="A165" s="26"/>
      <c r="B165" s="21"/>
      <c r="C165" s="21"/>
      <c r="D165" s="110" t="s">
        <v>2452</v>
      </c>
      <c r="E165" s="32" t="s">
        <v>2453</v>
      </c>
      <c r="F165" s="26" t="s">
        <v>2454</v>
      </c>
      <c r="G165" s="32" t="s">
        <v>2455</v>
      </c>
      <c r="H165" s="32"/>
      <c r="I165" s="32"/>
      <c r="J165" s="121" t="s">
        <v>3159</v>
      </c>
      <c r="K165" s="23">
        <v>1</v>
      </c>
      <c r="L165" s="26" t="s">
        <v>38</v>
      </c>
      <c r="M165" s="26"/>
      <c r="N165" s="26" t="s">
        <v>2456</v>
      </c>
      <c r="O165" s="26"/>
      <c r="P165" s="26"/>
      <c r="Q165" s="26"/>
      <c r="R165" s="26"/>
      <c r="S165" s="35"/>
      <c r="T165" s="32"/>
      <c r="U165" s="32"/>
      <c r="V165" s="35"/>
      <c r="W165" s="32"/>
      <c r="X165" s="32"/>
      <c r="Y165" s="32"/>
      <c r="Z165" s="32"/>
      <c r="AA165" s="32"/>
      <c r="AB165" s="32"/>
      <c r="AC165" s="32"/>
      <c r="AD165" s="26"/>
      <c r="AE165" s="26"/>
      <c r="AF165" s="26"/>
      <c r="AG165" s="26"/>
      <c r="AH165" s="91"/>
      <c r="AI165" s="91"/>
      <c r="AJ165" s="91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>
        <v>5497</v>
      </c>
      <c r="BA165" s="26">
        <v>8800</v>
      </c>
      <c r="BB165" s="26">
        <v>12135</v>
      </c>
      <c r="BC165" s="26"/>
      <c r="BD165" s="26" t="s">
        <v>2457</v>
      </c>
      <c r="BE165" s="26">
        <v>26502</v>
      </c>
      <c r="BF165" s="26"/>
      <c r="BG165" s="26" t="s">
        <v>2458</v>
      </c>
      <c r="BH165" s="26">
        <v>30001</v>
      </c>
      <c r="BI165" s="26">
        <v>35448</v>
      </c>
      <c r="BJ165" s="26" t="s">
        <v>2459</v>
      </c>
      <c r="BK165" s="26">
        <v>36508</v>
      </c>
      <c r="BL165" s="26" t="s">
        <v>2460</v>
      </c>
      <c r="BM165" s="26" t="s">
        <v>2461</v>
      </c>
      <c r="BN165" s="26">
        <v>42539</v>
      </c>
      <c r="BO165" s="26">
        <v>45853</v>
      </c>
      <c r="BP165" s="26" t="s">
        <v>2462</v>
      </c>
      <c r="BQ165" s="26" t="s">
        <v>2463</v>
      </c>
      <c r="BR165" s="26">
        <v>48608</v>
      </c>
      <c r="BS165" s="26" t="s">
        <v>2464</v>
      </c>
      <c r="BT165" s="26">
        <v>50451</v>
      </c>
      <c r="BU165" s="26">
        <v>55452</v>
      </c>
      <c r="BV165" s="26">
        <v>57369</v>
      </c>
      <c r="BW165" s="26" t="s">
        <v>2465</v>
      </c>
      <c r="BX165" s="26" t="s">
        <v>2466</v>
      </c>
      <c r="BY165" s="26">
        <v>64397</v>
      </c>
      <c r="BZ165" s="26">
        <v>66739</v>
      </c>
      <c r="CA165" s="26" t="s">
        <v>2467</v>
      </c>
      <c r="CB165" s="26" t="s">
        <v>2468</v>
      </c>
      <c r="CC165" s="26" t="s">
        <v>2469</v>
      </c>
      <c r="CD165" s="115" t="s">
        <v>32</v>
      </c>
    </row>
    <row r="166" spans="1:83">
      <c r="A166" s="26"/>
      <c r="B166" s="21"/>
      <c r="C166" s="21"/>
      <c r="D166" s="110" t="s">
        <v>2470</v>
      </c>
      <c r="E166" s="32" t="s">
        <v>2453</v>
      </c>
      <c r="F166" s="26" t="s">
        <v>2454</v>
      </c>
      <c r="G166" s="32" t="s">
        <v>2455</v>
      </c>
      <c r="H166" s="32"/>
      <c r="I166" s="32"/>
      <c r="J166" s="121" t="s">
        <v>3159</v>
      </c>
      <c r="K166" s="23">
        <v>1</v>
      </c>
      <c r="L166" s="26" t="s">
        <v>38</v>
      </c>
      <c r="M166" s="26"/>
      <c r="N166" s="26" t="s">
        <v>2471</v>
      </c>
      <c r="O166" s="26"/>
      <c r="P166" s="26"/>
      <c r="Q166" s="26"/>
      <c r="R166" s="26"/>
      <c r="S166" s="35"/>
      <c r="T166" s="32"/>
      <c r="U166" s="32"/>
      <c r="V166" s="35"/>
      <c r="W166" s="32"/>
      <c r="X166" s="32"/>
      <c r="Y166" s="32"/>
      <c r="Z166" s="32"/>
      <c r="AA166" s="32"/>
      <c r="AB166" s="32"/>
      <c r="AC166" s="32"/>
      <c r="AD166" s="26"/>
      <c r="AE166" s="26"/>
      <c r="AF166" s="26"/>
      <c r="AG166" s="26"/>
      <c r="AH166" s="91"/>
      <c r="AI166" s="91"/>
      <c r="AJ166" s="91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>
        <v>12913</v>
      </c>
      <c r="BA166" s="26">
        <v>23280</v>
      </c>
      <c r="BB166" s="26">
        <v>32630</v>
      </c>
      <c r="BC166" s="26"/>
      <c r="BD166" s="26" t="s">
        <v>2457</v>
      </c>
      <c r="BE166" s="26">
        <v>55428</v>
      </c>
      <c r="BF166" s="26"/>
      <c r="BG166" s="26" t="s">
        <v>2472</v>
      </c>
      <c r="BH166" s="26">
        <v>61809</v>
      </c>
      <c r="BI166" s="26">
        <v>71620</v>
      </c>
      <c r="BJ166" s="26" t="s">
        <v>2473</v>
      </c>
      <c r="BK166" s="26">
        <v>78152</v>
      </c>
      <c r="BL166" s="26" t="s">
        <v>2474</v>
      </c>
      <c r="BM166" s="26" t="s">
        <v>2475</v>
      </c>
      <c r="BN166" s="26">
        <v>88984</v>
      </c>
      <c r="BO166" s="26">
        <v>90044</v>
      </c>
      <c r="BP166" s="26" t="s">
        <v>2476</v>
      </c>
      <c r="BQ166" s="26" t="s">
        <v>2477</v>
      </c>
      <c r="BR166" s="26">
        <v>95378</v>
      </c>
      <c r="BS166" s="26" t="s">
        <v>2478</v>
      </c>
      <c r="BT166" s="26">
        <v>102476</v>
      </c>
      <c r="BU166" s="26">
        <v>113556</v>
      </c>
      <c r="BV166" s="26">
        <v>121261</v>
      </c>
      <c r="BW166" s="26" t="s">
        <v>2479</v>
      </c>
      <c r="BX166" s="26" t="s">
        <v>2480</v>
      </c>
      <c r="BY166" s="26">
        <v>136166</v>
      </c>
      <c r="BZ166" s="26">
        <v>144222</v>
      </c>
      <c r="CA166" s="26" t="s">
        <v>2481</v>
      </c>
      <c r="CB166" s="26" t="s">
        <v>2482</v>
      </c>
      <c r="CC166" s="26" t="s">
        <v>2483</v>
      </c>
      <c r="CD166" s="115" t="s">
        <v>32</v>
      </c>
    </row>
    <row r="167" spans="1:83">
      <c r="A167" s="26"/>
      <c r="B167" s="21"/>
      <c r="C167" s="21"/>
      <c r="D167" s="110" t="s">
        <v>2484</v>
      </c>
      <c r="E167" s="32" t="s">
        <v>2453</v>
      </c>
      <c r="F167" s="26" t="s">
        <v>2454</v>
      </c>
      <c r="G167" s="32" t="s">
        <v>2485</v>
      </c>
      <c r="H167" s="32"/>
      <c r="I167" s="32"/>
      <c r="J167" s="121" t="s">
        <v>3159</v>
      </c>
      <c r="K167" s="23">
        <v>1</v>
      </c>
      <c r="L167" s="26" t="s">
        <v>38</v>
      </c>
      <c r="M167" s="26"/>
      <c r="N167" s="26" t="s">
        <v>2486</v>
      </c>
      <c r="O167" s="26"/>
      <c r="P167" s="26"/>
      <c r="Q167" s="26"/>
      <c r="R167" s="26"/>
      <c r="S167" s="35"/>
      <c r="T167" s="32"/>
      <c r="U167" s="32"/>
      <c r="V167" s="35"/>
      <c r="W167" s="32"/>
      <c r="X167" s="32"/>
      <c r="Y167" s="32"/>
      <c r="Z167" s="32"/>
      <c r="AA167" s="32"/>
      <c r="AB167" s="32"/>
      <c r="AC167" s="32"/>
      <c r="AD167" s="26"/>
      <c r="AE167" s="26"/>
      <c r="AF167" s="26"/>
      <c r="AG167" s="26"/>
      <c r="AH167" s="91"/>
      <c r="AI167" s="91"/>
      <c r="AJ167" s="91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>
        <v>35637</v>
      </c>
      <c r="BL167" s="26" t="s">
        <v>2487</v>
      </c>
      <c r="BM167" s="26"/>
      <c r="BN167" s="26">
        <v>36744</v>
      </c>
      <c r="BO167" s="26">
        <v>36863</v>
      </c>
      <c r="BP167" s="26" t="s">
        <v>2488</v>
      </c>
      <c r="BQ167" s="26" t="s">
        <v>2489</v>
      </c>
      <c r="BR167" s="26">
        <v>36908</v>
      </c>
      <c r="BS167" s="26" t="s">
        <v>2490</v>
      </c>
      <c r="BT167" s="26">
        <v>37123</v>
      </c>
      <c r="BU167" s="26">
        <v>37611</v>
      </c>
      <c r="BV167" s="26">
        <v>37959</v>
      </c>
      <c r="BW167" s="26" t="s">
        <v>2491</v>
      </c>
      <c r="BX167" s="26" t="s">
        <v>2492</v>
      </c>
      <c r="BY167" s="26">
        <v>38829</v>
      </c>
      <c r="BZ167" s="26">
        <v>39906</v>
      </c>
      <c r="CA167" s="26" t="s">
        <v>2493</v>
      </c>
      <c r="CB167" s="26" t="s">
        <v>2494</v>
      </c>
      <c r="CC167" s="26" t="s">
        <v>2495</v>
      </c>
      <c r="CD167" s="115" t="s">
        <v>32</v>
      </c>
    </row>
    <row r="168" spans="1:83">
      <c r="A168" s="26">
        <v>255</v>
      </c>
      <c r="B168" s="21" t="s">
        <v>2363</v>
      </c>
      <c r="C168" s="21"/>
      <c r="D168" s="110" t="s">
        <v>2496</v>
      </c>
      <c r="E168" s="32" t="s">
        <v>2453</v>
      </c>
      <c r="F168" s="26" t="s">
        <v>2454</v>
      </c>
      <c r="G168" s="32" t="s">
        <v>2497</v>
      </c>
      <c r="H168" s="32" t="s">
        <v>2498</v>
      </c>
      <c r="I168" s="32"/>
      <c r="J168" s="121" t="s">
        <v>3158</v>
      </c>
      <c r="K168" s="23">
        <v>1</v>
      </c>
      <c r="L168" s="26" t="s">
        <v>3156</v>
      </c>
      <c r="M168" s="26"/>
      <c r="N168" s="26" t="s">
        <v>2499</v>
      </c>
      <c r="O168" s="26"/>
      <c r="P168" s="26"/>
      <c r="Q168" s="26"/>
      <c r="R168" s="26"/>
      <c r="S168" s="35"/>
      <c r="T168" s="32">
        <v>245214</v>
      </c>
      <c r="U168" s="32"/>
      <c r="V168" s="35"/>
      <c r="W168" s="32"/>
      <c r="X168" s="32"/>
      <c r="Y168" s="32"/>
      <c r="Z168" s="32"/>
      <c r="AA168" s="32">
        <v>31727</v>
      </c>
      <c r="AB168" s="32">
        <v>32890</v>
      </c>
      <c r="AC168" s="32">
        <v>33748</v>
      </c>
      <c r="AD168" s="26" t="s">
        <v>2457</v>
      </c>
      <c r="AE168" s="26">
        <v>37831</v>
      </c>
      <c r="AF168" s="26">
        <v>40270</v>
      </c>
      <c r="AG168" s="26">
        <v>41913</v>
      </c>
      <c r="AH168" s="91">
        <v>45416</v>
      </c>
      <c r="AI168" s="91">
        <v>51674</v>
      </c>
      <c r="AJ168" s="91">
        <v>69396</v>
      </c>
      <c r="AK168" s="26">
        <v>82627</v>
      </c>
      <c r="AL168" s="26">
        <v>92950</v>
      </c>
      <c r="AM168" s="26">
        <v>102253</v>
      </c>
      <c r="AN168" s="26">
        <v>110863</v>
      </c>
      <c r="AO168" s="26" t="s">
        <v>2457</v>
      </c>
      <c r="AP168" s="26">
        <v>127130</v>
      </c>
      <c r="AQ168" s="26" t="s">
        <v>2457</v>
      </c>
      <c r="AR168" s="26"/>
      <c r="AS168" s="26">
        <v>8588</v>
      </c>
      <c r="AT168" s="26">
        <v>12541</v>
      </c>
      <c r="AU168" s="26">
        <v>15762</v>
      </c>
      <c r="AV168" s="26">
        <v>18930</v>
      </c>
      <c r="AW168" s="26">
        <v>20460</v>
      </c>
      <c r="AX168" s="26">
        <v>22260</v>
      </c>
      <c r="AY168" s="26">
        <v>27364</v>
      </c>
      <c r="AZ168" s="26" t="s">
        <v>2500</v>
      </c>
      <c r="BA168" s="26">
        <v>32874</v>
      </c>
      <c r="BB168" s="26">
        <v>37296</v>
      </c>
      <c r="BC168" s="26">
        <v>41663</v>
      </c>
      <c r="BD168" s="26" t="s">
        <v>2457</v>
      </c>
      <c r="BE168" s="26">
        <v>44082</v>
      </c>
      <c r="BF168" s="26"/>
      <c r="BG168" s="26" t="s">
        <v>2501</v>
      </c>
      <c r="BH168" s="26">
        <v>47927</v>
      </c>
      <c r="BI168" s="26">
        <v>57871</v>
      </c>
      <c r="BJ168" s="26" t="s">
        <v>2502</v>
      </c>
      <c r="BK168" s="26">
        <v>58873</v>
      </c>
      <c r="BL168" s="26" t="s">
        <v>2503</v>
      </c>
      <c r="BM168" s="26" t="s">
        <v>2504</v>
      </c>
      <c r="BN168" s="26">
        <v>63047</v>
      </c>
      <c r="BO168" s="26">
        <v>64783</v>
      </c>
      <c r="BP168" s="26" t="s">
        <v>2505</v>
      </c>
      <c r="BQ168" s="26" t="s">
        <v>2506</v>
      </c>
      <c r="BR168" s="26">
        <v>71181</v>
      </c>
      <c r="BS168" s="26" t="s">
        <v>2507</v>
      </c>
      <c r="BT168" s="26">
        <v>73231</v>
      </c>
      <c r="BU168" s="26">
        <v>80604</v>
      </c>
      <c r="BV168" s="26">
        <v>86810</v>
      </c>
      <c r="BW168" s="26" t="s">
        <v>2508</v>
      </c>
      <c r="BX168" s="26" t="s">
        <v>2509</v>
      </c>
      <c r="BY168" s="26">
        <v>92989</v>
      </c>
      <c r="BZ168" s="26">
        <v>96630</v>
      </c>
      <c r="CA168" s="26" t="s">
        <v>2510</v>
      </c>
      <c r="CB168" s="26" t="s">
        <v>2511</v>
      </c>
      <c r="CC168" s="26" t="s">
        <v>2512</v>
      </c>
      <c r="CD168" s="115" t="s">
        <v>32</v>
      </c>
    </row>
    <row r="169" spans="1:83" s="57" customFormat="1">
      <c r="A169" s="23">
        <v>256</v>
      </c>
      <c r="B169" s="56" t="s">
        <v>2363</v>
      </c>
      <c r="C169" s="56"/>
      <c r="D169" s="110" t="s">
        <v>2513</v>
      </c>
      <c r="E169" s="22" t="s">
        <v>2453</v>
      </c>
      <c r="F169" s="23" t="s">
        <v>2454</v>
      </c>
      <c r="G169" s="22" t="s">
        <v>2514</v>
      </c>
      <c r="H169" s="22" t="s">
        <v>2498</v>
      </c>
      <c r="I169" s="22"/>
      <c r="J169" s="121" t="s">
        <v>3158</v>
      </c>
      <c r="K169" s="23">
        <v>1</v>
      </c>
      <c r="L169" s="26" t="s">
        <v>3156</v>
      </c>
      <c r="M169" s="23"/>
      <c r="N169" s="23" t="s">
        <v>485</v>
      </c>
      <c r="O169" s="23"/>
      <c r="P169" s="23"/>
      <c r="Q169" s="23"/>
      <c r="R169" s="23"/>
      <c r="S169" s="25"/>
      <c r="T169" s="22">
        <v>456428</v>
      </c>
      <c r="U169" s="22"/>
      <c r="V169" s="25"/>
      <c r="W169" s="22"/>
      <c r="X169" s="22"/>
      <c r="Y169" s="22"/>
      <c r="Z169" s="22"/>
      <c r="AA169" s="22">
        <v>82629</v>
      </c>
      <c r="AB169" s="22">
        <v>88827</v>
      </c>
      <c r="AC169" s="22">
        <v>92654</v>
      </c>
      <c r="AD169" s="23" t="s">
        <v>2457</v>
      </c>
      <c r="AE169" s="23">
        <v>106949</v>
      </c>
      <c r="AF169" s="23">
        <v>108888</v>
      </c>
      <c r="AG169" s="23">
        <v>115056</v>
      </c>
      <c r="AH169" s="95">
        <v>120677</v>
      </c>
      <c r="AI169" s="95">
        <v>122791</v>
      </c>
      <c r="AJ169" s="95">
        <v>126263</v>
      </c>
      <c r="AK169" s="23">
        <v>129077</v>
      </c>
      <c r="AL169" s="23">
        <v>132692</v>
      </c>
      <c r="AM169" s="23">
        <v>137183</v>
      </c>
      <c r="AN169" s="23">
        <v>137313</v>
      </c>
      <c r="AO169" s="23" t="s">
        <v>2457</v>
      </c>
      <c r="AP169" s="23">
        <v>142810</v>
      </c>
      <c r="AQ169" s="23" t="s">
        <v>2457</v>
      </c>
      <c r="AR169" s="23"/>
      <c r="AS169" s="23">
        <v>1128</v>
      </c>
      <c r="AT169" s="23">
        <v>1856</v>
      </c>
      <c r="AU169" s="26">
        <v>4294</v>
      </c>
      <c r="AV169" s="26">
        <v>18421</v>
      </c>
      <c r="AW169" s="26">
        <v>25702</v>
      </c>
      <c r="AX169" s="26">
        <v>47473</v>
      </c>
      <c r="AY169" s="26">
        <v>53329</v>
      </c>
      <c r="AZ169" s="26">
        <v>59269</v>
      </c>
      <c r="BA169" s="26">
        <v>64725</v>
      </c>
      <c r="BB169" s="26">
        <v>67621</v>
      </c>
      <c r="BC169" s="26"/>
      <c r="BD169" s="26" t="s">
        <v>2457</v>
      </c>
      <c r="BE169" s="26">
        <v>245759</v>
      </c>
      <c r="BF169" s="26"/>
      <c r="BG169" s="26" t="s">
        <v>2515</v>
      </c>
      <c r="BH169" s="26">
        <v>249767</v>
      </c>
      <c r="BI169" s="26">
        <v>251854</v>
      </c>
      <c r="BJ169" s="26" t="s">
        <v>2516</v>
      </c>
      <c r="BK169" s="26">
        <v>252116</v>
      </c>
      <c r="BL169" s="26" t="s">
        <v>2517</v>
      </c>
      <c r="BM169" s="26" t="s">
        <v>2518</v>
      </c>
      <c r="BN169" s="26">
        <v>258627</v>
      </c>
      <c r="BO169" s="26">
        <v>262620</v>
      </c>
      <c r="BP169" s="26" t="s">
        <v>2519</v>
      </c>
      <c r="BQ169" s="26" t="s">
        <v>2520</v>
      </c>
      <c r="BR169" s="26">
        <v>270543</v>
      </c>
      <c r="BS169" s="26" t="s">
        <v>2521</v>
      </c>
      <c r="BT169" s="26">
        <v>272354</v>
      </c>
      <c r="BU169" s="26">
        <v>298803</v>
      </c>
      <c r="BV169" s="26">
        <v>303978</v>
      </c>
      <c r="BW169" s="26" t="s">
        <v>2522</v>
      </c>
      <c r="BX169" s="26" t="s">
        <v>2523</v>
      </c>
      <c r="BY169" s="26">
        <v>305963</v>
      </c>
      <c r="BZ169" s="26">
        <v>307213</v>
      </c>
      <c r="CA169" s="26" t="s">
        <v>2524</v>
      </c>
      <c r="CB169" s="26" t="s">
        <v>2525</v>
      </c>
      <c r="CC169" s="26" t="s">
        <v>2526</v>
      </c>
      <c r="CD169" s="115" t="s">
        <v>32</v>
      </c>
    </row>
    <row r="170" spans="1:83">
      <c r="A170" s="26"/>
      <c r="B170" s="21"/>
      <c r="C170" s="21"/>
      <c r="D170" s="110" t="s">
        <v>2527</v>
      </c>
      <c r="E170" s="32" t="s">
        <v>2453</v>
      </c>
      <c r="F170" s="26" t="s">
        <v>2454</v>
      </c>
      <c r="G170" s="32" t="s">
        <v>2528</v>
      </c>
      <c r="H170" s="32"/>
      <c r="I170" s="32"/>
      <c r="J170" s="121" t="s">
        <v>3158</v>
      </c>
      <c r="K170" s="23">
        <v>1</v>
      </c>
      <c r="L170" s="26" t="s">
        <v>3156</v>
      </c>
      <c r="M170" s="26"/>
      <c r="N170" s="26" t="s">
        <v>2529</v>
      </c>
      <c r="O170" s="26"/>
      <c r="P170" s="26"/>
      <c r="Q170" s="26"/>
      <c r="R170" s="26"/>
      <c r="S170" s="35"/>
      <c r="T170" s="32"/>
      <c r="U170" s="32"/>
      <c r="V170" s="35"/>
      <c r="W170" s="32"/>
      <c r="X170" s="32"/>
      <c r="Y170" s="32"/>
      <c r="Z170" s="32"/>
      <c r="AA170" s="32"/>
      <c r="AB170" s="32"/>
      <c r="AC170" s="32"/>
      <c r="AD170" s="26"/>
      <c r="AE170" s="26"/>
      <c r="AF170" s="26"/>
      <c r="AG170" s="26"/>
      <c r="AH170" s="91"/>
      <c r="AI170" s="91"/>
      <c r="AJ170" s="91"/>
      <c r="AK170" s="26"/>
      <c r="AL170" s="26"/>
      <c r="AM170" s="26"/>
      <c r="AN170" s="26"/>
      <c r="AO170" s="26"/>
      <c r="AP170" s="26"/>
      <c r="AQ170" s="26"/>
      <c r="AR170" s="26"/>
      <c r="AS170" s="26">
        <v>15160</v>
      </c>
      <c r="AT170" s="26">
        <v>20905</v>
      </c>
      <c r="AU170" s="26">
        <v>27715</v>
      </c>
      <c r="AV170" s="26">
        <v>35172</v>
      </c>
      <c r="AW170" s="26">
        <v>37800</v>
      </c>
      <c r="AX170" s="26">
        <v>42383</v>
      </c>
      <c r="AY170" s="26">
        <v>49728</v>
      </c>
      <c r="AZ170" s="26" t="s">
        <v>2500</v>
      </c>
      <c r="BA170" s="26">
        <v>64037</v>
      </c>
      <c r="BB170" s="26">
        <v>69665</v>
      </c>
      <c r="BC170" s="26">
        <v>80485</v>
      </c>
      <c r="BD170" s="26" t="s">
        <v>2457</v>
      </c>
      <c r="BE170" s="26">
        <v>95483</v>
      </c>
      <c r="BF170" s="26"/>
      <c r="BG170" s="26" t="s">
        <v>2530</v>
      </c>
      <c r="BH170" s="26">
        <v>98969</v>
      </c>
      <c r="BI170" s="26">
        <v>100997</v>
      </c>
      <c r="BJ170" s="26" t="s">
        <v>2531</v>
      </c>
      <c r="BK170" s="26">
        <v>102712</v>
      </c>
      <c r="BL170" s="26" t="s">
        <v>2532</v>
      </c>
      <c r="BM170" s="26" t="s">
        <v>2533</v>
      </c>
      <c r="BN170" s="26">
        <v>107704</v>
      </c>
      <c r="BO170" s="26">
        <v>113070</v>
      </c>
      <c r="BP170" s="26" t="s">
        <v>2534</v>
      </c>
      <c r="BQ170" s="26" t="s">
        <v>2535</v>
      </c>
      <c r="BR170" s="26">
        <v>120562</v>
      </c>
      <c r="BS170" s="26" t="s">
        <v>2536</v>
      </c>
      <c r="BT170" s="26">
        <v>126990</v>
      </c>
      <c r="BU170" s="26">
        <v>133129</v>
      </c>
      <c r="BV170" s="26">
        <v>136799</v>
      </c>
      <c r="BW170" s="26" t="s">
        <v>2537</v>
      </c>
      <c r="BX170" s="26" t="s">
        <v>2538</v>
      </c>
      <c r="BY170" s="26">
        <v>141862</v>
      </c>
      <c r="BZ170" s="26">
        <v>147853</v>
      </c>
      <c r="CA170" s="26" t="s">
        <v>2539</v>
      </c>
      <c r="CB170" s="26" t="s">
        <v>2540</v>
      </c>
      <c r="CC170" s="26" t="s">
        <v>2541</v>
      </c>
      <c r="CD170" s="115" t="s">
        <v>32</v>
      </c>
    </row>
    <row r="171" spans="1:83">
      <c r="A171" s="26">
        <v>257</v>
      </c>
      <c r="B171" s="21" t="s">
        <v>2363</v>
      </c>
      <c r="C171" s="21"/>
      <c r="D171" s="110" t="s">
        <v>2542</v>
      </c>
      <c r="E171" s="32" t="s">
        <v>2453</v>
      </c>
      <c r="F171" s="26" t="s">
        <v>2454</v>
      </c>
      <c r="G171" s="32" t="s">
        <v>2543</v>
      </c>
      <c r="H171" s="32" t="s">
        <v>2498</v>
      </c>
      <c r="I171" s="32"/>
      <c r="J171" s="121" t="s">
        <v>3158</v>
      </c>
      <c r="K171" s="23">
        <v>1</v>
      </c>
      <c r="L171" s="26" t="s">
        <v>3156</v>
      </c>
      <c r="M171" s="26"/>
      <c r="N171" s="26" t="s">
        <v>2544</v>
      </c>
      <c r="O171" s="26"/>
      <c r="P171" s="26"/>
      <c r="Q171" s="26"/>
      <c r="R171" s="26"/>
      <c r="S171" s="35"/>
      <c r="T171" s="32">
        <v>261171</v>
      </c>
      <c r="U171" s="32"/>
      <c r="V171" s="35"/>
      <c r="W171" s="32"/>
      <c r="X171" s="32"/>
      <c r="Y171" s="32"/>
      <c r="Z171" s="32"/>
      <c r="AA171" s="32">
        <v>331785</v>
      </c>
      <c r="AB171" s="32">
        <v>337594</v>
      </c>
      <c r="AC171" s="32"/>
      <c r="AD171" s="26" t="s">
        <v>2457</v>
      </c>
      <c r="AE171" s="26">
        <v>374866</v>
      </c>
      <c r="AF171" s="26">
        <v>379470</v>
      </c>
      <c r="AG171" s="26">
        <v>381122</v>
      </c>
      <c r="AH171" s="91">
        <v>386179</v>
      </c>
      <c r="AI171" s="91">
        <v>399698</v>
      </c>
      <c r="AJ171" s="91">
        <v>413520</v>
      </c>
      <c r="AK171" s="26">
        <v>434656</v>
      </c>
      <c r="AL171" s="26">
        <v>447758</v>
      </c>
      <c r="AM171" s="26">
        <v>450134</v>
      </c>
      <c r="AN171" s="26">
        <v>453114</v>
      </c>
      <c r="AO171" s="26" t="s">
        <v>2457</v>
      </c>
      <c r="AP171" s="26">
        <v>466334</v>
      </c>
      <c r="AQ171" s="26" t="s">
        <v>2457</v>
      </c>
      <c r="AR171" s="26"/>
      <c r="AS171" s="26">
        <v>14709</v>
      </c>
      <c r="AT171" s="26">
        <v>18664</v>
      </c>
      <c r="AU171" s="26" t="s">
        <v>2457</v>
      </c>
      <c r="AV171" s="26">
        <v>45926</v>
      </c>
      <c r="AW171" s="26">
        <v>61739</v>
      </c>
      <c r="AX171" s="26">
        <v>66902</v>
      </c>
      <c r="AY171" s="26">
        <v>92106</v>
      </c>
      <c r="AZ171" s="26" t="s">
        <v>2500</v>
      </c>
      <c r="BA171" s="26">
        <v>99196</v>
      </c>
      <c r="BB171" s="26">
        <v>100874</v>
      </c>
      <c r="BC171" s="26">
        <v>102603</v>
      </c>
      <c r="BD171" s="26" t="s">
        <v>2457</v>
      </c>
      <c r="BE171" s="26">
        <v>104440</v>
      </c>
      <c r="BF171" s="26"/>
      <c r="BG171" s="26" t="s">
        <v>2545</v>
      </c>
      <c r="BH171" s="26" t="s">
        <v>2546</v>
      </c>
      <c r="BI171" s="26">
        <v>106521</v>
      </c>
      <c r="BJ171" s="26"/>
      <c r="BK171" s="26" t="s">
        <v>2547</v>
      </c>
      <c r="BL171" s="26"/>
      <c r="BM171" s="26" t="s">
        <v>2548</v>
      </c>
      <c r="BN171" s="26">
        <v>109183</v>
      </c>
      <c r="BO171" s="26">
        <v>110017</v>
      </c>
      <c r="BP171" s="26" t="s">
        <v>2549</v>
      </c>
      <c r="BQ171" s="26" t="s">
        <v>2550</v>
      </c>
      <c r="BR171" s="26">
        <v>120069</v>
      </c>
      <c r="BS171" s="26" t="s">
        <v>2551</v>
      </c>
      <c r="BT171" s="26">
        <v>120165</v>
      </c>
      <c r="BU171" s="26">
        <v>120262</v>
      </c>
      <c r="BV171" s="26">
        <v>120427</v>
      </c>
      <c r="BW171" s="26" t="s">
        <v>2552</v>
      </c>
      <c r="BX171" s="26" t="s">
        <v>2553</v>
      </c>
      <c r="BY171" s="26">
        <v>120478</v>
      </c>
      <c r="BZ171" s="26">
        <v>120642</v>
      </c>
      <c r="CA171" s="26" t="s">
        <v>2554</v>
      </c>
      <c r="CB171" s="26" t="s">
        <v>2555</v>
      </c>
      <c r="CC171" s="26" t="s">
        <v>2556</v>
      </c>
      <c r="CD171" s="115" t="s">
        <v>32</v>
      </c>
    </row>
    <row r="172" spans="1:83">
      <c r="A172" s="26"/>
      <c r="B172" s="21"/>
      <c r="C172" s="21"/>
      <c r="D172" s="110" t="s">
        <v>2557</v>
      </c>
      <c r="E172" s="32" t="s">
        <v>2453</v>
      </c>
      <c r="F172" s="26" t="s">
        <v>2454</v>
      </c>
      <c r="G172" s="96" t="s">
        <v>2558</v>
      </c>
      <c r="H172" s="32"/>
      <c r="I172" s="32"/>
      <c r="J172" s="121" t="s">
        <v>3158</v>
      </c>
      <c r="K172" s="23">
        <v>1</v>
      </c>
      <c r="L172" s="26" t="s">
        <v>3156</v>
      </c>
      <c r="M172" s="26"/>
      <c r="N172" s="26" t="s">
        <v>2559</v>
      </c>
      <c r="O172" s="26"/>
      <c r="P172" s="26"/>
      <c r="Q172" s="26"/>
      <c r="R172" s="26"/>
      <c r="S172" s="35"/>
      <c r="T172" s="32"/>
      <c r="U172" s="32"/>
      <c r="V172" s="35"/>
      <c r="W172" s="32"/>
      <c r="X172" s="32"/>
      <c r="Y172" s="32"/>
      <c r="Z172" s="32"/>
      <c r="AA172" s="32">
        <v>372927</v>
      </c>
      <c r="AB172" s="32">
        <v>381390</v>
      </c>
      <c r="AC172" s="32"/>
      <c r="AD172" s="26" t="s">
        <v>2457</v>
      </c>
      <c r="AE172" s="26">
        <v>400301</v>
      </c>
      <c r="AF172" s="26">
        <v>17550</v>
      </c>
      <c r="AG172" s="26">
        <v>21792</v>
      </c>
      <c r="AH172" s="91">
        <v>30313</v>
      </c>
      <c r="AI172" s="91">
        <v>32196</v>
      </c>
      <c r="AJ172" s="91">
        <v>38935</v>
      </c>
      <c r="AK172" s="26">
        <v>41843</v>
      </c>
      <c r="AL172" s="26">
        <v>47555</v>
      </c>
      <c r="AM172" s="26">
        <v>52039</v>
      </c>
      <c r="AN172" s="26">
        <v>56833</v>
      </c>
      <c r="AO172" s="26" t="s">
        <v>2457</v>
      </c>
      <c r="AP172" s="26">
        <v>68287</v>
      </c>
      <c r="AQ172" s="26" t="s">
        <v>2457</v>
      </c>
      <c r="AR172" s="26"/>
      <c r="AS172" s="26">
        <v>36467</v>
      </c>
      <c r="AT172" s="26">
        <v>45413</v>
      </c>
      <c r="AU172" s="26">
        <v>50851</v>
      </c>
      <c r="AV172" s="26">
        <v>59468</v>
      </c>
      <c r="AW172" s="26">
        <v>65651</v>
      </c>
      <c r="AX172" s="26">
        <v>74091</v>
      </c>
      <c r="AY172" s="26">
        <v>81824</v>
      </c>
      <c r="AZ172" s="26">
        <v>89590</v>
      </c>
      <c r="BA172" s="26">
        <v>93854</v>
      </c>
      <c r="BB172" s="26">
        <v>104044</v>
      </c>
      <c r="BC172" s="26">
        <v>116473</v>
      </c>
      <c r="BD172" s="26" t="s">
        <v>2457</v>
      </c>
      <c r="BE172" s="26">
        <v>126563</v>
      </c>
      <c r="BF172" s="26"/>
      <c r="BG172" s="26" t="s">
        <v>2560</v>
      </c>
      <c r="BH172" s="26">
        <v>135930</v>
      </c>
      <c r="BI172" s="26">
        <v>145131</v>
      </c>
      <c r="BJ172" s="26" t="s">
        <v>2561</v>
      </c>
      <c r="BK172" s="26">
        <v>148339</v>
      </c>
      <c r="BL172" s="26" t="s">
        <v>2562</v>
      </c>
      <c r="BM172" s="26" t="s">
        <v>2563</v>
      </c>
      <c r="BN172" s="26">
        <v>153737</v>
      </c>
      <c r="BO172" s="26">
        <v>158278</v>
      </c>
      <c r="BP172" s="26" t="s">
        <v>2564</v>
      </c>
      <c r="BQ172" s="26" t="s">
        <v>2565</v>
      </c>
      <c r="BR172" s="26">
        <v>167662</v>
      </c>
      <c r="BS172" s="26" t="s">
        <v>2566</v>
      </c>
      <c r="BT172" s="26">
        <v>175590</v>
      </c>
      <c r="BU172" s="26">
        <v>180174</v>
      </c>
      <c r="BV172" s="26">
        <v>185195</v>
      </c>
      <c r="BW172" s="26" t="s">
        <v>2567</v>
      </c>
      <c r="BX172" s="26" t="s">
        <v>2568</v>
      </c>
      <c r="BY172" s="26">
        <v>191970</v>
      </c>
      <c r="BZ172" s="26" t="s">
        <v>2500</v>
      </c>
      <c r="CA172" s="26" t="s">
        <v>2569</v>
      </c>
      <c r="CB172" s="26" t="s">
        <v>2570</v>
      </c>
      <c r="CC172" s="26" t="s">
        <v>2571</v>
      </c>
      <c r="CD172" s="115" t="s">
        <v>32</v>
      </c>
      <c r="CE172" s="3" t="s">
        <v>2572</v>
      </c>
    </row>
    <row r="173" spans="1:83">
      <c r="A173" s="26"/>
      <c r="B173" s="21"/>
      <c r="C173" s="21"/>
      <c r="D173" s="110" t="s">
        <v>2573</v>
      </c>
      <c r="E173" s="32" t="s">
        <v>2453</v>
      </c>
      <c r="F173" s="26" t="s">
        <v>2454</v>
      </c>
      <c r="G173" s="32" t="s">
        <v>2574</v>
      </c>
      <c r="H173" s="32"/>
      <c r="I173" s="32"/>
      <c r="J173" s="121" t="s">
        <v>3158</v>
      </c>
      <c r="K173" s="23">
        <v>1</v>
      </c>
      <c r="L173" s="26" t="s">
        <v>3156</v>
      </c>
      <c r="M173" s="26"/>
      <c r="N173" s="26" t="s">
        <v>2575</v>
      </c>
      <c r="O173" s="26"/>
      <c r="P173" s="26"/>
      <c r="Q173" s="26"/>
      <c r="R173" s="26"/>
      <c r="S173" s="35"/>
      <c r="T173" s="32"/>
      <c r="U173" s="32"/>
      <c r="V173" s="35"/>
      <c r="W173" s="32"/>
      <c r="X173" s="32"/>
      <c r="Y173" s="32"/>
      <c r="Z173" s="32"/>
      <c r="AA173" s="32">
        <v>315750</v>
      </c>
      <c r="AB173" s="32">
        <v>319825</v>
      </c>
      <c r="AC173" s="32"/>
      <c r="AD173" s="26" t="s">
        <v>2457</v>
      </c>
      <c r="AE173" s="26">
        <v>334814</v>
      </c>
      <c r="AF173" s="26">
        <v>340010</v>
      </c>
      <c r="AG173" s="26">
        <v>343180</v>
      </c>
      <c r="AH173" s="91">
        <v>345922</v>
      </c>
      <c r="AI173" s="91">
        <v>352050</v>
      </c>
      <c r="AJ173" s="91">
        <v>364555</v>
      </c>
      <c r="AK173" s="26">
        <v>369453</v>
      </c>
      <c r="AL173" s="26">
        <v>377564</v>
      </c>
      <c r="AM173" s="26">
        <v>393792</v>
      </c>
      <c r="AN173" s="26">
        <v>398032</v>
      </c>
      <c r="AO173" s="26" t="s">
        <v>2457</v>
      </c>
      <c r="AP173" s="26">
        <v>398384</v>
      </c>
      <c r="AQ173" s="26" t="s">
        <v>2457</v>
      </c>
      <c r="AR173" s="26"/>
      <c r="AS173" s="26">
        <v>371759</v>
      </c>
      <c r="AT173" s="26">
        <v>374274</v>
      </c>
      <c r="AU173" s="26" t="s">
        <v>2457</v>
      </c>
      <c r="AV173" s="26">
        <v>389653</v>
      </c>
      <c r="AW173" s="26">
        <v>390854</v>
      </c>
      <c r="AX173" s="26">
        <v>395696</v>
      </c>
      <c r="AY173" s="26">
        <v>412171</v>
      </c>
      <c r="AZ173" s="26">
        <v>413075</v>
      </c>
      <c r="BA173" s="26">
        <v>413096</v>
      </c>
      <c r="BB173" s="26">
        <v>413393</v>
      </c>
      <c r="BC173" s="26">
        <v>416047</v>
      </c>
      <c r="BD173" s="26" t="s">
        <v>2457</v>
      </c>
      <c r="BE173" s="26">
        <v>423911</v>
      </c>
      <c r="BF173" s="26"/>
      <c r="BG173" s="26" t="s">
        <v>2576</v>
      </c>
      <c r="BH173" s="26">
        <v>434330</v>
      </c>
      <c r="BI173" s="26">
        <v>444888</v>
      </c>
      <c r="BJ173" s="26" t="s">
        <v>2577</v>
      </c>
      <c r="BK173" s="26">
        <v>446464</v>
      </c>
      <c r="BL173" s="26" t="s">
        <v>2578</v>
      </c>
      <c r="BM173" s="26" t="s">
        <v>2579</v>
      </c>
      <c r="BN173" s="26">
        <v>452481</v>
      </c>
      <c r="BO173" s="26">
        <v>455988</v>
      </c>
      <c r="BP173" s="26" t="s">
        <v>2580</v>
      </c>
      <c r="BQ173" s="26" t="s">
        <v>2581</v>
      </c>
      <c r="BR173" s="26">
        <v>459107</v>
      </c>
      <c r="BS173" s="26" t="s">
        <v>2582</v>
      </c>
      <c r="BT173" s="26">
        <v>459429</v>
      </c>
      <c r="BU173" s="26">
        <v>465838</v>
      </c>
      <c r="BV173" s="26">
        <v>470289</v>
      </c>
      <c r="BW173" s="26" t="s">
        <v>2583</v>
      </c>
      <c r="BX173" s="26" t="s">
        <v>2584</v>
      </c>
      <c r="BY173" s="26">
        <v>471490</v>
      </c>
      <c r="BZ173" s="26">
        <v>472430</v>
      </c>
      <c r="CA173" s="26" t="s">
        <v>2585</v>
      </c>
      <c r="CB173" s="26" t="s">
        <v>2586</v>
      </c>
      <c r="CC173" s="26" t="s">
        <v>2587</v>
      </c>
      <c r="CD173" s="115" t="s">
        <v>32</v>
      </c>
    </row>
    <row r="174" spans="1:83">
      <c r="A174" s="26"/>
      <c r="B174" s="21"/>
      <c r="C174" s="21"/>
      <c r="D174" s="110" t="s">
        <v>2588</v>
      </c>
      <c r="E174" s="32" t="s">
        <v>2453</v>
      </c>
      <c r="F174" s="26" t="s">
        <v>2454</v>
      </c>
      <c r="G174" s="96" t="s">
        <v>2589</v>
      </c>
      <c r="H174" s="97"/>
      <c r="I174" s="97"/>
      <c r="J174" s="121" t="s">
        <v>3158</v>
      </c>
      <c r="K174" s="23">
        <v>1</v>
      </c>
      <c r="L174" s="26" t="s">
        <v>3156</v>
      </c>
      <c r="M174" s="26"/>
      <c r="N174" s="26" t="s">
        <v>2590</v>
      </c>
      <c r="O174" s="26"/>
      <c r="P174" s="26"/>
      <c r="Q174" s="26"/>
      <c r="R174" s="26"/>
      <c r="S174" s="35"/>
      <c r="T174" s="32"/>
      <c r="U174" s="32"/>
      <c r="V174" s="35"/>
      <c r="W174" s="32"/>
      <c r="X174" s="32"/>
      <c r="Y174" s="32"/>
      <c r="Z174" s="32"/>
      <c r="AA174" s="32">
        <v>529612</v>
      </c>
      <c r="AB174" s="32">
        <v>544673</v>
      </c>
      <c r="AC174" s="32"/>
      <c r="AD174" s="26" t="s">
        <v>2457</v>
      </c>
      <c r="AE174" s="26">
        <v>634297</v>
      </c>
      <c r="AF174" s="26">
        <v>644881</v>
      </c>
      <c r="AG174" s="26">
        <v>666249</v>
      </c>
      <c r="AH174" s="91">
        <v>680807</v>
      </c>
      <c r="AI174" s="91">
        <v>693674</v>
      </c>
      <c r="AJ174" s="91">
        <v>708135</v>
      </c>
      <c r="AK174" s="26">
        <v>719048</v>
      </c>
      <c r="AL174" s="26">
        <v>728258</v>
      </c>
      <c r="AM174" s="26">
        <v>747847</v>
      </c>
      <c r="AN174" s="26">
        <v>762678</v>
      </c>
      <c r="AO174" s="26" t="s">
        <v>2457</v>
      </c>
      <c r="AP174" s="26">
        <v>787741</v>
      </c>
      <c r="AQ174" s="26" t="s">
        <v>2457</v>
      </c>
      <c r="AR174" s="26"/>
      <c r="AS174" s="26">
        <v>24777</v>
      </c>
      <c r="AT174" s="26">
        <v>32898</v>
      </c>
      <c r="AU174" s="26">
        <v>45237</v>
      </c>
      <c r="AV174" s="26">
        <v>51584</v>
      </c>
      <c r="AW174" s="26">
        <v>60593</v>
      </c>
      <c r="AX174" s="26">
        <v>67142</v>
      </c>
      <c r="AY174" s="26" t="s">
        <v>2500</v>
      </c>
      <c r="AZ174" s="26">
        <v>26586</v>
      </c>
      <c r="BA174" s="26">
        <v>46743</v>
      </c>
      <c r="BB174" s="26">
        <v>59403</v>
      </c>
      <c r="BC174" s="26">
        <v>72084</v>
      </c>
      <c r="BD174" s="26" t="s">
        <v>2457</v>
      </c>
      <c r="BE174" s="26">
        <v>85856</v>
      </c>
      <c r="BF174" s="26"/>
      <c r="BG174" s="26" t="s">
        <v>2591</v>
      </c>
      <c r="BH174" s="26">
        <v>95173</v>
      </c>
      <c r="BI174" s="26">
        <v>110815</v>
      </c>
      <c r="BJ174" s="26" t="s">
        <v>2592</v>
      </c>
      <c r="BK174" s="26">
        <v>119056</v>
      </c>
      <c r="BL174" s="26" t="s">
        <v>2593</v>
      </c>
      <c r="BM174" s="26" t="s">
        <v>2594</v>
      </c>
      <c r="BN174" s="26">
        <v>133329</v>
      </c>
      <c r="BO174" s="26">
        <v>149107</v>
      </c>
      <c r="BP174" s="26" t="s">
        <v>2595</v>
      </c>
      <c r="BQ174" s="26" t="s">
        <v>2596</v>
      </c>
      <c r="BR174" s="26">
        <v>156860</v>
      </c>
      <c r="BS174" s="26" t="s">
        <v>2597</v>
      </c>
      <c r="BT174" s="26">
        <v>164658</v>
      </c>
      <c r="BU174" s="26">
        <v>171539</v>
      </c>
      <c r="BV174" s="26">
        <v>185100</v>
      </c>
      <c r="BW174" s="26" t="s">
        <v>2598</v>
      </c>
      <c r="BX174" s="26" t="s">
        <v>2599</v>
      </c>
      <c r="BY174" s="26">
        <v>190794</v>
      </c>
      <c r="BZ174" s="26">
        <v>204573</v>
      </c>
      <c r="CA174" s="26" t="s">
        <v>2600</v>
      </c>
      <c r="CB174" s="26" t="s">
        <v>2601</v>
      </c>
      <c r="CC174" s="26" t="s">
        <v>2602</v>
      </c>
      <c r="CD174" s="115" t="s">
        <v>32</v>
      </c>
    </row>
    <row r="175" spans="1:83">
      <c r="A175" s="26"/>
      <c r="B175" s="21"/>
      <c r="C175" s="21"/>
      <c r="D175" s="110" t="s">
        <v>2603</v>
      </c>
      <c r="E175" s="32" t="s">
        <v>2453</v>
      </c>
      <c r="F175" s="26" t="s">
        <v>2454</v>
      </c>
      <c r="G175" s="96" t="s">
        <v>2604</v>
      </c>
      <c r="H175" s="97"/>
      <c r="I175" s="97"/>
      <c r="J175" s="26" t="s">
        <v>2605</v>
      </c>
      <c r="K175" s="23">
        <v>1</v>
      </c>
      <c r="L175" s="26" t="s">
        <v>3165</v>
      </c>
      <c r="M175" s="26"/>
      <c r="N175" s="26" t="s">
        <v>2606</v>
      </c>
      <c r="O175" s="26"/>
      <c r="P175" s="26"/>
      <c r="Q175" s="26"/>
      <c r="R175" s="26"/>
      <c r="S175" s="35"/>
      <c r="T175" s="32"/>
      <c r="U175" s="32"/>
      <c r="V175" s="35"/>
      <c r="W175" s="32"/>
      <c r="X175" s="32"/>
      <c r="Y175" s="32"/>
      <c r="Z175" s="32"/>
      <c r="AA175" s="32"/>
      <c r="AB175" s="32"/>
      <c r="AC175" s="32"/>
      <c r="AD175" s="26"/>
      <c r="AE175" s="26">
        <v>101407</v>
      </c>
      <c r="AF175" s="26">
        <v>102521</v>
      </c>
      <c r="AG175" s="26">
        <v>104399</v>
      </c>
      <c r="AH175" s="91">
        <v>105419</v>
      </c>
      <c r="AI175" s="91">
        <v>105947</v>
      </c>
      <c r="AJ175" s="91">
        <v>107112</v>
      </c>
      <c r="AK175" s="26">
        <v>107502</v>
      </c>
      <c r="AL175" s="26">
        <v>107870</v>
      </c>
      <c r="AM175" s="26">
        <v>109980</v>
      </c>
      <c r="AN175" s="26">
        <v>110518</v>
      </c>
      <c r="AO175" s="26" t="s">
        <v>2457</v>
      </c>
      <c r="AP175" s="26">
        <v>114302</v>
      </c>
      <c r="AQ175" s="26" t="s">
        <v>2457</v>
      </c>
      <c r="AR175" s="26"/>
      <c r="AS175" s="26">
        <v>125095</v>
      </c>
      <c r="AT175" s="26">
        <v>127627</v>
      </c>
      <c r="AU175" s="26">
        <v>129713</v>
      </c>
      <c r="AV175" s="26">
        <v>132429</v>
      </c>
      <c r="AW175" s="26">
        <v>134279</v>
      </c>
      <c r="AX175" s="26">
        <v>137271</v>
      </c>
      <c r="AY175" s="26">
        <v>139929</v>
      </c>
      <c r="AZ175" s="26">
        <v>142849</v>
      </c>
      <c r="BA175" s="26">
        <v>145331</v>
      </c>
      <c r="BB175" s="26">
        <v>146317</v>
      </c>
      <c r="BC175" s="26">
        <v>149353</v>
      </c>
      <c r="BD175" s="26" t="s">
        <v>2457</v>
      </c>
      <c r="BE175" s="26">
        <v>160853</v>
      </c>
      <c r="BF175" s="26"/>
      <c r="BG175" s="26" t="s">
        <v>2607</v>
      </c>
      <c r="BH175" s="26">
        <v>165955</v>
      </c>
      <c r="BI175" s="26">
        <v>169247</v>
      </c>
      <c r="BJ175" s="26" t="s">
        <v>2608</v>
      </c>
      <c r="BK175" s="26">
        <v>172539</v>
      </c>
      <c r="BL175" s="26" t="s">
        <v>2609</v>
      </c>
      <c r="BM175" s="26" t="s">
        <v>2610</v>
      </c>
      <c r="BN175" s="26">
        <v>174629</v>
      </c>
      <c r="BO175" s="26">
        <v>175499</v>
      </c>
      <c r="BP175" s="26" t="s">
        <v>2611</v>
      </c>
      <c r="BQ175" s="26" t="s">
        <v>2612</v>
      </c>
      <c r="BR175" s="26">
        <v>177123</v>
      </c>
      <c r="BS175" s="26" t="s">
        <v>2613</v>
      </c>
      <c r="BT175" s="26">
        <v>177966</v>
      </c>
      <c r="BU175" s="26">
        <v>181289</v>
      </c>
      <c r="BV175" s="26" t="s">
        <v>2500</v>
      </c>
      <c r="BW175" s="26" t="s">
        <v>2614</v>
      </c>
      <c r="BX175" s="26" t="s">
        <v>2615</v>
      </c>
      <c r="BY175" s="26">
        <v>182349</v>
      </c>
      <c r="BZ175" s="26">
        <v>182727</v>
      </c>
      <c r="CA175" s="26" t="s">
        <v>2616</v>
      </c>
      <c r="CB175" s="26" t="s">
        <v>2617</v>
      </c>
      <c r="CC175" s="26"/>
      <c r="CD175" s="115" t="s">
        <v>32</v>
      </c>
    </row>
    <row r="176" spans="1:83">
      <c r="A176" s="26"/>
      <c r="B176" s="21"/>
      <c r="C176" s="21"/>
      <c r="D176" s="110" t="s">
        <v>2618</v>
      </c>
      <c r="E176" s="32" t="s">
        <v>2453</v>
      </c>
      <c r="F176" s="26" t="s">
        <v>2454</v>
      </c>
      <c r="G176" s="96" t="s">
        <v>2619</v>
      </c>
      <c r="H176" s="97"/>
      <c r="I176" s="97"/>
      <c r="J176" s="121" t="s">
        <v>3159</v>
      </c>
      <c r="K176" s="23">
        <v>1</v>
      </c>
      <c r="L176" s="26" t="s">
        <v>2620</v>
      </c>
      <c r="M176" s="26"/>
      <c r="N176" s="26">
        <v>290561</v>
      </c>
      <c r="O176" s="26"/>
      <c r="P176" s="26"/>
      <c r="Q176" s="26"/>
      <c r="R176" s="26"/>
      <c r="S176" s="35"/>
      <c r="T176" s="32"/>
      <c r="U176" s="32"/>
      <c r="V176" s="35"/>
      <c r="W176" s="32"/>
      <c r="X176" s="32"/>
      <c r="Y176" s="32"/>
      <c r="Z176" s="32"/>
      <c r="AA176" s="32"/>
      <c r="AB176" s="32"/>
      <c r="AC176" s="32"/>
      <c r="AD176" s="26"/>
      <c r="AE176" s="26"/>
      <c r="AF176" s="26"/>
      <c r="AG176" s="26"/>
      <c r="AH176" s="91"/>
      <c r="AI176" s="91"/>
      <c r="AJ176" s="91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 t="s">
        <v>2621</v>
      </c>
      <c r="BL176" s="26" t="s">
        <v>2622</v>
      </c>
      <c r="BM176" s="26"/>
      <c r="BN176" s="26" t="s">
        <v>2623</v>
      </c>
      <c r="BO176" s="26" t="s">
        <v>2624</v>
      </c>
      <c r="BP176" s="26" t="s">
        <v>2625</v>
      </c>
      <c r="BQ176" s="26" t="s">
        <v>2626</v>
      </c>
      <c r="BR176" s="26" t="s">
        <v>2627</v>
      </c>
      <c r="BS176" s="26" t="s">
        <v>2628</v>
      </c>
      <c r="BT176" s="26" t="s">
        <v>2629</v>
      </c>
      <c r="BU176" s="26" t="s">
        <v>2630</v>
      </c>
      <c r="BV176" s="26" t="s">
        <v>2631</v>
      </c>
      <c r="BW176" s="26" t="s">
        <v>2632</v>
      </c>
      <c r="BX176" s="26" t="s">
        <v>2633</v>
      </c>
      <c r="BY176" s="26" t="s">
        <v>2634</v>
      </c>
      <c r="BZ176" s="26" t="s">
        <v>2635</v>
      </c>
      <c r="CA176" s="26" t="s">
        <v>2636</v>
      </c>
      <c r="CB176" s="26" t="s">
        <v>2637</v>
      </c>
      <c r="CC176" s="26" t="s">
        <v>2638</v>
      </c>
      <c r="CD176" s="115" t="s">
        <v>32</v>
      </c>
    </row>
    <row r="177" spans="1:83">
      <c r="A177" s="26"/>
      <c r="B177" s="21"/>
      <c r="C177" s="21"/>
      <c r="D177" s="110"/>
      <c r="E177" s="32"/>
      <c r="F177" s="26"/>
      <c r="G177" s="96"/>
      <c r="H177" s="97"/>
      <c r="I177" s="97"/>
      <c r="J177" s="97"/>
      <c r="K177" s="97"/>
      <c r="L177" s="26"/>
      <c r="M177" s="26"/>
      <c r="N177" s="26"/>
      <c r="O177" s="26"/>
      <c r="P177" s="26"/>
      <c r="Q177" s="26"/>
      <c r="R177" s="26"/>
      <c r="S177" s="35"/>
      <c r="T177" s="32"/>
      <c r="U177" s="32"/>
      <c r="V177" s="35"/>
      <c r="W177" s="32"/>
      <c r="X177" s="32"/>
      <c r="Y177" s="32"/>
      <c r="Z177" s="32"/>
      <c r="AA177" s="32"/>
      <c r="AB177" s="32"/>
      <c r="AC177" s="32"/>
      <c r="AD177" s="26"/>
      <c r="AE177" s="26"/>
      <c r="AF177" s="26"/>
      <c r="AG177" s="26"/>
      <c r="AH177" s="91"/>
      <c r="AI177" s="91"/>
      <c r="AJ177" s="91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 t="s">
        <v>2639</v>
      </c>
      <c r="BL177" s="26" t="s">
        <v>2622</v>
      </c>
      <c r="BM177" s="26"/>
      <c r="BN177" s="26" t="s">
        <v>2640</v>
      </c>
      <c r="BO177" s="26" t="s">
        <v>2641</v>
      </c>
      <c r="BP177" s="26" t="s">
        <v>2625</v>
      </c>
      <c r="BQ177" s="26" t="s">
        <v>2626</v>
      </c>
      <c r="BR177" s="26" t="s">
        <v>2642</v>
      </c>
      <c r="BS177" s="26" t="s">
        <v>2628</v>
      </c>
      <c r="BT177" s="26" t="s">
        <v>2643</v>
      </c>
      <c r="BU177" s="26" t="s">
        <v>2644</v>
      </c>
      <c r="BV177" s="26" t="s">
        <v>2645</v>
      </c>
      <c r="BW177" s="26" t="s">
        <v>2632</v>
      </c>
      <c r="BX177" s="26" t="s">
        <v>2633</v>
      </c>
      <c r="BY177" s="26" t="s">
        <v>2646</v>
      </c>
      <c r="BZ177" s="26" t="s">
        <v>2646</v>
      </c>
      <c r="CA177" s="26" t="s">
        <v>2636</v>
      </c>
      <c r="CB177" s="26" t="s">
        <v>2637</v>
      </c>
      <c r="CC177" s="26" t="s">
        <v>2638</v>
      </c>
      <c r="CD177" s="115" t="s">
        <v>32</v>
      </c>
    </row>
    <row r="178" spans="1:83">
      <c r="A178" s="26"/>
      <c r="B178" s="21"/>
      <c r="C178" s="21"/>
      <c r="D178" s="110" t="s">
        <v>2647</v>
      </c>
      <c r="E178" s="32" t="s">
        <v>2453</v>
      </c>
      <c r="F178" s="26" t="s">
        <v>2454</v>
      </c>
      <c r="G178" s="96" t="s">
        <v>2648</v>
      </c>
      <c r="H178" s="97"/>
      <c r="I178" s="97"/>
      <c r="J178" s="121" t="s">
        <v>3158</v>
      </c>
      <c r="K178" s="23">
        <v>1</v>
      </c>
      <c r="L178" s="26" t="s">
        <v>3156</v>
      </c>
      <c r="M178" s="26"/>
      <c r="N178" s="26" t="s">
        <v>1005</v>
      </c>
      <c r="O178" s="26"/>
      <c r="P178" s="26"/>
      <c r="Q178" s="26"/>
      <c r="R178" s="26"/>
      <c r="S178" s="35"/>
      <c r="T178" s="32"/>
      <c r="U178" s="32"/>
      <c r="V178" s="35"/>
      <c r="W178" s="32"/>
      <c r="X178" s="32"/>
      <c r="Y178" s="32"/>
      <c r="Z178" s="32"/>
      <c r="AA178" s="32"/>
      <c r="AB178" s="32"/>
      <c r="AC178" s="32"/>
      <c r="AD178" s="26"/>
      <c r="AE178" s="26"/>
      <c r="AF178" s="26"/>
      <c r="AG178" s="26"/>
      <c r="AH178" s="91"/>
      <c r="AI178" s="91"/>
      <c r="AJ178" s="91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 t="s">
        <v>2649</v>
      </c>
      <c r="BW178" s="26"/>
      <c r="BX178" s="26"/>
      <c r="BY178" s="26">
        <v>433</v>
      </c>
      <c r="BZ178" s="26">
        <v>164194</v>
      </c>
      <c r="CA178" s="26" t="s">
        <v>2650</v>
      </c>
      <c r="CB178" s="26" t="s">
        <v>2651</v>
      </c>
      <c r="CC178" s="26"/>
      <c r="CD178" s="115" t="s">
        <v>32</v>
      </c>
      <c r="CE178" s="3" t="s">
        <v>2652</v>
      </c>
    </row>
    <row r="179" spans="1:83">
      <c r="A179" s="26"/>
      <c r="B179" s="21"/>
      <c r="C179" s="21"/>
      <c r="D179" s="110" t="s">
        <v>2653</v>
      </c>
      <c r="E179" s="32" t="s">
        <v>2654</v>
      </c>
      <c r="F179" s="26"/>
      <c r="G179" s="96"/>
      <c r="H179" s="97"/>
      <c r="I179" s="97"/>
      <c r="J179" s="121" t="s">
        <v>3158</v>
      </c>
      <c r="K179" s="23">
        <v>1</v>
      </c>
      <c r="L179" s="26" t="s">
        <v>2309</v>
      </c>
      <c r="M179" s="26"/>
      <c r="N179" s="26"/>
      <c r="O179" s="26"/>
      <c r="P179" s="26"/>
      <c r="Q179" s="26"/>
      <c r="R179" s="26"/>
      <c r="S179" s="35"/>
      <c r="T179" s="32"/>
      <c r="U179" s="32"/>
      <c r="V179" s="35"/>
      <c r="W179" s="32"/>
      <c r="X179" s="32"/>
      <c r="Y179" s="32"/>
      <c r="Z179" s="32"/>
      <c r="AA179" s="32"/>
      <c r="AB179" s="32"/>
      <c r="AC179" s="26" t="s">
        <v>2457</v>
      </c>
      <c r="AD179" s="26" t="s">
        <v>2655</v>
      </c>
      <c r="AE179" s="26" t="s">
        <v>2457</v>
      </c>
      <c r="AF179" s="26" t="s">
        <v>2457</v>
      </c>
      <c r="AG179" s="26" t="s">
        <v>2457</v>
      </c>
      <c r="AH179" s="91" t="s">
        <v>2457</v>
      </c>
      <c r="AI179" s="91" t="s">
        <v>2457</v>
      </c>
      <c r="AJ179" s="91" t="s">
        <v>2457</v>
      </c>
      <c r="AK179" s="26" t="s">
        <v>2457</v>
      </c>
      <c r="AL179" s="26" t="s">
        <v>2457</v>
      </c>
      <c r="AM179" s="26" t="s">
        <v>2457</v>
      </c>
      <c r="AN179" s="26" t="s">
        <v>2457</v>
      </c>
      <c r="AO179" s="26" t="s">
        <v>2457</v>
      </c>
      <c r="AP179" s="26" t="s">
        <v>2457</v>
      </c>
      <c r="AQ179" s="26" t="s">
        <v>2457</v>
      </c>
      <c r="AR179" s="26" t="s">
        <v>2457</v>
      </c>
      <c r="AS179" s="26" t="s">
        <v>2457</v>
      </c>
      <c r="AT179" s="26" t="s">
        <v>2457</v>
      </c>
      <c r="AU179" s="26" t="s">
        <v>2457</v>
      </c>
      <c r="AV179" s="26" t="s">
        <v>2457</v>
      </c>
      <c r="AW179" s="26" t="s">
        <v>2457</v>
      </c>
      <c r="AX179" s="26" t="s">
        <v>2457</v>
      </c>
      <c r="AY179" s="26" t="s">
        <v>2457</v>
      </c>
      <c r="AZ179" s="26" t="s">
        <v>2457</v>
      </c>
      <c r="BA179" s="26" t="s">
        <v>2457</v>
      </c>
      <c r="BB179" s="26" t="s">
        <v>2457</v>
      </c>
      <c r="BC179" s="26"/>
      <c r="BD179" s="26" t="s">
        <v>2457</v>
      </c>
      <c r="BE179" s="26" t="s">
        <v>2457</v>
      </c>
      <c r="BF179" s="26"/>
      <c r="BG179" s="26"/>
      <c r="BH179" s="26" t="s">
        <v>2457</v>
      </c>
      <c r="BI179" s="26" t="s">
        <v>2457</v>
      </c>
      <c r="BJ179" s="26"/>
      <c r="BK179" s="26" t="s">
        <v>2457</v>
      </c>
      <c r="BL179" s="26"/>
      <c r="BM179" s="26"/>
      <c r="BN179" s="26" t="s">
        <v>2457</v>
      </c>
      <c r="BO179" s="26" t="s">
        <v>2457</v>
      </c>
      <c r="BP179" s="26"/>
      <c r="BQ179" s="26"/>
      <c r="BR179" s="26" t="s">
        <v>2457</v>
      </c>
      <c r="BS179" s="26"/>
      <c r="BT179" s="26" t="s">
        <v>2457</v>
      </c>
      <c r="BU179" s="26" t="s">
        <v>2457</v>
      </c>
      <c r="BV179" s="26" t="s">
        <v>2457</v>
      </c>
      <c r="BW179" s="26" t="s">
        <v>2457</v>
      </c>
      <c r="BX179" s="26"/>
      <c r="BY179" s="26" t="s">
        <v>2457</v>
      </c>
      <c r="BZ179" s="26" t="s">
        <v>2457</v>
      </c>
      <c r="CA179" s="26"/>
      <c r="CB179" s="26"/>
      <c r="CC179" s="26"/>
      <c r="CD179" s="115" t="s">
        <v>2656</v>
      </c>
    </row>
    <row r="180" spans="1:83">
      <c r="A180" s="26"/>
      <c r="B180" s="21"/>
      <c r="C180" s="21"/>
      <c r="D180" s="110" t="s">
        <v>2657</v>
      </c>
      <c r="E180" s="32" t="s">
        <v>2658</v>
      </c>
      <c r="F180" s="26"/>
      <c r="G180" s="96"/>
      <c r="H180" s="97"/>
      <c r="I180" s="97"/>
      <c r="J180" s="97"/>
      <c r="K180" s="23">
        <v>1</v>
      </c>
      <c r="L180" s="26"/>
      <c r="M180" s="26"/>
      <c r="N180" s="26"/>
      <c r="O180" s="26"/>
      <c r="P180" s="26"/>
      <c r="Q180" s="26"/>
      <c r="R180" s="26"/>
      <c r="S180" s="35"/>
      <c r="T180" s="32"/>
      <c r="U180" s="32"/>
      <c r="V180" s="35"/>
      <c r="W180" s="32"/>
      <c r="X180" s="32"/>
      <c r="Y180" s="32"/>
      <c r="Z180" s="32"/>
      <c r="AA180" s="32"/>
      <c r="AB180" s="32"/>
      <c r="AC180" s="26"/>
      <c r="AD180" s="26" t="s">
        <v>2457</v>
      </c>
      <c r="AE180" s="26" t="s">
        <v>2457</v>
      </c>
      <c r="AF180" s="26" t="s">
        <v>2457</v>
      </c>
      <c r="AG180" s="26" t="s">
        <v>2457</v>
      </c>
      <c r="AH180" s="91" t="s">
        <v>2457</v>
      </c>
      <c r="AI180" s="26" t="s">
        <v>2457</v>
      </c>
      <c r="AJ180" s="26" t="s">
        <v>2457</v>
      </c>
      <c r="AK180" s="26" t="s">
        <v>2457</v>
      </c>
      <c r="AL180" s="26" t="s">
        <v>2457</v>
      </c>
      <c r="AM180" s="26" t="s">
        <v>2457</v>
      </c>
      <c r="AN180" s="26" t="s">
        <v>2457</v>
      </c>
      <c r="AO180" s="26" t="s">
        <v>2457</v>
      </c>
      <c r="AP180" s="26" t="s">
        <v>2457</v>
      </c>
      <c r="AQ180" s="26" t="s">
        <v>2457</v>
      </c>
      <c r="AR180" s="26" t="s">
        <v>2457</v>
      </c>
      <c r="AS180" s="26" t="s">
        <v>2457</v>
      </c>
      <c r="AT180" s="26" t="s">
        <v>2457</v>
      </c>
      <c r="AU180" s="26" t="s">
        <v>2457</v>
      </c>
      <c r="AV180" s="26" t="s">
        <v>2457</v>
      </c>
      <c r="AW180" s="26" t="s">
        <v>2457</v>
      </c>
      <c r="AX180" s="26" t="s">
        <v>2457</v>
      </c>
      <c r="AY180" s="26" t="s">
        <v>2457</v>
      </c>
      <c r="AZ180" s="26" t="s">
        <v>2457</v>
      </c>
      <c r="BA180" s="26" t="s">
        <v>2457</v>
      </c>
      <c r="BB180" s="26" t="s">
        <v>2457</v>
      </c>
      <c r="BC180" s="26" t="s">
        <v>2457</v>
      </c>
      <c r="BD180" s="26" t="s">
        <v>2457</v>
      </c>
      <c r="BE180" s="26" t="s">
        <v>2457</v>
      </c>
      <c r="BF180" s="26"/>
      <c r="BG180" s="26"/>
      <c r="BH180" s="26" t="s">
        <v>2457</v>
      </c>
      <c r="BI180" s="26" t="s">
        <v>2457</v>
      </c>
      <c r="BJ180" s="26"/>
      <c r="BK180" s="26" t="s">
        <v>2457</v>
      </c>
      <c r="BL180" s="26"/>
      <c r="BM180" s="26"/>
      <c r="BN180" s="26" t="s">
        <v>2457</v>
      </c>
      <c r="BO180" s="26" t="s">
        <v>2457</v>
      </c>
      <c r="BP180" s="26"/>
      <c r="BQ180" s="26"/>
      <c r="BR180" s="26" t="s">
        <v>2457</v>
      </c>
      <c r="BS180" s="26"/>
      <c r="BT180" s="26" t="s">
        <v>2457</v>
      </c>
      <c r="BU180" s="26" t="s">
        <v>2457</v>
      </c>
      <c r="BV180" s="26" t="s">
        <v>2457</v>
      </c>
      <c r="BW180" s="26" t="s">
        <v>2457</v>
      </c>
      <c r="BX180" s="26"/>
      <c r="BY180" s="26" t="s">
        <v>2457</v>
      </c>
      <c r="BZ180" s="26"/>
      <c r="CA180" s="26"/>
      <c r="CB180" s="26"/>
      <c r="CC180" s="26"/>
      <c r="CD180" s="115" t="s">
        <v>2656</v>
      </c>
      <c r="CE180" s="3" t="s">
        <v>2659</v>
      </c>
    </row>
    <row r="181" spans="1:83">
      <c r="A181" s="26">
        <v>258</v>
      </c>
      <c r="B181" s="21" t="s">
        <v>2363</v>
      </c>
      <c r="C181" s="21"/>
      <c r="D181" s="110" t="s">
        <v>2660</v>
      </c>
      <c r="E181" s="32" t="s">
        <v>2661</v>
      </c>
      <c r="F181" s="26" t="s">
        <v>2662</v>
      </c>
      <c r="G181" s="32" t="s">
        <v>2663</v>
      </c>
      <c r="H181" s="32" t="s">
        <v>2664</v>
      </c>
      <c r="I181" s="32"/>
      <c r="J181" s="121" t="s">
        <v>3158</v>
      </c>
      <c r="K181" s="23">
        <v>1</v>
      </c>
      <c r="L181" s="26" t="s">
        <v>199</v>
      </c>
      <c r="M181" s="26"/>
      <c r="N181" s="26" t="s">
        <v>2665</v>
      </c>
      <c r="O181" s="26" t="s">
        <v>2666</v>
      </c>
      <c r="P181" s="26"/>
      <c r="Q181" s="26"/>
      <c r="R181" s="26">
        <v>688</v>
      </c>
      <c r="S181" s="33">
        <v>814</v>
      </c>
      <c r="T181" s="32">
        <v>1004</v>
      </c>
      <c r="U181" s="32">
        <v>1703</v>
      </c>
      <c r="V181" s="35">
        <v>2283</v>
      </c>
      <c r="W181" s="32">
        <v>3658</v>
      </c>
      <c r="X181" s="32">
        <v>4817</v>
      </c>
      <c r="Y181" s="32">
        <v>6588</v>
      </c>
      <c r="Z181" s="32">
        <v>7590</v>
      </c>
      <c r="AA181" s="32">
        <v>8241</v>
      </c>
      <c r="AB181" s="32">
        <v>8974</v>
      </c>
      <c r="AC181" s="32">
        <v>9212</v>
      </c>
      <c r="AD181" s="32">
        <v>9728</v>
      </c>
      <c r="AE181" s="32">
        <v>9736</v>
      </c>
      <c r="AF181" s="32">
        <v>9959</v>
      </c>
      <c r="AG181" s="32">
        <v>10371</v>
      </c>
      <c r="AH181" s="32">
        <v>10544</v>
      </c>
      <c r="AI181" s="32">
        <v>10842</v>
      </c>
      <c r="AJ181" s="32">
        <v>11005</v>
      </c>
      <c r="AK181" s="32">
        <v>11162</v>
      </c>
      <c r="AL181" s="32">
        <v>11256</v>
      </c>
      <c r="AM181" s="32">
        <v>11443</v>
      </c>
      <c r="AN181" s="32">
        <v>11538</v>
      </c>
      <c r="AO181" s="32">
        <v>11649</v>
      </c>
      <c r="AP181" s="32">
        <v>11649</v>
      </c>
      <c r="AQ181" s="32">
        <v>12523</v>
      </c>
      <c r="AR181" s="32">
        <v>14238</v>
      </c>
      <c r="AS181" s="32">
        <v>14359</v>
      </c>
      <c r="AT181" s="32">
        <v>14765</v>
      </c>
      <c r="AU181" s="32">
        <v>14765</v>
      </c>
      <c r="AV181" s="32">
        <v>15047</v>
      </c>
      <c r="AW181" s="32">
        <v>15047</v>
      </c>
      <c r="AX181" s="32">
        <v>15047</v>
      </c>
      <c r="AY181" s="32">
        <v>15047</v>
      </c>
      <c r="AZ181" s="32">
        <v>15658</v>
      </c>
      <c r="BA181" s="32">
        <v>15658</v>
      </c>
      <c r="BB181" s="32">
        <v>15658</v>
      </c>
      <c r="BC181" s="32">
        <v>15658</v>
      </c>
      <c r="BD181" s="32">
        <v>15658</v>
      </c>
      <c r="BE181" s="32">
        <v>15658</v>
      </c>
      <c r="BF181" s="32" t="s">
        <v>2667</v>
      </c>
      <c r="BG181" s="32" t="s">
        <v>2668</v>
      </c>
      <c r="BH181" s="32">
        <v>15658</v>
      </c>
      <c r="BI181" s="32">
        <v>18119</v>
      </c>
      <c r="BJ181" s="32" t="s">
        <v>2669</v>
      </c>
      <c r="BK181" s="32">
        <v>18655</v>
      </c>
      <c r="BL181" s="32" t="s">
        <v>2670</v>
      </c>
      <c r="BM181" s="32" t="s">
        <v>2671</v>
      </c>
      <c r="BN181" s="32">
        <v>18931</v>
      </c>
      <c r="BO181" s="32">
        <v>20095</v>
      </c>
      <c r="BP181" s="32" t="s">
        <v>2672</v>
      </c>
      <c r="BQ181" s="32" t="s">
        <v>2673</v>
      </c>
      <c r="BR181" s="32">
        <v>21106</v>
      </c>
      <c r="BS181" s="32" t="s">
        <v>2674</v>
      </c>
      <c r="BT181" s="32">
        <v>21423</v>
      </c>
      <c r="BU181" s="32">
        <v>23280</v>
      </c>
      <c r="BV181" s="32">
        <v>24325</v>
      </c>
      <c r="BW181" s="32" t="s">
        <v>2675</v>
      </c>
      <c r="BX181" s="32" t="s">
        <v>2676</v>
      </c>
      <c r="BY181" s="32">
        <v>24814</v>
      </c>
      <c r="BZ181" s="32">
        <v>26649</v>
      </c>
      <c r="CA181" s="32" t="s">
        <v>2677</v>
      </c>
      <c r="CB181" s="32" t="s">
        <v>2678</v>
      </c>
      <c r="CC181" s="32" t="s">
        <v>2679</v>
      </c>
      <c r="CD181" s="115" t="s">
        <v>32</v>
      </c>
    </row>
    <row r="182" spans="1:83" s="57" customFormat="1">
      <c r="A182" s="23"/>
      <c r="B182" s="56"/>
      <c r="C182" s="56"/>
      <c r="D182" s="110" t="s">
        <v>2680</v>
      </c>
      <c r="E182" s="22" t="s">
        <v>2681</v>
      </c>
      <c r="F182" s="23" t="s">
        <v>2682</v>
      </c>
      <c r="G182" s="22" t="s">
        <v>2683</v>
      </c>
      <c r="H182" s="22"/>
      <c r="I182" s="22"/>
      <c r="J182" s="121" t="s">
        <v>3158</v>
      </c>
      <c r="K182" s="23">
        <v>1</v>
      </c>
      <c r="L182" s="26" t="s">
        <v>61</v>
      </c>
      <c r="M182" s="23"/>
      <c r="N182" s="23" t="s">
        <v>2684</v>
      </c>
      <c r="O182" s="23"/>
      <c r="P182" s="23"/>
      <c r="Q182" s="23"/>
      <c r="R182" s="23"/>
      <c r="S182" s="25"/>
      <c r="T182" s="22"/>
      <c r="U182" s="22"/>
      <c r="V182" s="25"/>
      <c r="W182" s="22"/>
      <c r="X182" s="22"/>
      <c r="Y182" s="22"/>
      <c r="Z182" s="22"/>
      <c r="AA182" s="22"/>
      <c r="AB182" s="22"/>
      <c r="AC182" s="22"/>
      <c r="AD182" s="22"/>
      <c r="AE182" s="22">
        <v>1298</v>
      </c>
      <c r="AF182" s="22">
        <v>3214</v>
      </c>
      <c r="AG182" s="22">
        <v>5618</v>
      </c>
      <c r="AH182" s="22">
        <v>7623</v>
      </c>
      <c r="AI182" s="22">
        <v>11710</v>
      </c>
      <c r="AJ182" s="22">
        <v>13273</v>
      </c>
      <c r="AK182" s="22">
        <v>15442</v>
      </c>
      <c r="AL182" s="22">
        <v>16272</v>
      </c>
      <c r="AM182" s="22">
        <v>18246</v>
      </c>
      <c r="AN182" s="22">
        <v>20431</v>
      </c>
      <c r="AO182" s="22">
        <v>23753</v>
      </c>
      <c r="AP182" s="22">
        <v>25373</v>
      </c>
      <c r="AQ182" s="22">
        <v>27019</v>
      </c>
      <c r="AR182" s="22">
        <v>28358</v>
      </c>
      <c r="AS182" s="22">
        <v>30059</v>
      </c>
      <c r="AT182" s="22">
        <v>32444</v>
      </c>
      <c r="AU182" s="22">
        <v>34581</v>
      </c>
      <c r="AV182" s="22">
        <v>36892</v>
      </c>
      <c r="AW182" s="22">
        <v>37948</v>
      </c>
      <c r="AX182" s="22">
        <v>39288</v>
      </c>
      <c r="AY182" s="22">
        <v>41437</v>
      </c>
      <c r="AZ182" s="22">
        <v>43550</v>
      </c>
      <c r="BA182" s="22">
        <v>45605</v>
      </c>
      <c r="BB182" s="22">
        <v>47140</v>
      </c>
      <c r="BC182" s="22">
        <v>48482</v>
      </c>
      <c r="BD182" s="22">
        <v>50760</v>
      </c>
      <c r="BE182" s="22">
        <v>52568</v>
      </c>
      <c r="BF182" s="22" t="s">
        <v>2685</v>
      </c>
      <c r="BG182" s="22" t="s">
        <v>2686</v>
      </c>
      <c r="BH182" s="22">
        <v>54152</v>
      </c>
      <c r="BI182" s="22">
        <v>55844</v>
      </c>
      <c r="BJ182" s="22" t="s">
        <v>2687</v>
      </c>
      <c r="BK182" s="22">
        <v>57982</v>
      </c>
      <c r="BL182" s="22" t="s">
        <v>2688</v>
      </c>
      <c r="BM182" s="22" t="s">
        <v>2689</v>
      </c>
      <c r="BN182" s="22">
        <v>60105</v>
      </c>
      <c r="BO182" s="22">
        <v>61535</v>
      </c>
      <c r="BP182" s="22" t="s">
        <v>2690</v>
      </c>
      <c r="BQ182" s="22" t="s">
        <v>2691</v>
      </c>
      <c r="BR182" s="22">
        <v>67456</v>
      </c>
      <c r="BS182" s="22" t="s">
        <v>951</v>
      </c>
      <c r="BT182" s="22">
        <v>71601</v>
      </c>
      <c r="BU182" s="22">
        <v>73231</v>
      </c>
      <c r="BV182" s="22">
        <v>76231</v>
      </c>
      <c r="BW182" s="22" t="s">
        <v>2692</v>
      </c>
      <c r="BX182" s="22" t="s">
        <v>2693</v>
      </c>
      <c r="BY182" s="22">
        <v>77897</v>
      </c>
      <c r="BZ182" s="22">
        <v>79721</v>
      </c>
      <c r="CA182" s="22" t="s">
        <v>2694</v>
      </c>
      <c r="CB182" s="22" t="s">
        <v>2695</v>
      </c>
      <c r="CC182" s="22" t="s">
        <v>2696</v>
      </c>
      <c r="CD182" s="114" t="s">
        <v>456</v>
      </c>
      <c r="CE182" s="57" t="s">
        <v>2697</v>
      </c>
    </row>
    <row r="183" spans="1:83">
      <c r="A183" s="98"/>
      <c r="B183" s="99"/>
      <c r="C183" s="99"/>
      <c r="D183" s="110" t="s">
        <v>2698</v>
      </c>
      <c r="E183" s="100" t="s">
        <v>2699</v>
      </c>
      <c r="F183" s="101" t="s">
        <v>2700</v>
      </c>
      <c r="G183" s="100" t="s">
        <v>2701</v>
      </c>
      <c r="H183" s="100"/>
      <c r="I183" s="100"/>
      <c r="J183" s="121" t="s">
        <v>3159</v>
      </c>
      <c r="K183" s="23">
        <v>1</v>
      </c>
      <c r="L183" s="23" t="s">
        <v>1101</v>
      </c>
      <c r="M183" s="102"/>
      <c r="N183" s="102">
        <v>13837</v>
      </c>
      <c r="O183" s="102"/>
      <c r="P183" s="102"/>
      <c r="Q183" s="102"/>
      <c r="R183" s="102"/>
      <c r="S183" s="103"/>
      <c r="T183" s="81"/>
      <c r="U183" s="81"/>
      <c r="V183" s="90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>
        <v>996</v>
      </c>
      <c r="AZ183" s="81">
        <v>1519</v>
      </c>
      <c r="BA183" s="81">
        <v>2583</v>
      </c>
      <c r="BB183" s="81">
        <v>3526</v>
      </c>
      <c r="BC183" s="81">
        <v>4924</v>
      </c>
      <c r="BD183" s="81">
        <v>5704</v>
      </c>
      <c r="BE183" s="81">
        <v>7366</v>
      </c>
      <c r="BF183" s="81" t="s">
        <v>2702</v>
      </c>
      <c r="BG183" s="81" t="s">
        <v>2703</v>
      </c>
      <c r="BH183" s="81">
        <v>8377</v>
      </c>
      <c r="BI183" s="81">
        <v>9577</v>
      </c>
      <c r="BJ183" s="81" t="s">
        <v>2704</v>
      </c>
      <c r="BK183" s="81">
        <v>10218</v>
      </c>
      <c r="BL183" s="81" t="s">
        <v>2705</v>
      </c>
      <c r="BM183" s="81" t="s">
        <v>2706</v>
      </c>
      <c r="BN183" s="81">
        <v>11393</v>
      </c>
      <c r="BO183" s="81">
        <v>11980</v>
      </c>
      <c r="BP183" s="81" t="s">
        <v>2707</v>
      </c>
      <c r="BQ183" s="81" t="s">
        <v>2708</v>
      </c>
      <c r="BR183" s="81">
        <v>12843</v>
      </c>
      <c r="BS183" s="81" t="s">
        <v>2709</v>
      </c>
      <c r="BT183" s="81">
        <v>14235</v>
      </c>
      <c r="BU183" s="81">
        <v>15814</v>
      </c>
      <c r="BV183" s="81">
        <v>16822</v>
      </c>
      <c r="BW183" s="81" t="s">
        <v>2710</v>
      </c>
      <c r="BX183" s="81" t="s">
        <v>2711</v>
      </c>
      <c r="BY183" s="81">
        <v>17733</v>
      </c>
      <c r="BZ183" s="81">
        <v>18118</v>
      </c>
      <c r="CA183" s="81" t="s">
        <v>2712</v>
      </c>
      <c r="CB183" s="81" t="s">
        <v>2713</v>
      </c>
      <c r="CC183" s="81" t="s">
        <v>2714</v>
      </c>
      <c r="CD183" s="119" t="s">
        <v>32</v>
      </c>
      <c r="CE183" s="3" t="s">
        <v>2715</v>
      </c>
    </row>
    <row r="184" spans="1:83">
      <c r="D184" s="110" t="s">
        <v>2716</v>
      </c>
      <c r="E184" s="32" t="s">
        <v>2717</v>
      </c>
      <c r="F184" s="26" t="s">
        <v>2718</v>
      </c>
      <c r="G184" s="32" t="s">
        <v>2719</v>
      </c>
      <c r="H184" s="32"/>
      <c r="I184" s="32"/>
      <c r="J184" s="121" t="s">
        <v>3158</v>
      </c>
      <c r="K184" s="23">
        <v>1</v>
      </c>
      <c r="L184" s="26" t="s">
        <v>3156</v>
      </c>
      <c r="M184" s="26"/>
      <c r="N184" s="26" t="s">
        <v>2720</v>
      </c>
      <c r="O184" s="26"/>
      <c r="P184" s="26"/>
      <c r="Q184" s="26"/>
      <c r="R184" s="26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>
        <v>230955</v>
      </c>
      <c r="BS184" s="32"/>
      <c r="BT184" s="32">
        <v>241268</v>
      </c>
      <c r="BU184" s="32">
        <v>247709</v>
      </c>
      <c r="BV184" s="32">
        <v>251130</v>
      </c>
      <c r="BW184" s="32" t="s">
        <v>2721</v>
      </c>
      <c r="BX184" s="32" t="s">
        <v>2722</v>
      </c>
      <c r="BY184" s="32">
        <v>277276</v>
      </c>
      <c r="BZ184" s="32">
        <v>286430</v>
      </c>
      <c r="CA184" s="32" t="s">
        <v>2723</v>
      </c>
      <c r="CB184" s="32" t="s">
        <v>2724</v>
      </c>
      <c r="CC184" s="32" t="s">
        <v>2725</v>
      </c>
      <c r="CD184" s="115" t="s">
        <v>95</v>
      </c>
      <c r="CE184" s="3" t="s">
        <v>2726</v>
      </c>
    </row>
    <row r="185" spans="1:83">
      <c r="B185" s="104"/>
      <c r="C185" s="104"/>
      <c r="D185" s="110" t="s">
        <v>2727</v>
      </c>
      <c r="E185" s="32" t="s">
        <v>2728</v>
      </c>
      <c r="F185" s="26" t="s">
        <v>2729</v>
      </c>
      <c r="G185" s="32" t="s">
        <v>2730</v>
      </c>
      <c r="H185" s="32"/>
      <c r="I185" s="32"/>
      <c r="J185" s="121" t="s">
        <v>3158</v>
      </c>
      <c r="K185" s="23">
        <v>1</v>
      </c>
      <c r="L185" s="26" t="s">
        <v>61</v>
      </c>
      <c r="M185" s="26"/>
      <c r="N185" s="26" t="s">
        <v>2731</v>
      </c>
      <c r="O185" s="26"/>
      <c r="P185" s="26"/>
      <c r="Q185" s="26"/>
      <c r="R185" s="26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>
        <v>48098</v>
      </c>
      <c r="BC185" s="32">
        <v>51428</v>
      </c>
      <c r="BD185" s="32">
        <v>52576</v>
      </c>
      <c r="BE185" s="32">
        <v>53865</v>
      </c>
      <c r="BF185" s="32" t="s">
        <v>2732</v>
      </c>
      <c r="BG185" s="32" t="s">
        <v>2733</v>
      </c>
      <c r="BH185" s="32">
        <v>54999</v>
      </c>
      <c r="BI185" s="32">
        <v>56541</v>
      </c>
      <c r="BJ185" s="32" t="s">
        <v>2734</v>
      </c>
      <c r="BK185" s="32">
        <v>57958</v>
      </c>
      <c r="BL185" s="32" t="s">
        <v>2735</v>
      </c>
      <c r="BM185" s="32" t="s">
        <v>2736</v>
      </c>
      <c r="BN185" s="32">
        <v>734</v>
      </c>
      <c r="BO185" s="32">
        <v>2580</v>
      </c>
      <c r="BP185" s="32" t="s">
        <v>2737</v>
      </c>
      <c r="BQ185" s="32" t="s">
        <v>2738</v>
      </c>
      <c r="BR185" s="32">
        <v>4154</v>
      </c>
      <c r="BS185" s="32" t="s">
        <v>2739</v>
      </c>
      <c r="BT185" s="32">
        <v>6260</v>
      </c>
      <c r="BU185" s="32">
        <v>9081</v>
      </c>
      <c r="BV185" s="32">
        <v>11581</v>
      </c>
      <c r="BW185" s="32" t="s">
        <v>2740</v>
      </c>
      <c r="BX185" s="32" t="s">
        <v>2741</v>
      </c>
      <c r="BY185" s="32">
        <v>62114</v>
      </c>
      <c r="BZ185" s="32">
        <v>63941</v>
      </c>
      <c r="CA185" s="32" t="s">
        <v>2742</v>
      </c>
      <c r="CB185" s="32" t="s">
        <v>2743</v>
      </c>
      <c r="CC185" s="32" t="s">
        <v>2744</v>
      </c>
      <c r="CD185" s="115" t="s">
        <v>95</v>
      </c>
      <c r="CE185" s="3" t="s">
        <v>2745</v>
      </c>
    </row>
    <row r="186" spans="1:83">
      <c r="B186" s="105"/>
      <c r="C186" s="105"/>
      <c r="D186" s="110" t="s">
        <v>2746</v>
      </c>
      <c r="E186" s="32" t="s">
        <v>2747</v>
      </c>
      <c r="F186" s="26" t="s">
        <v>2748</v>
      </c>
      <c r="G186" s="32" t="s">
        <v>2749</v>
      </c>
      <c r="H186" s="32"/>
      <c r="I186" s="32"/>
      <c r="J186" s="121" t="s">
        <v>3158</v>
      </c>
      <c r="K186" s="23">
        <v>1</v>
      </c>
      <c r="L186" s="26" t="s">
        <v>3156</v>
      </c>
      <c r="M186" s="26"/>
      <c r="N186" s="26" t="s">
        <v>2750</v>
      </c>
      <c r="O186" s="26"/>
      <c r="P186" s="26"/>
      <c r="Q186" s="26"/>
      <c r="R186" s="26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>
        <v>0</v>
      </c>
      <c r="AH186" s="32">
        <v>4521</v>
      </c>
      <c r="AI186" s="32">
        <v>10151</v>
      </c>
      <c r="AJ186" s="32">
        <v>17863</v>
      </c>
      <c r="AK186" s="32">
        <v>24924</v>
      </c>
      <c r="AL186" s="32">
        <v>33863</v>
      </c>
      <c r="AM186" s="32">
        <v>41974</v>
      </c>
      <c r="AN186" s="32">
        <v>49463</v>
      </c>
      <c r="AO186" s="32">
        <v>56550</v>
      </c>
      <c r="AP186" s="32">
        <v>63442</v>
      </c>
      <c r="AQ186" s="32">
        <v>69325</v>
      </c>
      <c r="AR186" s="32">
        <v>74495</v>
      </c>
      <c r="AS186" s="32">
        <v>79093</v>
      </c>
      <c r="AT186" s="32">
        <v>85354</v>
      </c>
      <c r="AU186" s="32">
        <v>90248</v>
      </c>
      <c r="AV186" s="32">
        <v>95669</v>
      </c>
      <c r="AW186" s="32">
        <v>103947</v>
      </c>
      <c r="AX186" s="32">
        <v>120626</v>
      </c>
      <c r="AY186" s="32">
        <v>132500</v>
      </c>
      <c r="AZ186" s="32">
        <v>143344</v>
      </c>
      <c r="BA186" s="32">
        <v>156258</v>
      </c>
      <c r="BB186" s="32">
        <v>166258</v>
      </c>
      <c r="BC186" s="32">
        <v>173381</v>
      </c>
      <c r="BD186" s="32">
        <v>179119</v>
      </c>
      <c r="BE186" s="32">
        <v>185158</v>
      </c>
      <c r="BF186" s="32" t="s">
        <v>2751</v>
      </c>
      <c r="BG186" s="32" t="s">
        <v>2752</v>
      </c>
      <c r="BH186" s="32">
        <v>190817</v>
      </c>
      <c r="BI186" s="32">
        <v>197175</v>
      </c>
      <c r="BJ186" s="32" t="s">
        <v>2753</v>
      </c>
      <c r="BK186" s="32">
        <v>204419</v>
      </c>
      <c r="BL186" s="32" t="s">
        <v>2754</v>
      </c>
      <c r="BM186" s="32" t="s">
        <v>2755</v>
      </c>
      <c r="BN186" s="32">
        <v>214647</v>
      </c>
      <c r="BO186" s="32">
        <v>228003</v>
      </c>
      <c r="BP186" s="32" t="s">
        <v>2756</v>
      </c>
      <c r="BQ186" s="32" t="s">
        <v>2757</v>
      </c>
      <c r="BR186" s="32">
        <v>235797</v>
      </c>
      <c r="BS186" s="32" t="s">
        <v>2758</v>
      </c>
      <c r="BT186" s="32">
        <v>243838</v>
      </c>
      <c r="BU186" s="32">
        <v>255622</v>
      </c>
      <c r="BV186" s="32">
        <v>264754</v>
      </c>
      <c r="BW186" s="32" t="s">
        <v>2759</v>
      </c>
      <c r="BX186" s="32" t="s">
        <v>2760</v>
      </c>
      <c r="BY186" s="32">
        <v>277150</v>
      </c>
      <c r="BZ186" s="32">
        <v>286146</v>
      </c>
      <c r="CA186" s="32" t="s">
        <v>2761</v>
      </c>
      <c r="CB186" s="32" t="s">
        <v>2762</v>
      </c>
      <c r="CC186" s="32" t="s">
        <v>2763</v>
      </c>
      <c r="CD186" s="115" t="s">
        <v>95</v>
      </c>
      <c r="CE186" s="3" t="s">
        <v>2764</v>
      </c>
    </row>
    <row r="187" spans="1:83">
      <c r="B187" s="105"/>
      <c r="C187" s="105"/>
      <c r="D187" s="110" t="s">
        <v>2765</v>
      </c>
      <c r="E187" s="32" t="s">
        <v>2747</v>
      </c>
      <c r="F187" s="26" t="s">
        <v>2748</v>
      </c>
      <c r="G187" s="32" t="s">
        <v>2749</v>
      </c>
      <c r="H187" s="32"/>
      <c r="I187" s="32"/>
      <c r="J187" s="121" t="s">
        <v>3159</v>
      </c>
      <c r="K187" s="23">
        <v>1</v>
      </c>
      <c r="L187" s="26" t="s">
        <v>38</v>
      </c>
      <c r="M187" s="26"/>
      <c r="N187" s="43" t="s">
        <v>2766</v>
      </c>
      <c r="O187" s="26"/>
      <c r="P187" s="26"/>
      <c r="Q187" s="26"/>
      <c r="R187" s="26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>
        <v>3205</v>
      </c>
      <c r="AY187" s="32">
        <v>5992</v>
      </c>
      <c r="AZ187" s="32">
        <v>7810</v>
      </c>
      <c r="BA187" s="32">
        <v>11054</v>
      </c>
      <c r="BB187" s="32">
        <v>13554</v>
      </c>
      <c r="BC187" s="32">
        <v>19418</v>
      </c>
      <c r="BD187" s="32">
        <v>22708</v>
      </c>
      <c r="BE187" s="32">
        <v>25212</v>
      </c>
      <c r="BF187" s="32" t="s">
        <v>2767</v>
      </c>
      <c r="BG187" s="32" t="s">
        <v>2768</v>
      </c>
      <c r="BH187" s="32">
        <v>26722</v>
      </c>
      <c r="BI187" s="32">
        <v>31462</v>
      </c>
      <c r="BJ187" s="32" t="s">
        <v>2769</v>
      </c>
      <c r="BK187" s="32">
        <v>33373</v>
      </c>
      <c r="BL187" s="32" t="s">
        <v>2770</v>
      </c>
      <c r="BM187" s="32" t="s">
        <v>2771</v>
      </c>
      <c r="BN187" s="32">
        <v>37130</v>
      </c>
      <c r="BO187" s="32">
        <v>41863</v>
      </c>
      <c r="BP187" s="32" t="s">
        <v>2772</v>
      </c>
      <c r="BQ187" s="32" t="s">
        <v>2773</v>
      </c>
      <c r="BR187" s="32">
        <v>44573</v>
      </c>
      <c r="BS187" s="32" t="s">
        <v>2774</v>
      </c>
      <c r="BT187" s="32">
        <v>51873</v>
      </c>
      <c r="BU187" s="32">
        <v>56331</v>
      </c>
      <c r="BV187" s="32">
        <v>60186</v>
      </c>
      <c r="BW187" s="32" t="s">
        <v>2775</v>
      </c>
      <c r="BX187" s="32" t="s">
        <v>2776</v>
      </c>
      <c r="BY187" s="32">
        <v>62176</v>
      </c>
      <c r="BZ187" s="32">
        <v>63351</v>
      </c>
      <c r="CA187" s="32" t="s">
        <v>2777</v>
      </c>
      <c r="CB187" s="32" t="s">
        <v>2778</v>
      </c>
      <c r="CC187" s="32" t="s">
        <v>2779</v>
      </c>
      <c r="CD187" s="115" t="s">
        <v>95</v>
      </c>
      <c r="CE187" s="3" t="s">
        <v>2780</v>
      </c>
    </row>
    <row r="188" spans="1:83">
      <c r="D188" s="110" t="s">
        <v>2781</v>
      </c>
      <c r="E188" s="32" t="s">
        <v>2782</v>
      </c>
      <c r="F188" s="26" t="s">
        <v>2783</v>
      </c>
      <c r="G188" s="32" t="s">
        <v>2784</v>
      </c>
      <c r="H188" s="32"/>
      <c r="I188" s="32"/>
      <c r="J188" s="121" t="s">
        <v>3158</v>
      </c>
      <c r="K188" s="23">
        <v>1</v>
      </c>
      <c r="L188" s="26" t="s">
        <v>61</v>
      </c>
      <c r="M188" s="26"/>
      <c r="N188" s="26" t="s">
        <v>2785</v>
      </c>
      <c r="O188" s="26"/>
      <c r="P188" s="26"/>
      <c r="Q188" s="26"/>
      <c r="R188" s="26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>
        <v>0</v>
      </c>
      <c r="AI188" s="32">
        <v>3933</v>
      </c>
      <c r="AJ188" s="32">
        <v>6707</v>
      </c>
      <c r="AK188" s="32">
        <v>9701</v>
      </c>
      <c r="AL188" s="32">
        <v>13690</v>
      </c>
      <c r="AM188" s="32">
        <v>17597</v>
      </c>
      <c r="AN188" s="32">
        <v>21940</v>
      </c>
      <c r="AO188" s="32">
        <v>25385</v>
      </c>
      <c r="AP188" s="32">
        <v>31879</v>
      </c>
      <c r="AQ188" s="32">
        <v>34989</v>
      </c>
      <c r="AR188" s="32">
        <v>38863</v>
      </c>
      <c r="AS188" s="32">
        <v>41818</v>
      </c>
      <c r="AT188" s="32">
        <v>45668</v>
      </c>
      <c r="AU188" s="32">
        <v>49785</v>
      </c>
      <c r="AV188" s="32">
        <v>52196</v>
      </c>
      <c r="AW188" s="32">
        <v>55116</v>
      </c>
      <c r="AX188" s="32">
        <v>58590</v>
      </c>
      <c r="AY188" s="32">
        <v>62037</v>
      </c>
      <c r="AZ188" s="32">
        <v>66091</v>
      </c>
      <c r="BA188" s="32">
        <v>70550</v>
      </c>
      <c r="BB188" s="32">
        <v>76976</v>
      </c>
      <c r="BC188" s="32">
        <v>80107</v>
      </c>
      <c r="BD188" s="32">
        <v>84551</v>
      </c>
      <c r="BE188" s="32">
        <v>89130</v>
      </c>
      <c r="BF188" s="32" t="s">
        <v>2786</v>
      </c>
      <c r="BG188" s="32" t="s">
        <v>2787</v>
      </c>
      <c r="BH188" s="32">
        <v>92601</v>
      </c>
      <c r="BI188" s="32">
        <v>99201</v>
      </c>
      <c r="BJ188" s="32" t="s">
        <v>2788</v>
      </c>
      <c r="BK188" s="32">
        <v>102073</v>
      </c>
      <c r="BL188" s="32" t="s">
        <v>2789</v>
      </c>
      <c r="BM188" s="32" t="s">
        <v>2790</v>
      </c>
      <c r="BN188" s="32">
        <v>106357</v>
      </c>
      <c r="BO188" s="32">
        <v>111108</v>
      </c>
      <c r="BP188" s="32" t="s">
        <v>2791</v>
      </c>
      <c r="BQ188" s="32" t="s">
        <v>2792</v>
      </c>
      <c r="BR188" s="32">
        <v>117092</v>
      </c>
      <c r="BS188" s="32" t="s">
        <v>2793</v>
      </c>
      <c r="BT188" s="32">
        <v>122274</v>
      </c>
      <c r="BU188" s="32">
        <v>130188</v>
      </c>
      <c r="BV188" s="32">
        <v>135179</v>
      </c>
      <c r="BW188" s="32" t="s">
        <v>2794</v>
      </c>
      <c r="BX188" s="32" t="s">
        <v>2795</v>
      </c>
      <c r="BY188" s="32">
        <v>138936</v>
      </c>
      <c r="BZ188" s="32">
        <v>144326</v>
      </c>
      <c r="CA188" s="32" t="s">
        <v>2796</v>
      </c>
      <c r="CB188" s="32" t="s">
        <v>2797</v>
      </c>
      <c r="CC188" s="32" t="s">
        <v>2798</v>
      </c>
      <c r="CD188" s="115" t="s">
        <v>53</v>
      </c>
      <c r="CE188" s="3" t="s">
        <v>2799</v>
      </c>
    </row>
    <row r="189" spans="1:83">
      <c r="D189" s="110" t="s">
        <v>2800</v>
      </c>
      <c r="E189" s="32" t="s">
        <v>2801</v>
      </c>
      <c r="F189" s="26" t="s">
        <v>2802</v>
      </c>
      <c r="G189" s="96" t="s">
        <v>2803</v>
      </c>
      <c r="H189" s="32"/>
      <c r="I189" s="32"/>
      <c r="J189" s="121" t="s">
        <v>3158</v>
      </c>
      <c r="K189" s="23">
        <v>1</v>
      </c>
      <c r="L189" s="26" t="s">
        <v>3156</v>
      </c>
      <c r="M189" s="26"/>
      <c r="N189" s="26" t="s">
        <v>2804</v>
      </c>
      <c r="O189" s="26"/>
      <c r="P189" s="26"/>
      <c r="Q189" s="26"/>
      <c r="R189" s="26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>
        <v>0</v>
      </c>
      <c r="AI189" s="32">
        <v>245</v>
      </c>
      <c r="AJ189" s="32">
        <v>1250</v>
      </c>
      <c r="AK189" s="32">
        <v>2191</v>
      </c>
      <c r="AL189" s="32">
        <v>3488</v>
      </c>
      <c r="AM189" s="32">
        <v>5050</v>
      </c>
      <c r="AN189" s="32">
        <v>6201</v>
      </c>
      <c r="AO189" s="32">
        <v>7929</v>
      </c>
      <c r="AP189" s="32">
        <v>9543</v>
      </c>
      <c r="AQ189" s="32">
        <v>10710</v>
      </c>
      <c r="AR189" s="32">
        <v>11890</v>
      </c>
      <c r="AS189" s="32">
        <v>13384</v>
      </c>
      <c r="AT189" s="32">
        <v>14887</v>
      </c>
      <c r="AU189" s="32">
        <v>15898</v>
      </c>
      <c r="AV189" s="32">
        <v>17535</v>
      </c>
      <c r="AW189" s="32">
        <v>19186</v>
      </c>
      <c r="AX189" s="32">
        <v>20980</v>
      </c>
      <c r="AY189" s="32">
        <v>22977</v>
      </c>
      <c r="AZ189" s="32">
        <v>24015</v>
      </c>
      <c r="BA189" s="32">
        <v>25336</v>
      </c>
      <c r="BB189" s="32">
        <v>26779</v>
      </c>
      <c r="BC189" s="32">
        <v>27975</v>
      </c>
      <c r="BD189" s="32">
        <v>28843</v>
      </c>
      <c r="BE189" s="32">
        <v>29710</v>
      </c>
      <c r="BF189" s="32" t="s">
        <v>2805</v>
      </c>
      <c r="BG189" s="32" t="s">
        <v>2806</v>
      </c>
      <c r="BH189" s="32">
        <v>31052</v>
      </c>
      <c r="BI189" s="32">
        <v>31855</v>
      </c>
      <c r="BJ189" s="32" t="s">
        <v>2807</v>
      </c>
      <c r="BK189" s="32">
        <v>32995</v>
      </c>
      <c r="BL189" s="32" t="s">
        <v>2808</v>
      </c>
      <c r="BM189" s="32" t="s">
        <v>2809</v>
      </c>
      <c r="BN189" s="32">
        <v>33732</v>
      </c>
      <c r="BO189" s="32">
        <v>34802</v>
      </c>
      <c r="BP189" s="32" t="s">
        <v>2810</v>
      </c>
      <c r="BQ189" s="32" t="s">
        <v>2811</v>
      </c>
      <c r="BR189" s="32">
        <v>35268</v>
      </c>
      <c r="BS189" s="32" t="s">
        <v>2812</v>
      </c>
      <c r="BT189" s="32">
        <v>35831</v>
      </c>
      <c r="BU189" s="32">
        <v>36434</v>
      </c>
      <c r="BV189" s="32">
        <v>37280</v>
      </c>
      <c r="BW189" s="32" t="s">
        <v>2813</v>
      </c>
      <c r="BX189" s="32" t="s">
        <v>2814</v>
      </c>
      <c r="BY189" s="32">
        <v>38241</v>
      </c>
      <c r="BZ189" s="32">
        <v>38838</v>
      </c>
      <c r="CA189" s="32" t="s">
        <v>2815</v>
      </c>
      <c r="CB189" s="32" t="s">
        <v>2816</v>
      </c>
      <c r="CC189" s="32" t="s">
        <v>2817</v>
      </c>
      <c r="CD189" s="115" t="s">
        <v>456</v>
      </c>
      <c r="CE189" s="3" t="s">
        <v>2818</v>
      </c>
    </row>
    <row r="190" spans="1:83">
      <c r="D190" s="110" t="s">
        <v>2819</v>
      </c>
      <c r="E190" s="32" t="s">
        <v>2801</v>
      </c>
      <c r="F190" s="26" t="s">
        <v>2802</v>
      </c>
      <c r="G190" s="96" t="s">
        <v>2803</v>
      </c>
      <c r="H190" s="32"/>
      <c r="I190" s="32"/>
      <c r="J190" s="121" t="s">
        <v>3158</v>
      </c>
      <c r="K190" s="23">
        <v>1</v>
      </c>
      <c r="L190" s="26" t="s">
        <v>3156</v>
      </c>
      <c r="M190" s="26"/>
      <c r="N190" s="26" t="s">
        <v>2820</v>
      </c>
      <c r="O190" s="26"/>
      <c r="P190" s="26"/>
      <c r="Q190" s="26"/>
      <c r="R190" s="26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>
        <v>0</v>
      </c>
      <c r="AI190" s="32">
        <v>3268</v>
      </c>
      <c r="AJ190" s="32">
        <v>7695</v>
      </c>
      <c r="AK190" s="32">
        <v>12065</v>
      </c>
      <c r="AL190" s="32">
        <v>16623</v>
      </c>
      <c r="AM190" s="32">
        <v>19853</v>
      </c>
      <c r="AN190" s="32">
        <v>22634</v>
      </c>
      <c r="AO190" s="32">
        <v>26355</v>
      </c>
      <c r="AP190" s="32">
        <v>27359</v>
      </c>
      <c r="AQ190" s="32">
        <v>28216</v>
      </c>
      <c r="AR190" s="32">
        <v>29015</v>
      </c>
      <c r="AS190" s="32">
        <v>30475</v>
      </c>
      <c r="AT190" s="32">
        <v>32349</v>
      </c>
      <c r="AU190" s="32">
        <v>33964</v>
      </c>
      <c r="AV190" s="32">
        <v>38244</v>
      </c>
      <c r="AW190" s="32">
        <v>40685</v>
      </c>
      <c r="AX190" s="32">
        <v>44843</v>
      </c>
      <c r="AY190" s="32">
        <v>50485</v>
      </c>
      <c r="AZ190" s="32">
        <v>53186</v>
      </c>
      <c r="BA190" s="32">
        <v>56748</v>
      </c>
      <c r="BB190" s="32">
        <v>59320</v>
      </c>
      <c r="BC190" s="32">
        <v>60580</v>
      </c>
      <c r="BD190" s="32">
        <v>60870</v>
      </c>
      <c r="BE190" s="32">
        <v>61091</v>
      </c>
      <c r="BF190" s="32" t="s">
        <v>2821</v>
      </c>
      <c r="BG190" s="32" t="s">
        <v>2822</v>
      </c>
      <c r="BH190" s="32">
        <v>61826</v>
      </c>
      <c r="BI190" s="32">
        <v>67262</v>
      </c>
      <c r="BJ190" s="32" t="s">
        <v>2823</v>
      </c>
      <c r="BK190" s="32">
        <v>75597</v>
      </c>
      <c r="BL190" s="32" t="s">
        <v>2824</v>
      </c>
      <c r="BM190" s="32" t="s">
        <v>2825</v>
      </c>
      <c r="BN190" s="32">
        <v>75966</v>
      </c>
      <c r="BO190" s="32">
        <v>76219</v>
      </c>
      <c r="BP190" s="32" t="s">
        <v>2826</v>
      </c>
      <c r="BQ190" s="32" t="s">
        <v>2827</v>
      </c>
      <c r="BR190" s="32">
        <v>78072</v>
      </c>
      <c r="BS190" s="32" t="s">
        <v>2828</v>
      </c>
      <c r="BT190" s="32">
        <v>78581</v>
      </c>
      <c r="BU190" s="32">
        <v>78820</v>
      </c>
      <c r="BV190" s="32">
        <v>89316</v>
      </c>
      <c r="BW190" s="32" t="s">
        <v>2829</v>
      </c>
      <c r="BX190" s="32" t="s">
        <v>2830</v>
      </c>
      <c r="BY190" s="32">
        <v>97922</v>
      </c>
      <c r="BZ190" s="32">
        <v>98584</v>
      </c>
      <c r="CA190" s="32" t="s">
        <v>2831</v>
      </c>
      <c r="CB190" s="32" t="s">
        <v>2832</v>
      </c>
      <c r="CC190" s="32" t="s">
        <v>2833</v>
      </c>
      <c r="CD190" s="115" t="s">
        <v>456</v>
      </c>
      <c r="CE190" s="3" t="s">
        <v>2818</v>
      </c>
    </row>
    <row r="191" spans="1:83">
      <c r="D191" s="110" t="s">
        <v>2834</v>
      </c>
      <c r="E191" s="32" t="s">
        <v>2801</v>
      </c>
      <c r="F191" s="26" t="s">
        <v>2802</v>
      </c>
      <c r="G191" s="96" t="s">
        <v>2803</v>
      </c>
      <c r="H191" s="32"/>
      <c r="I191" s="32"/>
      <c r="J191" s="121" t="s">
        <v>3158</v>
      </c>
      <c r="K191" s="23">
        <v>1</v>
      </c>
      <c r="L191" s="26" t="s">
        <v>3156</v>
      </c>
      <c r="M191" s="26"/>
      <c r="N191" s="26" t="s">
        <v>2835</v>
      </c>
      <c r="O191" s="26"/>
      <c r="P191" s="26"/>
      <c r="Q191" s="26"/>
      <c r="R191" s="26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>
        <v>0</v>
      </c>
      <c r="AI191" s="32">
        <v>197</v>
      </c>
      <c r="AJ191" s="32">
        <v>694</v>
      </c>
      <c r="AK191" s="32">
        <v>1343</v>
      </c>
      <c r="AL191" s="32">
        <v>2170</v>
      </c>
      <c r="AM191" s="32">
        <v>2569</v>
      </c>
      <c r="AN191" s="32">
        <v>3040</v>
      </c>
      <c r="AO191" s="32">
        <v>3535</v>
      </c>
      <c r="AP191" s="32">
        <v>4069</v>
      </c>
      <c r="AQ191" s="32">
        <v>4531</v>
      </c>
      <c r="AR191" s="32">
        <v>4933</v>
      </c>
      <c r="AS191" s="32">
        <v>5126</v>
      </c>
      <c r="AT191" s="32">
        <v>5554</v>
      </c>
      <c r="AU191" s="32">
        <v>5806</v>
      </c>
      <c r="AV191" s="32">
        <v>5964</v>
      </c>
      <c r="AW191" s="32">
        <v>6297</v>
      </c>
      <c r="AX191" s="32">
        <v>6705</v>
      </c>
      <c r="AY191" s="32">
        <v>7195</v>
      </c>
      <c r="AZ191" s="32">
        <v>7523</v>
      </c>
      <c r="BA191" s="32">
        <v>7990</v>
      </c>
      <c r="BB191" s="32">
        <v>8459</v>
      </c>
      <c r="BC191" s="32">
        <v>8749</v>
      </c>
      <c r="BD191" s="32">
        <v>9048</v>
      </c>
      <c r="BE191" s="32">
        <v>9342</v>
      </c>
      <c r="BF191" s="32" t="s">
        <v>2836</v>
      </c>
      <c r="BG191" s="32" t="s">
        <v>2837</v>
      </c>
      <c r="BH191" s="32">
        <v>9834</v>
      </c>
      <c r="BI191" s="32">
        <v>10102</v>
      </c>
      <c r="BJ191" s="32" t="s">
        <v>2838</v>
      </c>
      <c r="BK191" s="32">
        <v>10181</v>
      </c>
      <c r="BL191" s="32" t="s">
        <v>2839</v>
      </c>
      <c r="BM191" s="32" t="s">
        <v>2840</v>
      </c>
      <c r="BN191" s="32">
        <v>10181</v>
      </c>
      <c r="BO191" s="32">
        <v>10233</v>
      </c>
      <c r="BP191" s="32" t="s">
        <v>2841</v>
      </c>
      <c r="BQ191" s="32" t="s">
        <v>2842</v>
      </c>
      <c r="BR191" s="32">
        <v>10549</v>
      </c>
      <c r="BS191" s="32" t="s">
        <v>2843</v>
      </c>
      <c r="BT191" s="32">
        <v>10875</v>
      </c>
      <c r="BU191" s="32">
        <v>11079</v>
      </c>
      <c r="BV191" s="32">
        <v>11301</v>
      </c>
      <c r="BW191" s="32" t="s">
        <v>2844</v>
      </c>
      <c r="BX191" s="32" t="s">
        <v>2845</v>
      </c>
      <c r="BY191" s="32">
        <v>11328</v>
      </c>
      <c r="BZ191" s="32">
        <v>11386</v>
      </c>
      <c r="CA191" s="32" t="s">
        <v>2846</v>
      </c>
      <c r="CB191" s="32" t="s">
        <v>2847</v>
      </c>
      <c r="CC191" s="32" t="s">
        <v>2848</v>
      </c>
      <c r="CD191" s="115" t="s">
        <v>456</v>
      </c>
      <c r="CE191" s="3" t="s">
        <v>2818</v>
      </c>
    </row>
    <row r="192" spans="1:83">
      <c r="D192" s="110" t="s">
        <v>2849</v>
      </c>
      <c r="E192" s="32" t="s">
        <v>2801</v>
      </c>
      <c r="F192" s="26" t="s">
        <v>2802</v>
      </c>
      <c r="G192" s="96" t="s">
        <v>2803</v>
      </c>
      <c r="H192" s="32"/>
      <c r="I192" s="32"/>
      <c r="J192" s="121" t="s">
        <v>3158</v>
      </c>
      <c r="K192" s="23">
        <v>1</v>
      </c>
      <c r="L192" s="26" t="s">
        <v>3156</v>
      </c>
      <c r="M192" s="26"/>
      <c r="N192" s="26" t="s">
        <v>2850</v>
      </c>
      <c r="O192" s="26"/>
      <c r="P192" s="26"/>
      <c r="Q192" s="26"/>
      <c r="R192" s="26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>
        <v>0</v>
      </c>
      <c r="AI192" s="32">
        <v>12139</v>
      </c>
      <c r="AJ192" s="32">
        <v>28590</v>
      </c>
      <c r="AK192" s="32">
        <v>44289</v>
      </c>
      <c r="AL192" s="32">
        <v>60961</v>
      </c>
      <c r="AM192" s="32">
        <v>73173</v>
      </c>
      <c r="AN192" s="32">
        <v>88468</v>
      </c>
      <c r="AO192" s="32">
        <v>108255</v>
      </c>
      <c r="AP192" s="32">
        <v>131331</v>
      </c>
      <c r="AQ192" s="32">
        <v>139517</v>
      </c>
      <c r="AR192" s="32">
        <v>154705</v>
      </c>
      <c r="AS192" s="32">
        <v>172188</v>
      </c>
      <c r="AT192" s="32">
        <v>191474</v>
      </c>
      <c r="AU192" s="32">
        <v>207123</v>
      </c>
      <c r="AV192" s="32">
        <v>224357</v>
      </c>
      <c r="AW192" s="32">
        <v>242523</v>
      </c>
      <c r="AX192" s="32">
        <v>265006</v>
      </c>
      <c r="AY192" s="32">
        <v>291487</v>
      </c>
      <c r="AZ192" s="32">
        <v>306559</v>
      </c>
      <c r="BA192" s="32">
        <v>325629</v>
      </c>
      <c r="BB192" s="32">
        <v>352046</v>
      </c>
      <c r="BC192" s="32">
        <v>374215</v>
      </c>
      <c r="BD192" s="32">
        <v>388788</v>
      </c>
      <c r="BE192" s="32">
        <v>405995</v>
      </c>
      <c r="BF192" s="32" t="s">
        <v>2851</v>
      </c>
      <c r="BG192" s="32" t="s">
        <v>2852</v>
      </c>
      <c r="BH192" s="32">
        <v>427175</v>
      </c>
      <c r="BI192" s="32">
        <v>438532</v>
      </c>
      <c r="BJ192" s="32" t="s">
        <v>2853</v>
      </c>
      <c r="BK192" s="32">
        <v>458766</v>
      </c>
      <c r="BL192" s="32" t="s">
        <v>2854</v>
      </c>
      <c r="BM192" s="32" t="s">
        <v>2855</v>
      </c>
      <c r="BN192" s="32">
        <v>475091</v>
      </c>
      <c r="BO192" s="32">
        <v>496240</v>
      </c>
      <c r="BP192" s="32" t="s">
        <v>2856</v>
      </c>
      <c r="BQ192" s="32" t="s">
        <v>2857</v>
      </c>
      <c r="BR192" s="32">
        <v>515895</v>
      </c>
      <c r="BS192" s="32" t="s">
        <v>2858</v>
      </c>
      <c r="BT192" s="32">
        <v>533049</v>
      </c>
      <c r="BU192" s="32">
        <v>551465</v>
      </c>
      <c r="BV192" s="32">
        <v>567298</v>
      </c>
      <c r="BW192" s="32" t="s">
        <v>2859</v>
      </c>
      <c r="BX192" s="32" t="s">
        <v>2860</v>
      </c>
      <c r="BY192" s="32">
        <v>569166</v>
      </c>
      <c r="BZ192" s="32">
        <v>569523</v>
      </c>
      <c r="CA192" s="32" t="s">
        <v>2861</v>
      </c>
      <c r="CB192" s="32" t="s">
        <v>2862</v>
      </c>
      <c r="CC192" s="32" t="s">
        <v>2863</v>
      </c>
      <c r="CD192" s="115" t="s">
        <v>456</v>
      </c>
      <c r="CE192" s="3" t="s">
        <v>2818</v>
      </c>
    </row>
    <row r="193" spans="1:93">
      <c r="D193" s="110" t="s">
        <v>2864</v>
      </c>
      <c r="E193" s="32" t="s">
        <v>2801</v>
      </c>
      <c r="F193" s="26" t="s">
        <v>2802</v>
      </c>
      <c r="G193" s="96" t="s">
        <v>2803</v>
      </c>
      <c r="H193" s="32"/>
      <c r="I193" s="32"/>
      <c r="J193" s="121" t="s">
        <v>3158</v>
      </c>
      <c r="K193" s="23">
        <v>1</v>
      </c>
      <c r="L193" s="26" t="s">
        <v>3156</v>
      </c>
      <c r="M193" s="26"/>
      <c r="N193" s="26" t="s">
        <v>2865</v>
      </c>
      <c r="O193" s="26"/>
      <c r="P193" s="26"/>
      <c r="Q193" s="26"/>
      <c r="R193" s="26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>
        <v>9034</v>
      </c>
      <c r="AQ193" s="32">
        <v>13673</v>
      </c>
      <c r="AR193" s="32">
        <v>18013</v>
      </c>
      <c r="AS193" s="32">
        <v>22804</v>
      </c>
      <c r="AT193" s="32">
        <v>27625</v>
      </c>
      <c r="AU193" s="32">
        <v>30690</v>
      </c>
      <c r="AV193" s="32">
        <v>35526</v>
      </c>
      <c r="AW193" s="32">
        <v>41294</v>
      </c>
      <c r="AX193" s="32">
        <v>46232</v>
      </c>
      <c r="AY193" s="32">
        <v>53535</v>
      </c>
      <c r="AZ193" s="32">
        <v>57217</v>
      </c>
      <c r="BA193" s="32">
        <v>61453</v>
      </c>
      <c r="BB193" s="32">
        <v>69669</v>
      </c>
      <c r="BC193" s="32">
        <v>80248</v>
      </c>
      <c r="BD193" s="32">
        <v>85978</v>
      </c>
      <c r="BE193" s="32">
        <v>93037</v>
      </c>
      <c r="BF193" s="32" t="s">
        <v>2866</v>
      </c>
      <c r="BG193" s="32" t="s">
        <v>2867</v>
      </c>
      <c r="BH193" s="32">
        <v>104600</v>
      </c>
      <c r="BI193" s="32">
        <v>109662</v>
      </c>
      <c r="BJ193" s="32" t="s">
        <v>2868</v>
      </c>
      <c r="BK193" s="32">
        <v>117280</v>
      </c>
      <c r="BL193" s="32" t="s">
        <v>2869</v>
      </c>
      <c r="BM193" s="32" t="s">
        <v>2870</v>
      </c>
      <c r="BN193" s="32">
        <v>125602</v>
      </c>
      <c r="BO193" s="32">
        <v>134172</v>
      </c>
      <c r="BP193" s="32" t="s">
        <v>2871</v>
      </c>
      <c r="BQ193" s="32" t="s">
        <v>2872</v>
      </c>
      <c r="BR193" s="32">
        <v>142996</v>
      </c>
      <c r="BS193" s="32" t="s">
        <v>2873</v>
      </c>
      <c r="BT193" s="32">
        <v>150919</v>
      </c>
      <c r="BU193" s="32">
        <v>160365</v>
      </c>
      <c r="BV193" s="32">
        <v>168512</v>
      </c>
      <c r="BW193" s="32" t="s">
        <v>2874</v>
      </c>
      <c r="BX193" s="32" t="s">
        <v>2875</v>
      </c>
      <c r="BY193" s="32">
        <v>178681</v>
      </c>
      <c r="BZ193" s="32">
        <v>184466</v>
      </c>
      <c r="CA193" s="32" t="s">
        <v>2876</v>
      </c>
      <c r="CB193" s="32" t="s">
        <v>2877</v>
      </c>
      <c r="CC193" s="32" t="s">
        <v>2878</v>
      </c>
      <c r="CD193" s="115" t="s">
        <v>456</v>
      </c>
      <c r="CE193" s="3" t="s">
        <v>2879</v>
      </c>
    </row>
    <row r="194" spans="1:93">
      <c r="D194" s="110" t="s">
        <v>2880</v>
      </c>
      <c r="E194" s="32" t="s">
        <v>2881</v>
      </c>
      <c r="F194" s="26" t="s">
        <v>2882</v>
      </c>
      <c r="G194" s="32" t="s">
        <v>2883</v>
      </c>
      <c r="H194" s="32"/>
      <c r="I194" s="32"/>
      <c r="J194" s="121" t="s">
        <v>3158</v>
      </c>
      <c r="K194" s="23">
        <v>1</v>
      </c>
      <c r="L194" s="26" t="s">
        <v>61</v>
      </c>
      <c r="M194" s="26"/>
      <c r="N194" s="26" t="s">
        <v>2884</v>
      </c>
      <c r="O194" s="26"/>
      <c r="P194" s="26"/>
      <c r="Q194" s="26"/>
      <c r="R194" s="26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>
        <v>4000</v>
      </c>
      <c r="AJ194" s="32">
        <v>8000</v>
      </c>
      <c r="AK194" s="32">
        <v>10762</v>
      </c>
      <c r="AL194" s="32">
        <v>14844</v>
      </c>
      <c r="AM194" s="32">
        <v>18924</v>
      </c>
      <c r="AN194" s="32">
        <v>23001</v>
      </c>
      <c r="AO194" s="32">
        <v>27081</v>
      </c>
      <c r="AP194" s="32">
        <v>31162</v>
      </c>
      <c r="AQ194" s="32">
        <v>35242</v>
      </c>
      <c r="AR194" s="32">
        <v>39322</v>
      </c>
      <c r="AS194" s="32">
        <v>43401</v>
      </c>
      <c r="AT194" s="32">
        <v>47479</v>
      </c>
      <c r="AU194" s="32">
        <v>51559</v>
      </c>
      <c r="AV194" s="32">
        <v>55637</v>
      </c>
      <c r="AW194" s="32">
        <v>59636</v>
      </c>
      <c r="AX194" s="32">
        <v>63716</v>
      </c>
      <c r="AY194" s="32">
        <v>67796</v>
      </c>
      <c r="AZ194" s="32">
        <v>71875</v>
      </c>
      <c r="BA194" s="32">
        <v>75955</v>
      </c>
      <c r="BB194" s="32">
        <v>80035</v>
      </c>
      <c r="BC194" s="32">
        <v>84115</v>
      </c>
      <c r="BD194" s="32">
        <v>88196</v>
      </c>
      <c r="BE194" s="32">
        <v>92276</v>
      </c>
      <c r="BF194" s="32" t="s">
        <v>2885</v>
      </c>
      <c r="BG194" s="32" t="s">
        <v>2886</v>
      </c>
      <c r="BH194" s="32">
        <v>96356</v>
      </c>
      <c r="BI194" s="32">
        <v>100436</v>
      </c>
      <c r="BJ194" s="32" t="s">
        <v>2887</v>
      </c>
      <c r="BK194" s="32">
        <v>104516</v>
      </c>
      <c r="BL194" s="32" t="s">
        <v>2888</v>
      </c>
      <c r="BM194" s="32" t="s">
        <v>2889</v>
      </c>
      <c r="BN194" s="32">
        <v>108596</v>
      </c>
      <c r="BO194" s="32">
        <v>112676</v>
      </c>
      <c r="BP194" s="32" t="s">
        <v>2890</v>
      </c>
      <c r="BQ194" s="32" t="s">
        <v>2891</v>
      </c>
      <c r="BR194" s="32">
        <v>116756</v>
      </c>
      <c r="BS194" s="32" t="s">
        <v>2892</v>
      </c>
      <c r="BT194" s="32">
        <v>120835</v>
      </c>
      <c r="BU194" s="32">
        <v>124915</v>
      </c>
      <c r="BV194" s="32">
        <v>128915</v>
      </c>
      <c r="BW194" s="32" t="s">
        <v>2893</v>
      </c>
      <c r="BX194" s="32" t="s">
        <v>2894</v>
      </c>
      <c r="BY194" s="32">
        <v>132915</v>
      </c>
      <c r="BZ194" s="32">
        <v>136915</v>
      </c>
      <c r="CA194" s="32" t="s">
        <v>2895</v>
      </c>
      <c r="CB194" s="32" t="s">
        <v>2896</v>
      </c>
      <c r="CC194" s="32" t="s">
        <v>2897</v>
      </c>
      <c r="CD194" s="115" t="s">
        <v>456</v>
      </c>
      <c r="CE194" s="3" t="s">
        <v>2898</v>
      </c>
    </row>
    <row r="195" spans="1:93">
      <c r="D195" s="110" t="s">
        <v>2899</v>
      </c>
      <c r="E195" s="81" t="s">
        <v>2900</v>
      </c>
      <c r="F195" s="83" t="s">
        <v>2901</v>
      </c>
      <c r="G195" s="93" t="s">
        <v>2902</v>
      </c>
      <c r="H195" s="93"/>
      <c r="I195" s="93"/>
      <c r="J195" s="121" t="s">
        <v>3158</v>
      </c>
      <c r="K195" s="23">
        <v>1</v>
      </c>
      <c r="L195" s="26" t="s">
        <v>3156</v>
      </c>
      <c r="M195" s="83"/>
      <c r="N195" s="83" t="s">
        <v>2903</v>
      </c>
      <c r="O195" s="83"/>
      <c r="P195" s="83"/>
      <c r="Q195" s="83"/>
      <c r="R195" s="83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>
        <v>10401</v>
      </c>
      <c r="AK195" s="81">
        <v>17512</v>
      </c>
      <c r="AL195" s="81">
        <v>30426</v>
      </c>
      <c r="AM195" s="81">
        <v>40010</v>
      </c>
      <c r="AN195" s="81">
        <v>53385</v>
      </c>
      <c r="AO195" s="81">
        <v>69361</v>
      </c>
      <c r="AP195" s="81">
        <v>79771</v>
      </c>
      <c r="AQ195" s="81">
        <v>90660</v>
      </c>
      <c r="AR195" s="81">
        <v>100553</v>
      </c>
      <c r="AS195" s="81">
        <v>110419</v>
      </c>
      <c r="AT195" s="81">
        <v>120285</v>
      </c>
      <c r="AU195" s="81">
        <v>129198</v>
      </c>
      <c r="AV195" s="81">
        <v>138406</v>
      </c>
      <c r="AW195" s="81">
        <v>145472</v>
      </c>
      <c r="AX195" s="81">
        <v>156437</v>
      </c>
      <c r="AY195" s="81">
        <v>163460</v>
      </c>
      <c r="AZ195" s="81">
        <v>173580</v>
      </c>
      <c r="BA195" s="81">
        <v>186240</v>
      </c>
      <c r="BB195" s="81">
        <v>200378</v>
      </c>
      <c r="BC195" s="81">
        <v>208680</v>
      </c>
      <c r="BD195" s="81">
        <v>223696</v>
      </c>
      <c r="BE195" s="81">
        <v>229943</v>
      </c>
      <c r="BF195" s="81" t="s">
        <v>2904</v>
      </c>
      <c r="BG195" s="81" t="s">
        <v>2905</v>
      </c>
      <c r="BH195" s="81">
        <v>241854</v>
      </c>
      <c r="BI195" s="81">
        <v>250717</v>
      </c>
      <c r="BJ195" s="81" t="s">
        <v>2906</v>
      </c>
      <c r="BK195" s="81">
        <v>262302</v>
      </c>
      <c r="BL195" s="81" t="s">
        <v>2907</v>
      </c>
      <c r="BM195" s="81" t="s">
        <v>2908</v>
      </c>
      <c r="BN195" s="81">
        <v>276620</v>
      </c>
      <c r="BO195" s="81">
        <v>289088</v>
      </c>
      <c r="BP195" s="81" t="s">
        <v>2909</v>
      </c>
      <c r="BQ195" s="81" t="s">
        <v>2910</v>
      </c>
      <c r="BR195" s="81">
        <v>305393</v>
      </c>
      <c r="BS195" s="81" t="s">
        <v>2911</v>
      </c>
      <c r="BT195" s="81">
        <v>319436</v>
      </c>
      <c r="BU195" s="81">
        <v>333430</v>
      </c>
      <c r="BV195" s="81">
        <v>345765</v>
      </c>
      <c r="BW195" s="81" t="s">
        <v>2912</v>
      </c>
      <c r="BX195" s="81" t="s">
        <v>2913</v>
      </c>
      <c r="BY195" s="81">
        <v>357820</v>
      </c>
      <c r="BZ195" s="81">
        <v>366545</v>
      </c>
      <c r="CA195" s="81" t="s">
        <v>2914</v>
      </c>
      <c r="CB195" s="81" t="s">
        <v>2915</v>
      </c>
      <c r="CC195" s="81" t="s">
        <v>2916</v>
      </c>
      <c r="CD195" s="119" t="s">
        <v>53</v>
      </c>
      <c r="CE195" s="3" t="s">
        <v>2917</v>
      </c>
    </row>
    <row r="196" spans="1:93">
      <c r="D196" s="110" t="s">
        <v>2918</v>
      </c>
      <c r="E196" s="81" t="s">
        <v>2900</v>
      </c>
      <c r="F196" s="83" t="s">
        <v>2901</v>
      </c>
      <c r="G196" s="93" t="s">
        <v>2902</v>
      </c>
      <c r="H196" s="93"/>
      <c r="I196" s="93"/>
      <c r="J196" s="121" t="s">
        <v>3158</v>
      </c>
      <c r="K196" s="23">
        <v>1</v>
      </c>
      <c r="L196" s="26" t="s">
        <v>61</v>
      </c>
      <c r="M196" s="83"/>
      <c r="N196" s="83" t="s">
        <v>2919</v>
      </c>
      <c r="O196" s="83"/>
      <c r="P196" s="83"/>
      <c r="Q196" s="83"/>
      <c r="R196" s="83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>
        <v>2994</v>
      </c>
      <c r="AN196" s="81">
        <v>7482</v>
      </c>
      <c r="AO196" s="81">
        <v>10221</v>
      </c>
      <c r="AP196" s="81">
        <v>12466</v>
      </c>
      <c r="AQ196" s="81">
        <v>14531</v>
      </c>
      <c r="AR196" s="81">
        <v>16873</v>
      </c>
      <c r="AS196" s="81">
        <v>19004</v>
      </c>
      <c r="AT196" s="81">
        <v>21087</v>
      </c>
      <c r="AU196" s="81">
        <v>23581</v>
      </c>
      <c r="AV196" s="81">
        <v>25605</v>
      </c>
      <c r="AW196" s="81">
        <v>27003</v>
      </c>
      <c r="AX196" s="81">
        <v>28769</v>
      </c>
      <c r="AY196" s="81">
        <v>30657</v>
      </c>
      <c r="AZ196" s="81">
        <v>34863</v>
      </c>
      <c r="BA196" s="81">
        <v>38993</v>
      </c>
      <c r="BB196" s="81">
        <v>43823</v>
      </c>
      <c r="BC196" s="81">
        <v>53362</v>
      </c>
      <c r="BD196" s="81">
        <v>59585</v>
      </c>
      <c r="BE196" s="81">
        <v>66421</v>
      </c>
      <c r="BF196" s="81" t="s">
        <v>2920</v>
      </c>
      <c r="BG196" s="81" t="s">
        <v>2921</v>
      </c>
      <c r="BH196" s="81">
        <v>69421</v>
      </c>
      <c r="BI196" s="81">
        <v>78013</v>
      </c>
      <c r="BJ196" s="81" t="s">
        <v>2922</v>
      </c>
      <c r="BK196" s="81">
        <v>83155</v>
      </c>
      <c r="BL196" s="81" t="s">
        <v>2923</v>
      </c>
      <c r="BM196" s="81" t="s">
        <v>2924</v>
      </c>
      <c r="BN196" s="81">
        <v>92821</v>
      </c>
      <c r="BO196" s="81">
        <v>96925</v>
      </c>
      <c r="BP196" s="81" t="s">
        <v>2925</v>
      </c>
      <c r="BQ196" s="81" t="s">
        <v>2926</v>
      </c>
      <c r="BR196" s="81">
        <v>103369</v>
      </c>
      <c r="BS196" s="81" t="s">
        <v>2927</v>
      </c>
      <c r="BT196" s="81">
        <v>111257</v>
      </c>
      <c r="BU196" s="81">
        <v>119075</v>
      </c>
      <c r="BV196" s="81">
        <v>130615</v>
      </c>
      <c r="BW196" s="81" t="s">
        <v>2928</v>
      </c>
      <c r="BX196" s="81" t="s">
        <v>2929</v>
      </c>
      <c r="BY196" s="81">
        <v>141481</v>
      </c>
      <c r="BZ196" s="81">
        <v>154143</v>
      </c>
      <c r="CA196" s="81" t="s">
        <v>2930</v>
      </c>
      <c r="CB196" s="81" t="s">
        <v>2931</v>
      </c>
      <c r="CC196" s="81" t="s">
        <v>2932</v>
      </c>
      <c r="CD196" s="119" t="s">
        <v>53</v>
      </c>
      <c r="CE196" s="3" t="s">
        <v>2933</v>
      </c>
    </row>
    <row r="197" spans="1:93" s="32" customFormat="1">
      <c r="A197" s="26"/>
      <c r="B197" s="21"/>
      <c r="C197" s="21"/>
      <c r="D197" s="110" t="s">
        <v>2934</v>
      </c>
      <c r="E197" s="32" t="s">
        <v>2935</v>
      </c>
      <c r="F197" s="26" t="s">
        <v>2936</v>
      </c>
      <c r="G197" s="32" t="s">
        <v>2937</v>
      </c>
      <c r="J197" s="121" t="s">
        <v>3158</v>
      </c>
      <c r="K197" s="23">
        <v>1</v>
      </c>
      <c r="L197" s="26" t="s">
        <v>61</v>
      </c>
      <c r="M197" s="26"/>
      <c r="N197" s="26" t="s">
        <v>2938</v>
      </c>
      <c r="O197" s="26"/>
      <c r="P197" s="26"/>
      <c r="Q197" s="26"/>
      <c r="R197" s="26"/>
      <c r="AL197" s="32">
        <v>2008</v>
      </c>
      <c r="AM197" s="32">
        <v>3525</v>
      </c>
      <c r="AN197" s="32">
        <v>4326</v>
      </c>
      <c r="AO197" s="32">
        <v>6013</v>
      </c>
      <c r="AP197" s="32">
        <v>6896</v>
      </c>
      <c r="AQ197" s="32">
        <v>7939</v>
      </c>
      <c r="AR197" s="32">
        <v>10279</v>
      </c>
      <c r="AS197" s="32">
        <v>11387</v>
      </c>
      <c r="AT197" s="32">
        <v>13369</v>
      </c>
      <c r="AU197" s="32">
        <v>15322</v>
      </c>
      <c r="AV197" s="32">
        <v>16520</v>
      </c>
      <c r="AW197" s="32">
        <v>17733</v>
      </c>
      <c r="AX197" s="32">
        <v>19554</v>
      </c>
      <c r="AY197" s="32">
        <v>20301</v>
      </c>
      <c r="AZ197" s="32">
        <v>21172</v>
      </c>
      <c r="BA197" s="32">
        <v>22527</v>
      </c>
      <c r="BB197" s="32">
        <v>23467</v>
      </c>
      <c r="BC197" s="32">
        <v>25364</v>
      </c>
      <c r="BD197" s="32">
        <v>26028</v>
      </c>
      <c r="BE197" s="32">
        <v>26845</v>
      </c>
      <c r="BF197" s="32" t="s">
        <v>2939</v>
      </c>
      <c r="BG197" s="32" t="s">
        <v>2940</v>
      </c>
      <c r="BH197" s="32">
        <v>27948</v>
      </c>
      <c r="BI197" s="32">
        <v>28824</v>
      </c>
      <c r="BJ197" s="32" t="s">
        <v>2941</v>
      </c>
      <c r="BK197" s="32">
        <v>29282</v>
      </c>
      <c r="BL197" s="32" t="s">
        <v>2942</v>
      </c>
      <c r="BM197" s="32" t="s">
        <v>2943</v>
      </c>
      <c r="BN197" s="32">
        <v>30375</v>
      </c>
      <c r="BO197" s="32">
        <v>31978</v>
      </c>
      <c r="BP197" s="32" t="s">
        <v>2944</v>
      </c>
      <c r="BQ197" s="32" t="s">
        <v>2945</v>
      </c>
      <c r="BR197" s="32">
        <v>32443</v>
      </c>
      <c r="BS197" s="32" t="s">
        <v>2946</v>
      </c>
      <c r="BT197" s="32">
        <v>33367</v>
      </c>
      <c r="BU197" s="32">
        <v>33839</v>
      </c>
      <c r="BV197" s="32">
        <v>34382</v>
      </c>
      <c r="BW197" s="32" t="s">
        <v>2947</v>
      </c>
      <c r="BX197" s="32" t="s">
        <v>2948</v>
      </c>
      <c r="BY197" s="32">
        <v>35259</v>
      </c>
      <c r="BZ197" s="32">
        <v>36180</v>
      </c>
      <c r="CA197" s="32" t="s">
        <v>2949</v>
      </c>
      <c r="CB197" s="32" t="s">
        <v>2950</v>
      </c>
      <c r="CC197" s="32" t="s">
        <v>2951</v>
      </c>
      <c r="CD197" s="115" t="s">
        <v>95</v>
      </c>
      <c r="CE197" s="106" t="s">
        <v>2952</v>
      </c>
      <c r="CF197" s="4"/>
      <c r="CG197" s="4"/>
      <c r="CH197" s="4"/>
      <c r="CI197" s="4"/>
      <c r="CJ197" s="4"/>
      <c r="CK197" s="4"/>
      <c r="CL197" s="4"/>
      <c r="CM197" s="4"/>
      <c r="CN197" s="4"/>
      <c r="CO197" s="4"/>
    </row>
    <row r="198" spans="1:93" s="32" customFormat="1">
      <c r="A198" s="26"/>
      <c r="B198" s="21"/>
      <c r="C198" s="21"/>
      <c r="D198" s="110" t="s">
        <v>2953</v>
      </c>
      <c r="E198" s="32" t="s">
        <v>2954</v>
      </c>
      <c r="F198" s="26" t="s">
        <v>2955</v>
      </c>
      <c r="G198" s="32" t="s">
        <v>2956</v>
      </c>
      <c r="J198" s="121" t="s">
        <v>3158</v>
      </c>
      <c r="K198" s="23">
        <v>1</v>
      </c>
      <c r="L198" s="26" t="s">
        <v>61</v>
      </c>
      <c r="M198" s="26"/>
      <c r="N198" s="26" t="s">
        <v>2957</v>
      </c>
      <c r="O198" s="26"/>
      <c r="P198" s="26"/>
      <c r="Q198" s="26"/>
      <c r="R198" s="26"/>
      <c r="AL198" s="32">
        <v>7396</v>
      </c>
      <c r="AM198" s="32">
        <v>15433</v>
      </c>
      <c r="AN198" s="32">
        <v>20070</v>
      </c>
      <c r="AO198" s="32">
        <v>26030</v>
      </c>
      <c r="AP198" s="32">
        <v>31929</v>
      </c>
      <c r="AQ198" s="32">
        <v>5387</v>
      </c>
      <c r="AR198" s="32">
        <v>13295</v>
      </c>
      <c r="AS198" s="32">
        <v>18751</v>
      </c>
      <c r="AT198" s="32">
        <v>25148</v>
      </c>
      <c r="AU198" s="32">
        <v>32132</v>
      </c>
      <c r="AV198" s="32">
        <v>39057</v>
      </c>
      <c r="AW198" s="32">
        <v>46094</v>
      </c>
      <c r="AX198" s="32">
        <v>54732</v>
      </c>
      <c r="AY198" s="32">
        <v>63120</v>
      </c>
      <c r="AZ198" s="32">
        <v>70954</v>
      </c>
      <c r="BA198" s="32">
        <v>78312</v>
      </c>
      <c r="BB198" s="32">
        <v>21334</v>
      </c>
      <c r="BC198" s="32">
        <v>29800</v>
      </c>
      <c r="BD198" s="32">
        <v>38145</v>
      </c>
      <c r="BE198" s="32">
        <v>43116</v>
      </c>
      <c r="BF198" s="32" t="s">
        <v>2958</v>
      </c>
      <c r="BG198" s="32" t="s">
        <v>2959</v>
      </c>
      <c r="BH198" s="32">
        <v>48518</v>
      </c>
      <c r="BI198" s="32">
        <v>54459</v>
      </c>
      <c r="BJ198" s="32" t="s">
        <v>2960</v>
      </c>
      <c r="BK198" s="32">
        <v>58622</v>
      </c>
      <c r="BL198" s="32" t="s">
        <v>2961</v>
      </c>
      <c r="BM198" s="32" t="s">
        <v>2962</v>
      </c>
      <c r="BN198" s="32">
        <v>62959</v>
      </c>
      <c r="BO198" s="32">
        <v>70208</v>
      </c>
      <c r="BP198" s="32" t="s">
        <v>2963</v>
      </c>
      <c r="BQ198" s="32" t="s">
        <v>2964</v>
      </c>
      <c r="BR198" s="32">
        <v>77934</v>
      </c>
      <c r="BS198" s="32" t="s">
        <v>2965</v>
      </c>
      <c r="BT198" s="32">
        <v>81113</v>
      </c>
      <c r="BU198" s="32">
        <v>84771</v>
      </c>
      <c r="BV198" s="32">
        <v>89328</v>
      </c>
      <c r="BW198" s="32" t="s">
        <v>2966</v>
      </c>
      <c r="BX198" s="32" t="s">
        <v>2967</v>
      </c>
      <c r="BY198" s="32">
        <v>92238</v>
      </c>
      <c r="BZ198" s="32">
        <v>97135</v>
      </c>
      <c r="CA198" s="32" t="s">
        <v>2968</v>
      </c>
      <c r="CB198" s="32" t="s">
        <v>2969</v>
      </c>
      <c r="CC198" s="32" t="s">
        <v>2970</v>
      </c>
      <c r="CD198" s="115" t="s">
        <v>53</v>
      </c>
      <c r="CE198" s="106" t="s">
        <v>2971</v>
      </c>
      <c r="CF198" s="4"/>
      <c r="CG198" s="4"/>
      <c r="CH198" s="4"/>
      <c r="CI198" s="4"/>
      <c r="CJ198" s="4"/>
      <c r="CK198" s="4"/>
      <c r="CL198" s="4"/>
      <c r="CM198" s="4"/>
      <c r="CN198" s="4"/>
      <c r="CO198" s="4"/>
    </row>
    <row r="199" spans="1:93">
      <c r="D199" s="110" t="s">
        <v>2972</v>
      </c>
      <c r="E199" s="32" t="s">
        <v>2973</v>
      </c>
      <c r="F199" s="26" t="s">
        <v>2974</v>
      </c>
      <c r="G199" s="32" t="s">
        <v>2975</v>
      </c>
      <c r="H199" s="32"/>
      <c r="I199" s="32"/>
      <c r="J199" s="32" t="s">
        <v>3160</v>
      </c>
      <c r="K199" s="23">
        <v>1</v>
      </c>
      <c r="L199" s="26" t="s">
        <v>2116</v>
      </c>
      <c r="M199" s="26"/>
      <c r="N199" s="26" t="s">
        <v>2976</v>
      </c>
      <c r="O199" s="26"/>
      <c r="P199" s="26"/>
      <c r="Q199" s="26"/>
      <c r="R199" s="26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>
        <v>12</v>
      </c>
      <c r="AV199" s="32">
        <v>83</v>
      </c>
      <c r="AW199" s="32">
        <v>297</v>
      </c>
      <c r="AX199" s="32">
        <v>1009</v>
      </c>
      <c r="AY199" s="32">
        <v>1632</v>
      </c>
      <c r="AZ199" s="32">
        <v>2884</v>
      </c>
      <c r="BA199" s="32">
        <v>4121</v>
      </c>
      <c r="BB199" s="32">
        <v>4121</v>
      </c>
      <c r="BC199" s="32">
        <v>9529</v>
      </c>
      <c r="BD199" s="32">
        <v>14356</v>
      </c>
      <c r="BE199" s="32">
        <v>15318</v>
      </c>
      <c r="BF199" s="32" t="s">
        <v>2977</v>
      </c>
      <c r="BG199" s="32" t="s">
        <v>2978</v>
      </c>
      <c r="BH199" s="32">
        <v>16109</v>
      </c>
      <c r="BI199" s="32">
        <v>16984</v>
      </c>
      <c r="BJ199" s="32" t="s">
        <v>2979</v>
      </c>
      <c r="BK199" s="32">
        <v>18311</v>
      </c>
      <c r="BL199" s="32" t="s">
        <v>2980</v>
      </c>
      <c r="BM199" s="32" t="s">
        <v>2981</v>
      </c>
      <c r="BN199" s="32">
        <v>19534</v>
      </c>
      <c r="BO199" s="32">
        <v>21003</v>
      </c>
      <c r="BP199" s="32" t="s">
        <v>2982</v>
      </c>
      <c r="BQ199" s="32" t="s">
        <v>2983</v>
      </c>
      <c r="BR199" s="32">
        <v>22770</v>
      </c>
      <c r="BS199" s="32" t="s">
        <v>2984</v>
      </c>
      <c r="BT199" s="32">
        <v>24002</v>
      </c>
      <c r="BU199" s="32">
        <v>25265</v>
      </c>
      <c r="BV199" s="32">
        <v>26045</v>
      </c>
      <c r="BW199" s="32" t="s">
        <v>2985</v>
      </c>
      <c r="BX199" s="32" t="s">
        <v>2986</v>
      </c>
      <c r="BY199" s="32">
        <v>27014</v>
      </c>
      <c r="BZ199" s="32">
        <v>28023</v>
      </c>
      <c r="CA199" s="32" t="s">
        <v>2987</v>
      </c>
      <c r="CB199" s="32" t="s">
        <v>2988</v>
      </c>
      <c r="CC199" s="32" t="s">
        <v>2989</v>
      </c>
      <c r="CD199" s="115" t="s">
        <v>95</v>
      </c>
      <c r="CE199" s="3" t="s">
        <v>2990</v>
      </c>
    </row>
    <row r="200" spans="1:93">
      <c r="D200" s="110" t="s">
        <v>2991</v>
      </c>
      <c r="E200" s="32" t="s">
        <v>2992</v>
      </c>
      <c r="F200" s="26" t="s">
        <v>2993</v>
      </c>
      <c r="G200" s="32" t="s">
        <v>2994</v>
      </c>
      <c r="H200" s="32"/>
      <c r="I200" s="32"/>
      <c r="J200" s="121" t="s">
        <v>3159</v>
      </c>
      <c r="K200" s="23">
        <v>1</v>
      </c>
      <c r="L200" s="26" t="s">
        <v>943</v>
      </c>
      <c r="M200" s="26"/>
      <c r="N200" s="26">
        <v>321725</v>
      </c>
      <c r="O200" s="26"/>
      <c r="P200" s="26"/>
      <c r="Q200" s="26"/>
      <c r="R200" s="26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>
        <v>399</v>
      </c>
      <c r="AZ200" s="32">
        <v>3900</v>
      </c>
      <c r="BA200" s="32">
        <v>5384</v>
      </c>
      <c r="BB200" s="32">
        <v>6584</v>
      </c>
      <c r="BC200" s="32">
        <v>7884</v>
      </c>
      <c r="BD200" s="32">
        <v>8717</v>
      </c>
      <c r="BE200" s="32">
        <v>9041</v>
      </c>
      <c r="BF200" s="32" t="s">
        <v>2995</v>
      </c>
      <c r="BG200" s="32" t="s">
        <v>2996</v>
      </c>
      <c r="BH200" s="32">
        <v>12672</v>
      </c>
      <c r="BI200" s="32">
        <v>13248</v>
      </c>
      <c r="BJ200" s="32" t="s">
        <v>2997</v>
      </c>
      <c r="BK200" s="32">
        <v>13762</v>
      </c>
      <c r="BL200" s="32" t="s">
        <v>2998</v>
      </c>
      <c r="BM200" s="32" t="s">
        <v>2999</v>
      </c>
      <c r="BN200" s="32">
        <v>14418</v>
      </c>
      <c r="BO200" s="32">
        <v>24600</v>
      </c>
      <c r="BP200" s="32" t="s">
        <v>3000</v>
      </c>
      <c r="BQ200" s="32" t="s">
        <v>3001</v>
      </c>
      <c r="BR200" s="32">
        <v>25289</v>
      </c>
      <c r="BS200" s="32" t="s">
        <v>3002</v>
      </c>
      <c r="BT200" s="32">
        <v>25933</v>
      </c>
      <c r="BU200" s="32">
        <v>26222</v>
      </c>
      <c r="BV200" s="32">
        <v>28122</v>
      </c>
      <c r="BW200" s="32" t="s">
        <v>3003</v>
      </c>
      <c r="BX200" s="32" t="s">
        <v>3004</v>
      </c>
      <c r="BY200" s="32">
        <v>29344</v>
      </c>
      <c r="BZ200" s="32">
        <v>30068</v>
      </c>
      <c r="CA200" s="32" t="s">
        <v>3005</v>
      </c>
      <c r="CB200" s="32" t="s">
        <v>3006</v>
      </c>
      <c r="CC200" s="32" t="s">
        <v>3007</v>
      </c>
      <c r="CD200" s="115" t="s">
        <v>32</v>
      </c>
      <c r="CE200" s="3" t="s">
        <v>3008</v>
      </c>
    </row>
    <row r="201" spans="1:93">
      <c r="D201" s="110" t="s">
        <v>3009</v>
      </c>
      <c r="E201" s="32" t="s">
        <v>2992</v>
      </c>
      <c r="F201" s="26" t="s">
        <v>3010</v>
      </c>
      <c r="G201" s="32" t="s">
        <v>3011</v>
      </c>
      <c r="H201" s="32"/>
      <c r="I201" s="32"/>
      <c r="J201" s="121" t="s">
        <v>3159</v>
      </c>
      <c r="K201" s="23">
        <v>1</v>
      </c>
      <c r="L201" s="26" t="s">
        <v>943</v>
      </c>
      <c r="M201" s="26"/>
      <c r="N201" s="26">
        <v>322386</v>
      </c>
      <c r="O201" s="26"/>
      <c r="P201" s="26"/>
      <c r="Q201" s="26"/>
      <c r="R201" s="26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>
        <v>3771</v>
      </c>
      <c r="BI201" s="32">
        <v>6649</v>
      </c>
      <c r="BJ201" s="32" t="s">
        <v>3012</v>
      </c>
      <c r="BK201" s="32">
        <v>10062</v>
      </c>
      <c r="BL201" s="32" t="s">
        <v>3013</v>
      </c>
      <c r="BM201" s="32" t="s">
        <v>3014</v>
      </c>
      <c r="BN201" s="32">
        <v>15362</v>
      </c>
      <c r="BO201" s="32">
        <v>17695</v>
      </c>
      <c r="BP201" s="32" t="s">
        <v>3015</v>
      </c>
      <c r="BQ201" s="32" t="s">
        <v>3016</v>
      </c>
      <c r="BR201" s="32">
        <v>21168</v>
      </c>
      <c r="BS201" s="32" t="s">
        <v>3017</v>
      </c>
      <c r="BT201" s="32">
        <v>23659</v>
      </c>
      <c r="BU201" s="32">
        <v>27276</v>
      </c>
      <c r="BV201" s="32">
        <v>30035</v>
      </c>
      <c r="BW201" s="32" t="s">
        <v>3018</v>
      </c>
      <c r="BX201" s="32" t="s">
        <v>3019</v>
      </c>
      <c r="BY201" s="32">
        <v>33253</v>
      </c>
      <c r="BZ201" s="32">
        <v>35686</v>
      </c>
      <c r="CA201" s="32" t="s">
        <v>3020</v>
      </c>
      <c r="CB201" s="32" t="s">
        <v>3021</v>
      </c>
      <c r="CC201" s="32" t="s">
        <v>3022</v>
      </c>
      <c r="CD201" s="115" t="s">
        <v>53</v>
      </c>
    </row>
    <row r="202" spans="1:93">
      <c r="D202" s="110" t="s">
        <v>3023</v>
      </c>
      <c r="E202" s="32" t="s">
        <v>3024</v>
      </c>
      <c r="F202" s="26" t="s">
        <v>3025</v>
      </c>
      <c r="G202" s="32" t="s">
        <v>3026</v>
      </c>
      <c r="H202" s="32"/>
      <c r="I202" s="32"/>
      <c r="J202" s="121" t="s">
        <v>3159</v>
      </c>
      <c r="K202" s="23">
        <v>1</v>
      </c>
      <c r="L202" s="26" t="s">
        <v>2620</v>
      </c>
      <c r="M202" s="26"/>
      <c r="N202" s="26">
        <v>290264</v>
      </c>
      <c r="O202" s="26"/>
      <c r="P202" s="26"/>
      <c r="Q202" s="26"/>
      <c r="R202" s="26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 t="s">
        <v>3027</v>
      </c>
      <c r="AZ202" s="32" t="s">
        <v>3028</v>
      </c>
      <c r="BA202" s="46" t="s">
        <v>3029</v>
      </c>
      <c r="BB202" s="46" t="s">
        <v>3029</v>
      </c>
      <c r="BC202" s="46" t="s">
        <v>3029</v>
      </c>
      <c r="BD202" s="37" t="s">
        <v>3030</v>
      </c>
      <c r="BE202" s="37" t="s">
        <v>3031</v>
      </c>
      <c r="BF202" s="37" t="s">
        <v>3032</v>
      </c>
      <c r="BG202" s="37" t="s">
        <v>3033</v>
      </c>
      <c r="BH202" s="37" t="s">
        <v>3031</v>
      </c>
      <c r="BI202" s="37" t="s">
        <v>3034</v>
      </c>
      <c r="BJ202" s="37" t="s">
        <v>3035</v>
      </c>
      <c r="BK202" s="37" t="s">
        <v>3036</v>
      </c>
      <c r="BL202" s="37" t="s">
        <v>1896</v>
      </c>
      <c r="BM202" s="37" t="s">
        <v>3037</v>
      </c>
      <c r="BN202" s="37" t="s">
        <v>3036</v>
      </c>
      <c r="BO202" s="37" t="s">
        <v>3038</v>
      </c>
      <c r="BP202" s="37" t="s">
        <v>3039</v>
      </c>
      <c r="BQ202" s="37" t="s">
        <v>3040</v>
      </c>
      <c r="BR202" s="37" t="s">
        <v>3038</v>
      </c>
      <c r="BS202" s="37" t="s">
        <v>3041</v>
      </c>
      <c r="BT202" s="37" t="s">
        <v>3038</v>
      </c>
      <c r="BU202" s="37" t="s">
        <v>3038</v>
      </c>
      <c r="BV202" s="37" t="s">
        <v>3038</v>
      </c>
      <c r="BW202" s="37" t="s">
        <v>3042</v>
      </c>
      <c r="BX202" s="37" t="s">
        <v>3043</v>
      </c>
      <c r="BY202" s="37" t="s">
        <v>3044</v>
      </c>
      <c r="BZ202" s="37" t="s">
        <v>3044</v>
      </c>
      <c r="CA202" s="37" t="s">
        <v>3045</v>
      </c>
      <c r="CB202" s="37" t="s">
        <v>3046</v>
      </c>
      <c r="CC202" s="37" t="s">
        <v>3047</v>
      </c>
      <c r="CD202" s="115" t="s">
        <v>32</v>
      </c>
      <c r="CE202" s="3" t="s">
        <v>3048</v>
      </c>
    </row>
    <row r="203" spans="1:93">
      <c r="D203" s="110"/>
      <c r="E203" s="32"/>
      <c r="F203" s="26"/>
      <c r="G203" s="32"/>
      <c r="H203" s="32"/>
      <c r="I203" s="32"/>
      <c r="J203" s="32"/>
      <c r="K203" s="32"/>
      <c r="L203" s="26"/>
      <c r="M203" s="26"/>
      <c r="N203" s="26"/>
      <c r="O203" s="26"/>
      <c r="P203" s="26"/>
      <c r="Q203" s="26"/>
      <c r="R203" s="26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 t="s">
        <v>3049</v>
      </c>
      <c r="AZ203" s="32" t="s">
        <v>3050</v>
      </c>
      <c r="BA203" s="46"/>
      <c r="BB203" s="46"/>
      <c r="BC203" s="46"/>
      <c r="BD203" s="37" t="s">
        <v>3051</v>
      </c>
      <c r="BE203" s="37" t="s">
        <v>3052</v>
      </c>
      <c r="BF203" s="37" t="s">
        <v>3032</v>
      </c>
      <c r="BG203" s="37" t="s">
        <v>3033</v>
      </c>
      <c r="BH203" s="37" t="s">
        <v>3053</v>
      </c>
      <c r="BI203" s="37" t="s">
        <v>3054</v>
      </c>
      <c r="BJ203" s="37" t="s">
        <v>3035</v>
      </c>
      <c r="BK203" s="37" t="s">
        <v>3055</v>
      </c>
      <c r="BL203" s="37" t="s">
        <v>1896</v>
      </c>
      <c r="BM203" s="37" t="s">
        <v>3037</v>
      </c>
      <c r="BN203" s="37" t="s">
        <v>3056</v>
      </c>
      <c r="BO203" s="37" t="s">
        <v>3057</v>
      </c>
      <c r="BP203" s="37" t="s">
        <v>3039</v>
      </c>
      <c r="BQ203" s="37" t="s">
        <v>3040</v>
      </c>
      <c r="BR203" s="37" t="s">
        <v>3058</v>
      </c>
      <c r="BS203" s="37" t="s">
        <v>3041</v>
      </c>
      <c r="BT203" s="37" t="s">
        <v>3059</v>
      </c>
      <c r="BU203" s="37" t="s">
        <v>3060</v>
      </c>
      <c r="BV203" s="37" t="s">
        <v>3061</v>
      </c>
      <c r="BW203" s="37" t="s">
        <v>3042</v>
      </c>
      <c r="BX203" s="37" t="s">
        <v>3043</v>
      </c>
      <c r="BY203" s="37" t="s">
        <v>3062</v>
      </c>
      <c r="BZ203" s="37" t="s">
        <v>3063</v>
      </c>
      <c r="CA203" s="37" t="s">
        <v>3045</v>
      </c>
      <c r="CB203" s="37" t="s">
        <v>3046</v>
      </c>
      <c r="CC203" s="37" t="s">
        <v>3047</v>
      </c>
      <c r="CD203" s="115" t="s">
        <v>32</v>
      </c>
    </row>
    <row r="204" spans="1:93">
      <c r="D204" s="110" t="s">
        <v>3064</v>
      </c>
      <c r="E204" s="32" t="s">
        <v>3065</v>
      </c>
      <c r="F204" s="26" t="s">
        <v>3066</v>
      </c>
      <c r="G204" s="32" t="s">
        <v>3067</v>
      </c>
      <c r="H204" s="32"/>
      <c r="I204" s="32"/>
      <c r="J204" s="121" t="s">
        <v>3159</v>
      </c>
      <c r="K204" s="23">
        <v>1</v>
      </c>
      <c r="L204" s="26" t="s">
        <v>38</v>
      </c>
      <c r="M204" s="26"/>
      <c r="N204" s="43" t="s">
        <v>3068</v>
      </c>
      <c r="O204" s="26"/>
      <c r="P204" s="26"/>
      <c r="Q204" s="26"/>
      <c r="R204" s="26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>
        <v>3185</v>
      </c>
      <c r="BJ204" s="32"/>
      <c r="BK204" s="32">
        <v>4685</v>
      </c>
      <c r="BL204" s="32" t="s">
        <v>3069</v>
      </c>
      <c r="BM204" s="32" t="s">
        <v>3070</v>
      </c>
      <c r="BN204" s="32">
        <v>7224</v>
      </c>
      <c r="BO204" s="32">
        <v>10374</v>
      </c>
      <c r="BP204" s="32" t="s">
        <v>3071</v>
      </c>
      <c r="BQ204" s="32" t="s">
        <v>3072</v>
      </c>
      <c r="BR204" s="32">
        <v>12193</v>
      </c>
      <c r="BS204" s="32" t="s">
        <v>3073</v>
      </c>
      <c r="BT204" s="32">
        <v>14593</v>
      </c>
      <c r="BU204" s="32">
        <v>19100</v>
      </c>
      <c r="BV204" s="32">
        <v>20661</v>
      </c>
      <c r="BW204" s="32" t="s">
        <v>3074</v>
      </c>
      <c r="BX204" s="32" t="s">
        <v>3075</v>
      </c>
      <c r="BY204" s="32">
        <v>22545</v>
      </c>
      <c r="BZ204" s="32">
        <v>25871</v>
      </c>
      <c r="CA204" s="32" t="s">
        <v>3076</v>
      </c>
      <c r="CB204" s="32" t="s">
        <v>3077</v>
      </c>
      <c r="CC204" s="32" t="s">
        <v>3078</v>
      </c>
      <c r="CD204" s="115" t="s">
        <v>32</v>
      </c>
    </row>
    <row r="205" spans="1:93">
      <c r="D205" s="110" t="s">
        <v>3079</v>
      </c>
      <c r="E205" s="32" t="s">
        <v>3080</v>
      </c>
      <c r="F205" s="26" t="s">
        <v>3081</v>
      </c>
      <c r="G205" s="32" t="s">
        <v>3082</v>
      </c>
      <c r="H205" s="32"/>
      <c r="I205" s="32"/>
      <c r="J205" s="121" t="s">
        <v>3158</v>
      </c>
      <c r="K205" s="23">
        <v>1</v>
      </c>
      <c r="L205" s="26" t="s">
        <v>3156</v>
      </c>
      <c r="M205" s="26"/>
      <c r="N205" s="26" t="s">
        <v>3083</v>
      </c>
      <c r="O205" s="26"/>
      <c r="P205" s="26"/>
      <c r="Q205" s="26"/>
      <c r="R205" s="26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>
        <v>195108</v>
      </c>
      <c r="BU205" s="32">
        <v>196348</v>
      </c>
      <c r="BV205" s="32">
        <v>198018</v>
      </c>
      <c r="BW205" s="32" t="s">
        <v>3084</v>
      </c>
      <c r="BX205" s="32" t="s">
        <v>3085</v>
      </c>
      <c r="BY205" s="32">
        <v>199256</v>
      </c>
      <c r="BZ205" s="32">
        <v>200588</v>
      </c>
      <c r="CA205" s="32" t="s">
        <v>3086</v>
      </c>
      <c r="CB205" s="32" t="s">
        <v>3087</v>
      </c>
      <c r="CC205" s="32" t="s">
        <v>3088</v>
      </c>
      <c r="CD205" s="115" t="s">
        <v>95</v>
      </c>
      <c r="CE205" s="3" t="s">
        <v>3089</v>
      </c>
    </row>
    <row r="206" spans="1:93">
      <c r="D206" s="110" t="s">
        <v>3090</v>
      </c>
      <c r="E206" s="32" t="s">
        <v>3091</v>
      </c>
      <c r="F206" s="26" t="s">
        <v>3092</v>
      </c>
      <c r="G206" s="32" t="s">
        <v>3093</v>
      </c>
      <c r="H206" s="32"/>
      <c r="I206" s="32"/>
      <c r="J206" s="121" t="s">
        <v>2605</v>
      </c>
      <c r="K206" s="23">
        <v>1</v>
      </c>
      <c r="L206" s="26" t="s">
        <v>3164</v>
      </c>
      <c r="M206" s="26"/>
      <c r="N206" s="26" t="s">
        <v>3094</v>
      </c>
      <c r="O206" s="26"/>
      <c r="P206" s="26"/>
      <c r="Q206" s="26"/>
      <c r="R206" s="26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>
        <v>195983</v>
      </c>
      <c r="BW206" s="32"/>
      <c r="BX206" s="32"/>
      <c r="BY206" s="32">
        <v>196063</v>
      </c>
      <c r="BZ206" s="32">
        <v>196965</v>
      </c>
      <c r="CA206" s="32" t="s">
        <v>3095</v>
      </c>
      <c r="CB206" s="32" t="s">
        <v>3096</v>
      </c>
      <c r="CC206" s="32" t="s">
        <v>3097</v>
      </c>
      <c r="CD206" s="115" t="s">
        <v>32</v>
      </c>
      <c r="CE206" s="3" t="s">
        <v>3098</v>
      </c>
    </row>
    <row r="207" spans="1:93">
      <c r="D207" s="129"/>
      <c r="E207" s="131"/>
      <c r="F207" s="102"/>
      <c r="G207" s="131"/>
      <c r="H207" s="131"/>
      <c r="I207" s="131"/>
      <c r="J207" s="131"/>
      <c r="K207" s="132">
        <f>SUM(K2:K206)</f>
        <v>202</v>
      </c>
      <c r="L207" s="102"/>
      <c r="M207" s="102"/>
      <c r="N207" s="102"/>
      <c r="O207" s="102"/>
      <c r="P207" s="102"/>
      <c r="Q207" s="102"/>
      <c r="R207" s="102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131"/>
      <c r="AZ207" s="131"/>
      <c r="BA207" s="131"/>
      <c r="BB207" s="131"/>
      <c r="BC207" s="131"/>
      <c r="BD207" s="131"/>
      <c r="BE207" s="131"/>
      <c r="BF207" s="131"/>
      <c r="BG207" s="131"/>
      <c r="BH207" s="131"/>
      <c r="BI207" s="131"/>
      <c r="BJ207" s="131"/>
      <c r="BK207" s="131"/>
      <c r="BL207" s="131"/>
      <c r="BM207" s="131"/>
      <c r="BN207" s="131"/>
      <c r="BO207" s="131"/>
      <c r="BP207" s="131"/>
      <c r="BQ207" s="131"/>
      <c r="BR207" s="131"/>
      <c r="BS207" s="131"/>
      <c r="BT207" s="131"/>
      <c r="BU207" s="131"/>
      <c r="BV207" s="131"/>
      <c r="BW207" s="131"/>
      <c r="BX207" s="131"/>
      <c r="BY207" s="131"/>
      <c r="BZ207" s="131"/>
      <c r="CA207" s="131"/>
      <c r="CB207" s="131"/>
      <c r="CC207" s="131"/>
      <c r="CD207" s="130"/>
    </row>
  </sheetData>
  <pageMargins left="0" right="0" top="0.39370078740157483" bottom="0.39370078740157483" header="0" footer="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71"/>
  <sheetViews>
    <sheetView topLeftCell="Q1" workbookViewId="0">
      <pane ySplit="1" topLeftCell="A2" activePane="bottomLeft" state="frozen"/>
      <selection pane="bottomLeft" activeCell="AC3" sqref="AC3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32.33203125" style="3" hidden="1" customWidth="1"/>
    <col min="8" max="8" width="14" style="3" hidden="1" customWidth="1"/>
    <col min="9" max="9" width="12.5" style="3" hidden="1" customWidth="1"/>
    <col min="10" max="10" width="7.5" style="3" customWidth="1"/>
    <col min="11" max="11" width="9" style="3" customWidth="1"/>
    <col min="12" max="12" width="12.83203125" style="1" customWidth="1"/>
    <col min="13" max="13" width="11.5" style="1" hidden="1" customWidth="1"/>
    <col min="14" max="14" width="16.83203125" style="1" customWidth="1"/>
    <col min="15" max="15" width="10.1640625" style="1" customWidth="1"/>
    <col min="16" max="27" width="10.1640625" style="3" customWidth="1"/>
    <col min="28" max="29" width="15.6640625" style="3" customWidth="1"/>
    <col min="30" max="30" width="8.83203125" style="3"/>
    <col min="31" max="31" width="10.33203125" style="3" bestFit="1" customWidth="1"/>
    <col min="32" max="16384" width="8.83203125" style="3"/>
  </cols>
  <sheetData>
    <row r="1" spans="1:39" s="18" customFormat="1">
      <c r="A1" s="6" t="s">
        <v>3</v>
      </c>
      <c r="B1" s="7" t="s">
        <v>4</v>
      </c>
      <c r="C1" s="8"/>
      <c r="D1" s="109" t="s">
        <v>3</v>
      </c>
      <c r="E1" s="9" t="s">
        <v>5</v>
      </c>
      <c r="F1" s="108" t="s">
        <v>0</v>
      </c>
      <c r="G1" s="108" t="s">
        <v>1</v>
      </c>
      <c r="H1" s="108" t="s">
        <v>3099</v>
      </c>
      <c r="I1" s="10" t="s">
        <v>6</v>
      </c>
      <c r="J1" s="10" t="s">
        <v>3157</v>
      </c>
      <c r="K1" s="10" t="s">
        <v>3168</v>
      </c>
      <c r="L1" s="10" t="s">
        <v>7</v>
      </c>
      <c r="M1" s="10" t="s">
        <v>3100</v>
      </c>
      <c r="N1" s="108" t="s">
        <v>2</v>
      </c>
      <c r="O1" s="16" t="s">
        <v>3129</v>
      </c>
      <c r="P1" s="16" t="s">
        <v>3130</v>
      </c>
      <c r="Q1" s="16" t="s">
        <v>3133</v>
      </c>
      <c r="R1" s="16" t="s">
        <v>3134</v>
      </c>
      <c r="S1" s="16" t="s">
        <v>3136</v>
      </c>
      <c r="T1" s="16" t="s">
        <v>3139</v>
      </c>
      <c r="U1" s="16" t="s">
        <v>3140</v>
      </c>
      <c r="V1" s="16" t="s">
        <v>3143</v>
      </c>
      <c r="W1" s="16" t="s">
        <v>3145</v>
      </c>
      <c r="X1" s="16" t="s">
        <v>3146</v>
      </c>
      <c r="Y1" s="16" t="s">
        <v>3147</v>
      </c>
      <c r="Z1" s="16" t="s">
        <v>3150</v>
      </c>
      <c r="AA1" s="16" t="s">
        <v>3151</v>
      </c>
      <c r="AB1" s="148" t="s">
        <v>3200</v>
      </c>
      <c r="AC1" s="189"/>
      <c r="AD1" s="17"/>
    </row>
    <row r="2" spans="1:39" s="57" customFormat="1">
      <c r="A2" s="23"/>
      <c r="B2" s="56"/>
      <c r="C2" s="56"/>
      <c r="D2" s="110" t="s">
        <v>21</v>
      </c>
      <c r="E2" s="22" t="s">
        <v>1196</v>
      </c>
      <c r="F2" s="23" t="s">
        <v>1197</v>
      </c>
      <c r="G2" s="22" t="s">
        <v>1198</v>
      </c>
      <c r="H2" s="22"/>
      <c r="I2" s="22"/>
      <c r="J2" s="121" t="s">
        <v>3158</v>
      </c>
      <c r="K2" s="23">
        <v>1</v>
      </c>
      <c r="L2" s="26" t="s">
        <v>61</v>
      </c>
      <c r="M2" s="24"/>
      <c r="N2" s="24" t="s">
        <v>1217</v>
      </c>
      <c r="O2" s="24">
        <v>32752</v>
      </c>
      <c r="P2" s="22">
        <v>37846</v>
      </c>
      <c r="Q2" s="22">
        <v>41521</v>
      </c>
      <c r="R2" s="22">
        <v>44849</v>
      </c>
      <c r="S2" s="22">
        <v>47733</v>
      </c>
      <c r="T2" s="22">
        <v>52677</v>
      </c>
      <c r="U2" s="22">
        <v>61821</v>
      </c>
      <c r="V2" s="22">
        <v>65771</v>
      </c>
      <c r="W2" s="22">
        <v>69099</v>
      </c>
      <c r="X2" s="22">
        <v>73258</v>
      </c>
      <c r="Y2" s="22">
        <v>75874</v>
      </c>
      <c r="Z2" s="22">
        <v>79283</v>
      </c>
      <c r="AA2" s="22">
        <v>81962</v>
      </c>
      <c r="AB2" s="164">
        <f>Table135[[#This Row],[Dec-58]]-Table135[[#This Row],[Dec-57]]</f>
        <v>49210</v>
      </c>
      <c r="AC2" s="190"/>
      <c r="AD2" s="39"/>
    </row>
    <row r="3" spans="1:39" s="57" customFormat="1">
      <c r="A3" s="23"/>
      <c r="B3" s="56"/>
      <c r="C3" s="56"/>
      <c r="D3" s="110" t="s">
        <v>34</v>
      </c>
      <c r="E3" s="22" t="s">
        <v>1196</v>
      </c>
      <c r="F3" s="23" t="s">
        <v>1197</v>
      </c>
      <c r="G3" s="22" t="s">
        <v>1232</v>
      </c>
      <c r="H3" s="22"/>
      <c r="I3" s="22"/>
      <c r="J3" s="121" t="s">
        <v>3158</v>
      </c>
      <c r="K3" s="23">
        <v>1</v>
      </c>
      <c r="L3" s="26" t="s">
        <v>61</v>
      </c>
      <c r="M3" s="24"/>
      <c r="N3" s="24" t="s">
        <v>1233</v>
      </c>
      <c r="O3" s="24">
        <v>112605</v>
      </c>
      <c r="P3" s="22">
        <v>115236</v>
      </c>
      <c r="Q3" s="22">
        <v>119558</v>
      </c>
      <c r="R3" s="22">
        <v>123611</v>
      </c>
      <c r="S3" s="22">
        <v>126865</v>
      </c>
      <c r="T3" s="22">
        <v>130992</v>
      </c>
      <c r="U3" s="22">
        <v>136644</v>
      </c>
      <c r="V3" s="22">
        <v>145163</v>
      </c>
      <c r="W3" s="22">
        <v>152516</v>
      </c>
      <c r="X3" s="22">
        <v>158845</v>
      </c>
      <c r="Y3" s="22">
        <v>164600</v>
      </c>
      <c r="Z3" s="22">
        <v>170782</v>
      </c>
      <c r="AA3" s="22">
        <v>177825</v>
      </c>
      <c r="AB3" s="165">
        <f>Table135[[#This Row],[Dec-58]]-Table135[[#This Row],[Dec-57]]</f>
        <v>65220</v>
      </c>
      <c r="AC3" s="190"/>
      <c r="AD3" s="39" t="s">
        <v>1247</v>
      </c>
    </row>
    <row r="4" spans="1:39">
      <c r="A4" s="26"/>
      <c r="B4" s="21"/>
      <c r="C4" s="21"/>
      <c r="D4" s="110" t="s">
        <v>55</v>
      </c>
      <c r="E4" s="32" t="s">
        <v>1249</v>
      </c>
      <c r="F4" s="26" t="s">
        <v>1250</v>
      </c>
      <c r="G4" s="32" t="s">
        <v>1251</v>
      </c>
      <c r="H4" s="32"/>
      <c r="I4" s="32"/>
      <c r="J4" s="121" t="s">
        <v>3158</v>
      </c>
      <c r="K4" s="23">
        <v>1</v>
      </c>
      <c r="L4" s="26" t="s">
        <v>3156</v>
      </c>
      <c r="M4" s="33"/>
      <c r="N4" s="33" t="s">
        <v>1252</v>
      </c>
      <c r="O4" s="33">
        <v>73599</v>
      </c>
      <c r="P4" s="32">
        <v>75729</v>
      </c>
      <c r="Q4" s="32">
        <v>82952</v>
      </c>
      <c r="R4" s="32">
        <v>87195</v>
      </c>
      <c r="S4" s="32">
        <v>89858</v>
      </c>
      <c r="T4" s="32">
        <v>96216</v>
      </c>
      <c r="U4" s="32">
        <v>100872</v>
      </c>
      <c r="V4" s="32">
        <v>103800</v>
      </c>
      <c r="W4" s="32"/>
      <c r="X4" s="32"/>
      <c r="Y4" s="32"/>
      <c r="Z4" s="32"/>
      <c r="AA4" s="32"/>
      <c r="AB4" s="165">
        <f>Table135[[#This Row],[Jul-58]]-Table135[[#This Row],[Dec-57]]</f>
        <v>30201</v>
      </c>
      <c r="AC4" s="190"/>
      <c r="AD4" s="4" t="s">
        <v>1266</v>
      </c>
    </row>
    <row r="5" spans="1:39">
      <c r="A5" s="26"/>
      <c r="B5" s="21"/>
      <c r="C5" s="21"/>
      <c r="D5" s="129"/>
      <c r="E5" s="100"/>
      <c r="F5" s="101"/>
      <c r="G5" s="100"/>
      <c r="H5" s="100"/>
      <c r="I5" s="100"/>
      <c r="J5" s="100"/>
      <c r="K5" s="149"/>
      <c r="L5" s="101"/>
      <c r="M5" s="101"/>
      <c r="N5" s="101"/>
      <c r="O5" s="33"/>
      <c r="P5" s="100"/>
      <c r="Q5" s="100"/>
      <c r="R5" s="100"/>
      <c r="S5" s="100"/>
      <c r="T5" s="100"/>
      <c r="U5" s="100"/>
      <c r="V5" s="100"/>
      <c r="W5" s="32">
        <v>400867</v>
      </c>
      <c r="X5" s="32">
        <v>404679</v>
      </c>
      <c r="Y5" s="32">
        <v>407963</v>
      </c>
      <c r="Z5" s="32">
        <v>411304</v>
      </c>
      <c r="AA5" s="32">
        <v>413445</v>
      </c>
      <c r="AB5" s="165">
        <f>Table135[[#This Row],[Dec-58]]-Table135[[#This Row],[Aug-58]]</f>
        <v>12578</v>
      </c>
      <c r="AC5" s="190"/>
      <c r="AD5" s="4"/>
    </row>
    <row r="6" spans="1:39">
      <c r="A6" s="26"/>
      <c r="B6" s="21"/>
      <c r="C6" s="21"/>
      <c r="D6" s="110" t="s">
        <v>77</v>
      </c>
      <c r="E6" s="32" t="s">
        <v>1268</v>
      </c>
      <c r="F6" s="26" t="s">
        <v>1269</v>
      </c>
      <c r="G6" s="32" t="s">
        <v>1270</v>
      </c>
      <c r="H6" s="32"/>
      <c r="I6" s="32"/>
      <c r="J6" s="121" t="s">
        <v>3158</v>
      </c>
      <c r="K6" s="23">
        <v>1</v>
      </c>
      <c r="L6" s="26" t="s">
        <v>61</v>
      </c>
      <c r="M6" s="33"/>
      <c r="N6" s="33" t="s">
        <v>1271</v>
      </c>
      <c r="O6" s="33">
        <v>136872</v>
      </c>
      <c r="P6" s="32">
        <v>140798</v>
      </c>
      <c r="Q6" s="32">
        <v>150469</v>
      </c>
      <c r="R6" s="32">
        <v>157304</v>
      </c>
      <c r="S6" s="32">
        <v>166472</v>
      </c>
      <c r="T6" s="32">
        <v>172761</v>
      </c>
      <c r="U6" s="32">
        <v>180883</v>
      </c>
      <c r="V6" s="32">
        <v>186234</v>
      </c>
      <c r="W6" s="32">
        <v>191827</v>
      </c>
      <c r="X6" s="32">
        <v>198505</v>
      </c>
      <c r="Y6" s="32">
        <v>205878</v>
      </c>
      <c r="Z6" s="32">
        <v>212449</v>
      </c>
      <c r="AA6" s="32">
        <v>218954</v>
      </c>
      <c r="AB6" s="165">
        <f>Table135[[#This Row],[Dec-58]]-Table135[[#This Row],[Dec-57]]</f>
        <v>82082</v>
      </c>
      <c r="AC6" s="190"/>
      <c r="AD6" s="4" t="s">
        <v>1285</v>
      </c>
    </row>
    <row r="7" spans="1:39" s="57" customFormat="1">
      <c r="A7" s="23"/>
      <c r="B7" s="56"/>
      <c r="C7" s="56"/>
      <c r="D7" s="110" t="s">
        <v>97</v>
      </c>
      <c r="E7" s="22" t="s">
        <v>1287</v>
      </c>
      <c r="F7" s="23" t="s">
        <v>1288</v>
      </c>
      <c r="G7" s="22" t="s">
        <v>1289</v>
      </c>
      <c r="H7" s="22"/>
      <c r="I7" s="22"/>
      <c r="J7" s="121" t="s">
        <v>3158</v>
      </c>
      <c r="K7" s="23">
        <v>1</v>
      </c>
      <c r="L7" s="26" t="s">
        <v>61</v>
      </c>
      <c r="M7" s="24"/>
      <c r="N7" s="24" t="s">
        <v>1302</v>
      </c>
      <c r="O7" s="24">
        <v>72296</v>
      </c>
      <c r="P7" s="22">
        <v>75669</v>
      </c>
      <c r="Q7" s="22">
        <v>80818</v>
      </c>
      <c r="R7" s="22">
        <v>86915</v>
      </c>
      <c r="S7" s="22">
        <v>93964</v>
      </c>
      <c r="T7" s="22">
        <v>98170</v>
      </c>
      <c r="U7" s="22">
        <v>103496</v>
      </c>
      <c r="V7" s="22">
        <v>109631</v>
      </c>
      <c r="W7" s="22">
        <v>113743</v>
      </c>
      <c r="X7" s="22">
        <v>121139</v>
      </c>
      <c r="Y7" s="22">
        <v>124039</v>
      </c>
      <c r="Z7" s="22">
        <v>130789</v>
      </c>
      <c r="AA7" s="22">
        <v>135465</v>
      </c>
      <c r="AB7" s="165">
        <f>Table135[[#This Row],[Dec-58]]-Table135[[#This Row],[Dec-57]]</f>
        <v>63169</v>
      </c>
      <c r="AC7" s="190"/>
      <c r="AD7" s="39" t="s">
        <v>1316</v>
      </c>
    </row>
    <row r="8" spans="1:39">
      <c r="A8" s="26"/>
      <c r="B8" s="21"/>
      <c r="C8" s="21"/>
      <c r="D8" s="110" t="s">
        <v>114</v>
      </c>
      <c r="E8" s="32" t="s">
        <v>1337</v>
      </c>
      <c r="F8" s="26" t="s">
        <v>1338</v>
      </c>
      <c r="G8" s="32" t="s">
        <v>1339</v>
      </c>
      <c r="H8" s="32"/>
      <c r="I8" s="32"/>
      <c r="J8" s="121" t="s">
        <v>3158</v>
      </c>
      <c r="K8" s="23">
        <v>1</v>
      </c>
      <c r="L8" s="26" t="s">
        <v>61</v>
      </c>
      <c r="M8" s="33"/>
      <c r="N8" s="33" t="s">
        <v>1340</v>
      </c>
      <c r="O8" s="33">
        <v>178094</v>
      </c>
      <c r="P8" s="32">
        <v>184270</v>
      </c>
      <c r="Q8" s="32">
        <v>195045</v>
      </c>
      <c r="R8" s="32">
        <v>204861</v>
      </c>
      <c r="S8" s="32">
        <v>209861</v>
      </c>
      <c r="T8" s="32">
        <v>224024</v>
      </c>
      <c r="U8" s="32">
        <v>233806</v>
      </c>
      <c r="V8" s="32">
        <v>241129</v>
      </c>
      <c r="W8" s="32">
        <v>247866</v>
      </c>
      <c r="X8" s="32">
        <v>255936</v>
      </c>
      <c r="Y8" s="32">
        <v>264473</v>
      </c>
      <c r="Z8" s="32">
        <v>271312</v>
      </c>
      <c r="AA8" s="32">
        <v>278981</v>
      </c>
      <c r="AB8" s="165">
        <f>Table135[[#This Row],[Dec-58]]-Table135[[#This Row],[Dec-57]]</f>
        <v>100887</v>
      </c>
      <c r="AC8" s="190"/>
      <c r="AD8" s="4" t="s">
        <v>1354</v>
      </c>
    </row>
    <row r="9" spans="1:39">
      <c r="A9" s="26"/>
      <c r="B9" s="21"/>
      <c r="C9" s="21"/>
      <c r="D9" s="110" t="s">
        <v>131</v>
      </c>
      <c r="E9" s="32" t="s">
        <v>1356</v>
      </c>
      <c r="F9" s="26" t="s">
        <v>1357</v>
      </c>
      <c r="G9" s="32" t="s">
        <v>1358</v>
      </c>
      <c r="H9" s="32"/>
      <c r="I9" s="32"/>
      <c r="J9" s="121" t="s">
        <v>3158</v>
      </c>
      <c r="K9" s="23">
        <v>1</v>
      </c>
      <c r="L9" s="26" t="s">
        <v>61</v>
      </c>
      <c r="M9" s="33"/>
      <c r="N9" s="33" t="s">
        <v>1359</v>
      </c>
      <c r="O9" s="33">
        <v>71354</v>
      </c>
      <c r="P9" s="32">
        <v>73817</v>
      </c>
      <c r="Q9" s="32">
        <v>80789</v>
      </c>
      <c r="R9" s="32">
        <v>83362</v>
      </c>
      <c r="S9" s="32">
        <v>87741</v>
      </c>
      <c r="T9" s="32">
        <v>94502</v>
      </c>
      <c r="U9" s="32">
        <v>96600</v>
      </c>
      <c r="V9" s="32">
        <v>104644</v>
      </c>
      <c r="W9" s="32">
        <v>106456</v>
      </c>
      <c r="X9" s="32">
        <v>111708</v>
      </c>
      <c r="Y9" s="32">
        <v>116328</v>
      </c>
      <c r="Z9" s="32">
        <v>120762</v>
      </c>
      <c r="AA9" s="32">
        <v>124504</v>
      </c>
      <c r="AB9" s="165">
        <f>Table135[[#This Row],[Dec-58]]-Table135[[#This Row],[Dec-57]]</f>
        <v>53150</v>
      </c>
      <c r="AC9" s="190"/>
      <c r="AD9" s="4" t="s">
        <v>1373</v>
      </c>
    </row>
    <row r="10" spans="1:39">
      <c r="A10" s="26"/>
      <c r="B10" s="21"/>
      <c r="C10" s="21"/>
      <c r="D10" s="110" t="s">
        <v>147</v>
      </c>
      <c r="E10" s="32" t="s">
        <v>1396</v>
      </c>
      <c r="F10" s="26" t="s">
        <v>1397</v>
      </c>
      <c r="G10" s="32" t="s">
        <v>1398</v>
      </c>
      <c r="H10" s="32"/>
      <c r="I10" s="32"/>
      <c r="J10" s="121" t="s">
        <v>3158</v>
      </c>
      <c r="K10" s="23">
        <v>1</v>
      </c>
      <c r="L10" s="26" t="s">
        <v>61</v>
      </c>
      <c r="M10" s="33"/>
      <c r="N10" s="33" t="s">
        <v>1399</v>
      </c>
      <c r="O10" s="33">
        <v>79780</v>
      </c>
      <c r="P10" s="32">
        <v>84395</v>
      </c>
      <c r="Q10" s="32">
        <v>90213</v>
      </c>
      <c r="R10" s="32">
        <v>95279</v>
      </c>
      <c r="S10" s="32">
        <v>99071</v>
      </c>
      <c r="T10" s="32">
        <v>103220</v>
      </c>
      <c r="U10" s="32">
        <v>109909</v>
      </c>
      <c r="V10" s="32">
        <v>114549</v>
      </c>
      <c r="W10" s="32">
        <v>118183</v>
      </c>
      <c r="X10" s="32">
        <v>122506</v>
      </c>
      <c r="Y10" s="32">
        <v>125942</v>
      </c>
      <c r="Z10" s="32">
        <v>130571</v>
      </c>
      <c r="AA10" s="32">
        <v>133950</v>
      </c>
      <c r="AB10" s="165">
        <f>Table135[[#This Row],[Dec-58]]-Table135[[#This Row],[Dec-57]]</f>
        <v>54170</v>
      </c>
      <c r="AC10" s="190"/>
      <c r="AD10" s="4" t="s">
        <v>1413</v>
      </c>
    </row>
    <row r="11" spans="1:39">
      <c r="A11" s="26"/>
      <c r="B11" s="21"/>
      <c r="C11" s="21"/>
      <c r="D11" s="110" t="s">
        <v>163</v>
      </c>
      <c r="E11" s="32" t="s">
        <v>1415</v>
      </c>
      <c r="F11" s="26" t="s">
        <v>1416</v>
      </c>
      <c r="G11" s="32" t="s">
        <v>1417</v>
      </c>
      <c r="H11" s="32"/>
      <c r="I11" s="32"/>
      <c r="J11" s="121" t="s">
        <v>3158</v>
      </c>
      <c r="K11" s="23">
        <v>1</v>
      </c>
      <c r="L11" s="26" t="s">
        <v>61</v>
      </c>
      <c r="M11" s="33"/>
      <c r="N11" s="33" t="s">
        <v>1418</v>
      </c>
      <c r="O11" s="33">
        <v>62577</v>
      </c>
      <c r="P11" s="32">
        <v>64177</v>
      </c>
      <c r="Q11" s="32">
        <v>67361</v>
      </c>
      <c r="R11" s="32">
        <v>72368</v>
      </c>
      <c r="S11" s="32">
        <v>76867</v>
      </c>
      <c r="T11" s="32">
        <v>80008</v>
      </c>
      <c r="U11" s="32">
        <v>84381</v>
      </c>
      <c r="V11" s="32">
        <v>88791</v>
      </c>
      <c r="W11" s="32">
        <v>91233</v>
      </c>
      <c r="X11" s="32">
        <v>94561</v>
      </c>
      <c r="Y11" s="32">
        <v>100179</v>
      </c>
      <c r="Z11" s="32">
        <v>103588</v>
      </c>
      <c r="AA11" s="32">
        <v>106431</v>
      </c>
      <c r="AB11" s="165">
        <f>Table135[[#This Row],[Dec-58]]-Table135[[#This Row],[Dec-57]]</f>
        <v>43854</v>
      </c>
      <c r="AC11" s="190"/>
      <c r="AD11" s="4" t="s">
        <v>1432</v>
      </c>
    </row>
    <row r="12" spans="1:39" s="57" customFormat="1">
      <c r="A12" s="23"/>
      <c r="B12" s="56"/>
      <c r="C12" s="56"/>
      <c r="D12" s="110" t="s">
        <v>180</v>
      </c>
      <c r="E12" s="22" t="s">
        <v>1434</v>
      </c>
      <c r="F12" s="23" t="s">
        <v>1435</v>
      </c>
      <c r="G12" s="22" t="s">
        <v>1436</v>
      </c>
      <c r="H12" s="22"/>
      <c r="I12" s="22"/>
      <c r="J12" s="121" t="s">
        <v>3158</v>
      </c>
      <c r="K12" s="23">
        <v>1</v>
      </c>
      <c r="L12" s="26" t="s">
        <v>61</v>
      </c>
      <c r="M12" s="24"/>
      <c r="N12" s="24" t="s">
        <v>1437</v>
      </c>
      <c r="O12" s="24">
        <v>28512</v>
      </c>
      <c r="P12" s="22">
        <v>29698</v>
      </c>
      <c r="Q12" s="22">
        <v>32273</v>
      </c>
      <c r="R12" s="22">
        <v>34216</v>
      </c>
      <c r="S12" s="22">
        <v>36314</v>
      </c>
      <c r="T12" s="22">
        <v>37789</v>
      </c>
      <c r="U12" s="22">
        <v>40564</v>
      </c>
      <c r="V12" s="22">
        <v>45506</v>
      </c>
      <c r="W12" s="22">
        <v>47112</v>
      </c>
      <c r="X12" s="22">
        <v>49374</v>
      </c>
      <c r="Y12" s="22">
        <v>52616</v>
      </c>
      <c r="Z12" s="22">
        <v>55558</v>
      </c>
      <c r="AA12" s="22">
        <v>57464</v>
      </c>
      <c r="AB12" s="165">
        <f>Table135[[#This Row],[Dec-58]]-Table135[[#This Row],[Dec-57]]</f>
        <v>28952</v>
      </c>
      <c r="AC12" s="190"/>
      <c r="AD12" s="39" t="s">
        <v>1451</v>
      </c>
    </row>
    <row r="13" spans="1:39" s="170" customFormat="1">
      <c r="A13" s="169"/>
      <c r="B13" s="171"/>
      <c r="C13" s="171"/>
      <c r="D13" s="167" t="s">
        <v>197</v>
      </c>
      <c r="E13" s="173" t="s">
        <v>1453</v>
      </c>
      <c r="F13" s="172" t="s">
        <v>1454</v>
      </c>
      <c r="G13" s="173" t="s">
        <v>1455</v>
      </c>
      <c r="H13" s="173"/>
      <c r="I13" s="173"/>
      <c r="J13" s="174" t="s">
        <v>3158</v>
      </c>
      <c r="K13" s="172">
        <v>1</v>
      </c>
      <c r="L13" s="172" t="s">
        <v>61</v>
      </c>
      <c r="M13" s="175"/>
      <c r="N13" s="175" t="s">
        <v>929</v>
      </c>
      <c r="O13" s="175">
        <v>76387</v>
      </c>
      <c r="P13" s="173">
        <v>78057</v>
      </c>
      <c r="Q13" s="173">
        <v>82806</v>
      </c>
      <c r="R13" s="173">
        <v>86993</v>
      </c>
      <c r="S13" s="173"/>
      <c r="T13" s="173"/>
      <c r="U13" s="173"/>
      <c r="V13" s="173"/>
      <c r="W13" s="173"/>
      <c r="X13" s="173"/>
      <c r="Y13" s="173"/>
      <c r="Z13" s="173"/>
      <c r="AA13" s="173"/>
      <c r="AB13" s="168">
        <f>Table135[[#This Row],[Mar-58]]-Table135[[#This Row],[Dec-57]]</f>
        <v>10606</v>
      </c>
      <c r="AC13" s="191"/>
      <c r="AD13" s="176" t="s">
        <v>1465</v>
      </c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1:39" s="57" customFormat="1">
      <c r="A14" s="23"/>
      <c r="B14" s="56"/>
      <c r="C14" s="56"/>
      <c r="D14" s="110" t="s">
        <v>215</v>
      </c>
      <c r="E14" s="22" t="s">
        <v>1482</v>
      </c>
      <c r="F14" s="23" t="s">
        <v>1483</v>
      </c>
      <c r="G14" s="22" t="s">
        <v>1484</v>
      </c>
      <c r="H14" s="22"/>
      <c r="I14" s="22"/>
      <c r="J14" s="121" t="s">
        <v>3158</v>
      </c>
      <c r="K14" s="23">
        <v>1</v>
      </c>
      <c r="L14" s="26" t="s">
        <v>61</v>
      </c>
      <c r="M14" s="24"/>
      <c r="N14" s="24" t="s">
        <v>1485</v>
      </c>
      <c r="O14" s="24">
        <v>73132</v>
      </c>
      <c r="P14" s="22">
        <v>77151</v>
      </c>
      <c r="Q14" s="22">
        <v>79398</v>
      </c>
      <c r="R14" s="22">
        <v>85770</v>
      </c>
      <c r="S14" s="22">
        <v>87958</v>
      </c>
      <c r="T14" s="22">
        <v>93451</v>
      </c>
      <c r="U14" s="22">
        <v>97016</v>
      </c>
      <c r="V14" s="22">
        <v>102101</v>
      </c>
      <c r="W14" s="22">
        <v>107094</v>
      </c>
      <c r="X14" s="22">
        <v>111514</v>
      </c>
      <c r="Y14" s="22">
        <v>117904</v>
      </c>
      <c r="Z14" s="22">
        <v>120899</v>
      </c>
      <c r="AA14" s="22">
        <v>123775</v>
      </c>
      <c r="AB14" s="165">
        <f>Table135[[#This Row],[Dec-58]]-Table135[[#This Row],[Dec-57]]</f>
        <v>50643</v>
      </c>
      <c r="AC14" s="190"/>
      <c r="AD14" s="39" t="s">
        <v>1499</v>
      </c>
    </row>
    <row r="15" spans="1:39" s="170" customFormat="1">
      <c r="A15" s="169"/>
      <c r="B15" s="171"/>
      <c r="C15" s="171"/>
      <c r="D15" s="167" t="s">
        <v>232</v>
      </c>
      <c r="E15" s="173" t="s">
        <v>1415</v>
      </c>
      <c r="F15" s="172" t="s">
        <v>1416</v>
      </c>
      <c r="G15" s="173" t="s">
        <v>1417</v>
      </c>
      <c r="H15" s="173"/>
      <c r="I15" s="173"/>
      <c r="J15" s="174" t="s">
        <v>3158</v>
      </c>
      <c r="K15" s="172">
        <v>1</v>
      </c>
      <c r="L15" s="172" t="s">
        <v>61</v>
      </c>
      <c r="M15" s="175"/>
      <c r="N15" s="175" t="s">
        <v>1501</v>
      </c>
      <c r="O15" s="175">
        <v>120925</v>
      </c>
      <c r="P15" s="173">
        <v>124430</v>
      </c>
      <c r="Q15" s="173">
        <v>131102</v>
      </c>
      <c r="R15" s="173">
        <v>142376</v>
      </c>
      <c r="S15" s="173">
        <v>152083</v>
      </c>
      <c r="T15" s="173">
        <v>159560</v>
      </c>
      <c r="U15" s="173">
        <v>169008</v>
      </c>
      <c r="V15" s="173">
        <v>182179</v>
      </c>
      <c r="W15" s="173">
        <v>189307</v>
      </c>
      <c r="X15" s="173">
        <v>203606</v>
      </c>
      <c r="Y15" s="173">
        <v>208738</v>
      </c>
      <c r="Z15" s="173"/>
      <c r="AA15" s="173"/>
      <c r="AB15" s="168">
        <f>Table135[[#This Row],[Oct-58]]-Table135[[#This Row],[Dec-57]]</f>
        <v>87813</v>
      </c>
      <c r="AC15" s="191"/>
      <c r="AD15" s="176" t="s">
        <v>1432</v>
      </c>
      <c r="AE15" s="177"/>
      <c r="AF15" s="177"/>
    </row>
    <row r="16" spans="1:39">
      <c r="A16" s="26"/>
      <c r="B16" s="21"/>
      <c r="C16" s="21"/>
      <c r="D16" s="110" t="s">
        <v>248</v>
      </c>
      <c r="E16" s="32" t="s">
        <v>1515</v>
      </c>
      <c r="F16" s="26" t="s">
        <v>1516</v>
      </c>
      <c r="G16" s="32" t="s">
        <v>1517</v>
      </c>
      <c r="H16" s="32"/>
      <c r="I16" s="32"/>
      <c r="J16" s="121" t="s">
        <v>3158</v>
      </c>
      <c r="K16" s="23">
        <v>1</v>
      </c>
      <c r="L16" s="26" t="s">
        <v>61</v>
      </c>
      <c r="M16" s="33"/>
      <c r="N16" s="33" t="s">
        <v>1518</v>
      </c>
      <c r="O16" s="33">
        <v>119838</v>
      </c>
      <c r="P16" s="32">
        <v>123785</v>
      </c>
      <c r="Q16" s="32">
        <v>129553</v>
      </c>
      <c r="R16" s="32">
        <v>136826</v>
      </c>
      <c r="S16" s="32">
        <v>140558</v>
      </c>
      <c r="T16" s="32">
        <v>145622</v>
      </c>
      <c r="U16" s="32">
        <v>150208</v>
      </c>
      <c r="V16" s="32">
        <v>158784</v>
      </c>
      <c r="W16" s="32">
        <v>162433</v>
      </c>
      <c r="X16" s="32">
        <v>168063</v>
      </c>
      <c r="Y16" s="32">
        <v>174618</v>
      </c>
      <c r="Z16" s="32">
        <v>181438</v>
      </c>
      <c r="AA16" s="32">
        <v>186239</v>
      </c>
      <c r="AB16" s="165">
        <f>Table135[[#This Row],[Dec-58]]-Table135[[#This Row],[Dec-57]]</f>
        <v>66401</v>
      </c>
      <c r="AC16" s="190"/>
      <c r="AD16" s="4" t="s">
        <v>1532</v>
      </c>
    </row>
    <row r="17" spans="1:30" s="57" customFormat="1">
      <c r="A17" s="23"/>
      <c r="B17" s="56"/>
      <c r="C17" s="56"/>
      <c r="D17" s="110" t="s">
        <v>269</v>
      </c>
      <c r="E17" s="22" t="s">
        <v>1534</v>
      </c>
      <c r="F17" s="23" t="s">
        <v>1535</v>
      </c>
      <c r="G17" s="22" t="s">
        <v>1536</v>
      </c>
      <c r="H17" s="22"/>
      <c r="I17" s="22"/>
      <c r="J17" s="121" t="s">
        <v>3158</v>
      </c>
      <c r="K17" s="23">
        <v>1</v>
      </c>
      <c r="L17" s="26" t="s">
        <v>61</v>
      </c>
      <c r="M17" s="24"/>
      <c r="N17" s="24" t="s">
        <v>1537</v>
      </c>
      <c r="O17" s="24">
        <v>114268</v>
      </c>
      <c r="P17" s="22">
        <v>115953</v>
      </c>
      <c r="Q17" s="22">
        <v>122362</v>
      </c>
      <c r="R17" s="22">
        <v>128737</v>
      </c>
      <c r="S17" s="22">
        <v>133296</v>
      </c>
      <c r="T17" s="22">
        <v>139182</v>
      </c>
      <c r="U17" s="22">
        <v>147093</v>
      </c>
      <c r="V17" s="22">
        <v>150528</v>
      </c>
      <c r="W17" s="22">
        <v>154681</v>
      </c>
      <c r="X17" s="22">
        <v>159486</v>
      </c>
      <c r="Y17" s="22">
        <v>165247</v>
      </c>
      <c r="Z17" s="22">
        <v>168867</v>
      </c>
      <c r="AA17" s="22"/>
      <c r="AB17" s="165">
        <f>Table135[[#This Row],[Nov-58]]-Table135[[#This Row],[Dec-57]]</f>
        <v>54599</v>
      </c>
      <c r="AC17" s="190"/>
      <c r="AD17" s="39" t="s">
        <v>1551</v>
      </c>
    </row>
    <row r="18" spans="1:30" s="57" customFormat="1">
      <c r="A18" s="23"/>
      <c r="B18" s="56"/>
      <c r="C18" s="56"/>
      <c r="D18" s="129"/>
      <c r="E18" s="100"/>
      <c r="F18" s="101"/>
      <c r="G18" s="100"/>
      <c r="H18" s="100"/>
      <c r="I18" s="100"/>
      <c r="J18" s="100"/>
      <c r="K18" s="149"/>
      <c r="L18" s="101"/>
      <c r="M18" s="101"/>
      <c r="N18" s="101"/>
      <c r="O18" s="101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>
        <v>69365</v>
      </c>
      <c r="AA18" s="22">
        <v>75557</v>
      </c>
      <c r="AB18" s="165">
        <f>Table135[[#This Row],[Dec-58]]-Table135[[#This Row],[Nov-58]]</f>
        <v>6192</v>
      </c>
      <c r="AC18" s="190"/>
      <c r="AD18" s="39"/>
    </row>
    <row r="19" spans="1:30">
      <c r="A19" s="26"/>
      <c r="B19" s="21"/>
      <c r="C19" s="21"/>
      <c r="D19" s="110" t="s">
        <v>288</v>
      </c>
      <c r="E19" s="32" t="s">
        <v>1553</v>
      </c>
      <c r="F19" s="26" t="s">
        <v>1554</v>
      </c>
      <c r="G19" s="32" t="s">
        <v>1555</v>
      </c>
      <c r="H19" s="32"/>
      <c r="I19" s="32"/>
      <c r="J19" s="121" t="s">
        <v>3158</v>
      </c>
      <c r="K19" s="23">
        <v>1</v>
      </c>
      <c r="L19" s="26" t="s">
        <v>61</v>
      </c>
      <c r="M19" s="33"/>
      <c r="N19" s="33" t="s">
        <v>1556</v>
      </c>
      <c r="O19" s="33">
        <v>69223</v>
      </c>
      <c r="P19" s="32">
        <v>74767</v>
      </c>
      <c r="Q19" s="32">
        <v>79568</v>
      </c>
      <c r="R19" s="32">
        <v>86571</v>
      </c>
      <c r="S19" s="32">
        <v>92523</v>
      </c>
      <c r="T19" s="32">
        <v>97661</v>
      </c>
      <c r="U19" s="32">
        <v>101063</v>
      </c>
      <c r="V19" s="32">
        <v>107170</v>
      </c>
      <c r="W19" s="32">
        <v>113031</v>
      </c>
      <c r="X19" s="32">
        <v>116419</v>
      </c>
      <c r="Y19" s="32">
        <v>121593</v>
      </c>
      <c r="Z19" s="32">
        <v>125679</v>
      </c>
      <c r="AA19" s="32">
        <v>130449</v>
      </c>
      <c r="AB19" s="165">
        <f>Table135[[#This Row],[Dec-58]]-Table135[[#This Row],[Dec-57]]</f>
        <v>61226</v>
      </c>
      <c r="AC19" s="190"/>
      <c r="AD19" s="4" t="s">
        <v>1570</v>
      </c>
    </row>
    <row r="20" spans="1:30" s="177" customFormat="1">
      <c r="A20" s="172"/>
      <c r="B20" s="178"/>
      <c r="C20" s="178"/>
      <c r="D20" s="167" t="s">
        <v>307</v>
      </c>
      <c r="E20" s="173" t="s">
        <v>1572</v>
      </c>
      <c r="F20" s="172" t="s">
        <v>1573</v>
      </c>
      <c r="G20" s="173" t="s">
        <v>1574</v>
      </c>
      <c r="H20" s="173"/>
      <c r="I20" s="173"/>
      <c r="J20" s="174" t="s">
        <v>3158</v>
      </c>
      <c r="K20" s="172">
        <v>1</v>
      </c>
      <c r="L20" s="172" t="s">
        <v>61</v>
      </c>
      <c r="M20" s="175"/>
      <c r="N20" s="175" t="s">
        <v>1575</v>
      </c>
      <c r="O20" s="175">
        <v>159647</v>
      </c>
      <c r="P20" s="173">
        <v>166777</v>
      </c>
      <c r="Q20" s="173">
        <v>178749</v>
      </c>
      <c r="R20" s="173">
        <v>190921</v>
      </c>
      <c r="S20" s="173">
        <v>200273</v>
      </c>
      <c r="T20" s="173">
        <v>209823</v>
      </c>
      <c r="U20" s="173">
        <v>219659</v>
      </c>
      <c r="V20" s="173">
        <v>228191</v>
      </c>
      <c r="W20" s="173"/>
      <c r="X20" s="173"/>
      <c r="Y20" s="173"/>
      <c r="Z20" s="173"/>
      <c r="AA20" s="173"/>
      <c r="AB20" s="168">
        <f>Table135[[#This Row],[Jul-58]]-Table135[[#This Row],[Dec-57]]</f>
        <v>68544</v>
      </c>
      <c r="AC20" s="191"/>
      <c r="AD20" s="176" t="s">
        <v>1285</v>
      </c>
    </row>
    <row r="21" spans="1:30" s="177" customFormat="1">
      <c r="A21" s="172"/>
      <c r="B21" s="178"/>
      <c r="C21" s="178"/>
      <c r="D21" s="167" t="s">
        <v>3203</v>
      </c>
      <c r="E21" s="173" t="s">
        <v>1572</v>
      </c>
      <c r="F21" s="172" t="s">
        <v>1573</v>
      </c>
      <c r="G21" s="173" t="s">
        <v>1574</v>
      </c>
      <c r="H21" s="173"/>
      <c r="I21" s="173"/>
      <c r="J21" s="174" t="s">
        <v>3158</v>
      </c>
      <c r="K21" s="172">
        <v>1</v>
      </c>
      <c r="L21" s="172" t="s">
        <v>61</v>
      </c>
      <c r="M21" s="175"/>
      <c r="N21" s="175" t="s">
        <v>1593</v>
      </c>
      <c r="O21" s="175"/>
      <c r="P21" s="173"/>
      <c r="Q21" s="173"/>
      <c r="R21" s="173"/>
      <c r="S21" s="173"/>
      <c r="T21" s="173"/>
      <c r="U21" s="173"/>
      <c r="V21" s="173"/>
      <c r="W21" s="173">
        <v>113394</v>
      </c>
      <c r="X21" s="173">
        <v>116014</v>
      </c>
      <c r="Y21" s="173"/>
      <c r="Z21" s="173"/>
      <c r="AA21" s="173"/>
      <c r="AB21" s="168">
        <f>Table135[[#This Row],[Sep-58]]-Table135[[#This Row],[Aug-58]]</f>
        <v>2620</v>
      </c>
      <c r="AC21" s="191"/>
      <c r="AD21" s="176" t="s">
        <v>1597</v>
      </c>
    </row>
    <row r="22" spans="1:30">
      <c r="A22" s="26"/>
      <c r="B22" s="21"/>
      <c r="C22" s="21"/>
      <c r="D22" s="110" t="s">
        <v>326</v>
      </c>
      <c r="E22" s="32" t="s">
        <v>1586</v>
      </c>
      <c r="F22" s="26" t="s">
        <v>1587</v>
      </c>
      <c r="G22" s="32" t="s">
        <v>1588</v>
      </c>
      <c r="H22" s="32"/>
      <c r="I22" s="32"/>
      <c r="J22" s="121" t="s">
        <v>3158</v>
      </c>
      <c r="K22" s="23">
        <v>1</v>
      </c>
      <c r="L22" s="26" t="s">
        <v>61</v>
      </c>
      <c r="M22" s="33"/>
      <c r="N22" s="33" t="s">
        <v>1605</v>
      </c>
      <c r="O22" s="33">
        <v>18583</v>
      </c>
      <c r="P22" s="32">
        <v>19438</v>
      </c>
      <c r="Q22" s="32">
        <v>21742</v>
      </c>
      <c r="R22" s="32">
        <v>25251</v>
      </c>
      <c r="S22" s="32">
        <v>28016</v>
      </c>
      <c r="T22" s="32">
        <v>30167</v>
      </c>
      <c r="U22" s="32">
        <v>33997</v>
      </c>
      <c r="V22" s="32">
        <v>36611</v>
      </c>
      <c r="W22" s="32">
        <v>38782</v>
      </c>
      <c r="X22" s="32">
        <v>42016</v>
      </c>
      <c r="Y22" s="32">
        <v>44710</v>
      </c>
      <c r="Z22" s="32">
        <v>47097</v>
      </c>
      <c r="AA22" s="32">
        <v>49485</v>
      </c>
      <c r="AB22" s="165">
        <f>Table135[[#This Row],[Dec-58]]-Table135[[#This Row],[Dec-57]]</f>
        <v>30902</v>
      </c>
      <c r="AC22" s="190"/>
      <c r="AD22" s="4" t="s">
        <v>1619</v>
      </c>
    </row>
    <row r="23" spans="1:30">
      <c r="A23" s="26"/>
      <c r="B23" s="21"/>
      <c r="C23" s="21"/>
      <c r="D23" s="110" t="s">
        <v>342</v>
      </c>
      <c r="E23" s="32" t="s">
        <v>1723</v>
      </c>
      <c r="F23" s="26" t="s">
        <v>1724</v>
      </c>
      <c r="G23" s="32" t="s">
        <v>1725</v>
      </c>
      <c r="H23" s="32"/>
      <c r="I23" s="32"/>
      <c r="J23" s="121" t="s">
        <v>3158</v>
      </c>
      <c r="K23" s="23">
        <v>1</v>
      </c>
      <c r="L23" s="26" t="s">
        <v>61</v>
      </c>
      <c r="M23" s="33"/>
      <c r="N23" s="33" t="s">
        <v>1726</v>
      </c>
      <c r="O23" s="33">
        <v>126237</v>
      </c>
      <c r="P23" s="32">
        <v>128199</v>
      </c>
      <c r="Q23" s="32">
        <v>133026</v>
      </c>
      <c r="R23" s="32">
        <v>139867</v>
      </c>
      <c r="S23" s="32">
        <v>142946</v>
      </c>
      <c r="T23" s="32">
        <v>149599</v>
      </c>
      <c r="U23" s="32">
        <v>155934</v>
      </c>
      <c r="V23" s="32">
        <v>169894</v>
      </c>
      <c r="W23" s="32">
        <v>173868</v>
      </c>
      <c r="X23" s="32">
        <v>178288</v>
      </c>
      <c r="Y23" s="32">
        <v>181232</v>
      </c>
      <c r="Z23" s="32">
        <v>186787</v>
      </c>
      <c r="AA23" s="32">
        <v>189813</v>
      </c>
      <c r="AB23" s="165">
        <f>Table135[[#This Row],[Dec-58]]-Table135[[#This Row],[Dec-57]]</f>
        <v>63576</v>
      </c>
      <c r="AC23" s="190"/>
      <c r="AD23" s="4" t="s">
        <v>1740</v>
      </c>
    </row>
    <row r="24" spans="1:30" s="57" customFormat="1">
      <c r="A24" s="23"/>
      <c r="B24" s="56"/>
      <c r="C24" s="56"/>
      <c r="D24" s="110" t="s">
        <v>355</v>
      </c>
      <c r="E24" s="22" t="s">
        <v>1742</v>
      </c>
      <c r="F24" s="23" t="s">
        <v>1743</v>
      </c>
      <c r="G24" s="22" t="s">
        <v>1744</v>
      </c>
      <c r="H24" s="22"/>
      <c r="I24" s="22"/>
      <c r="J24" s="121" t="s">
        <v>3158</v>
      </c>
      <c r="K24" s="23">
        <v>1</v>
      </c>
      <c r="L24" s="26" t="s">
        <v>61</v>
      </c>
      <c r="M24" s="24"/>
      <c r="N24" s="24" t="s">
        <v>1745</v>
      </c>
      <c r="O24" s="24">
        <v>180298</v>
      </c>
      <c r="P24" s="22">
        <v>186850</v>
      </c>
      <c r="Q24" s="22">
        <v>195231</v>
      </c>
      <c r="R24" s="22">
        <v>204748</v>
      </c>
      <c r="S24" s="22">
        <v>218330</v>
      </c>
      <c r="T24" s="22">
        <v>224544</v>
      </c>
      <c r="U24" s="22">
        <v>235807</v>
      </c>
      <c r="V24" s="22">
        <v>242314</v>
      </c>
      <c r="W24" s="22">
        <v>251839</v>
      </c>
      <c r="X24" s="22">
        <v>260787</v>
      </c>
      <c r="Y24" s="22">
        <v>267560</v>
      </c>
      <c r="Z24" s="22"/>
      <c r="AA24" s="22"/>
      <c r="AB24" s="165">
        <f>Table135[[#This Row],[Oct-58]]-Table135[[#This Row],[Dec-57]]</f>
        <v>87262</v>
      </c>
      <c r="AC24" s="190"/>
      <c r="AD24" s="39" t="s">
        <v>1759</v>
      </c>
    </row>
    <row r="25" spans="1:30" s="57" customFormat="1">
      <c r="A25" s="23"/>
      <c r="B25" s="56"/>
      <c r="C25" s="56"/>
      <c r="D25" s="129"/>
      <c r="E25" s="100"/>
      <c r="F25" s="101"/>
      <c r="G25" s="100"/>
      <c r="H25" s="100"/>
      <c r="I25" s="100"/>
      <c r="J25" s="100"/>
      <c r="K25" s="149"/>
      <c r="L25" s="101"/>
      <c r="M25" s="101"/>
      <c r="N25" s="101"/>
      <c r="O25" s="101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22">
        <v>99478</v>
      </c>
      <c r="AA25" s="22">
        <v>106875</v>
      </c>
      <c r="AB25" s="165">
        <f>Table135[[#This Row],[Dec-58]]-Table135[[#This Row],[Nov-58]]</f>
        <v>7397</v>
      </c>
      <c r="AC25" s="190"/>
      <c r="AD25" s="39"/>
    </row>
    <row r="26" spans="1:30">
      <c r="A26" s="26"/>
      <c r="B26" s="21"/>
      <c r="C26" s="21"/>
      <c r="D26" s="110" t="s">
        <v>371</v>
      </c>
      <c r="E26" s="22" t="s">
        <v>1761</v>
      </c>
      <c r="F26" s="23" t="s">
        <v>1762</v>
      </c>
      <c r="G26" s="22" t="s">
        <v>1763</v>
      </c>
      <c r="H26" s="22"/>
      <c r="I26" s="22"/>
      <c r="J26" s="121" t="s">
        <v>3158</v>
      </c>
      <c r="K26" s="23">
        <v>1</v>
      </c>
      <c r="L26" s="26" t="s">
        <v>61</v>
      </c>
      <c r="M26" s="33"/>
      <c r="N26" s="33" t="s">
        <v>1764</v>
      </c>
      <c r="O26" s="33">
        <v>86531</v>
      </c>
      <c r="P26" s="32">
        <v>87373</v>
      </c>
      <c r="Q26" s="32">
        <v>91470</v>
      </c>
      <c r="R26" s="32">
        <v>95166</v>
      </c>
      <c r="S26" s="32">
        <v>100706</v>
      </c>
      <c r="T26" s="32">
        <v>108174</v>
      </c>
      <c r="U26" s="32">
        <v>118162</v>
      </c>
      <c r="V26" s="32">
        <v>124914</v>
      </c>
      <c r="W26" s="32">
        <v>128207</v>
      </c>
      <c r="X26" s="32">
        <v>135374</v>
      </c>
      <c r="Y26" s="32">
        <v>142787</v>
      </c>
      <c r="Z26" s="32">
        <v>149237</v>
      </c>
      <c r="AA26" s="32">
        <v>159668</v>
      </c>
      <c r="AB26" s="165">
        <f>Table135[[#This Row],[Dec-58]]-Table135[[#This Row],[Dec-57]]</f>
        <v>73137</v>
      </c>
      <c r="AC26" s="190"/>
      <c r="AD26" s="4" t="s">
        <v>1778</v>
      </c>
    </row>
    <row r="27" spans="1:30">
      <c r="A27" s="26"/>
      <c r="B27" s="21"/>
      <c r="C27" s="21"/>
      <c r="D27" s="110" t="s">
        <v>388</v>
      </c>
      <c r="E27" s="32" t="s">
        <v>1780</v>
      </c>
      <c r="F27" s="26" t="s">
        <v>1781</v>
      </c>
      <c r="G27" s="32" t="s">
        <v>1782</v>
      </c>
      <c r="H27" s="32"/>
      <c r="I27" s="32"/>
      <c r="J27" s="121" t="s">
        <v>3158</v>
      </c>
      <c r="K27" s="23">
        <v>1</v>
      </c>
      <c r="L27" s="26" t="s">
        <v>61</v>
      </c>
      <c r="M27" s="33"/>
      <c r="N27" s="33" t="s">
        <v>1783</v>
      </c>
      <c r="O27" s="33">
        <v>97400</v>
      </c>
      <c r="P27" s="32">
        <v>106401</v>
      </c>
      <c r="Q27" s="32">
        <v>117472</v>
      </c>
      <c r="R27" s="32">
        <v>129553</v>
      </c>
      <c r="S27" s="32">
        <v>136197</v>
      </c>
      <c r="T27" s="32">
        <v>143099</v>
      </c>
      <c r="U27" s="32">
        <v>153931</v>
      </c>
      <c r="V27" s="32">
        <v>164958</v>
      </c>
      <c r="W27" s="32">
        <v>174907</v>
      </c>
      <c r="X27" s="32">
        <v>185248</v>
      </c>
      <c r="Y27" s="32">
        <v>192988</v>
      </c>
      <c r="Z27" s="32">
        <v>203627</v>
      </c>
      <c r="AA27" s="32">
        <v>210787</v>
      </c>
      <c r="AB27" s="165">
        <f>Table135[[#This Row],[Dec-58]]-Table135[[#This Row],[Dec-57]]</f>
        <v>113387</v>
      </c>
      <c r="AC27" s="190"/>
      <c r="AD27" s="4" t="s">
        <v>1797</v>
      </c>
    </row>
    <row r="28" spans="1:30">
      <c r="A28" s="26"/>
      <c r="B28" s="21"/>
      <c r="C28" s="21"/>
      <c r="D28" s="110" t="s">
        <v>399</v>
      </c>
      <c r="E28" s="32" t="s">
        <v>1799</v>
      </c>
      <c r="F28" s="26" t="s">
        <v>1800</v>
      </c>
      <c r="G28" s="32" t="s">
        <v>1801</v>
      </c>
      <c r="H28" s="32"/>
      <c r="I28" s="32"/>
      <c r="J28" s="121" t="s">
        <v>3158</v>
      </c>
      <c r="K28" s="23">
        <v>1</v>
      </c>
      <c r="L28" s="26" t="s">
        <v>61</v>
      </c>
      <c r="M28" s="33"/>
      <c r="N28" s="33" t="s">
        <v>1802</v>
      </c>
      <c r="O28" s="33">
        <v>83962</v>
      </c>
      <c r="P28" s="32">
        <v>87794</v>
      </c>
      <c r="Q28" s="32">
        <v>93283</v>
      </c>
      <c r="R28" s="32">
        <v>100810</v>
      </c>
      <c r="S28" s="32">
        <v>109561</v>
      </c>
      <c r="T28" s="32">
        <v>115185</v>
      </c>
      <c r="U28" s="32">
        <v>122322</v>
      </c>
      <c r="V28" s="32">
        <v>131494</v>
      </c>
      <c r="W28" s="32">
        <v>138001</v>
      </c>
      <c r="X28" s="32">
        <v>149923</v>
      </c>
      <c r="Y28" s="32">
        <v>153968</v>
      </c>
      <c r="Z28" s="32">
        <v>159916</v>
      </c>
      <c r="AA28" s="32">
        <v>164442</v>
      </c>
      <c r="AB28" s="165">
        <f>Table135[[#This Row],[Dec-58]]-Table135[[#This Row],[Dec-57]]</f>
        <v>80480</v>
      </c>
      <c r="AC28" s="190"/>
      <c r="AD28" s="4" t="s">
        <v>1499</v>
      </c>
    </row>
    <row r="29" spans="1:30" s="57" customFormat="1">
      <c r="A29" s="23"/>
      <c r="B29" s="56"/>
      <c r="C29" s="56"/>
      <c r="D29" s="110" t="s">
        <v>418</v>
      </c>
      <c r="E29" s="32" t="s">
        <v>1817</v>
      </c>
      <c r="F29" s="26" t="s">
        <v>1818</v>
      </c>
      <c r="G29" s="32" t="s">
        <v>1819</v>
      </c>
      <c r="H29" s="32"/>
      <c r="I29" s="32"/>
      <c r="J29" s="121" t="s">
        <v>3158</v>
      </c>
      <c r="K29" s="23">
        <v>1</v>
      </c>
      <c r="L29" s="26" t="s">
        <v>61</v>
      </c>
      <c r="M29" s="24"/>
      <c r="N29" s="24" t="s">
        <v>1834</v>
      </c>
      <c r="O29" s="24"/>
      <c r="P29" s="22"/>
      <c r="Q29" s="22">
        <v>11841</v>
      </c>
      <c r="R29" s="22">
        <v>17656</v>
      </c>
      <c r="S29" s="22">
        <v>23102</v>
      </c>
      <c r="T29" s="22">
        <v>29182</v>
      </c>
      <c r="U29" s="22">
        <v>40559</v>
      </c>
      <c r="V29" s="22">
        <v>48703</v>
      </c>
      <c r="W29" s="22">
        <v>57112</v>
      </c>
      <c r="X29" s="22">
        <v>68051</v>
      </c>
      <c r="Y29" s="22">
        <v>72875</v>
      </c>
      <c r="Z29" s="22">
        <v>82762</v>
      </c>
      <c r="AA29" s="22">
        <v>91403</v>
      </c>
      <c r="AB29" s="165">
        <f>Table135[[#This Row],[Dec-58]]-Table135[[#This Row],[Feb-58]]</f>
        <v>79562</v>
      </c>
      <c r="AC29" s="190"/>
      <c r="AD29" s="39" t="s">
        <v>1846</v>
      </c>
    </row>
    <row r="30" spans="1:30" s="177" customFormat="1">
      <c r="A30" s="172"/>
      <c r="B30" s="178"/>
      <c r="C30" s="178"/>
      <c r="D30" s="167" t="s">
        <v>427</v>
      </c>
      <c r="E30" s="173" t="s">
        <v>1826</v>
      </c>
      <c r="F30" s="172" t="s">
        <v>1827</v>
      </c>
      <c r="G30" s="173" t="s">
        <v>1828</v>
      </c>
      <c r="H30" s="173"/>
      <c r="I30" s="172"/>
      <c r="J30" s="174" t="s">
        <v>3158</v>
      </c>
      <c r="K30" s="172">
        <v>1</v>
      </c>
      <c r="L30" s="172" t="s">
        <v>61</v>
      </c>
      <c r="M30" s="175"/>
      <c r="N30" s="175" t="s">
        <v>1848</v>
      </c>
      <c r="O30" s="175">
        <v>32280</v>
      </c>
      <c r="P30" s="173">
        <v>38774</v>
      </c>
      <c r="Q30" s="173">
        <v>48301</v>
      </c>
      <c r="R30" s="173">
        <v>57067</v>
      </c>
      <c r="S30" s="173">
        <v>69145</v>
      </c>
      <c r="T30" s="173"/>
      <c r="U30" s="173"/>
      <c r="V30" s="173"/>
      <c r="W30" s="173"/>
      <c r="X30" s="173"/>
      <c r="Y30" s="173"/>
      <c r="Z30" s="173"/>
      <c r="AA30" s="173"/>
      <c r="AB30" s="168">
        <f>Table135[[#This Row],[Apr-58]]-Table135[[#This Row],[Dec-57]]</f>
        <v>36865</v>
      </c>
      <c r="AC30" s="191"/>
      <c r="AD30" s="176"/>
    </row>
    <row r="31" spans="1:30" s="177" customFormat="1">
      <c r="A31" s="172"/>
      <c r="B31" s="178"/>
      <c r="C31" s="178"/>
      <c r="D31" s="167" t="s">
        <v>3204</v>
      </c>
      <c r="E31" s="173" t="s">
        <v>1826</v>
      </c>
      <c r="F31" s="172" t="s">
        <v>1827</v>
      </c>
      <c r="G31" s="173" t="s">
        <v>1828</v>
      </c>
      <c r="H31" s="173"/>
      <c r="I31" s="172"/>
      <c r="J31" s="172"/>
      <c r="K31" s="172">
        <v>1</v>
      </c>
      <c r="L31" s="172" t="s">
        <v>3156</v>
      </c>
      <c r="M31" s="175"/>
      <c r="N31" s="175" t="s">
        <v>1855</v>
      </c>
      <c r="O31" s="175"/>
      <c r="P31" s="173"/>
      <c r="Q31" s="173"/>
      <c r="R31" s="173"/>
      <c r="S31" s="173"/>
      <c r="T31" s="173">
        <v>113282</v>
      </c>
      <c r="U31" s="173">
        <v>128399</v>
      </c>
      <c r="V31" s="173">
        <v>140151</v>
      </c>
      <c r="W31" s="173">
        <v>150367</v>
      </c>
      <c r="X31" s="173">
        <v>157044</v>
      </c>
      <c r="Y31" s="173"/>
      <c r="Z31" s="173"/>
      <c r="AA31" s="173"/>
      <c r="AB31" s="168">
        <f>Table135[[#This Row],[Sep-58]]-Table135[[#This Row],[May-58]]</f>
        <v>43762</v>
      </c>
      <c r="AC31" s="191"/>
      <c r="AD31" s="176" t="s">
        <v>1862</v>
      </c>
    </row>
    <row r="32" spans="1:30" s="57" customFormat="1">
      <c r="A32" s="23"/>
      <c r="B32" s="56"/>
      <c r="C32" s="56"/>
      <c r="D32" s="110" t="s">
        <v>438</v>
      </c>
      <c r="E32" s="22" t="s">
        <v>1870</v>
      </c>
      <c r="F32" s="23" t="s">
        <v>1871</v>
      </c>
      <c r="G32" s="22" t="s">
        <v>1872</v>
      </c>
      <c r="H32" s="22"/>
      <c r="I32" s="22"/>
      <c r="J32" s="121" t="s">
        <v>3158</v>
      </c>
      <c r="K32" s="23">
        <v>1</v>
      </c>
      <c r="L32" s="26" t="s">
        <v>61</v>
      </c>
      <c r="M32" s="24"/>
      <c r="N32" s="24" t="s">
        <v>1873</v>
      </c>
      <c r="O32" s="24">
        <v>31629</v>
      </c>
      <c r="P32" s="22">
        <v>33213</v>
      </c>
      <c r="Q32" s="22">
        <v>38801</v>
      </c>
      <c r="R32" s="22">
        <v>42883</v>
      </c>
      <c r="S32" s="22">
        <v>44650</v>
      </c>
      <c r="T32" s="22">
        <v>47560</v>
      </c>
      <c r="U32" s="22">
        <v>50995</v>
      </c>
      <c r="V32" s="22">
        <v>53416</v>
      </c>
      <c r="W32" s="22">
        <v>56918</v>
      </c>
      <c r="X32" s="22">
        <v>61243</v>
      </c>
      <c r="Y32" s="22">
        <v>63972</v>
      </c>
      <c r="Z32" s="22">
        <v>66858</v>
      </c>
      <c r="AA32" s="22">
        <v>69817</v>
      </c>
      <c r="AB32" s="165">
        <f>Table135[[#This Row],[Dec-58]]-Table135[[#This Row],[Dec-57]]</f>
        <v>38188</v>
      </c>
      <c r="AC32" s="190"/>
      <c r="AD32" s="39" t="s">
        <v>1887</v>
      </c>
    </row>
    <row r="33" spans="1:34">
      <c r="A33" s="26"/>
      <c r="B33" s="21"/>
      <c r="C33" s="21"/>
      <c r="D33" s="110" t="s">
        <v>457</v>
      </c>
      <c r="E33" s="32" t="s">
        <v>1889</v>
      </c>
      <c r="F33" s="26" t="s">
        <v>1890</v>
      </c>
      <c r="G33" s="32" t="s">
        <v>1891</v>
      </c>
      <c r="H33" s="32"/>
      <c r="I33" s="32"/>
      <c r="J33" s="121" t="s">
        <v>3158</v>
      </c>
      <c r="K33" s="23">
        <v>1</v>
      </c>
      <c r="L33" s="26" t="s">
        <v>61</v>
      </c>
      <c r="M33" s="33"/>
      <c r="N33" s="33" t="s">
        <v>1892</v>
      </c>
      <c r="O33" s="33">
        <v>75155</v>
      </c>
      <c r="P33" s="32">
        <v>80450</v>
      </c>
      <c r="Q33" s="32">
        <v>84976</v>
      </c>
      <c r="R33" s="32">
        <v>89803</v>
      </c>
      <c r="S33" s="32">
        <v>96310</v>
      </c>
      <c r="T33" s="32">
        <v>101310</v>
      </c>
      <c r="U33" s="32">
        <v>101617</v>
      </c>
      <c r="V33" s="32">
        <v>106552</v>
      </c>
      <c r="W33" s="32">
        <v>111652</v>
      </c>
      <c r="X33" s="32">
        <v>116788</v>
      </c>
      <c r="Y33" s="32">
        <v>120499</v>
      </c>
      <c r="Z33" s="32">
        <v>124931</v>
      </c>
      <c r="AA33" s="32">
        <v>128495</v>
      </c>
      <c r="AB33" s="165">
        <f>Table135[[#This Row],[Dec-58]]-Table135[[#This Row],[Dec-57]]</f>
        <v>53340</v>
      </c>
      <c r="AC33" s="190"/>
      <c r="AD33" s="4" t="s">
        <v>1906</v>
      </c>
    </row>
    <row r="34" spans="1:34" s="57" customFormat="1">
      <c r="A34" s="23"/>
      <c r="B34" s="56"/>
      <c r="C34" s="56"/>
      <c r="D34" s="110" t="s">
        <v>465</v>
      </c>
      <c r="E34" s="22" t="s">
        <v>1908</v>
      </c>
      <c r="F34" s="23" t="s">
        <v>1909</v>
      </c>
      <c r="G34" s="22" t="s">
        <v>1910</v>
      </c>
      <c r="H34" s="22"/>
      <c r="I34" s="22"/>
      <c r="J34" s="121" t="s">
        <v>3158</v>
      </c>
      <c r="K34" s="23">
        <v>1</v>
      </c>
      <c r="L34" s="26" t="s">
        <v>61</v>
      </c>
      <c r="M34" s="24"/>
      <c r="N34" s="24" t="s">
        <v>1911</v>
      </c>
      <c r="O34" s="24">
        <v>7706</v>
      </c>
      <c r="P34" s="22">
        <v>10121</v>
      </c>
      <c r="Q34" s="22">
        <v>16974</v>
      </c>
      <c r="R34" s="22">
        <v>22392</v>
      </c>
      <c r="S34" s="22">
        <v>26308</v>
      </c>
      <c r="T34" s="22">
        <v>33346</v>
      </c>
      <c r="U34" s="22">
        <v>40246</v>
      </c>
      <c r="V34" s="22">
        <v>49832</v>
      </c>
      <c r="W34" s="22">
        <v>51699</v>
      </c>
      <c r="X34" s="22">
        <v>56611</v>
      </c>
      <c r="Y34" s="22">
        <v>60351</v>
      </c>
      <c r="Z34" s="22">
        <v>65527</v>
      </c>
      <c r="AA34" s="22">
        <v>70985</v>
      </c>
      <c r="AB34" s="165">
        <f>Table135[[#This Row],[Dec-58]]-Table135[[#This Row],[Dec-57]]</f>
        <v>63279</v>
      </c>
      <c r="AC34" s="190"/>
      <c r="AD34" s="39" t="s">
        <v>1928</v>
      </c>
    </row>
    <row r="35" spans="1:34" s="57" customFormat="1">
      <c r="A35" s="23"/>
      <c r="B35" s="56"/>
      <c r="C35" s="56"/>
      <c r="D35" s="110" t="s">
        <v>481</v>
      </c>
      <c r="E35" s="22" t="s">
        <v>1930</v>
      </c>
      <c r="F35" s="23" t="s">
        <v>1931</v>
      </c>
      <c r="G35" s="22" t="s">
        <v>1932</v>
      </c>
      <c r="H35" s="22"/>
      <c r="I35" s="22"/>
      <c r="J35" s="121" t="s">
        <v>3158</v>
      </c>
      <c r="K35" s="23">
        <v>1</v>
      </c>
      <c r="L35" s="26" t="s">
        <v>61</v>
      </c>
      <c r="M35" s="24"/>
      <c r="N35" s="24" t="s">
        <v>1933</v>
      </c>
      <c r="O35" s="24">
        <v>29704</v>
      </c>
      <c r="P35" s="22">
        <v>32157</v>
      </c>
      <c r="Q35" s="22">
        <v>35321</v>
      </c>
      <c r="R35" s="22">
        <v>38543</v>
      </c>
      <c r="S35" s="22">
        <v>39422</v>
      </c>
      <c r="T35" s="22">
        <v>42103</v>
      </c>
      <c r="U35" s="22">
        <v>45516</v>
      </c>
      <c r="V35" s="22">
        <v>49202</v>
      </c>
      <c r="W35" s="22">
        <v>50390</v>
      </c>
      <c r="X35" s="22">
        <v>53147</v>
      </c>
      <c r="Y35" s="22">
        <v>54610</v>
      </c>
      <c r="Z35" s="22">
        <v>56075</v>
      </c>
      <c r="AA35" s="22">
        <v>57904</v>
      </c>
      <c r="AB35" s="165">
        <f>Table135[[#This Row],[Dec-58]]-Table135[[#This Row],[Dec-57]]</f>
        <v>28200</v>
      </c>
      <c r="AC35" s="190"/>
      <c r="AD35" s="39" t="s">
        <v>1947</v>
      </c>
    </row>
    <row r="36" spans="1:34" s="177" customFormat="1">
      <c r="A36" s="172"/>
      <c r="B36" s="178"/>
      <c r="C36" s="178"/>
      <c r="D36" s="167" t="s">
        <v>500</v>
      </c>
      <c r="E36" s="173" t="s">
        <v>1949</v>
      </c>
      <c r="F36" s="172" t="s">
        <v>1950</v>
      </c>
      <c r="G36" s="173" t="s">
        <v>1951</v>
      </c>
      <c r="H36" s="173"/>
      <c r="I36" s="173"/>
      <c r="J36" s="174" t="s">
        <v>3158</v>
      </c>
      <c r="K36" s="172">
        <v>1</v>
      </c>
      <c r="L36" s="172" t="s">
        <v>61</v>
      </c>
      <c r="M36" s="175"/>
      <c r="N36" s="175" t="s">
        <v>1206</v>
      </c>
      <c r="O36" s="175">
        <v>41649</v>
      </c>
      <c r="P36" s="173">
        <v>44875</v>
      </c>
      <c r="Q36" s="173">
        <v>47503</v>
      </c>
      <c r="R36" s="173">
        <v>49928</v>
      </c>
      <c r="S36" s="173">
        <v>51106</v>
      </c>
      <c r="T36" s="173"/>
      <c r="U36" s="173"/>
      <c r="V36" s="173"/>
      <c r="W36" s="173"/>
      <c r="X36" s="173"/>
      <c r="Y36" s="173"/>
      <c r="Z36" s="173"/>
      <c r="AA36" s="173"/>
      <c r="AB36" s="168">
        <f>Table135[[#This Row],[Apr-58]]-Table135[[#This Row],[Dec-57]]</f>
        <v>9457</v>
      </c>
      <c r="AC36" s="191"/>
      <c r="AD36" s="176" t="s">
        <v>1958</v>
      </c>
    </row>
    <row r="37" spans="1:34">
      <c r="A37" s="26"/>
      <c r="B37" s="21"/>
      <c r="C37" s="21"/>
      <c r="D37" s="110" t="s">
        <v>518</v>
      </c>
      <c r="E37" s="32" t="s">
        <v>1960</v>
      </c>
      <c r="F37" s="26" t="s">
        <v>1961</v>
      </c>
      <c r="G37" s="32" t="s">
        <v>1962</v>
      </c>
      <c r="H37" s="32"/>
      <c r="I37" s="32"/>
      <c r="J37" s="121" t="s">
        <v>3158</v>
      </c>
      <c r="K37" s="23">
        <v>1</v>
      </c>
      <c r="L37" s="26" t="s">
        <v>61</v>
      </c>
      <c r="M37" s="33"/>
      <c r="N37" s="33" t="s">
        <v>1963</v>
      </c>
      <c r="O37" s="33">
        <v>132962</v>
      </c>
      <c r="P37" s="32">
        <v>139236</v>
      </c>
      <c r="Q37" s="32">
        <v>146890</v>
      </c>
      <c r="R37" s="32">
        <v>158711</v>
      </c>
      <c r="S37" s="32">
        <v>163453</v>
      </c>
      <c r="T37" s="32">
        <v>172361</v>
      </c>
      <c r="U37" s="32">
        <v>176718</v>
      </c>
      <c r="V37" s="32">
        <v>188193</v>
      </c>
      <c r="W37" s="32">
        <v>199290</v>
      </c>
      <c r="X37" s="32">
        <v>204498</v>
      </c>
      <c r="Y37" s="32">
        <v>210202</v>
      </c>
      <c r="Z37" s="32">
        <v>213758</v>
      </c>
      <c r="AA37" s="32">
        <v>218668</v>
      </c>
      <c r="AB37" s="165">
        <f>Table135[[#This Row],[Dec-58]]-Table135[[#This Row],[Dec-57]]</f>
        <v>85706</v>
      </c>
      <c r="AC37" s="190"/>
      <c r="AD37" s="4" t="s">
        <v>1570</v>
      </c>
    </row>
    <row r="38" spans="1:34">
      <c r="A38" s="26"/>
      <c r="B38" s="21"/>
      <c r="C38" s="21"/>
      <c r="D38" s="110" t="s">
        <v>538</v>
      </c>
      <c r="E38" s="32" t="s">
        <v>1978</v>
      </c>
      <c r="F38" s="26" t="s">
        <v>1979</v>
      </c>
      <c r="G38" s="32" t="s">
        <v>1980</v>
      </c>
      <c r="H38" s="32"/>
      <c r="I38" s="32"/>
      <c r="J38" s="121" t="s">
        <v>3158</v>
      </c>
      <c r="K38" s="23">
        <v>1</v>
      </c>
      <c r="L38" s="26" t="s">
        <v>61</v>
      </c>
      <c r="M38" s="33"/>
      <c r="N38" s="33" t="s">
        <v>1981</v>
      </c>
      <c r="O38" s="33">
        <v>30242</v>
      </c>
      <c r="P38" s="32">
        <v>31286</v>
      </c>
      <c r="Q38" s="32">
        <v>35060</v>
      </c>
      <c r="R38" s="32">
        <v>37644</v>
      </c>
      <c r="S38" s="32">
        <v>40467</v>
      </c>
      <c r="T38" s="32">
        <v>44681</v>
      </c>
      <c r="U38" s="32">
        <v>48909</v>
      </c>
      <c r="V38" s="32"/>
      <c r="W38" s="32"/>
      <c r="X38" s="32"/>
      <c r="Y38" s="32"/>
      <c r="Z38" s="32"/>
      <c r="AA38" s="32"/>
      <c r="AB38" s="165">
        <f>Table135[[#This Row],[Jun-58]]-Table135[[#This Row],[Dec-57]]</f>
        <v>18667</v>
      </c>
      <c r="AC38" s="190"/>
      <c r="AD38" s="4" t="s">
        <v>1995</v>
      </c>
    </row>
    <row r="39" spans="1:34">
      <c r="A39" s="26"/>
      <c r="B39" s="21"/>
      <c r="C39" s="21"/>
      <c r="D39" s="129"/>
      <c r="E39" s="100"/>
      <c r="F39" s="101"/>
      <c r="G39" s="100"/>
      <c r="H39" s="100"/>
      <c r="I39" s="100"/>
      <c r="J39" s="100"/>
      <c r="K39" s="149"/>
      <c r="L39" s="101"/>
      <c r="M39" s="101"/>
      <c r="N39" s="101"/>
      <c r="O39" s="101"/>
      <c r="P39" s="100"/>
      <c r="Q39" s="100"/>
      <c r="R39" s="100"/>
      <c r="S39" s="100"/>
      <c r="T39" s="100"/>
      <c r="U39" s="100"/>
      <c r="V39" s="32">
        <v>1475</v>
      </c>
      <c r="W39" s="32">
        <v>5407</v>
      </c>
      <c r="X39" s="32">
        <v>9057</v>
      </c>
      <c r="Y39" s="32">
        <v>11720</v>
      </c>
      <c r="Z39" s="32">
        <v>15982</v>
      </c>
      <c r="AA39" s="32">
        <v>20284</v>
      </c>
      <c r="AB39" s="165">
        <f>Table135[[#This Row],[Dec-58]]-Table135[[#This Row],[Jul-58]]</f>
        <v>18809</v>
      </c>
      <c r="AC39" s="190"/>
      <c r="AD39" s="4"/>
    </row>
    <row r="40" spans="1:34" s="57" customFormat="1">
      <c r="A40" s="23"/>
      <c r="B40" s="56"/>
      <c r="C40" s="56"/>
      <c r="D40" s="110" t="s">
        <v>558</v>
      </c>
      <c r="E40" s="22" t="s">
        <v>1997</v>
      </c>
      <c r="F40" s="23" t="s">
        <v>1998</v>
      </c>
      <c r="G40" s="22" t="s">
        <v>1999</v>
      </c>
      <c r="H40" s="22"/>
      <c r="I40" s="22"/>
      <c r="J40" s="121" t="s">
        <v>3158</v>
      </c>
      <c r="K40" s="23">
        <v>1</v>
      </c>
      <c r="L40" s="26" t="s">
        <v>61</v>
      </c>
      <c r="M40" s="24"/>
      <c r="N40" s="24" t="s">
        <v>2000</v>
      </c>
      <c r="O40" s="24">
        <v>51439</v>
      </c>
      <c r="P40" s="22">
        <v>53057</v>
      </c>
      <c r="Q40" s="22">
        <v>55258</v>
      </c>
      <c r="R40" s="22">
        <v>58379</v>
      </c>
      <c r="S40" s="22">
        <v>59250</v>
      </c>
      <c r="T40" s="22">
        <v>62205</v>
      </c>
      <c r="U40" s="22">
        <v>64838</v>
      </c>
      <c r="V40" s="22">
        <v>66471</v>
      </c>
      <c r="W40" s="22">
        <v>69224</v>
      </c>
      <c r="X40" s="22">
        <v>73578</v>
      </c>
      <c r="Y40" s="22">
        <v>75899</v>
      </c>
      <c r="Z40" s="22">
        <v>78025</v>
      </c>
      <c r="AA40" s="22">
        <v>82102</v>
      </c>
      <c r="AB40" s="165">
        <f>Table135[[#This Row],[Dec-58]]-Table135[[#This Row],[Dec-57]]</f>
        <v>30663</v>
      </c>
      <c r="AC40" s="190"/>
      <c r="AD40" s="39" t="s">
        <v>1451</v>
      </c>
    </row>
    <row r="41" spans="1:34">
      <c r="A41" s="26"/>
      <c r="B41" s="21"/>
      <c r="C41" s="21"/>
      <c r="D41" s="110" t="s">
        <v>577</v>
      </c>
      <c r="E41" s="32" t="s">
        <v>2015</v>
      </c>
      <c r="F41" s="26" t="s">
        <v>2016</v>
      </c>
      <c r="G41" s="32" t="s">
        <v>2017</v>
      </c>
      <c r="H41" s="32"/>
      <c r="I41" s="32"/>
      <c r="J41" s="121" t="s">
        <v>3158</v>
      </c>
      <c r="K41" s="23">
        <v>1</v>
      </c>
      <c r="L41" s="26" t="s">
        <v>61</v>
      </c>
      <c r="M41" s="33"/>
      <c r="N41" s="33" t="s">
        <v>2018</v>
      </c>
      <c r="O41" s="33">
        <v>99988</v>
      </c>
      <c r="P41" s="32">
        <v>103108</v>
      </c>
      <c r="Q41" s="32">
        <v>109058</v>
      </c>
      <c r="R41" s="32">
        <v>114048</v>
      </c>
      <c r="S41" s="32">
        <v>118430</v>
      </c>
      <c r="T41" s="32">
        <v>125316</v>
      </c>
      <c r="U41" s="32">
        <v>137505</v>
      </c>
      <c r="V41" s="32">
        <v>148459</v>
      </c>
      <c r="W41" s="32">
        <v>156476</v>
      </c>
      <c r="X41" s="32">
        <v>166156</v>
      </c>
      <c r="Y41" s="32">
        <v>173752</v>
      </c>
      <c r="Z41" s="32">
        <v>184926</v>
      </c>
      <c r="AA41" s="32">
        <v>194480</v>
      </c>
      <c r="AB41" s="165">
        <f>Table135[[#This Row],[Dec-58]]-Table135[[#This Row],[Dec-57]]</f>
        <v>94492</v>
      </c>
      <c r="AC41" s="190"/>
      <c r="AD41" s="4" t="s">
        <v>2032</v>
      </c>
    </row>
    <row r="42" spans="1:34" s="57" customFormat="1">
      <c r="A42" s="23"/>
      <c r="B42" s="56"/>
      <c r="C42" s="56"/>
      <c r="D42" s="110" t="s">
        <v>595</v>
      </c>
      <c r="E42" s="22" t="s">
        <v>2034</v>
      </c>
      <c r="F42" s="23" t="s">
        <v>2035</v>
      </c>
      <c r="G42" s="22" t="s">
        <v>2036</v>
      </c>
      <c r="H42" s="22"/>
      <c r="I42" s="22"/>
      <c r="J42" s="121" t="s">
        <v>3158</v>
      </c>
      <c r="K42" s="23">
        <v>1</v>
      </c>
      <c r="L42" s="26" t="s">
        <v>61</v>
      </c>
      <c r="M42" s="24"/>
      <c r="N42" s="24" t="s">
        <v>2037</v>
      </c>
      <c r="O42" s="24">
        <v>94971</v>
      </c>
      <c r="P42" s="22">
        <v>100140</v>
      </c>
      <c r="Q42" s="22">
        <v>107815</v>
      </c>
      <c r="R42" s="22">
        <v>109440</v>
      </c>
      <c r="S42" s="22">
        <v>113521</v>
      </c>
      <c r="T42" s="22">
        <v>119344</v>
      </c>
      <c r="U42" s="22">
        <v>123338</v>
      </c>
      <c r="V42" s="22">
        <v>131842</v>
      </c>
      <c r="W42" s="22">
        <v>133672</v>
      </c>
      <c r="X42" s="22">
        <v>141402</v>
      </c>
      <c r="Y42" s="22">
        <v>147226</v>
      </c>
      <c r="Z42" s="22">
        <v>155673</v>
      </c>
      <c r="AA42" s="22">
        <v>160850</v>
      </c>
      <c r="AB42" s="165">
        <f>Table135[[#This Row],[Dec-58]]-Table135[[#This Row],[Dec-57]]</f>
        <v>65879</v>
      </c>
      <c r="AC42" s="190"/>
      <c r="AD42" s="77" t="s">
        <v>2051</v>
      </c>
      <c r="AE42" s="78"/>
      <c r="AF42" s="78"/>
      <c r="AG42" s="78"/>
      <c r="AH42" s="78"/>
    </row>
    <row r="43" spans="1:34">
      <c r="A43" s="26"/>
      <c r="B43" s="21"/>
      <c r="C43" s="21"/>
      <c r="D43" s="110" t="s">
        <v>603</v>
      </c>
      <c r="E43" s="32" t="s">
        <v>2053</v>
      </c>
      <c r="F43" s="26" t="s">
        <v>2054</v>
      </c>
      <c r="G43" s="32" t="s">
        <v>2055</v>
      </c>
      <c r="H43" s="32"/>
      <c r="I43" s="32"/>
      <c r="J43" s="121" t="s">
        <v>3158</v>
      </c>
      <c r="K43" s="23">
        <v>1</v>
      </c>
      <c r="L43" s="26" t="s">
        <v>61</v>
      </c>
      <c r="M43" s="33"/>
      <c r="N43" s="33" t="s">
        <v>2056</v>
      </c>
      <c r="O43" s="33">
        <v>10169</v>
      </c>
      <c r="P43" s="32">
        <v>15957</v>
      </c>
      <c r="Q43" s="32">
        <v>25760</v>
      </c>
      <c r="R43" s="32">
        <v>36949</v>
      </c>
      <c r="S43" s="32">
        <v>41480</v>
      </c>
      <c r="T43" s="32">
        <v>50144</v>
      </c>
      <c r="U43" s="32">
        <v>56676</v>
      </c>
      <c r="V43" s="32">
        <v>66503</v>
      </c>
      <c r="W43" s="32">
        <v>69881</v>
      </c>
      <c r="X43" s="32">
        <v>76230</v>
      </c>
      <c r="Y43" s="32">
        <v>85813</v>
      </c>
      <c r="Z43" s="32">
        <v>92655</v>
      </c>
      <c r="AA43" s="32">
        <v>96146</v>
      </c>
      <c r="AB43" s="165">
        <f>Table135[[#This Row],[Dec-58]]-Table135[[#This Row],[Dec-57]]</f>
        <v>85977</v>
      </c>
      <c r="AC43" s="190"/>
      <c r="AD43" s="4" t="s">
        <v>2073</v>
      </c>
    </row>
    <row r="44" spans="1:34">
      <c r="A44" s="26"/>
      <c r="B44" s="21"/>
      <c r="C44" s="21"/>
      <c r="D44" s="110" t="s">
        <v>621</v>
      </c>
      <c r="E44" s="32" t="s">
        <v>2075</v>
      </c>
      <c r="F44" s="26" t="s">
        <v>2076</v>
      </c>
      <c r="G44" s="32" t="s">
        <v>2077</v>
      </c>
      <c r="H44" s="32"/>
      <c r="I44" s="32"/>
      <c r="J44" s="121" t="s">
        <v>3158</v>
      </c>
      <c r="K44" s="23">
        <v>1</v>
      </c>
      <c r="L44" s="26" t="s">
        <v>61</v>
      </c>
      <c r="M44" s="33"/>
      <c r="N44" s="33" t="s">
        <v>2078</v>
      </c>
      <c r="O44" s="33">
        <v>78628</v>
      </c>
      <c r="P44" s="32">
        <v>81473</v>
      </c>
      <c r="Q44" s="32">
        <v>87182</v>
      </c>
      <c r="R44" s="32">
        <v>92536</v>
      </c>
      <c r="S44" s="32">
        <v>96850</v>
      </c>
      <c r="T44" s="32">
        <v>102762</v>
      </c>
      <c r="U44" s="32">
        <v>108472</v>
      </c>
      <c r="V44" s="32">
        <v>111589</v>
      </c>
      <c r="W44" s="32">
        <v>116749</v>
      </c>
      <c r="X44" s="32">
        <v>120028</v>
      </c>
      <c r="Y44" s="32">
        <v>123386</v>
      </c>
      <c r="Z44" s="32">
        <v>127717</v>
      </c>
      <c r="AA44" s="32">
        <v>131589</v>
      </c>
      <c r="AB44" s="165">
        <f>Table135[[#This Row],[Dec-58]]-Table135[[#This Row],[Dec-57]]</f>
        <v>52961</v>
      </c>
      <c r="AC44" s="190"/>
      <c r="AD44" s="4" t="s">
        <v>2092</v>
      </c>
    </row>
    <row r="45" spans="1:34">
      <c r="A45" s="26"/>
      <c r="B45" s="21"/>
      <c r="C45" s="21"/>
      <c r="D45" s="110"/>
      <c r="E45" s="32" t="s">
        <v>2094</v>
      </c>
      <c r="F45" s="26" t="s">
        <v>2095</v>
      </c>
      <c r="G45" s="32" t="s">
        <v>2096</v>
      </c>
      <c r="H45" s="32"/>
      <c r="I45" s="32"/>
      <c r="J45" s="121" t="s">
        <v>3158</v>
      </c>
      <c r="K45" s="23">
        <v>1</v>
      </c>
      <c r="L45" s="26" t="s">
        <v>61</v>
      </c>
      <c r="M45" s="33"/>
      <c r="N45" s="33" t="s">
        <v>2097</v>
      </c>
      <c r="O45" s="33">
        <v>71077</v>
      </c>
      <c r="P45" s="32">
        <v>72407</v>
      </c>
      <c r="Q45" s="32">
        <v>77023</v>
      </c>
      <c r="R45" s="32">
        <v>83109</v>
      </c>
      <c r="S45" s="32">
        <v>86542</v>
      </c>
      <c r="T45" s="32">
        <v>89999</v>
      </c>
      <c r="U45" s="32">
        <v>92515</v>
      </c>
      <c r="V45" s="32">
        <v>94406</v>
      </c>
      <c r="W45" s="32">
        <v>97680</v>
      </c>
      <c r="X45" s="32">
        <v>101539</v>
      </c>
      <c r="Y45" s="32">
        <v>104025</v>
      </c>
      <c r="Z45" s="32">
        <v>105860</v>
      </c>
      <c r="AA45" s="32"/>
      <c r="AB45" s="165">
        <f>Table135[[#This Row],[Nov-58]]-Table135[[#This Row],[Dec-57]]</f>
        <v>34783</v>
      </c>
      <c r="AC45" s="190"/>
      <c r="AD45" s="4" t="s">
        <v>2111</v>
      </c>
    </row>
    <row r="46" spans="1:34">
      <c r="A46" s="26"/>
      <c r="B46" s="21"/>
      <c r="C46" s="21"/>
      <c r="D46" s="129"/>
      <c r="E46" s="100"/>
      <c r="F46" s="101"/>
      <c r="G46" s="100"/>
      <c r="H46" s="100"/>
      <c r="I46" s="100"/>
      <c r="J46" s="100"/>
      <c r="K46" s="149"/>
      <c r="L46" s="101"/>
      <c r="M46" s="101"/>
      <c r="N46" s="101"/>
      <c r="O46" s="3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32">
        <v>2209</v>
      </c>
      <c r="AB46" s="165">
        <f>Table135[[#This Row],[Dec-58]]</f>
        <v>2209</v>
      </c>
      <c r="AC46" s="190"/>
      <c r="AD46" s="4"/>
    </row>
    <row r="47" spans="1:34" s="177" customFormat="1">
      <c r="A47" s="172"/>
      <c r="B47" s="178"/>
      <c r="C47" s="178"/>
      <c r="D47" s="167" t="s">
        <v>637</v>
      </c>
      <c r="E47" s="173" t="s">
        <v>2133</v>
      </c>
      <c r="F47" s="172" t="s">
        <v>2134</v>
      </c>
      <c r="G47" s="173" t="s">
        <v>2135</v>
      </c>
      <c r="H47" s="173"/>
      <c r="I47" s="173"/>
      <c r="J47" s="174" t="s">
        <v>3158</v>
      </c>
      <c r="K47" s="172">
        <v>1</v>
      </c>
      <c r="L47" s="172" t="s">
        <v>61</v>
      </c>
      <c r="M47" s="175"/>
      <c r="N47" s="175" t="s">
        <v>2136</v>
      </c>
      <c r="O47" s="175">
        <v>102578</v>
      </c>
      <c r="P47" s="173">
        <v>107935</v>
      </c>
      <c r="Q47" s="173">
        <v>118248</v>
      </c>
      <c r="R47" s="173">
        <v>128399</v>
      </c>
      <c r="S47" s="173">
        <v>137042</v>
      </c>
      <c r="T47" s="173">
        <v>143510</v>
      </c>
      <c r="U47" s="173">
        <v>149472</v>
      </c>
      <c r="V47" s="173">
        <v>154954</v>
      </c>
      <c r="W47" s="173">
        <v>159843</v>
      </c>
      <c r="X47" s="173">
        <v>165026</v>
      </c>
      <c r="Y47" s="173"/>
      <c r="Z47" s="173"/>
      <c r="AA47" s="173"/>
      <c r="AB47" s="168">
        <f>Table135[[#This Row],[Sep-58]]-O47</f>
        <v>62448</v>
      </c>
      <c r="AC47" s="191"/>
      <c r="AD47" s="176" t="s">
        <v>1906</v>
      </c>
    </row>
    <row r="48" spans="1:34">
      <c r="A48" s="26"/>
      <c r="B48" s="21"/>
      <c r="C48" s="21"/>
      <c r="D48" s="110" t="s">
        <v>3214</v>
      </c>
      <c r="E48" s="32" t="s">
        <v>2133</v>
      </c>
      <c r="F48" s="26" t="s">
        <v>2134</v>
      </c>
      <c r="G48" s="32" t="s">
        <v>2135</v>
      </c>
      <c r="H48" s="32"/>
      <c r="I48" s="32"/>
      <c r="J48" s="121" t="s">
        <v>3158</v>
      </c>
      <c r="K48" s="23">
        <v>1</v>
      </c>
      <c r="L48" s="26" t="s">
        <v>61</v>
      </c>
      <c r="M48" s="33"/>
      <c r="N48" s="33" t="s">
        <v>2150</v>
      </c>
      <c r="O48" s="33"/>
      <c r="P48" s="32"/>
      <c r="Q48" s="32"/>
      <c r="R48" s="32"/>
      <c r="S48" s="32"/>
      <c r="T48" s="32"/>
      <c r="U48" s="32"/>
      <c r="V48" s="32"/>
      <c r="W48" s="32"/>
      <c r="X48" s="32">
        <v>56964</v>
      </c>
      <c r="Y48" s="32">
        <v>62712</v>
      </c>
      <c r="Z48" s="32">
        <v>66832</v>
      </c>
      <c r="AA48" s="32">
        <v>72510</v>
      </c>
      <c r="AB48" s="165">
        <f>Table135[[#This Row],[Dec-58]]-Table135[[#This Row],[Sep-58]]</f>
        <v>15546</v>
      </c>
      <c r="AC48" s="190"/>
      <c r="AD48" s="4" t="s">
        <v>2154</v>
      </c>
    </row>
    <row r="49" spans="1:31" s="57" customFormat="1">
      <c r="A49" s="23"/>
      <c r="B49" s="56"/>
      <c r="C49" s="56"/>
      <c r="D49" s="110" t="s">
        <v>3205</v>
      </c>
      <c r="E49" s="22" t="s">
        <v>2156</v>
      </c>
      <c r="F49" s="23" t="s">
        <v>2157</v>
      </c>
      <c r="G49" s="22" t="s">
        <v>2158</v>
      </c>
      <c r="H49" s="22"/>
      <c r="I49" s="22"/>
      <c r="J49" s="121" t="s">
        <v>3158</v>
      </c>
      <c r="K49" s="23">
        <v>1</v>
      </c>
      <c r="L49" s="26" t="s">
        <v>61</v>
      </c>
      <c r="M49" s="24"/>
      <c r="N49" s="24" t="s">
        <v>2159</v>
      </c>
      <c r="O49" s="24">
        <v>73110</v>
      </c>
      <c r="P49" s="22">
        <v>75678</v>
      </c>
      <c r="Q49" s="22">
        <v>85435</v>
      </c>
      <c r="R49" s="22">
        <v>92065</v>
      </c>
      <c r="S49" s="22">
        <v>104462</v>
      </c>
      <c r="T49" s="22">
        <v>109802</v>
      </c>
      <c r="U49" s="22">
        <v>116840</v>
      </c>
      <c r="V49" s="22">
        <v>120131</v>
      </c>
      <c r="W49" s="22">
        <v>126553</v>
      </c>
      <c r="X49" s="22">
        <v>133717</v>
      </c>
      <c r="Y49" s="22">
        <v>138382</v>
      </c>
      <c r="Z49" s="22">
        <v>142197</v>
      </c>
      <c r="AA49" s="22">
        <v>146475</v>
      </c>
      <c r="AB49" s="165">
        <f>Table135[[#This Row],[Dec-58]]-Table135[[#This Row],[Dec-57]]</f>
        <v>73365</v>
      </c>
      <c r="AC49" s="190"/>
      <c r="AD49" s="39" t="s">
        <v>2173</v>
      </c>
    </row>
    <row r="50" spans="1:31" s="57" customFormat="1">
      <c r="A50" s="23"/>
      <c r="B50" s="56"/>
      <c r="C50" s="56"/>
      <c r="D50" s="110" t="s">
        <v>659</v>
      </c>
      <c r="E50" s="22" t="s">
        <v>2175</v>
      </c>
      <c r="F50" s="23" t="s">
        <v>2176</v>
      </c>
      <c r="G50" s="22" t="s">
        <v>2177</v>
      </c>
      <c r="H50" s="22"/>
      <c r="I50" s="22"/>
      <c r="J50" s="121" t="s">
        <v>3158</v>
      </c>
      <c r="K50" s="23">
        <v>1</v>
      </c>
      <c r="L50" s="26" t="s">
        <v>61</v>
      </c>
      <c r="M50" s="24"/>
      <c r="N50" s="24" t="s">
        <v>2181</v>
      </c>
      <c r="O50" s="24">
        <v>96026</v>
      </c>
      <c r="P50" s="22">
        <v>105373</v>
      </c>
      <c r="Q50" s="22">
        <v>114235</v>
      </c>
      <c r="R50" s="22">
        <v>122667</v>
      </c>
      <c r="S50" s="22">
        <v>128973</v>
      </c>
      <c r="T50" s="22">
        <v>134829</v>
      </c>
      <c r="U50" s="22">
        <v>142981</v>
      </c>
      <c r="V50" s="22">
        <v>150260</v>
      </c>
      <c r="W50" s="22">
        <v>156155</v>
      </c>
      <c r="X50" s="22">
        <v>166117</v>
      </c>
      <c r="Y50" s="22">
        <v>173380</v>
      </c>
      <c r="Z50" s="22">
        <v>181148</v>
      </c>
      <c r="AA50" s="22">
        <v>187123</v>
      </c>
      <c r="AB50" s="165">
        <f>Table135[[#This Row],[Dec-58]]-Table135[[#This Row],[Dec-57]]</f>
        <v>91097</v>
      </c>
      <c r="AC50" s="190"/>
      <c r="AD50" s="39"/>
    </row>
    <row r="51" spans="1:31" s="57" customFormat="1">
      <c r="A51" s="23"/>
      <c r="B51" s="56"/>
      <c r="C51" s="56"/>
      <c r="D51" s="110" t="s">
        <v>677</v>
      </c>
      <c r="E51" s="22" t="s">
        <v>2196</v>
      </c>
      <c r="F51" s="23" t="s">
        <v>2197</v>
      </c>
      <c r="G51" s="22" t="s">
        <v>2198</v>
      </c>
      <c r="H51" s="22"/>
      <c r="I51" s="22"/>
      <c r="J51" s="121" t="s">
        <v>3158</v>
      </c>
      <c r="K51" s="23">
        <v>1</v>
      </c>
      <c r="L51" s="26" t="s">
        <v>61</v>
      </c>
      <c r="M51" s="24"/>
      <c r="N51" s="24" t="s">
        <v>2199</v>
      </c>
      <c r="O51" s="24">
        <v>38301</v>
      </c>
      <c r="P51" s="22">
        <v>39138</v>
      </c>
      <c r="Q51" s="22">
        <v>42835</v>
      </c>
      <c r="R51" s="22">
        <v>46127</v>
      </c>
      <c r="S51" s="22">
        <v>47335</v>
      </c>
      <c r="T51" s="22">
        <v>49843</v>
      </c>
      <c r="U51" s="22">
        <v>50862</v>
      </c>
      <c r="V51" s="22">
        <v>52730</v>
      </c>
      <c r="W51" s="22">
        <v>54540</v>
      </c>
      <c r="X51" s="22">
        <v>56826</v>
      </c>
      <c r="Y51" s="22">
        <v>58548</v>
      </c>
      <c r="Z51" s="22">
        <v>60254</v>
      </c>
      <c r="AA51" s="22">
        <v>61932</v>
      </c>
      <c r="AB51" s="165">
        <f>Table135[[#This Row],[Dec-58]]-Table135[[#This Row],[Dec-57]]</f>
        <v>23631</v>
      </c>
      <c r="AC51" s="190"/>
      <c r="AD51" s="39" t="s">
        <v>2213</v>
      </c>
    </row>
    <row r="52" spans="1:31">
      <c r="A52" s="26"/>
      <c r="B52" s="21"/>
      <c r="C52" s="21"/>
      <c r="D52" s="110" t="s">
        <v>694</v>
      </c>
      <c r="E52" s="32" t="s">
        <v>2215</v>
      </c>
      <c r="F52" s="26" t="s">
        <v>2216</v>
      </c>
      <c r="G52" s="32" t="s">
        <v>2217</v>
      </c>
      <c r="H52" s="32"/>
      <c r="I52" s="32"/>
      <c r="J52" s="121" t="s">
        <v>3158</v>
      </c>
      <c r="K52" s="23">
        <v>1</v>
      </c>
      <c r="L52" s="26" t="s">
        <v>61</v>
      </c>
      <c r="M52" s="33"/>
      <c r="N52" s="33" t="s">
        <v>2218</v>
      </c>
      <c r="O52" s="33">
        <v>30362</v>
      </c>
      <c r="P52" s="32">
        <v>31207</v>
      </c>
      <c r="Q52" s="32">
        <v>33351</v>
      </c>
      <c r="R52" s="32">
        <v>37894</v>
      </c>
      <c r="S52" s="32">
        <v>39694</v>
      </c>
      <c r="T52" s="32">
        <v>40650</v>
      </c>
      <c r="U52" s="32">
        <v>41950</v>
      </c>
      <c r="V52" s="32">
        <v>44096</v>
      </c>
      <c r="W52" s="32">
        <v>46475</v>
      </c>
      <c r="X52" s="32">
        <v>50784</v>
      </c>
      <c r="Y52" s="32">
        <v>52653</v>
      </c>
      <c r="Z52" s="32">
        <v>55128</v>
      </c>
      <c r="AA52" s="32">
        <v>57248</v>
      </c>
      <c r="AB52" s="165">
        <f>Table135[[#This Row],[Dec-58]]-Table135[[#This Row],[Dec-57]]</f>
        <v>26886</v>
      </c>
      <c r="AC52" s="190"/>
      <c r="AD52" s="4" t="s">
        <v>2232</v>
      </c>
    </row>
    <row r="53" spans="1:31">
      <c r="A53" s="26"/>
      <c r="B53" s="80"/>
      <c r="C53" s="80"/>
      <c r="D53" s="110" t="s">
        <v>710</v>
      </c>
      <c r="E53" s="32" t="s">
        <v>2268</v>
      </c>
      <c r="F53" s="26" t="s">
        <v>2269</v>
      </c>
      <c r="G53" s="32" t="s">
        <v>1819</v>
      </c>
      <c r="H53" s="81"/>
      <c r="I53" s="81"/>
      <c r="J53" s="121" t="s">
        <v>3158</v>
      </c>
      <c r="K53" s="23">
        <v>1</v>
      </c>
      <c r="L53" s="26" t="s">
        <v>61</v>
      </c>
      <c r="M53" s="5"/>
      <c r="N53" s="82" t="s">
        <v>2270</v>
      </c>
      <c r="O53" s="82">
        <v>10525</v>
      </c>
      <c r="P53" s="32">
        <v>11212</v>
      </c>
      <c r="Q53" s="32">
        <v>12549</v>
      </c>
      <c r="R53" s="32">
        <v>13470</v>
      </c>
      <c r="S53" s="32">
        <v>13883</v>
      </c>
      <c r="T53" s="32">
        <v>14603</v>
      </c>
      <c r="U53" s="32">
        <v>15529</v>
      </c>
      <c r="V53" s="32">
        <v>16092</v>
      </c>
      <c r="W53" s="32">
        <v>16477</v>
      </c>
      <c r="X53" s="32">
        <v>16990</v>
      </c>
      <c r="Y53" s="32">
        <v>17794</v>
      </c>
      <c r="Z53" s="32">
        <v>18160</v>
      </c>
      <c r="AA53" s="32">
        <v>18402</v>
      </c>
      <c r="AB53" s="165">
        <f>Table135[[#This Row],[Dec-58]]-Table135[[#This Row],[Dec-57]]</f>
        <v>7877</v>
      </c>
      <c r="AC53" s="190"/>
      <c r="AD53" s="4" t="s">
        <v>1906</v>
      </c>
    </row>
    <row r="54" spans="1:31">
      <c r="A54" s="26"/>
      <c r="B54" s="80"/>
      <c r="C54" s="80"/>
      <c r="D54" s="110" t="s">
        <v>726</v>
      </c>
      <c r="E54" s="32" t="s">
        <v>2285</v>
      </c>
      <c r="F54" s="26" t="s">
        <v>2286</v>
      </c>
      <c r="G54" s="32" t="s">
        <v>2287</v>
      </c>
      <c r="H54" s="81"/>
      <c r="I54" s="81"/>
      <c r="J54" s="121" t="s">
        <v>3158</v>
      </c>
      <c r="K54" s="23">
        <v>1</v>
      </c>
      <c r="L54" s="26" t="s">
        <v>61</v>
      </c>
      <c r="M54" s="5"/>
      <c r="N54" s="82" t="s">
        <v>2288</v>
      </c>
      <c r="O54" s="82">
        <v>69714</v>
      </c>
      <c r="P54" s="32">
        <v>69920</v>
      </c>
      <c r="Q54" s="32">
        <v>73872</v>
      </c>
      <c r="R54" s="32">
        <v>83743</v>
      </c>
      <c r="S54" s="32">
        <v>86290</v>
      </c>
      <c r="T54" s="32">
        <v>87648</v>
      </c>
      <c r="U54" s="32">
        <v>94685</v>
      </c>
      <c r="V54" s="32">
        <v>97978</v>
      </c>
      <c r="W54" s="32">
        <v>100899</v>
      </c>
      <c r="X54" s="32">
        <v>103880</v>
      </c>
      <c r="Y54" s="32">
        <v>106730</v>
      </c>
      <c r="Z54" s="32">
        <v>112188</v>
      </c>
      <c r="AA54" s="32">
        <v>115434</v>
      </c>
      <c r="AB54" s="165">
        <f>Table135[[#This Row],[Dec-58]]-Table135[[#This Row],[Dec-57]]</f>
        <v>45720</v>
      </c>
      <c r="AC54" s="190"/>
      <c r="AD54" s="4" t="s">
        <v>2302</v>
      </c>
    </row>
    <row r="55" spans="1:31" s="177" customFormat="1">
      <c r="A55" s="172"/>
      <c r="B55" s="179"/>
      <c r="C55" s="179"/>
      <c r="D55" s="167" t="s">
        <v>740</v>
      </c>
      <c r="E55" s="180" t="s">
        <v>2304</v>
      </c>
      <c r="F55" s="181" t="s">
        <v>2305</v>
      </c>
      <c r="G55" s="180" t="s">
        <v>2306</v>
      </c>
      <c r="H55" s="180"/>
      <c r="I55" s="181"/>
      <c r="J55" s="174" t="s">
        <v>3158</v>
      </c>
      <c r="K55" s="172">
        <v>1</v>
      </c>
      <c r="L55" s="172" t="s">
        <v>3156</v>
      </c>
      <c r="N55" s="182" t="s">
        <v>2317</v>
      </c>
      <c r="O55" s="182">
        <v>904135</v>
      </c>
      <c r="P55" s="173">
        <v>907490</v>
      </c>
      <c r="Q55" s="173">
        <v>915914</v>
      </c>
      <c r="R55" s="173">
        <v>921387</v>
      </c>
      <c r="S55" s="173"/>
      <c r="T55" s="173"/>
      <c r="U55" s="173"/>
      <c r="V55" s="173"/>
      <c r="W55" s="173"/>
      <c r="X55" s="173"/>
      <c r="Y55" s="173"/>
      <c r="Z55" s="173"/>
      <c r="AA55" s="173"/>
      <c r="AB55" s="168">
        <f>Table135[[#This Row],[Mar-58]]-Table135[[#This Row],[Dec-57]]</f>
        <v>17252</v>
      </c>
      <c r="AC55" s="191"/>
      <c r="AD55" s="176" t="s">
        <v>2323</v>
      </c>
    </row>
    <row r="56" spans="1:31">
      <c r="A56" s="26"/>
      <c r="B56" s="80"/>
      <c r="C56" s="80"/>
      <c r="D56" s="152" t="s">
        <v>3215</v>
      </c>
      <c r="E56" s="131" t="s">
        <v>2325</v>
      </c>
      <c r="F56" s="102" t="s">
        <v>2326</v>
      </c>
      <c r="G56" s="153" t="s">
        <v>2327</v>
      </c>
      <c r="H56" s="131"/>
      <c r="I56" s="102"/>
      <c r="J56" s="154" t="s">
        <v>3158</v>
      </c>
      <c r="K56" s="101">
        <v>1</v>
      </c>
      <c r="L56" s="101" t="s">
        <v>61</v>
      </c>
      <c r="M56" s="155"/>
      <c r="N56" s="156" t="s">
        <v>2328</v>
      </c>
      <c r="O56" s="156">
        <v>59300</v>
      </c>
      <c r="P56" s="157">
        <v>62310</v>
      </c>
      <c r="Q56" s="157">
        <v>63626</v>
      </c>
      <c r="R56" s="157"/>
      <c r="S56" s="91"/>
      <c r="T56" s="91"/>
      <c r="U56" s="91"/>
      <c r="V56" s="91"/>
      <c r="W56" s="91"/>
      <c r="X56" s="91"/>
      <c r="Y56" s="91"/>
      <c r="Z56" s="91"/>
      <c r="AA56" s="91"/>
      <c r="AB56" s="165">
        <f>Table135[[#This Row],[Feb-58]]-Table135[[#This Row],[Dec-57]]</f>
        <v>4326</v>
      </c>
      <c r="AC56" s="190"/>
      <c r="AD56" s="4" t="s">
        <v>2343</v>
      </c>
    </row>
    <row r="57" spans="1:31">
      <c r="A57" s="26"/>
      <c r="B57" s="80"/>
      <c r="C57" s="80"/>
      <c r="D57" s="129"/>
      <c r="E57" s="100"/>
      <c r="F57" s="101"/>
      <c r="G57" s="100"/>
      <c r="H57" s="100"/>
      <c r="I57" s="100"/>
      <c r="J57" s="100"/>
      <c r="K57" s="149"/>
      <c r="L57" s="101"/>
      <c r="M57" s="101"/>
      <c r="N57" s="101"/>
      <c r="O57" s="101"/>
      <c r="P57" s="100"/>
      <c r="Q57" s="100"/>
      <c r="R57" s="91">
        <v>4052</v>
      </c>
      <c r="S57" s="91">
        <v>5843</v>
      </c>
      <c r="T57" s="91">
        <v>10268</v>
      </c>
      <c r="U57" s="91">
        <v>13387</v>
      </c>
      <c r="V57" s="91">
        <v>18396</v>
      </c>
      <c r="W57" s="91">
        <v>24874</v>
      </c>
      <c r="X57" s="91">
        <v>29027</v>
      </c>
      <c r="Y57" s="91">
        <v>37865</v>
      </c>
      <c r="Z57" s="91">
        <v>43091</v>
      </c>
      <c r="AA57" s="91">
        <v>46484</v>
      </c>
      <c r="AB57" s="166">
        <f>AA57-R57</f>
        <v>42432</v>
      </c>
      <c r="AC57" s="190"/>
      <c r="AD57" s="4"/>
    </row>
    <row r="58" spans="1:31">
      <c r="A58" s="26"/>
      <c r="B58" s="80"/>
      <c r="C58" s="80"/>
      <c r="D58" s="110" t="s">
        <v>751</v>
      </c>
      <c r="E58" s="81" t="s">
        <v>2345</v>
      </c>
      <c r="F58" s="83" t="s">
        <v>2346</v>
      </c>
      <c r="G58" s="93" t="s">
        <v>2347</v>
      </c>
      <c r="H58" s="81"/>
      <c r="I58" s="83"/>
      <c r="J58" s="121" t="s">
        <v>3158</v>
      </c>
      <c r="K58" s="23">
        <v>1</v>
      </c>
      <c r="L58" s="26" t="s">
        <v>61</v>
      </c>
      <c r="M58" s="3"/>
      <c r="N58" s="82" t="s">
        <v>2348</v>
      </c>
      <c r="O58" s="82">
        <v>103488</v>
      </c>
      <c r="P58" s="32">
        <v>107800</v>
      </c>
      <c r="Q58" s="32">
        <v>111415</v>
      </c>
      <c r="R58" s="32">
        <v>118123</v>
      </c>
      <c r="S58" s="32">
        <v>120058</v>
      </c>
      <c r="T58" s="32">
        <v>124935</v>
      </c>
      <c r="U58" s="32">
        <v>126326</v>
      </c>
      <c r="V58" s="32">
        <v>132045</v>
      </c>
      <c r="W58" s="32">
        <v>137973</v>
      </c>
      <c r="X58" s="32">
        <v>148485</v>
      </c>
      <c r="Y58" s="32">
        <v>153224</v>
      </c>
      <c r="Z58" s="32">
        <v>157177</v>
      </c>
      <c r="AA58" s="32">
        <v>159052</v>
      </c>
      <c r="AB58" s="166">
        <f>Table135[[#This Row],[Dec-58]]-Table135[[#This Row],[Dec-57]]</f>
        <v>55564</v>
      </c>
      <c r="AC58" s="190"/>
      <c r="AD58" s="4" t="s">
        <v>2362</v>
      </c>
    </row>
    <row r="59" spans="1:31" ht="20">
      <c r="D59" s="129"/>
      <c r="E59" s="131"/>
      <c r="F59" s="102"/>
      <c r="G59" s="131"/>
      <c r="H59" s="131"/>
      <c r="I59" s="131"/>
      <c r="J59" s="131"/>
      <c r="K59" s="132"/>
      <c r="L59" s="102"/>
      <c r="M59" s="102"/>
      <c r="N59" s="102"/>
      <c r="O59" s="102"/>
      <c r="P59" s="131"/>
      <c r="Q59" s="131"/>
      <c r="R59" s="131"/>
      <c r="S59" s="131"/>
      <c r="T59" s="131"/>
      <c r="U59" s="131"/>
      <c r="V59" s="131"/>
      <c r="W59" s="131"/>
      <c r="X59" s="131"/>
      <c r="Y59" s="197" t="s">
        <v>3210</v>
      </c>
      <c r="Z59" s="198"/>
      <c r="AA59" s="199"/>
      <c r="AB59" s="151">
        <f>SUM(AB2:AB58)</f>
        <v>2757201</v>
      </c>
      <c r="AC59" s="151"/>
    </row>
    <row r="60" spans="1:31">
      <c r="Y60" s="200" t="s">
        <v>3211</v>
      </c>
      <c r="Z60" s="200"/>
      <c r="AA60" s="3" t="s">
        <v>3216</v>
      </c>
      <c r="AB60" s="150">
        <f>46*5000*12</f>
        <v>2760000</v>
      </c>
      <c r="AC60" s="150"/>
    </row>
    <row r="61" spans="1:31">
      <c r="A61" s="183"/>
      <c r="F61" s="183"/>
      <c r="L61" s="183"/>
      <c r="M61" s="183"/>
      <c r="N61" s="183"/>
      <c r="O61" s="183"/>
      <c r="Y61" s="183"/>
      <c r="Z61" s="183"/>
      <c r="AA61" s="186" t="s">
        <v>3201</v>
      </c>
      <c r="AB61" s="187">
        <f>AB60/100*2</f>
        <v>55200</v>
      </c>
      <c r="AC61" s="187"/>
    </row>
    <row r="62" spans="1:31">
      <c r="Y62" s="201" t="s">
        <v>3209</v>
      </c>
      <c r="Z62" s="201"/>
      <c r="AA62" s="160" t="s">
        <v>3213</v>
      </c>
      <c r="AB62" s="161">
        <f>5000*8*2</f>
        <v>80000</v>
      </c>
      <c r="AC62" s="161"/>
    </row>
    <row r="63" spans="1:31">
      <c r="Y63" s="201"/>
      <c r="Z63" s="201"/>
      <c r="AA63" s="162" t="s">
        <v>3212</v>
      </c>
      <c r="AB63" s="163">
        <f>5000*7*1</f>
        <v>35000</v>
      </c>
      <c r="AC63" s="163"/>
      <c r="AD63" s="158"/>
      <c r="AE63" s="150"/>
    </row>
    <row r="64" spans="1:31">
      <c r="Y64" s="201"/>
      <c r="Z64" s="201"/>
      <c r="AA64" s="162" t="s">
        <v>3206</v>
      </c>
      <c r="AB64" s="163">
        <f>5000*3*2</f>
        <v>30000</v>
      </c>
      <c r="AC64" s="163"/>
      <c r="AD64" s="158"/>
      <c r="AE64" s="150"/>
    </row>
    <row r="65" spans="1:30" ht="20">
      <c r="Y65" s="200" t="s">
        <v>3202</v>
      </c>
      <c r="Z65" s="200"/>
      <c r="AA65" s="155"/>
      <c r="AB65" s="159">
        <f>AB60+AB61-AB63-AB62-AB64</f>
        <v>2670200</v>
      </c>
      <c r="AC65" s="159"/>
      <c r="AD65" s="155"/>
    </row>
    <row r="66" spans="1:30">
      <c r="AA66" s="155" t="s">
        <v>3202</v>
      </c>
      <c r="AB66" s="158">
        <f>AB59-AB65</f>
        <v>87001</v>
      </c>
      <c r="AC66" s="158"/>
      <c r="AD66" s="155"/>
    </row>
    <row r="67" spans="1:30">
      <c r="Z67" s="140"/>
      <c r="AA67" s="3" t="s">
        <v>3208</v>
      </c>
      <c r="AB67" s="3">
        <v>0.4</v>
      </c>
      <c r="AD67" s="155"/>
    </row>
    <row r="68" spans="1:30" ht="20">
      <c r="Z68" s="140"/>
      <c r="AA68" s="3" t="s">
        <v>3207</v>
      </c>
      <c r="AB68" s="188">
        <f>AB66*AB67</f>
        <v>34800.400000000001</v>
      </c>
      <c r="AC68" s="188"/>
      <c r="AD68" s="155"/>
    </row>
    <row r="69" spans="1:30">
      <c r="A69" s="183"/>
      <c r="F69" s="183"/>
      <c r="L69" s="183"/>
      <c r="M69" s="183"/>
      <c r="N69" s="183"/>
      <c r="O69" s="183"/>
      <c r="Z69" s="184"/>
      <c r="AA69" s="184"/>
      <c r="AB69" s="163"/>
      <c r="AC69" s="163"/>
      <c r="AD69" s="155"/>
    </row>
    <row r="71" spans="1:30">
      <c r="AB71" s="150"/>
      <c r="AC71" s="150"/>
    </row>
  </sheetData>
  <mergeCells count="4">
    <mergeCell ref="Y59:AA59"/>
    <mergeCell ref="Y60:Z60"/>
    <mergeCell ref="Y62:Z64"/>
    <mergeCell ref="Y65:Z65"/>
  </mergeCells>
  <phoneticPr fontId="13" type="noConversion"/>
  <pageMargins left="0" right="0" top="0.39000000000000007" bottom="0.39000000000000007" header="0" footer="0"/>
  <headerFooter alignWithMargins="0"/>
  <colBreaks count="1" manualBreakCount="1">
    <brk id="26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3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13"/>
  <sheetViews>
    <sheetView tabSelected="1" topLeftCell="J1" workbookViewId="0">
      <pane ySplit="1" topLeftCell="A115" activePane="bottomLeft" state="frozen"/>
      <selection pane="bottomLeft" activeCell="P150" sqref="P150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62.66406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" customWidth="1"/>
    <col min="13" max="13" width="11.5" style="1" hidden="1" customWidth="1"/>
    <col min="14" max="14" width="16.83203125" style="1" customWidth="1"/>
    <col min="15" max="15" width="12.83203125" style="3" customWidth="1"/>
    <col min="16" max="16" width="11.6640625" style="3" customWidth="1"/>
    <col min="17" max="17" width="13.1640625" style="3" customWidth="1"/>
    <col min="18" max="26" width="10.83203125" style="3" customWidth="1"/>
    <col min="27" max="16384" width="8.83203125" style="3"/>
  </cols>
  <sheetData>
    <row r="1" spans="1:27" s="18" customFormat="1">
      <c r="A1" s="6" t="s">
        <v>3</v>
      </c>
      <c r="B1" s="7" t="s">
        <v>4</v>
      </c>
      <c r="C1" s="8"/>
      <c r="D1" s="109" t="s">
        <v>3</v>
      </c>
      <c r="E1" s="9" t="s">
        <v>5</v>
      </c>
      <c r="F1" s="108" t="s">
        <v>0</v>
      </c>
      <c r="G1" s="108" t="s">
        <v>1</v>
      </c>
      <c r="H1" s="108" t="s">
        <v>3099</v>
      </c>
      <c r="I1" s="10" t="s">
        <v>6</v>
      </c>
      <c r="J1" s="10" t="s">
        <v>3157</v>
      </c>
      <c r="K1" s="10" t="s">
        <v>3168</v>
      </c>
      <c r="L1" s="10" t="s">
        <v>7</v>
      </c>
      <c r="M1" s="10" t="s">
        <v>3100</v>
      </c>
      <c r="N1" s="108" t="s">
        <v>2</v>
      </c>
      <c r="O1" s="16" t="s">
        <v>3130</v>
      </c>
      <c r="P1" s="16" t="s">
        <v>3133</v>
      </c>
      <c r="Q1" s="16" t="s">
        <v>3134</v>
      </c>
      <c r="R1" s="16" t="s">
        <v>3136</v>
      </c>
      <c r="S1" s="16" t="s">
        <v>3139</v>
      </c>
      <c r="T1" s="16" t="s">
        <v>3140</v>
      </c>
      <c r="U1" s="16" t="s">
        <v>3143</v>
      </c>
      <c r="V1" s="16" t="s">
        <v>3145</v>
      </c>
      <c r="W1" s="16" t="s">
        <v>3146</v>
      </c>
      <c r="X1" s="16" t="s">
        <v>3147</v>
      </c>
      <c r="Y1" s="16" t="s">
        <v>3150</v>
      </c>
      <c r="Z1" s="16" t="s">
        <v>3151</v>
      </c>
      <c r="AA1" s="17"/>
    </row>
    <row r="2" spans="1:27">
      <c r="A2" s="19"/>
      <c r="B2" s="20"/>
      <c r="C2" s="20"/>
      <c r="D2" s="110" t="s">
        <v>21</v>
      </c>
      <c r="E2" s="22" t="s">
        <v>22</v>
      </c>
      <c r="F2" s="23" t="s">
        <v>23</v>
      </c>
      <c r="G2" s="22" t="s">
        <v>24</v>
      </c>
      <c r="H2" s="22"/>
      <c r="I2" s="22"/>
      <c r="J2" s="22" t="s">
        <v>3158</v>
      </c>
      <c r="K2" s="23">
        <v>1</v>
      </c>
      <c r="L2" s="26" t="s">
        <v>3156</v>
      </c>
      <c r="M2" s="24"/>
      <c r="N2" s="24" t="s">
        <v>25</v>
      </c>
      <c r="O2" s="22"/>
      <c r="P2" s="22"/>
      <c r="Q2" s="22"/>
      <c r="R2" s="22"/>
      <c r="S2" s="22"/>
      <c r="T2" s="22">
        <v>1248835</v>
      </c>
      <c r="U2" s="22">
        <v>1263862</v>
      </c>
      <c r="V2" s="22">
        <v>1274330</v>
      </c>
      <c r="W2" s="22">
        <v>1286735</v>
      </c>
      <c r="X2" s="22">
        <v>1299077</v>
      </c>
      <c r="Y2" s="22">
        <v>1309730</v>
      </c>
      <c r="Z2" s="22">
        <v>1322186</v>
      </c>
      <c r="AA2" s="4" t="s">
        <v>33</v>
      </c>
    </row>
    <row r="3" spans="1:27">
      <c r="A3" s="19"/>
      <c r="B3" s="20"/>
      <c r="C3" s="20"/>
      <c r="D3" s="110" t="s">
        <v>34</v>
      </c>
      <c r="E3" s="22" t="s">
        <v>35</v>
      </c>
      <c r="F3" s="23" t="s">
        <v>36</v>
      </c>
      <c r="G3" s="22" t="s">
        <v>37</v>
      </c>
      <c r="H3" s="22"/>
      <c r="I3" s="22"/>
      <c r="J3" s="22" t="s">
        <v>3159</v>
      </c>
      <c r="K3" s="23">
        <v>1</v>
      </c>
      <c r="L3" s="26" t="s">
        <v>38</v>
      </c>
      <c r="M3" s="24"/>
      <c r="N3" s="27" t="s">
        <v>39</v>
      </c>
      <c r="O3" s="30">
        <v>13134</v>
      </c>
      <c r="P3" s="30">
        <v>17757</v>
      </c>
      <c r="Q3" s="30">
        <v>21318</v>
      </c>
      <c r="R3" s="30">
        <v>24932</v>
      </c>
      <c r="S3" s="30">
        <v>28948</v>
      </c>
      <c r="T3" s="30">
        <v>33138</v>
      </c>
      <c r="U3" s="30">
        <v>37463</v>
      </c>
      <c r="V3" s="30">
        <v>39944</v>
      </c>
      <c r="W3" s="30">
        <v>43465</v>
      </c>
      <c r="X3" s="30">
        <v>46475</v>
      </c>
      <c r="Y3" s="30">
        <v>48904</v>
      </c>
      <c r="Z3" s="30">
        <v>51870</v>
      </c>
      <c r="AA3" s="4"/>
    </row>
    <row r="4" spans="1:27">
      <c r="A4" s="26">
        <v>22</v>
      </c>
      <c r="B4" s="21" t="s">
        <v>54</v>
      </c>
      <c r="C4" s="21"/>
      <c r="D4" s="110" t="s">
        <v>55</v>
      </c>
      <c r="E4" s="32" t="s">
        <v>56</v>
      </c>
      <c r="F4" s="26" t="s">
        <v>57</v>
      </c>
      <c r="G4" s="32" t="s">
        <v>58</v>
      </c>
      <c r="H4" s="32" t="s">
        <v>59</v>
      </c>
      <c r="I4" s="32" t="s">
        <v>60</v>
      </c>
      <c r="J4" s="22" t="s">
        <v>3158</v>
      </c>
      <c r="K4" s="23">
        <v>1</v>
      </c>
      <c r="L4" s="26" t="s">
        <v>61</v>
      </c>
      <c r="M4" s="33"/>
      <c r="N4" s="33" t="s">
        <v>62</v>
      </c>
      <c r="O4" s="32">
        <v>58482</v>
      </c>
      <c r="P4" s="32">
        <v>60454</v>
      </c>
      <c r="Q4" s="32">
        <v>61984</v>
      </c>
      <c r="R4" s="32">
        <v>63100</v>
      </c>
      <c r="S4" s="32">
        <v>65131</v>
      </c>
      <c r="T4" s="32">
        <v>66752</v>
      </c>
      <c r="U4" s="32">
        <v>69469</v>
      </c>
      <c r="V4" s="32">
        <v>71501</v>
      </c>
      <c r="W4" s="32">
        <v>73059</v>
      </c>
      <c r="X4" s="32">
        <v>74948</v>
      </c>
      <c r="Y4" s="32">
        <v>76683</v>
      </c>
      <c r="Z4" s="32">
        <v>77947</v>
      </c>
      <c r="AA4" s="4" t="s">
        <v>76</v>
      </c>
    </row>
    <row r="5" spans="1:27">
      <c r="A5" s="26"/>
      <c r="B5" s="21"/>
      <c r="C5" s="21"/>
      <c r="D5" s="110" t="s">
        <v>77</v>
      </c>
      <c r="E5" s="32" t="s">
        <v>78</v>
      </c>
      <c r="F5" s="26" t="s">
        <v>79</v>
      </c>
      <c r="G5" s="32" t="s">
        <v>80</v>
      </c>
      <c r="H5" s="32"/>
      <c r="I5" s="32"/>
      <c r="J5" s="22" t="s">
        <v>3159</v>
      </c>
      <c r="K5" s="23">
        <v>1</v>
      </c>
      <c r="L5" s="26" t="s">
        <v>38</v>
      </c>
      <c r="M5" s="33"/>
      <c r="N5" s="36" t="s">
        <v>81</v>
      </c>
      <c r="O5" s="32">
        <v>33498</v>
      </c>
      <c r="P5" s="32">
        <v>37045</v>
      </c>
      <c r="Q5" s="32">
        <v>44362</v>
      </c>
      <c r="R5" s="32">
        <v>48527</v>
      </c>
      <c r="S5" s="32">
        <v>55040</v>
      </c>
      <c r="T5" s="32">
        <v>60923</v>
      </c>
      <c r="U5" s="32">
        <v>66129</v>
      </c>
      <c r="V5" s="32">
        <v>72463</v>
      </c>
      <c r="W5" s="32">
        <v>80269</v>
      </c>
      <c r="X5" s="32">
        <v>86792</v>
      </c>
      <c r="Y5" s="32">
        <v>92000</v>
      </c>
      <c r="Z5" s="32">
        <v>97511</v>
      </c>
      <c r="AA5" s="4" t="s">
        <v>96</v>
      </c>
    </row>
    <row r="6" spans="1:27">
      <c r="A6" s="26"/>
      <c r="B6" s="21"/>
      <c r="C6" s="21"/>
      <c r="D6" s="110" t="s">
        <v>97</v>
      </c>
      <c r="E6" s="32" t="s">
        <v>98</v>
      </c>
      <c r="F6" s="26" t="s">
        <v>99</v>
      </c>
      <c r="G6" s="32" t="s">
        <v>100</v>
      </c>
      <c r="H6" s="32"/>
      <c r="I6" s="32"/>
      <c r="J6" s="22" t="s">
        <v>3158</v>
      </c>
      <c r="K6" s="23">
        <v>1</v>
      </c>
      <c r="L6" s="26" t="s">
        <v>3156</v>
      </c>
      <c r="M6" s="33"/>
      <c r="N6" s="33" t="s">
        <v>101</v>
      </c>
      <c r="O6" s="32"/>
      <c r="P6" s="32"/>
      <c r="Q6" s="32">
        <v>212406</v>
      </c>
      <c r="R6" s="32">
        <v>213418</v>
      </c>
      <c r="S6" s="32">
        <v>216429</v>
      </c>
      <c r="T6" s="32">
        <v>219109</v>
      </c>
      <c r="U6" s="32">
        <v>220770</v>
      </c>
      <c r="V6" s="32">
        <v>223739</v>
      </c>
      <c r="W6" s="32">
        <v>224823</v>
      </c>
      <c r="X6" s="32">
        <v>226666</v>
      </c>
      <c r="Y6" s="32">
        <v>227919</v>
      </c>
      <c r="Z6" s="32">
        <v>229801</v>
      </c>
      <c r="AA6" s="4" t="s">
        <v>113</v>
      </c>
    </row>
    <row r="7" spans="1:27">
      <c r="A7" s="26"/>
      <c r="B7" s="21"/>
      <c r="C7" s="21"/>
      <c r="D7" s="110" t="s">
        <v>114</v>
      </c>
      <c r="E7" s="32" t="s">
        <v>98</v>
      </c>
      <c r="F7" s="26" t="s">
        <v>99</v>
      </c>
      <c r="G7" s="32" t="s">
        <v>115</v>
      </c>
      <c r="H7" s="32"/>
      <c r="I7" s="32"/>
      <c r="J7" s="22" t="s">
        <v>3158</v>
      </c>
      <c r="K7" s="23">
        <v>1</v>
      </c>
      <c r="L7" s="26" t="s">
        <v>3156</v>
      </c>
      <c r="M7" s="33"/>
      <c r="N7" s="33" t="s">
        <v>116</v>
      </c>
      <c r="O7" s="32">
        <v>167789</v>
      </c>
      <c r="P7" s="32">
        <v>167892</v>
      </c>
      <c r="Q7" s="32">
        <v>167904</v>
      </c>
      <c r="R7" s="32">
        <v>168070</v>
      </c>
      <c r="S7" s="32">
        <v>168093</v>
      </c>
      <c r="T7" s="32">
        <v>171934</v>
      </c>
      <c r="U7" s="32">
        <v>172523</v>
      </c>
      <c r="V7" s="32">
        <v>172979</v>
      </c>
      <c r="W7" s="32">
        <v>173640</v>
      </c>
      <c r="X7" s="32">
        <v>174241</v>
      </c>
      <c r="Y7" s="32">
        <v>176033</v>
      </c>
      <c r="Z7" s="32">
        <v>179357</v>
      </c>
      <c r="AA7" s="4" t="s">
        <v>130</v>
      </c>
    </row>
    <row r="8" spans="1:27">
      <c r="A8" s="26"/>
      <c r="B8" s="21"/>
      <c r="C8" s="21"/>
      <c r="D8" s="110" t="s">
        <v>131</v>
      </c>
      <c r="E8" s="32" t="s">
        <v>98</v>
      </c>
      <c r="F8" s="26" t="s">
        <v>99</v>
      </c>
      <c r="G8" s="32" t="s">
        <v>132</v>
      </c>
      <c r="H8" s="32"/>
      <c r="I8" s="32"/>
      <c r="J8" s="22" t="s">
        <v>3158</v>
      </c>
      <c r="K8" s="23">
        <v>1</v>
      </c>
      <c r="L8" s="26" t="s">
        <v>3156</v>
      </c>
      <c r="M8" s="33"/>
      <c r="N8" s="33" t="s">
        <v>133</v>
      </c>
      <c r="O8" s="32">
        <v>244217</v>
      </c>
      <c r="P8" s="32">
        <v>257268</v>
      </c>
      <c r="Q8" s="32">
        <v>264995</v>
      </c>
      <c r="R8" s="32">
        <v>273736</v>
      </c>
      <c r="S8" s="32">
        <v>284074</v>
      </c>
      <c r="T8" s="32">
        <v>290345</v>
      </c>
      <c r="U8" s="32">
        <v>301013</v>
      </c>
      <c r="V8" s="32">
        <v>311941</v>
      </c>
      <c r="W8" s="32">
        <v>316502</v>
      </c>
      <c r="X8" s="32">
        <v>325219</v>
      </c>
      <c r="Y8" s="32">
        <v>330156</v>
      </c>
      <c r="Z8" s="32">
        <v>340058</v>
      </c>
      <c r="AA8" s="4" t="s">
        <v>130</v>
      </c>
    </row>
    <row r="9" spans="1:27">
      <c r="A9" s="26"/>
      <c r="B9" s="21"/>
      <c r="C9" s="21"/>
      <c r="D9" s="110" t="s">
        <v>147</v>
      </c>
      <c r="E9" s="32" t="s">
        <v>98</v>
      </c>
      <c r="F9" s="26" t="s">
        <v>99</v>
      </c>
      <c r="G9" s="32" t="s">
        <v>148</v>
      </c>
      <c r="H9" s="32"/>
      <c r="I9" s="32"/>
      <c r="J9" s="22" t="s">
        <v>3158</v>
      </c>
      <c r="K9" s="23">
        <v>1</v>
      </c>
      <c r="L9" s="26" t="s">
        <v>3156</v>
      </c>
      <c r="M9" s="33"/>
      <c r="N9" s="33" t="s">
        <v>149</v>
      </c>
      <c r="O9" s="32">
        <v>94378</v>
      </c>
      <c r="P9" s="32">
        <v>104741</v>
      </c>
      <c r="Q9" s="32">
        <v>114168</v>
      </c>
      <c r="R9" s="32">
        <v>119767</v>
      </c>
      <c r="S9" s="32">
        <v>127837</v>
      </c>
      <c r="T9" s="32">
        <v>132212</v>
      </c>
      <c r="U9" s="32">
        <v>135711</v>
      </c>
      <c r="V9" s="32">
        <v>144228</v>
      </c>
      <c r="W9" s="32">
        <v>149941</v>
      </c>
      <c r="X9" s="32">
        <v>154467</v>
      </c>
      <c r="Y9" s="32">
        <v>158010</v>
      </c>
      <c r="Z9" s="32">
        <v>159732</v>
      </c>
      <c r="AA9" s="4" t="s">
        <v>130</v>
      </c>
    </row>
    <row r="10" spans="1:27">
      <c r="A10" s="26"/>
      <c r="B10" s="21"/>
      <c r="C10" s="21"/>
      <c r="D10" s="110" t="s">
        <v>163</v>
      </c>
      <c r="E10" s="32" t="s">
        <v>98</v>
      </c>
      <c r="F10" s="26" t="s">
        <v>99</v>
      </c>
      <c r="G10" s="32" t="s">
        <v>164</v>
      </c>
      <c r="H10" s="32"/>
      <c r="I10" s="32"/>
      <c r="J10" s="22" t="s">
        <v>3158</v>
      </c>
      <c r="K10" s="23">
        <v>1</v>
      </c>
      <c r="L10" s="26" t="s">
        <v>3156</v>
      </c>
      <c r="M10" s="33"/>
      <c r="N10" s="33" t="s">
        <v>165</v>
      </c>
      <c r="O10" s="32">
        <v>682452</v>
      </c>
      <c r="P10" s="32">
        <v>683929</v>
      </c>
      <c r="Q10" s="32">
        <v>684788</v>
      </c>
      <c r="R10" s="32">
        <v>685315</v>
      </c>
      <c r="S10" s="32">
        <v>686061</v>
      </c>
      <c r="T10" s="32">
        <v>687335</v>
      </c>
      <c r="U10" s="32">
        <v>688285</v>
      </c>
      <c r="V10" s="32">
        <v>688737</v>
      </c>
      <c r="W10" s="32">
        <v>689251</v>
      </c>
      <c r="X10" s="32">
        <v>690239</v>
      </c>
      <c r="Y10" s="32">
        <v>690388</v>
      </c>
      <c r="Z10" s="32">
        <v>690442</v>
      </c>
      <c r="AA10" s="4" t="s">
        <v>179</v>
      </c>
    </row>
    <row r="11" spans="1:27">
      <c r="A11" s="26"/>
      <c r="B11" s="21"/>
      <c r="C11" s="21"/>
      <c r="D11" s="110" t="s">
        <v>180</v>
      </c>
      <c r="E11" s="32" t="s">
        <v>98</v>
      </c>
      <c r="F11" s="26" t="s">
        <v>99</v>
      </c>
      <c r="G11" s="32" t="s">
        <v>181</v>
      </c>
      <c r="H11" s="32"/>
      <c r="I11" s="32"/>
      <c r="J11" s="22" t="s">
        <v>3158</v>
      </c>
      <c r="K11" s="23">
        <v>1</v>
      </c>
      <c r="L11" s="26" t="s">
        <v>3156</v>
      </c>
      <c r="M11" s="33"/>
      <c r="N11" s="33" t="s">
        <v>182</v>
      </c>
      <c r="O11" s="32">
        <v>659257</v>
      </c>
      <c r="P11" s="32">
        <v>666381</v>
      </c>
      <c r="Q11" s="32">
        <v>671614</v>
      </c>
      <c r="R11" s="32">
        <v>677803</v>
      </c>
      <c r="S11" s="32">
        <v>681670</v>
      </c>
      <c r="T11" s="32">
        <v>689264</v>
      </c>
      <c r="U11" s="32">
        <v>693165</v>
      </c>
      <c r="V11" s="32">
        <v>694958</v>
      </c>
      <c r="W11" s="32">
        <v>697478</v>
      </c>
      <c r="X11" s="32">
        <v>701569</v>
      </c>
      <c r="Y11" s="32">
        <v>703201</v>
      </c>
      <c r="Z11" s="32">
        <v>705599</v>
      </c>
      <c r="AA11" s="4" t="s">
        <v>196</v>
      </c>
    </row>
    <row r="12" spans="1:27">
      <c r="A12" s="26"/>
      <c r="B12" s="21"/>
      <c r="C12" s="21"/>
      <c r="D12" s="110" t="s">
        <v>197</v>
      </c>
      <c r="E12" s="32" t="s">
        <v>98</v>
      </c>
      <c r="F12" s="26" t="s">
        <v>99</v>
      </c>
      <c r="G12" s="32" t="s">
        <v>198</v>
      </c>
      <c r="H12" s="32"/>
      <c r="I12" s="32"/>
      <c r="J12" s="22" t="s">
        <v>3158</v>
      </c>
      <c r="K12" s="23">
        <v>1</v>
      </c>
      <c r="L12" s="26" t="s">
        <v>199</v>
      </c>
      <c r="M12" s="33"/>
      <c r="N12" s="33" t="s">
        <v>200</v>
      </c>
      <c r="O12" s="32">
        <v>214271</v>
      </c>
      <c r="P12" s="32">
        <v>215097</v>
      </c>
      <c r="Q12" s="32">
        <v>215157</v>
      </c>
      <c r="R12" s="32">
        <v>215163</v>
      </c>
      <c r="S12" s="32">
        <v>215163</v>
      </c>
      <c r="T12" s="32">
        <v>215163</v>
      </c>
      <c r="U12" s="32">
        <v>215163</v>
      </c>
      <c r="V12" s="32">
        <v>215163</v>
      </c>
      <c r="W12" s="32">
        <v>215163</v>
      </c>
      <c r="X12" s="32">
        <v>215163</v>
      </c>
      <c r="Y12" s="32">
        <v>215163</v>
      </c>
      <c r="Z12" s="32">
        <v>215163</v>
      </c>
      <c r="AA12" s="4" t="s">
        <v>214</v>
      </c>
    </row>
    <row r="13" spans="1:27">
      <c r="A13" s="26"/>
      <c r="B13" s="21"/>
      <c r="C13" s="21"/>
      <c r="D13" s="110" t="s">
        <v>215</v>
      </c>
      <c r="E13" s="32" t="s">
        <v>98</v>
      </c>
      <c r="F13" s="26" t="s">
        <v>99</v>
      </c>
      <c r="G13" s="32" t="s">
        <v>216</v>
      </c>
      <c r="H13" s="32"/>
      <c r="I13" s="32"/>
      <c r="J13" s="22" t="s">
        <v>3158</v>
      </c>
      <c r="K13" s="23">
        <v>1</v>
      </c>
      <c r="L13" s="26" t="s">
        <v>3156</v>
      </c>
      <c r="M13" s="33"/>
      <c r="N13" s="33" t="s">
        <v>217</v>
      </c>
      <c r="O13" s="32">
        <v>56651</v>
      </c>
      <c r="P13" s="32">
        <v>63041</v>
      </c>
      <c r="Q13" s="32">
        <v>66936</v>
      </c>
      <c r="R13" s="32">
        <v>71093</v>
      </c>
      <c r="S13" s="32">
        <v>77159</v>
      </c>
      <c r="T13" s="32">
        <v>81276</v>
      </c>
      <c r="U13" s="32">
        <v>82959</v>
      </c>
      <c r="V13" s="32">
        <v>89868</v>
      </c>
      <c r="W13" s="32">
        <v>95492</v>
      </c>
      <c r="X13" s="32">
        <v>98945</v>
      </c>
      <c r="Y13" s="32">
        <v>103555</v>
      </c>
      <c r="Z13" s="32">
        <v>108516</v>
      </c>
      <c r="AA13" s="4" t="s">
        <v>231</v>
      </c>
    </row>
    <row r="14" spans="1:27">
      <c r="A14" s="26"/>
      <c r="B14" s="21"/>
      <c r="C14" s="21"/>
      <c r="D14" s="110" t="s">
        <v>232</v>
      </c>
      <c r="E14" s="32" t="s">
        <v>98</v>
      </c>
      <c r="F14" s="26" t="s">
        <v>99</v>
      </c>
      <c r="G14" s="32" t="s">
        <v>233</v>
      </c>
      <c r="H14" s="32"/>
      <c r="I14" s="32"/>
      <c r="J14" s="22" t="s">
        <v>3158</v>
      </c>
      <c r="K14" s="23">
        <v>1</v>
      </c>
      <c r="L14" s="26" t="s">
        <v>3156</v>
      </c>
      <c r="M14" s="33"/>
      <c r="N14" s="33" t="s">
        <v>234</v>
      </c>
      <c r="O14" s="32">
        <v>204969</v>
      </c>
      <c r="P14" s="32">
        <v>226654</v>
      </c>
      <c r="Q14" s="32">
        <v>233573</v>
      </c>
      <c r="R14" s="32">
        <v>239417</v>
      </c>
      <c r="S14" s="32">
        <v>246800</v>
      </c>
      <c r="T14" s="32">
        <v>251450</v>
      </c>
      <c r="U14" s="32">
        <v>253996</v>
      </c>
      <c r="V14" s="32">
        <v>263806</v>
      </c>
      <c r="W14" s="32">
        <v>268021</v>
      </c>
      <c r="X14" s="32">
        <v>272783</v>
      </c>
      <c r="Y14" s="32">
        <v>277166</v>
      </c>
      <c r="Z14" s="32">
        <v>281833</v>
      </c>
      <c r="AA14" s="4"/>
    </row>
    <row r="15" spans="1:27">
      <c r="A15" s="26">
        <v>32</v>
      </c>
      <c r="B15" s="21" t="s">
        <v>54</v>
      </c>
      <c r="C15" s="21"/>
      <c r="D15" s="110" t="s">
        <v>248</v>
      </c>
      <c r="E15" s="32" t="s">
        <v>249</v>
      </c>
      <c r="F15" s="26" t="s">
        <v>250</v>
      </c>
      <c r="G15" s="32" t="s">
        <v>251</v>
      </c>
      <c r="H15" s="32" t="s">
        <v>252</v>
      </c>
      <c r="I15" s="32"/>
      <c r="J15" s="22" t="s">
        <v>3158</v>
      </c>
      <c r="K15" s="23">
        <v>1</v>
      </c>
      <c r="L15" s="26" t="s">
        <v>3156</v>
      </c>
      <c r="M15" s="33"/>
      <c r="N15" s="33" t="s">
        <v>254</v>
      </c>
      <c r="O15" s="32">
        <v>158888</v>
      </c>
      <c r="P15" s="32">
        <v>163097</v>
      </c>
      <c r="Q15" s="32">
        <v>166825</v>
      </c>
      <c r="R15" s="32">
        <v>170035</v>
      </c>
      <c r="S15" s="32">
        <v>173804</v>
      </c>
      <c r="T15" s="32">
        <v>177694</v>
      </c>
      <c r="U15" s="32">
        <v>181817</v>
      </c>
      <c r="V15" s="32">
        <v>184863</v>
      </c>
      <c r="W15" s="32">
        <v>189644</v>
      </c>
      <c r="X15" s="32">
        <v>193843</v>
      </c>
      <c r="Y15" s="32">
        <v>196715</v>
      </c>
      <c r="Z15" s="32">
        <v>198659</v>
      </c>
      <c r="AA15" s="4" t="s">
        <v>268</v>
      </c>
    </row>
    <row r="16" spans="1:27">
      <c r="A16" s="26"/>
      <c r="B16" s="21"/>
      <c r="C16" s="21"/>
      <c r="D16" s="110" t="s">
        <v>269</v>
      </c>
      <c r="E16" s="32" t="s">
        <v>270</v>
      </c>
      <c r="F16" s="26" t="s">
        <v>271</v>
      </c>
      <c r="G16" s="32" t="s">
        <v>272</v>
      </c>
      <c r="H16" s="32"/>
      <c r="I16" s="32"/>
      <c r="J16" s="22" t="s">
        <v>3158</v>
      </c>
      <c r="K16" s="23">
        <v>1</v>
      </c>
      <c r="L16" s="26" t="s">
        <v>61</v>
      </c>
      <c r="M16" s="33"/>
      <c r="N16" s="33" t="s">
        <v>273</v>
      </c>
      <c r="O16" s="37">
        <v>92188</v>
      </c>
      <c r="P16" s="37">
        <v>99509</v>
      </c>
      <c r="Q16" s="37">
        <v>106151</v>
      </c>
      <c r="R16" s="37">
        <v>110302</v>
      </c>
      <c r="S16" s="37">
        <v>116746</v>
      </c>
      <c r="T16" s="37">
        <v>124751</v>
      </c>
      <c r="U16" s="37">
        <v>134503</v>
      </c>
      <c r="V16" s="37">
        <v>140405</v>
      </c>
      <c r="W16" s="37">
        <v>146077</v>
      </c>
      <c r="X16" s="37">
        <v>155588</v>
      </c>
      <c r="Y16" s="37">
        <v>165127</v>
      </c>
      <c r="Z16" s="37">
        <v>171330</v>
      </c>
      <c r="AA16" s="4" t="s">
        <v>287</v>
      </c>
    </row>
    <row r="17" spans="1:29">
      <c r="A17" s="26"/>
      <c r="B17" s="21"/>
      <c r="C17" s="21"/>
      <c r="D17" s="110" t="s">
        <v>288</v>
      </c>
      <c r="E17" s="32" t="s">
        <v>289</v>
      </c>
      <c r="F17" s="26" t="s">
        <v>290</v>
      </c>
      <c r="G17" s="32" t="s">
        <v>291</v>
      </c>
      <c r="H17" s="32"/>
      <c r="I17" s="32"/>
      <c r="J17" s="22" t="s">
        <v>3158</v>
      </c>
      <c r="K17" s="23">
        <v>1</v>
      </c>
      <c r="L17" s="26" t="s">
        <v>3156</v>
      </c>
      <c r="M17" s="33"/>
      <c r="N17" s="33" t="s">
        <v>292</v>
      </c>
      <c r="O17" s="32">
        <v>291109</v>
      </c>
      <c r="P17" s="32">
        <v>301109</v>
      </c>
      <c r="Q17" s="32">
        <v>301109</v>
      </c>
      <c r="R17" s="32">
        <v>311109</v>
      </c>
      <c r="S17" s="32">
        <v>316109</v>
      </c>
      <c r="T17" s="32">
        <v>316109</v>
      </c>
      <c r="U17" s="32">
        <v>316109</v>
      </c>
      <c r="V17" s="32">
        <v>316109</v>
      </c>
      <c r="W17" s="32">
        <v>300775</v>
      </c>
      <c r="X17" s="32">
        <v>303424</v>
      </c>
      <c r="Y17" s="32">
        <v>305469</v>
      </c>
      <c r="Z17" s="32">
        <v>308436</v>
      </c>
      <c r="AA17" s="39" t="s">
        <v>306</v>
      </c>
    </row>
    <row r="18" spans="1:29">
      <c r="A18" s="19"/>
      <c r="B18" s="20"/>
      <c r="C18" s="20"/>
      <c r="D18" s="110" t="s">
        <v>307</v>
      </c>
      <c r="E18" s="22" t="s">
        <v>308</v>
      </c>
      <c r="F18" s="23" t="s">
        <v>309</v>
      </c>
      <c r="G18" s="22" t="s">
        <v>310</v>
      </c>
      <c r="H18" s="22"/>
      <c r="I18" s="22"/>
      <c r="J18" s="22" t="s">
        <v>3158</v>
      </c>
      <c r="K18" s="23">
        <v>1</v>
      </c>
      <c r="L18" s="26" t="s">
        <v>61</v>
      </c>
      <c r="M18" s="24"/>
      <c r="N18" s="24" t="s">
        <v>311</v>
      </c>
      <c r="O18" s="32">
        <v>80262</v>
      </c>
      <c r="P18" s="32">
        <v>83324</v>
      </c>
      <c r="Q18" s="32">
        <v>23899</v>
      </c>
      <c r="R18" s="32">
        <v>27440</v>
      </c>
      <c r="S18" s="32">
        <v>41300</v>
      </c>
      <c r="T18" s="32">
        <v>1805</v>
      </c>
      <c r="U18" s="32">
        <v>5885</v>
      </c>
      <c r="V18" s="32">
        <v>11353</v>
      </c>
      <c r="W18" s="32">
        <v>16503</v>
      </c>
      <c r="X18" s="32">
        <v>20092</v>
      </c>
      <c r="Y18" s="32">
        <v>24226</v>
      </c>
      <c r="Z18" s="32">
        <v>27822</v>
      </c>
      <c r="AA18" s="42" t="s">
        <v>325</v>
      </c>
    </row>
    <row r="19" spans="1:29">
      <c r="A19" s="26"/>
      <c r="B19" s="21"/>
      <c r="C19" s="21"/>
      <c r="D19" s="110" t="s">
        <v>326</v>
      </c>
      <c r="E19" s="32" t="s">
        <v>327</v>
      </c>
      <c r="F19" s="26" t="s">
        <v>328</v>
      </c>
      <c r="G19" s="32" t="s">
        <v>329</v>
      </c>
      <c r="H19" s="32"/>
      <c r="I19" s="32"/>
      <c r="J19" s="32" t="s">
        <v>3160</v>
      </c>
      <c r="K19" s="23">
        <v>1</v>
      </c>
      <c r="L19" s="26" t="s">
        <v>330</v>
      </c>
      <c r="M19" s="33"/>
      <c r="N19" s="33" t="s">
        <v>331</v>
      </c>
      <c r="O19" s="32"/>
      <c r="P19" s="32"/>
      <c r="Q19" s="32">
        <v>1489</v>
      </c>
      <c r="R19" s="32">
        <v>3962</v>
      </c>
      <c r="S19" s="32">
        <v>9067</v>
      </c>
      <c r="T19" s="32">
        <v>14856</v>
      </c>
      <c r="U19" s="32">
        <v>20726</v>
      </c>
      <c r="V19" s="32">
        <v>26368</v>
      </c>
      <c r="W19" s="32">
        <v>31403</v>
      </c>
      <c r="X19" s="32">
        <v>38720</v>
      </c>
      <c r="Y19" s="32">
        <v>45679</v>
      </c>
      <c r="Z19" s="32">
        <v>49679</v>
      </c>
      <c r="AA19" s="42"/>
    </row>
    <row r="20" spans="1:29">
      <c r="A20" s="26"/>
      <c r="B20" s="21"/>
      <c r="C20" s="21"/>
      <c r="D20" s="110" t="s">
        <v>342</v>
      </c>
      <c r="E20" s="32" t="s">
        <v>327</v>
      </c>
      <c r="F20" s="26" t="s">
        <v>328</v>
      </c>
      <c r="G20" s="32" t="s">
        <v>329</v>
      </c>
      <c r="H20" s="32"/>
      <c r="I20" s="32"/>
      <c r="J20" s="32" t="s">
        <v>3160</v>
      </c>
      <c r="K20" s="23">
        <v>1</v>
      </c>
      <c r="L20" s="26" t="s">
        <v>330</v>
      </c>
      <c r="M20" s="33"/>
      <c r="N20" s="33" t="s">
        <v>343</v>
      </c>
      <c r="O20" s="32"/>
      <c r="P20" s="32">
        <v>2499</v>
      </c>
      <c r="Q20" s="32">
        <v>4519</v>
      </c>
      <c r="R20" s="32">
        <v>5764</v>
      </c>
      <c r="S20" s="32">
        <v>8170</v>
      </c>
      <c r="T20" s="32">
        <v>11273</v>
      </c>
      <c r="U20" s="32">
        <v>13421</v>
      </c>
      <c r="V20" s="32">
        <v>15872</v>
      </c>
      <c r="W20" s="32">
        <v>17536</v>
      </c>
      <c r="X20" s="32">
        <v>20100</v>
      </c>
      <c r="Y20" s="32">
        <v>21941</v>
      </c>
      <c r="Z20" s="32">
        <v>23141</v>
      </c>
      <c r="AA20" s="4"/>
      <c r="AC20" s="44"/>
    </row>
    <row r="21" spans="1:29">
      <c r="A21" s="26"/>
      <c r="B21" s="21"/>
      <c r="C21" s="21"/>
      <c r="D21" s="110" t="s">
        <v>355</v>
      </c>
      <c r="E21" s="32" t="s">
        <v>327</v>
      </c>
      <c r="F21" s="26" t="s">
        <v>328</v>
      </c>
      <c r="G21" s="32" t="s">
        <v>329</v>
      </c>
      <c r="H21" s="32"/>
      <c r="I21" s="32"/>
      <c r="J21" s="121" t="s">
        <v>3158</v>
      </c>
      <c r="K21" s="23">
        <v>1</v>
      </c>
      <c r="L21" s="26" t="s">
        <v>61</v>
      </c>
      <c r="M21" s="33"/>
      <c r="N21" s="33" t="s">
        <v>356</v>
      </c>
      <c r="O21" s="32">
        <v>30308</v>
      </c>
      <c r="P21" s="32">
        <v>31429</v>
      </c>
      <c r="Q21" s="32">
        <v>32018</v>
      </c>
      <c r="R21" s="32">
        <v>32396</v>
      </c>
      <c r="S21" s="32">
        <v>33512</v>
      </c>
      <c r="T21" s="32">
        <v>34088</v>
      </c>
      <c r="U21" s="32">
        <v>34739</v>
      </c>
      <c r="V21" s="32">
        <v>35099</v>
      </c>
      <c r="W21" s="32">
        <v>35111</v>
      </c>
      <c r="X21" s="32">
        <v>35112</v>
      </c>
      <c r="Y21" s="32">
        <v>35113</v>
      </c>
      <c r="Z21" s="32">
        <v>35113</v>
      </c>
      <c r="AA21" s="4" t="s">
        <v>370</v>
      </c>
    </row>
    <row r="22" spans="1:29">
      <c r="A22" s="26"/>
      <c r="B22" s="21"/>
      <c r="C22" s="21"/>
      <c r="D22" s="110" t="s">
        <v>371</v>
      </c>
      <c r="E22" s="32" t="s">
        <v>327</v>
      </c>
      <c r="F22" s="26" t="s">
        <v>328</v>
      </c>
      <c r="G22" s="32" t="s">
        <v>372</v>
      </c>
      <c r="H22" s="32"/>
      <c r="I22" s="32"/>
      <c r="J22" s="121" t="s">
        <v>3158</v>
      </c>
      <c r="K22" s="23">
        <v>1</v>
      </c>
      <c r="L22" s="26" t="s">
        <v>3156</v>
      </c>
      <c r="M22" s="33"/>
      <c r="N22" s="33" t="s">
        <v>373</v>
      </c>
      <c r="O22" s="32">
        <v>354886</v>
      </c>
      <c r="P22" s="32">
        <v>372185</v>
      </c>
      <c r="Q22" s="32">
        <v>385535</v>
      </c>
      <c r="R22" s="32">
        <v>398711</v>
      </c>
      <c r="S22" s="32">
        <v>417632</v>
      </c>
      <c r="T22" s="32">
        <v>433410</v>
      </c>
      <c r="U22" s="32">
        <v>449153</v>
      </c>
      <c r="V22" s="32">
        <v>463115</v>
      </c>
      <c r="W22" s="32">
        <v>476370</v>
      </c>
      <c r="X22" s="32">
        <v>494502</v>
      </c>
      <c r="Y22" s="32">
        <v>512956</v>
      </c>
      <c r="Z22" s="32">
        <v>526202</v>
      </c>
      <c r="AA22" s="42" t="s">
        <v>387</v>
      </c>
    </row>
    <row r="23" spans="1:29">
      <c r="A23" s="26"/>
      <c r="B23" s="21"/>
      <c r="C23" s="21"/>
      <c r="D23" s="110" t="s">
        <v>388</v>
      </c>
      <c r="E23" s="32" t="s">
        <v>327</v>
      </c>
      <c r="F23" s="26" t="s">
        <v>328</v>
      </c>
      <c r="G23" s="32" t="s">
        <v>389</v>
      </c>
      <c r="H23" s="32"/>
      <c r="I23" s="32"/>
      <c r="J23" s="121" t="s">
        <v>3158</v>
      </c>
      <c r="K23" s="23">
        <v>1</v>
      </c>
      <c r="L23" s="26" t="s">
        <v>3156</v>
      </c>
      <c r="M23" s="33"/>
      <c r="N23" s="33" t="s">
        <v>390</v>
      </c>
      <c r="O23" s="32"/>
      <c r="P23" s="32"/>
      <c r="Q23" s="32"/>
      <c r="R23" s="32"/>
      <c r="S23" s="32">
        <v>133678</v>
      </c>
      <c r="T23" s="32">
        <v>160305</v>
      </c>
      <c r="U23" s="32">
        <v>197185</v>
      </c>
      <c r="V23" s="32">
        <v>216644</v>
      </c>
      <c r="W23" s="32">
        <v>227570</v>
      </c>
      <c r="X23" s="32">
        <v>234902</v>
      </c>
      <c r="Y23" s="32">
        <v>257166</v>
      </c>
      <c r="Z23" s="32">
        <v>282921</v>
      </c>
      <c r="AA23" s="42" t="s">
        <v>398</v>
      </c>
    </row>
    <row r="24" spans="1:29">
      <c r="A24" s="26"/>
      <c r="B24" s="21"/>
      <c r="C24" s="21"/>
      <c r="D24" s="110" t="s">
        <v>399</v>
      </c>
      <c r="E24" s="32" t="s">
        <v>327</v>
      </c>
      <c r="F24" s="26" t="s">
        <v>328</v>
      </c>
      <c r="G24" s="32" t="s">
        <v>400</v>
      </c>
      <c r="H24" s="32" t="s">
        <v>401</v>
      </c>
      <c r="I24" s="32" t="s">
        <v>402</v>
      </c>
      <c r="J24" s="121" t="s">
        <v>3158</v>
      </c>
      <c r="K24" s="23">
        <v>1</v>
      </c>
      <c r="L24" s="26" t="s">
        <v>3156</v>
      </c>
      <c r="M24" s="33"/>
      <c r="N24" s="33" t="s">
        <v>403</v>
      </c>
      <c r="O24" s="32">
        <v>326151</v>
      </c>
      <c r="P24" s="32">
        <v>337608</v>
      </c>
      <c r="Q24" s="32">
        <v>354629</v>
      </c>
      <c r="R24" s="32">
        <v>376073</v>
      </c>
      <c r="S24" s="32">
        <v>404109</v>
      </c>
      <c r="T24" s="32">
        <v>424808</v>
      </c>
      <c r="U24" s="32">
        <v>438610</v>
      </c>
      <c r="V24" s="32">
        <v>460462</v>
      </c>
      <c r="W24" s="32">
        <v>481438</v>
      </c>
      <c r="X24" s="32">
        <v>493919</v>
      </c>
      <c r="Y24" s="32">
        <v>512736</v>
      </c>
      <c r="Z24" s="32">
        <v>530113</v>
      </c>
      <c r="AA24" s="42" t="s">
        <v>417</v>
      </c>
    </row>
    <row r="25" spans="1:29">
      <c r="A25" s="26"/>
      <c r="B25" s="21"/>
      <c r="C25" s="21"/>
      <c r="D25" s="110" t="s">
        <v>418</v>
      </c>
      <c r="E25" s="32" t="s">
        <v>327</v>
      </c>
      <c r="F25" s="26" t="s">
        <v>328</v>
      </c>
      <c r="G25" s="32" t="s">
        <v>419</v>
      </c>
      <c r="H25" s="32"/>
      <c r="I25" s="32"/>
      <c r="J25" s="121" t="s">
        <v>3158</v>
      </c>
      <c r="K25" s="23">
        <v>1</v>
      </c>
      <c r="L25" s="26" t="s">
        <v>61</v>
      </c>
      <c r="M25" s="33"/>
      <c r="N25" s="33" t="s">
        <v>420</v>
      </c>
      <c r="O25" s="32"/>
      <c r="P25" s="32"/>
      <c r="Q25" s="32"/>
      <c r="R25" s="32"/>
      <c r="S25" s="32"/>
      <c r="T25" s="32"/>
      <c r="U25" s="32"/>
      <c r="V25" s="32">
        <v>5163</v>
      </c>
      <c r="W25" s="32">
        <v>13862</v>
      </c>
      <c r="X25" s="32">
        <v>21670</v>
      </c>
      <c r="Y25" s="32">
        <v>32756</v>
      </c>
      <c r="Z25" s="32">
        <v>43072</v>
      </c>
      <c r="AA25" s="42" t="s">
        <v>426</v>
      </c>
    </row>
    <row r="26" spans="1:29">
      <c r="A26" s="26"/>
      <c r="B26" s="21"/>
      <c r="C26" s="21"/>
      <c r="D26" s="110" t="s">
        <v>427</v>
      </c>
      <c r="E26" s="32" t="s">
        <v>327</v>
      </c>
      <c r="F26" s="26" t="s">
        <v>328</v>
      </c>
      <c r="G26" s="32" t="s">
        <v>428</v>
      </c>
      <c r="H26" s="32"/>
      <c r="I26" s="32"/>
      <c r="J26" s="121" t="s">
        <v>3158</v>
      </c>
      <c r="K26" s="23">
        <v>1</v>
      </c>
      <c r="L26" s="26" t="s">
        <v>3156</v>
      </c>
      <c r="M26" s="33"/>
      <c r="N26" s="33" t="s">
        <v>429</v>
      </c>
      <c r="O26" s="32"/>
      <c r="P26" s="32"/>
      <c r="Q26" s="32"/>
      <c r="R26" s="32"/>
      <c r="S26" s="32">
        <v>48317</v>
      </c>
      <c r="T26" s="32">
        <v>86754</v>
      </c>
      <c r="U26" s="32">
        <v>101882</v>
      </c>
      <c r="V26" s="32">
        <v>113259</v>
      </c>
      <c r="W26" s="32">
        <v>132237</v>
      </c>
      <c r="X26" s="32">
        <v>149398</v>
      </c>
      <c r="Y26" s="32">
        <v>165344</v>
      </c>
      <c r="Z26" s="32">
        <v>174043</v>
      </c>
      <c r="AA26" s="42" t="s">
        <v>437</v>
      </c>
    </row>
    <row r="27" spans="1:29">
      <c r="A27" s="26"/>
      <c r="B27" s="21"/>
      <c r="C27" s="21"/>
      <c r="D27" s="110" t="s">
        <v>438</v>
      </c>
      <c r="E27" s="32" t="s">
        <v>439</v>
      </c>
      <c r="F27" s="26" t="s">
        <v>440</v>
      </c>
      <c r="G27" s="32" t="s">
        <v>441</v>
      </c>
      <c r="H27" s="32"/>
      <c r="I27" s="32"/>
      <c r="J27" s="22" t="s">
        <v>3159</v>
      </c>
      <c r="K27" s="23">
        <v>1</v>
      </c>
      <c r="L27" s="26" t="s">
        <v>38</v>
      </c>
      <c r="M27" s="33"/>
      <c r="N27" s="36" t="s">
        <v>442</v>
      </c>
      <c r="O27" s="32">
        <v>4683</v>
      </c>
      <c r="P27" s="32">
        <v>5417</v>
      </c>
      <c r="Q27" s="32">
        <v>6408</v>
      </c>
      <c r="R27" s="32">
        <v>7513</v>
      </c>
      <c r="S27" s="32">
        <v>9324</v>
      </c>
      <c r="T27" s="32">
        <v>10303</v>
      </c>
      <c r="U27" s="32">
        <v>11705</v>
      </c>
      <c r="V27" s="32">
        <v>12631</v>
      </c>
      <c r="W27" s="32">
        <v>13646</v>
      </c>
      <c r="X27" s="32">
        <v>14927</v>
      </c>
      <c r="Y27" s="32">
        <v>15663</v>
      </c>
      <c r="Z27" s="32">
        <v>16635</v>
      </c>
      <c r="AA27" s="4"/>
    </row>
    <row r="28" spans="1:29">
      <c r="A28" s="26"/>
      <c r="B28" s="21"/>
      <c r="C28" s="21"/>
      <c r="D28" s="110" t="s">
        <v>457</v>
      </c>
      <c r="E28" s="32" t="s">
        <v>439</v>
      </c>
      <c r="F28" s="26" t="s">
        <v>440</v>
      </c>
      <c r="G28" s="32" t="s">
        <v>458</v>
      </c>
      <c r="H28" s="32"/>
      <c r="I28" s="32"/>
      <c r="J28" s="121" t="s">
        <v>3158</v>
      </c>
      <c r="K28" s="23">
        <v>1</v>
      </c>
      <c r="L28" s="26" t="s">
        <v>61</v>
      </c>
      <c r="M28" s="33"/>
      <c r="N28" s="33" t="s">
        <v>459</v>
      </c>
      <c r="O28" s="32"/>
      <c r="P28" s="32"/>
      <c r="Q28" s="32"/>
      <c r="R28" s="32"/>
      <c r="S28" s="32"/>
      <c r="T28" s="32"/>
      <c r="U28" s="32"/>
      <c r="V28" s="32"/>
      <c r="W28" s="32">
        <v>116061</v>
      </c>
      <c r="X28" s="32">
        <v>116089</v>
      </c>
      <c r="Y28" s="32">
        <v>116117</v>
      </c>
      <c r="Z28" s="32">
        <v>116145</v>
      </c>
      <c r="AA28" s="4" t="s">
        <v>464</v>
      </c>
    </row>
    <row r="29" spans="1:29">
      <c r="A29" s="19"/>
      <c r="B29" s="20"/>
      <c r="C29" s="20"/>
      <c r="D29" s="110" t="s">
        <v>465</v>
      </c>
      <c r="E29" s="22" t="s">
        <v>466</v>
      </c>
      <c r="F29" s="23" t="s">
        <v>467</v>
      </c>
      <c r="G29" s="22" t="s">
        <v>468</v>
      </c>
      <c r="H29" s="22"/>
      <c r="I29" s="22"/>
      <c r="J29" s="22" t="s">
        <v>3159</v>
      </c>
      <c r="K29" s="23">
        <v>1</v>
      </c>
      <c r="L29" s="26" t="s">
        <v>38</v>
      </c>
      <c r="M29" s="24"/>
      <c r="N29" s="27" t="s">
        <v>469</v>
      </c>
      <c r="O29" s="32"/>
      <c r="P29" s="32">
        <v>664</v>
      </c>
      <c r="Q29" s="32">
        <v>2150</v>
      </c>
      <c r="R29" s="32">
        <v>2914</v>
      </c>
      <c r="S29" s="32">
        <v>4140</v>
      </c>
      <c r="T29" s="32">
        <v>5145</v>
      </c>
      <c r="U29" s="32">
        <v>5971</v>
      </c>
      <c r="V29" s="32">
        <v>9198</v>
      </c>
      <c r="W29" s="32">
        <v>10282</v>
      </c>
      <c r="X29" s="32">
        <v>11317</v>
      </c>
      <c r="Y29" s="32">
        <v>13080</v>
      </c>
      <c r="Z29" s="32">
        <v>14515</v>
      </c>
      <c r="AA29" s="39"/>
    </row>
    <row r="30" spans="1:29">
      <c r="A30" s="19"/>
      <c r="B30" s="20"/>
      <c r="C30" s="20"/>
      <c r="D30" s="110" t="s">
        <v>481</v>
      </c>
      <c r="E30" s="22" t="s">
        <v>482</v>
      </c>
      <c r="F30" s="23" t="s">
        <v>483</v>
      </c>
      <c r="G30" s="22" t="s">
        <v>484</v>
      </c>
      <c r="H30" s="22"/>
      <c r="I30" s="22"/>
      <c r="J30" s="121" t="s">
        <v>3158</v>
      </c>
      <c r="K30" s="23">
        <v>1</v>
      </c>
      <c r="L30" s="26" t="s">
        <v>3156</v>
      </c>
      <c r="M30" s="24"/>
      <c r="N30" s="24" t="s">
        <v>485</v>
      </c>
      <c r="O30" s="32">
        <v>215370</v>
      </c>
      <c r="P30" s="32">
        <v>215370</v>
      </c>
      <c r="Q30" s="32">
        <v>217620</v>
      </c>
      <c r="R30" s="32">
        <v>222845</v>
      </c>
      <c r="S30" s="32">
        <v>225059</v>
      </c>
      <c r="T30" s="32">
        <v>227328</v>
      </c>
      <c r="U30" s="32">
        <v>230049</v>
      </c>
      <c r="V30" s="32">
        <v>231325</v>
      </c>
      <c r="W30" s="32">
        <v>234016</v>
      </c>
      <c r="X30" s="32">
        <v>235951</v>
      </c>
      <c r="Y30" s="32">
        <v>237977</v>
      </c>
      <c r="Z30" s="32">
        <v>240540</v>
      </c>
      <c r="AA30" s="4" t="s">
        <v>499</v>
      </c>
    </row>
    <row r="31" spans="1:29">
      <c r="A31" s="26"/>
      <c r="B31" s="21"/>
      <c r="C31" s="21"/>
      <c r="D31" s="110" t="s">
        <v>500</v>
      </c>
      <c r="E31" s="32" t="s">
        <v>501</v>
      </c>
      <c r="F31" s="26" t="s">
        <v>502</v>
      </c>
      <c r="G31" s="32" t="s">
        <v>503</v>
      </c>
      <c r="H31" s="32"/>
      <c r="I31" s="32"/>
      <c r="J31" s="22" t="s">
        <v>3159</v>
      </c>
      <c r="K31" s="23">
        <v>1</v>
      </c>
      <c r="L31" s="26" t="s">
        <v>61</v>
      </c>
      <c r="M31" s="33"/>
      <c r="N31" s="33" t="s">
        <v>504</v>
      </c>
      <c r="O31" s="32">
        <v>12362</v>
      </c>
      <c r="P31" s="32">
        <v>13501</v>
      </c>
      <c r="Q31" s="32">
        <v>14403</v>
      </c>
      <c r="R31" s="32">
        <v>15484</v>
      </c>
      <c r="S31" s="32">
        <v>16318</v>
      </c>
      <c r="T31" s="32">
        <v>17977</v>
      </c>
      <c r="U31" s="32">
        <v>19412</v>
      </c>
      <c r="V31" s="32">
        <v>20321</v>
      </c>
      <c r="W31" s="32">
        <v>21298</v>
      </c>
      <c r="X31" s="32">
        <v>22222</v>
      </c>
      <c r="Y31" s="32">
        <v>22839</v>
      </c>
      <c r="Z31" s="32">
        <v>23565</v>
      </c>
      <c r="AA31" s="4"/>
    </row>
    <row r="32" spans="1:29">
      <c r="A32" s="26"/>
      <c r="B32" s="21"/>
      <c r="C32" s="21"/>
      <c r="D32" s="110" t="s">
        <v>518</v>
      </c>
      <c r="E32" s="32" t="s">
        <v>519</v>
      </c>
      <c r="F32" s="26" t="s">
        <v>520</v>
      </c>
      <c r="G32" s="32" t="s">
        <v>521</v>
      </c>
      <c r="H32" s="32"/>
      <c r="I32" s="32"/>
      <c r="J32" s="32" t="s">
        <v>2605</v>
      </c>
      <c r="K32" s="23">
        <v>1</v>
      </c>
      <c r="L32" s="26" t="s">
        <v>3167</v>
      </c>
      <c r="M32" s="33"/>
      <c r="N32" s="33" t="s">
        <v>522</v>
      </c>
      <c r="O32" s="37">
        <v>16067</v>
      </c>
      <c r="P32" s="37">
        <v>16924</v>
      </c>
      <c r="Q32" s="37">
        <v>17786</v>
      </c>
      <c r="R32" s="37">
        <v>19148</v>
      </c>
      <c r="S32" s="37">
        <v>19723</v>
      </c>
      <c r="T32" s="37">
        <v>20717</v>
      </c>
      <c r="U32" s="37">
        <v>22445</v>
      </c>
      <c r="V32" s="37">
        <v>23572</v>
      </c>
      <c r="W32" s="37">
        <v>25143</v>
      </c>
      <c r="X32" s="37">
        <v>26296</v>
      </c>
      <c r="Y32" s="37">
        <v>27396</v>
      </c>
      <c r="Z32" s="37">
        <v>28398</v>
      </c>
      <c r="AA32" s="4" t="s">
        <v>537</v>
      </c>
    </row>
    <row r="33" spans="1:27">
      <c r="A33" s="26"/>
      <c r="B33" s="21"/>
      <c r="C33" s="21"/>
      <c r="D33" s="110" t="s">
        <v>538</v>
      </c>
      <c r="E33" s="32" t="s">
        <v>539</v>
      </c>
      <c r="F33" s="26" t="s">
        <v>540</v>
      </c>
      <c r="G33" s="32" t="s">
        <v>541</v>
      </c>
      <c r="H33" s="32"/>
      <c r="I33" s="32"/>
      <c r="J33" s="121" t="s">
        <v>3158</v>
      </c>
      <c r="K33" s="23">
        <v>1</v>
      </c>
      <c r="L33" s="26" t="s">
        <v>61</v>
      </c>
      <c r="M33" s="33"/>
      <c r="N33" s="33" t="s">
        <v>542</v>
      </c>
      <c r="O33" s="32">
        <v>3058</v>
      </c>
      <c r="P33" s="32">
        <v>6075</v>
      </c>
      <c r="Q33" s="32">
        <v>8572</v>
      </c>
      <c r="R33" s="32">
        <v>10194</v>
      </c>
      <c r="S33" s="32">
        <v>12055</v>
      </c>
      <c r="T33" s="32">
        <v>13677</v>
      </c>
      <c r="U33" s="32">
        <v>15189</v>
      </c>
      <c r="V33" s="32">
        <v>16905</v>
      </c>
      <c r="W33" s="32">
        <v>18775</v>
      </c>
      <c r="X33" s="32">
        <v>19889</v>
      </c>
      <c r="Y33" s="32">
        <v>21759</v>
      </c>
      <c r="Z33" s="32">
        <v>22704</v>
      </c>
      <c r="AA33" s="48" t="s">
        <v>557</v>
      </c>
    </row>
    <row r="34" spans="1:27">
      <c r="A34" s="26"/>
      <c r="B34" s="21"/>
      <c r="C34" s="21"/>
      <c r="D34" s="110" t="s">
        <v>558</v>
      </c>
      <c r="E34" s="32" t="s">
        <v>559</v>
      </c>
      <c r="F34" s="26" t="s">
        <v>540</v>
      </c>
      <c r="G34" s="32" t="s">
        <v>560</v>
      </c>
      <c r="H34" s="32"/>
      <c r="I34" s="32"/>
      <c r="J34" s="121" t="s">
        <v>3158</v>
      </c>
      <c r="K34" s="23">
        <v>1</v>
      </c>
      <c r="L34" s="26" t="s">
        <v>61</v>
      </c>
      <c r="M34" s="33"/>
      <c r="N34" s="33" t="s">
        <v>561</v>
      </c>
      <c r="O34" s="32">
        <v>37985</v>
      </c>
      <c r="P34" s="32">
        <v>41512</v>
      </c>
      <c r="Q34" s="32">
        <v>47917</v>
      </c>
      <c r="R34" s="32">
        <v>50441</v>
      </c>
      <c r="S34" s="32">
        <v>54044</v>
      </c>
      <c r="T34" s="32">
        <v>58728</v>
      </c>
      <c r="U34" s="32">
        <v>62153</v>
      </c>
      <c r="V34" s="32">
        <v>64116</v>
      </c>
      <c r="W34" s="32">
        <v>68415</v>
      </c>
      <c r="X34" s="32">
        <v>70737</v>
      </c>
      <c r="Y34" s="32">
        <v>73297</v>
      </c>
      <c r="Z34" s="32">
        <v>76642</v>
      </c>
      <c r="AA34" s="4" t="s">
        <v>575</v>
      </c>
    </row>
    <row r="35" spans="1:27">
      <c r="A35" s="26">
        <v>95</v>
      </c>
      <c r="B35" s="21" t="s">
        <v>576</v>
      </c>
      <c r="C35" s="21"/>
      <c r="D35" s="110" t="s">
        <v>577</v>
      </c>
      <c r="E35" s="32" t="s">
        <v>539</v>
      </c>
      <c r="F35" s="26" t="s">
        <v>540</v>
      </c>
      <c r="G35" s="32" t="s">
        <v>578</v>
      </c>
      <c r="H35" s="32" t="s">
        <v>579</v>
      </c>
      <c r="I35" s="32"/>
      <c r="J35" s="121" t="s">
        <v>3158</v>
      </c>
      <c r="K35" s="23">
        <v>1</v>
      </c>
      <c r="L35" s="26" t="s">
        <v>199</v>
      </c>
      <c r="M35" s="33"/>
      <c r="N35" s="33" t="s">
        <v>580</v>
      </c>
      <c r="O35" s="32">
        <v>43968</v>
      </c>
      <c r="P35" s="32">
        <v>44128</v>
      </c>
      <c r="Q35" s="32">
        <v>44410</v>
      </c>
      <c r="R35" s="32">
        <v>44516</v>
      </c>
      <c r="S35" s="32">
        <v>44549</v>
      </c>
      <c r="T35" s="32">
        <v>44756</v>
      </c>
      <c r="U35" s="32">
        <v>44844</v>
      </c>
      <c r="V35" s="32">
        <v>44929</v>
      </c>
      <c r="W35" s="32">
        <v>44975</v>
      </c>
      <c r="X35" s="32">
        <v>45053</v>
      </c>
      <c r="Y35" s="32">
        <v>45181</v>
      </c>
      <c r="Z35" s="32">
        <v>45214</v>
      </c>
      <c r="AA35" s="4"/>
    </row>
    <row r="36" spans="1:27" s="55" customFormat="1">
      <c r="A36" s="49"/>
      <c r="B36" s="50"/>
      <c r="C36" s="50"/>
      <c r="D36" s="110" t="s">
        <v>595</v>
      </c>
      <c r="E36" s="51" t="s">
        <v>596</v>
      </c>
      <c r="F36" s="49" t="s">
        <v>540</v>
      </c>
      <c r="G36" s="51" t="s">
        <v>597</v>
      </c>
      <c r="H36" s="51" t="s">
        <v>596</v>
      </c>
      <c r="I36" s="49" t="s">
        <v>598</v>
      </c>
      <c r="J36" s="121" t="s">
        <v>3158</v>
      </c>
      <c r="K36" s="23">
        <v>1</v>
      </c>
      <c r="L36" s="49" t="s">
        <v>599</v>
      </c>
      <c r="M36" s="52"/>
      <c r="N36" s="52" t="s">
        <v>600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4" t="s">
        <v>602</v>
      </c>
    </row>
    <row r="37" spans="1:27" s="57" customFormat="1">
      <c r="A37" s="23"/>
      <c r="B37" s="56"/>
      <c r="C37" s="56"/>
      <c r="D37" s="110" t="s">
        <v>603</v>
      </c>
      <c r="E37" s="32" t="s">
        <v>559</v>
      </c>
      <c r="F37" s="26" t="s">
        <v>540</v>
      </c>
      <c r="G37" s="32" t="s">
        <v>604</v>
      </c>
      <c r="H37" s="22"/>
      <c r="I37" s="23"/>
      <c r="J37" s="121" t="s">
        <v>3158</v>
      </c>
      <c r="K37" s="23">
        <v>1</v>
      </c>
      <c r="L37" s="26" t="s">
        <v>61</v>
      </c>
      <c r="M37" s="24"/>
      <c r="N37" s="24" t="s">
        <v>605</v>
      </c>
      <c r="O37" s="22">
        <v>63767</v>
      </c>
      <c r="P37" s="22">
        <v>67483</v>
      </c>
      <c r="Q37" s="22">
        <v>71882</v>
      </c>
      <c r="R37" s="22">
        <v>74738</v>
      </c>
      <c r="S37" s="22">
        <v>79238</v>
      </c>
      <c r="T37" s="22">
        <v>83718</v>
      </c>
      <c r="U37" s="22">
        <v>87189</v>
      </c>
      <c r="V37" s="22">
        <v>90351</v>
      </c>
      <c r="W37" s="22">
        <v>44119</v>
      </c>
      <c r="X37" s="22">
        <v>47401</v>
      </c>
      <c r="Y37" s="22">
        <v>51038</v>
      </c>
      <c r="Z37" s="22">
        <v>53676</v>
      </c>
      <c r="AA37" s="39" t="s">
        <v>620</v>
      </c>
    </row>
    <row r="38" spans="1:27">
      <c r="A38" s="26"/>
      <c r="B38" s="21"/>
      <c r="C38" s="21"/>
      <c r="D38" s="110" t="s">
        <v>621</v>
      </c>
      <c r="E38" s="32" t="s">
        <v>596</v>
      </c>
      <c r="F38" s="26" t="s">
        <v>540</v>
      </c>
      <c r="G38" s="32" t="s">
        <v>622</v>
      </c>
      <c r="H38" s="32"/>
      <c r="I38" s="26"/>
      <c r="J38" s="121" t="s">
        <v>3158</v>
      </c>
      <c r="K38" s="23">
        <v>1</v>
      </c>
      <c r="L38" s="26" t="s">
        <v>38</v>
      </c>
      <c r="M38" s="33"/>
      <c r="N38" s="36" t="s">
        <v>623</v>
      </c>
      <c r="O38" s="32">
        <v>9901</v>
      </c>
      <c r="P38" s="32">
        <v>11193</v>
      </c>
      <c r="Q38" s="32">
        <v>13395</v>
      </c>
      <c r="R38" s="32">
        <v>15015</v>
      </c>
      <c r="S38" s="32">
        <v>15980</v>
      </c>
      <c r="T38" s="32">
        <v>17370</v>
      </c>
      <c r="U38" s="32">
        <v>18075</v>
      </c>
      <c r="V38" s="32">
        <v>18812</v>
      </c>
      <c r="W38" s="32">
        <v>20067</v>
      </c>
      <c r="X38" s="32">
        <v>20492</v>
      </c>
      <c r="Y38" s="32">
        <v>21488</v>
      </c>
      <c r="Z38" s="32">
        <v>22264</v>
      </c>
      <c r="AA38" s="4"/>
    </row>
    <row r="39" spans="1:27" s="57" customFormat="1">
      <c r="A39" s="23"/>
      <c r="B39" s="56"/>
      <c r="C39" s="56"/>
      <c r="D39" s="110" t="s">
        <v>637</v>
      </c>
      <c r="E39" s="22" t="s">
        <v>559</v>
      </c>
      <c r="F39" s="23" t="s">
        <v>540</v>
      </c>
      <c r="G39" s="22" t="s">
        <v>638</v>
      </c>
      <c r="H39" s="22"/>
      <c r="I39" s="22"/>
      <c r="J39" s="121" t="s">
        <v>3158</v>
      </c>
      <c r="K39" s="23">
        <v>1</v>
      </c>
      <c r="L39" s="26" t="s">
        <v>61</v>
      </c>
      <c r="M39" s="24"/>
      <c r="N39" s="24" t="s">
        <v>639</v>
      </c>
      <c r="O39" s="22">
        <v>43568</v>
      </c>
      <c r="P39" s="22">
        <v>45504</v>
      </c>
      <c r="Q39" s="22">
        <v>47835</v>
      </c>
      <c r="R39" s="22">
        <v>48791</v>
      </c>
      <c r="S39" s="22">
        <v>50307</v>
      </c>
      <c r="T39" s="22">
        <v>52251</v>
      </c>
      <c r="U39" s="22">
        <v>53782</v>
      </c>
      <c r="V39" s="22">
        <v>54620</v>
      </c>
      <c r="W39" s="22">
        <v>56561</v>
      </c>
      <c r="X39" s="22">
        <v>57492</v>
      </c>
      <c r="Y39" s="22">
        <v>59090</v>
      </c>
      <c r="Z39" s="22">
        <v>60224</v>
      </c>
      <c r="AA39" s="39" t="s">
        <v>653</v>
      </c>
    </row>
    <row r="40" spans="1:27">
      <c r="A40" s="26"/>
      <c r="B40" s="21"/>
      <c r="C40" s="21"/>
      <c r="D40" s="110"/>
      <c r="E40" s="32" t="s">
        <v>559</v>
      </c>
      <c r="F40" s="26" t="s">
        <v>540</v>
      </c>
      <c r="G40" s="32" t="s">
        <v>654</v>
      </c>
      <c r="H40" s="32"/>
      <c r="I40" s="32"/>
      <c r="J40" s="121" t="s">
        <v>3158</v>
      </c>
      <c r="K40" s="23">
        <v>1</v>
      </c>
      <c r="L40" s="26" t="s">
        <v>61</v>
      </c>
      <c r="M40" s="33"/>
      <c r="N40" s="33" t="s">
        <v>655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210094</v>
      </c>
      <c r="Z40" s="32">
        <v>211402</v>
      </c>
      <c r="AA40" s="4" t="s">
        <v>658</v>
      </c>
    </row>
    <row r="41" spans="1:27" s="64" customFormat="1">
      <c r="A41" s="58"/>
      <c r="B41" s="59"/>
      <c r="C41" s="59"/>
      <c r="D41" s="110" t="s">
        <v>659</v>
      </c>
      <c r="E41" s="60" t="s">
        <v>539</v>
      </c>
      <c r="F41" s="58" t="s">
        <v>540</v>
      </c>
      <c r="G41" s="60" t="s">
        <v>660</v>
      </c>
      <c r="H41" s="60"/>
      <c r="I41" s="60"/>
      <c r="J41" s="124" t="s">
        <v>3158</v>
      </c>
      <c r="K41" s="23">
        <v>1</v>
      </c>
      <c r="L41" s="123" t="s">
        <v>61</v>
      </c>
      <c r="M41" s="61"/>
      <c r="N41" s="61" t="s">
        <v>661</v>
      </c>
      <c r="O41" s="60">
        <v>66298</v>
      </c>
      <c r="P41" s="60">
        <v>67953</v>
      </c>
      <c r="Q41" s="60">
        <v>70381</v>
      </c>
      <c r="R41" s="60">
        <v>71647</v>
      </c>
      <c r="S41" s="60">
        <v>73513</v>
      </c>
      <c r="T41" s="60">
        <v>75441</v>
      </c>
      <c r="U41" s="60">
        <v>76597</v>
      </c>
      <c r="V41" s="60">
        <v>77813</v>
      </c>
      <c r="W41" s="60">
        <v>79287</v>
      </c>
      <c r="X41" s="60">
        <v>80431</v>
      </c>
      <c r="Y41" s="60">
        <v>82113</v>
      </c>
      <c r="Z41" s="60">
        <v>83174</v>
      </c>
      <c r="AA41" s="63" t="s">
        <v>676</v>
      </c>
    </row>
    <row r="42" spans="1:27">
      <c r="A42" s="26"/>
      <c r="B42" s="21"/>
      <c r="C42" s="21"/>
      <c r="D42" s="110" t="s">
        <v>677</v>
      </c>
      <c r="E42" s="32" t="s">
        <v>539</v>
      </c>
      <c r="F42" s="26" t="s">
        <v>540</v>
      </c>
      <c r="G42" s="32" t="s">
        <v>660</v>
      </c>
      <c r="H42" s="32"/>
      <c r="I42" s="32"/>
      <c r="J42" s="32" t="s">
        <v>3160</v>
      </c>
      <c r="K42" s="23">
        <v>1</v>
      </c>
      <c r="L42" s="26" t="s">
        <v>678</v>
      </c>
      <c r="M42" s="33"/>
      <c r="N42" s="33" t="s">
        <v>679</v>
      </c>
      <c r="O42" s="32">
        <v>29038</v>
      </c>
      <c r="P42" s="32">
        <v>32457</v>
      </c>
      <c r="Q42" s="32">
        <v>35075</v>
      </c>
      <c r="R42" s="32">
        <v>37169</v>
      </c>
      <c r="S42" s="32">
        <v>39617</v>
      </c>
      <c r="T42" s="32">
        <v>42356</v>
      </c>
      <c r="U42" s="32">
        <v>44318</v>
      </c>
      <c r="V42" s="32">
        <v>46571</v>
      </c>
      <c r="W42" s="32">
        <v>49320</v>
      </c>
      <c r="X42" s="32">
        <v>51286</v>
      </c>
      <c r="Y42" s="32">
        <v>53923</v>
      </c>
      <c r="Z42" s="32">
        <v>55411</v>
      </c>
      <c r="AA42" s="4"/>
    </row>
    <row r="43" spans="1:27">
      <c r="A43" s="26">
        <v>101</v>
      </c>
      <c r="B43" s="21" t="s">
        <v>576</v>
      </c>
      <c r="C43" s="21" t="s">
        <v>693</v>
      </c>
      <c r="D43" s="110" t="s">
        <v>694</v>
      </c>
      <c r="E43" s="32" t="s">
        <v>559</v>
      </c>
      <c r="F43" s="26" t="s">
        <v>540</v>
      </c>
      <c r="G43" s="32" t="s">
        <v>695</v>
      </c>
      <c r="H43" s="32"/>
      <c r="I43" s="32"/>
      <c r="J43" s="121" t="s">
        <v>3158</v>
      </c>
      <c r="K43" s="23">
        <v>1</v>
      </c>
      <c r="L43" s="26" t="s">
        <v>3156</v>
      </c>
      <c r="M43" s="33"/>
      <c r="N43" s="33" t="s">
        <v>696</v>
      </c>
      <c r="O43" s="32">
        <v>798851</v>
      </c>
      <c r="P43" s="32">
        <v>810666</v>
      </c>
      <c r="Q43" s="32">
        <v>820729</v>
      </c>
      <c r="R43" s="32">
        <v>827400</v>
      </c>
      <c r="S43" s="32">
        <v>835972</v>
      </c>
      <c r="T43" s="32">
        <v>841332</v>
      </c>
      <c r="U43" s="32">
        <v>850277</v>
      </c>
      <c r="V43" s="32">
        <v>857115</v>
      </c>
      <c r="W43" s="32">
        <v>866316</v>
      </c>
      <c r="X43" s="32">
        <v>873682</v>
      </c>
      <c r="Y43" s="32">
        <v>878154</v>
      </c>
      <c r="Z43" s="32">
        <v>889048</v>
      </c>
      <c r="AA43" s="4"/>
    </row>
    <row r="44" spans="1:27">
      <c r="A44" s="26"/>
      <c r="B44" s="21"/>
      <c r="C44" s="21"/>
      <c r="D44" s="110" t="s">
        <v>710</v>
      </c>
      <c r="E44" s="32" t="s">
        <v>559</v>
      </c>
      <c r="F44" s="26" t="s">
        <v>540</v>
      </c>
      <c r="G44" s="32" t="s">
        <v>711</v>
      </c>
      <c r="H44" s="32"/>
      <c r="I44" s="32"/>
      <c r="J44" s="121" t="s">
        <v>3158</v>
      </c>
      <c r="K44" s="23">
        <v>1</v>
      </c>
      <c r="L44" s="26" t="s">
        <v>61</v>
      </c>
      <c r="M44" s="33"/>
      <c r="N44" s="33" t="s">
        <v>712</v>
      </c>
      <c r="O44" s="32">
        <v>22248</v>
      </c>
      <c r="P44" s="32">
        <v>25347</v>
      </c>
      <c r="Q44" s="32">
        <v>28685</v>
      </c>
      <c r="R44" s="32">
        <v>29958</v>
      </c>
      <c r="S44" s="32">
        <v>31563</v>
      </c>
      <c r="T44" s="32">
        <v>33246</v>
      </c>
      <c r="U44" s="32">
        <v>34340</v>
      </c>
      <c r="V44" s="32">
        <v>35217</v>
      </c>
      <c r="W44" s="32">
        <v>36348</v>
      </c>
      <c r="X44" s="32">
        <v>37674</v>
      </c>
      <c r="Y44" s="32">
        <v>38436</v>
      </c>
      <c r="Z44" s="32">
        <v>39436</v>
      </c>
      <c r="AA44" s="4"/>
    </row>
    <row r="45" spans="1:27">
      <c r="A45" s="26"/>
      <c r="B45" s="21"/>
      <c r="C45" s="21"/>
      <c r="D45" s="110" t="s">
        <v>726</v>
      </c>
      <c r="E45" s="32" t="s">
        <v>559</v>
      </c>
      <c r="F45" s="26" t="s">
        <v>540</v>
      </c>
      <c r="G45" s="32" t="s">
        <v>727</v>
      </c>
      <c r="H45" s="32"/>
      <c r="I45" s="32"/>
      <c r="J45" s="121" t="s">
        <v>3158</v>
      </c>
      <c r="K45" s="23">
        <v>1</v>
      </c>
      <c r="L45" s="26" t="s">
        <v>728</v>
      </c>
      <c r="M45" s="33"/>
      <c r="N45" s="33" t="s">
        <v>729</v>
      </c>
      <c r="O45" s="32"/>
      <c r="P45" s="32">
        <v>3373</v>
      </c>
      <c r="Q45" s="32">
        <v>8347</v>
      </c>
      <c r="R45" s="32">
        <v>10319</v>
      </c>
      <c r="S45" s="32">
        <v>13515</v>
      </c>
      <c r="T45" s="32">
        <v>16280</v>
      </c>
      <c r="U45" s="32">
        <v>18308</v>
      </c>
      <c r="V45" s="32">
        <v>20781</v>
      </c>
      <c r="W45" s="32">
        <v>22880</v>
      </c>
      <c r="X45" s="32">
        <v>24497</v>
      </c>
      <c r="Y45" s="32">
        <v>27072</v>
      </c>
      <c r="Z45" s="32">
        <v>28290</v>
      </c>
      <c r="AA45" s="4"/>
    </row>
    <row r="46" spans="1:27">
      <c r="A46" s="26"/>
      <c r="B46" s="21"/>
      <c r="C46" s="21"/>
      <c r="D46" s="110" t="s">
        <v>740</v>
      </c>
      <c r="E46" s="32" t="s">
        <v>559</v>
      </c>
      <c r="F46" s="26" t="s">
        <v>540</v>
      </c>
      <c r="G46" s="32" t="s">
        <v>741</v>
      </c>
      <c r="H46" s="32"/>
      <c r="I46" s="32"/>
      <c r="J46" s="121" t="s">
        <v>3158</v>
      </c>
      <c r="K46" s="23">
        <v>1</v>
      </c>
      <c r="L46" s="26" t="s">
        <v>61</v>
      </c>
      <c r="M46" s="33"/>
      <c r="N46" s="33" t="s">
        <v>742</v>
      </c>
      <c r="O46" s="32"/>
      <c r="P46" s="32"/>
      <c r="Q46" s="32"/>
      <c r="R46" s="32"/>
      <c r="S46" s="32"/>
      <c r="T46" s="32">
        <v>191223</v>
      </c>
      <c r="U46" s="32">
        <v>192406</v>
      </c>
      <c r="V46" s="32">
        <v>193624</v>
      </c>
      <c r="W46" s="32">
        <v>194848</v>
      </c>
      <c r="X46" s="32">
        <v>195998</v>
      </c>
      <c r="Y46" s="32">
        <v>197226</v>
      </c>
      <c r="Z46" s="32">
        <v>198143</v>
      </c>
      <c r="AA46" s="4" t="s">
        <v>750</v>
      </c>
    </row>
    <row r="47" spans="1:27">
      <c r="A47" s="26"/>
      <c r="B47" s="21"/>
      <c r="C47" s="21"/>
      <c r="D47" s="110" t="s">
        <v>751</v>
      </c>
      <c r="E47" s="32" t="s">
        <v>559</v>
      </c>
      <c r="F47" s="26" t="s">
        <v>540</v>
      </c>
      <c r="G47" s="32" t="s">
        <v>752</v>
      </c>
      <c r="H47" s="32"/>
      <c r="I47" s="32"/>
      <c r="J47" s="121" t="s">
        <v>3158</v>
      </c>
      <c r="K47" s="23">
        <v>1</v>
      </c>
      <c r="L47" s="26" t="s">
        <v>61</v>
      </c>
      <c r="M47" s="33"/>
      <c r="N47" s="33" t="s">
        <v>753</v>
      </c>
      <c r="O47" s="32">
        <v>13837</v>
      </c>
      <c r="P47" s="32">
        <v>21855</v>
      </c>
      <c r="Q47" s="32">
        <v>25346</v>
      </c>
      <c r="R47" s="32">
        <v>28207</v>
      </c>
      <c r="S47" s="32">
        <v>31866</v>
      </c>
      <c r="T47" s="32">
        <v>33820</v>
      </c>
      <c r="U47" s="32">
        <v>36358</v>
      </c>
      <c r="V47" s="32">
        <v>38697</v>
      </c>
      <c r="W47" s="32">
        <v>42117</v>
      </c>
      <c r="X47" s="32">
        <v>44209</v>
      </c>
      <c r="Y47" s="32">
        <v>47051</v>
      </c>
      <c r="Z47" s="32">
        <v>48547</v>
      </c>
      <c r="AA47" s="4" t="s">
        <v>767</v>
      </c>
    </row>
    <row r="48" spans="1:27">
      <c r="A48" s="26"/>
      <c r="B48" s="21"/>
      <c r="C48" s="21"/>
      <c r="D48" s="110" t="s">
        <v>768</v>
      </c>
      <c r="E48" s="32" t="s">
        <v>769</v>
      </c>
      <c r="F48" s="26" t="s">
        <v>540</v>
      </c>
      <c r="G48" s="32" t="s">
        <v>770</v>
      </c>
      <c r="H48" s="32"/>
      <c r="I48" s="32"/>
      <c r="J48" s="121" t="s">
        <v>3158</v>
      </c>
      <c r="K48" s="23">
        <v>1</v>
      </c>
      <c r="L48" s="26" t="s">
        <v>61</v>
      </c>
      <c r="M48" s="33"/>
      <c r="N48" s="33" t="s">
        <v>771</v>
      </c>
      <c r="O48" s="32">
        <v>56613</v>
      </c>
      <c r="P48" s="32">
        <v>58912</v>
      </c>
      <c r="Q48" s="32">
        <v>61339</v>
      </c>
      <c r="R48" s="32">
        <v>63219</v>
      </c>
      <c r="S48" s="32">
        <v>64828</v>
      </c>
      <c r="T48" s="32">
        <v>66854</v>
      </c>
      <c r="U48" s="32">
        <v>68254</v>
      </c>
      <c r="V48" s="32">
        <v>69556</v>
      </c>
      <c r="W48" s="32">
        <v>71440</v>
      </c>
      <c r="X48" s="32">
        <v>72390</v>
      </c>
      <c r="Y48" s="32">
        <v>73664</v>
      </c>
      <c r="Z48" s="32">
        <v>74882</v>
      </c>
      <c r="AA48" s="4" t="s">
        <v>785</v>
      </c>
    </row>
    <row r="49" spans="1:27">
      <c r="A49" s="26">
        <v>108</v>
      </c>
      <c r="B49" s="21" t="s">
        <v>576</v>
      </c>
      <c r="C49" s="21" t="s">
        <v>693</v>
      </c>
      <c r="D49" s="110" t="s">
        <v>786</v>
      </c>
      <c r="E49" s="32" t="s">
        <v>559</v>
      </c>
      <c r="F49" s="26" t="s">
        <v>540</v>
      </c>
      <c r="G49" s="32" t="s">
        <v>787</v>
      </c>
      <c r="H49" s="32" t="s">
        <v>788</v>
      </c>
      <c r="I49" s="32"/>
      <c r="J49" s="121" t="s">
        <v>3158</v>
      </c>
      <c r="K49" s="23">
        <v>1</v>
      </c>
      <c r="L49" s="26" t="s">
        <v>599</v>
      </c>
      <c r="M49" s="33"/>
      <c r="N49" s="33" t="s">
        <v>789</v>
      </c>
      <c r="O49" s="32">
        <v>39579</v>
      </c>
      <c r="P49" s="32">
        <v>39796</v>
      </c>
      <c r="Q49" s="32">
        <v>39924</v>
      </c>
      <c r="R49" s="32">
        <v>39971</v>
      </c>
      <c r="S49" s="32">
        <v>40096</v>
      </c>
      <c r="T49" s="32">
        <v>40221</v>
      </c>
      <c r="U49" s="32">
        <v>40386</v>
      </c>
      <c r="V49" s="32">
        <v>40448</v>
      </c>
      <c r="W49" s="32">
        <v>40776</v>
      </c>
      <c r="X49" s="32">
        <v>40898</v>
      </c>
      <c r="Y49" s="32">
        <v>41303</v>
      </c>
      <c r="Z49" s="32">
        <v>41576</v>
      </c>
      <c r="AA49" s="4"/>
    </row>
    <row r="50" spans="1:27">
      <c r="A50" s="26"/>
      <c r="B50" s="21"/>
      <c r="C50" s="21"/>
      <c r="D50" s="110" t="s">
        <v>803</v>
      </c>
      <c r="E50" s="22" t="s">
        <v>559</v>
      </c>
      <c r="F50" s="23" t="s">
        <v>540</v>
      </c>
      <c r="G50" s="22" t="s">
        <v>804</v>
      </c>
      <c r="H50" s="22"/>
      <c r="I50" s="22"/>
      <c r="J50" s="121" t="s">
        <v>3158</v>
      </c>
      <c r="K50" s="23">
        <v>1</v>
      </c>
      <c r="L50" s="26" t="s">
        <v>61</v>
      </c>
      <c r="M50" s="5"/>
      <c r="N50" s="33" t="s">
        <v>805</v>
      </c>
      <c r="O50" s="32">
        <v>24715</v>
      </c>
      <c r="P50" s="32">
        <v>26307</v>
      </c>
      <c r="Q50" s="32">
        <v>28058</v>
      </c>
      <c r="R50" s="32">
        <v>29021</v>
      </c>
      <c r="S50" s="32">
        <v>30240</v>
      </c>
      <c r="T50" s="32">
        <v>31870</v>
      </c>
      <c r="U50" s="32">
        <v>35870</v>
      </c>
      <c r="V50" s="32">
        <v>35870</v>
      </c>
      <c r="W50" s="32">
        <v>35870</v>
      </c>
      <c r="X50" s="32">
        <v>37684</v>
      </c>
      <c r="Y50" s="32">
        <v>38670</v>
      </c>
      <c r="Z50" s="32">
        <v>39775</v>
      </c>
      <c r="AA50" s="4" t="s">
        <v>820</v>
      </c>
    </row>
    <row r="51" spans="1:27">
      <c r="A51" s="26"/>
      <c r="B51" s="21"/>
      <c r="C51" s="21"/>
      <c r="D51" s="110" t="s">
        <v>821</v>
      </c>
      <c r="E51" s="32" t="s">
        <v>822</v>
      </c>
      <c r="F51" s="26" t="s">
        <v>823</v>
      </c>
      <c r="G51" s="32" t="s">
        <v>824</v>
      </c>
      <c r="H51" s="32"/>
      <c r="I51" s="26"/>
      <c r="J51" s="121" t="s">
        <v>3158</v>
      </c>
      <c r="K51" s="23">
        <v>1</v>
      </c>
      <c r="L51" s="26" t="s">
        <v>61</v>
      </c>
      <c r="M51" s="3"/>
      <c r="N51" s="33" t="s">
        <v>825</v>
      </c>
      <c r="O51" s="32"/>
      <c r="P51" s="32"/>
      <c r="Q51" s="32"/>
      <c r="R51" s="32">
        <v>15239</v>
      </c>
      <c r="S51" s="32">
        <v>16028</v>
      </c>
      <c r="T51" s="32">
        <v>16556</v>
      </c>
      <c r="U51" s="32">
        <v>16951</v>
      </c>
      <c r="V51" s="32">
        <v>17724</v>
      </c>
      <c r="W51" s="32">
        <v>18485</v>
      </c>
      <c r="X51" s="32">
        <v>20994</v>
      </c>
      <c r="Y51" s="32">
        <v>22141</v>
      </c>
      <c r="Z51" s="32">
        <v>22799</v>
      </c>
      <c r="AA51" s="4" t="s">
        <v>834</v>
      </c>
    </row>
    <row r="52" spans="1:27">
      <c r="A52" s="26"/>
      <c r="B52" s="21"/>
      <c r="C52" s="21"/>
      <c r="D52" s="110" t="s">
        <v>835</v>
      </c>
      <c r="E52" s="32" t="s">
        <v>822</v>
      </c>
      <c r="F52" s="26" t="s">
        <v>823</v>
      </c>
      <c r="G52" s="32" t="s">
        <v>824</v>
      </c>
      <c r="H52" s="32"/>
      <c r="I52" s="26"/>
      <c r="J52" s="121" t="s">
        <v>3158</v>
      </c>
      <c r="K52" s="23">
        <v>1</v>
      </c>
      <c r="L52" s="26" t="s">
        <v>3156</v>
      </c>
      <c r="M52" s="3"/>
      <c r="N52" s="33" t="s">
        <v>836</v>
      </c>
      <c r="O52" s="32">
        <v>1082262</v>
      </c>
      <c r="P52" s="32">
        <v>1090135</v>
      </c>
      <c r="Q52" s="32">
        <v>1101274</v>
      </c>
      <c r="R52" s="32">
        <v>1107692</v>
      </c>
      <c r="S52" s="32">
        <v>1121993</v>
      </c>
      <c r="T52" s="32">
        <v>1130043</v>
      </c>
      <c r="U52" s="32">
        <v>1137413</v>
      </c>
      <c r="V52" s="32">
        <v>1147762</v>
      </c>
      <c r="W52" s="32">
        <v>1154727</v>
      </c>
      <c r="X52" s="32">
        <v>1162250</v>
      </c>
      <c r="Y52" s="32">
        <v>1172819</v>
      </c>
      <c r="Z52" s="32">
        <v>1183805</v>
      </c>
      <c r="AA52" s="4"/>
    </row>
    <row r="53" spans="1:27">
      <c r="A53" s="26"/>
      <c r="B53" s="21"/>
      <c r="C53" s="21"/>
      <c r="D53" s="110" t="s">
        <v>850</v>
      </c>
      <c r="E53" s="32" t="s">
        <v>851</v>
      </c>
      <c r="F53" s="26" t="s">
        <v>852</v>
      </c>
      <c r="G53" s="32" t="s">
        <v>853</v>
      </c>
      <c r="H53" s="32"/>
      <c r="I53" s="32"/>
      <c r="J53" s="121" t="s">
        <v>3158</v>
      </c>
      <c r="K53" s="23">
        <v>1</v>
      </c>
      <c r="L53" s="26" t="s">
        <v>61</v>
      </c>
      <c r="M53" s="33"/>
      <c r="N53" s="33" t="s">
        <v>854</v>
      </c>
      <c r="O53" s="32">
        <v>64997</v>
      </c>
      <c r="P53" s="32">
        <v>64997</v>
      </c>
      <c r="Q53" s="32">
        <v>64997</v>
      </c>
      <c r="R53" s="32">
        <v>64997</v>
      </c>
      <c r="S53" s="32">
        <v>65626</v>
      </c>
      <c r="T53" s="32">
        <v>67609</v>
      </c>
      <c r="U53" s="32">
        <v>67775</v>
      </c>
      <c r="V53" s="32">
        <v>68561</v>
      </c>
      <c r="W53" s="32">
        <v>69795</v>
      </c>
      <c r="X53" s="32">
        <v>70000</v>
      </c>
      <c r="Y53" s="32">
        <v>71126</v>
      </c>
      <c r="Z53" s="32">
        <v>72124</v>
      </c>
      <c r="AA53" s="39" t="s">
        <v>868</v>
      </c>
    </row>
    <row r="54" spans="1:27">
      <c r="A54" s="26"/>
      <c r="B54" s="21"/>
      <c r="C54" s="21"/>
      <c r="D54" s="110" t="s">
        <v>869</v>
      </c>
      <c r="E54" s="32" t="s">
        <v>870</v>
      </c>
      <c r="F54" s="26" t="s">
        <v>871</v>
      </c>
      <c r="G54" s="32" t="s">
        <v>872</v>
      </c>
      <c r="H54" s="32"/>
      <c r="I54" s="32"/>
      <c r="J54" s="32" t="s">
        <v>3160</v>
      </c>
      <c r="K54" s="23">
        <v>1</v>
      </c>
      <c r="L54" s="26" t="s">
        <v>678</v>
      </c>
      <c r="M54" s="33"/>
      <c r="N54" s="33" t="s">
        <v>873</v>
      </c>
      <c r="O54" s="32">
        <v>66188</v>
      </c>
      <c r="P54" s="32">
        <v>68688</v>
      </c>
      <c r="Q54" s="32">
        <v>71188</v>
      </c>
      <c r="R54" s="32">
        <v>88277</v>
      </c>
      <c r="S54" s="32">
        <v>91964</v>
      </c>
      <c r="T54" s="32">
        <v>101396</v>
      </c>
      <c r="U54" s="32">
        <v>104165</v>
      </c>
      <c r="V54" s="32">
        <v>110505</v>
      </c>
      <c r="W54" s="32">
        <v>117964</v>
      </c>
      <c r="X54" s="32">
        <v>121536</v>
      </c>
      <c r="Y54" s="32">
        <v>127122</v>
      </c>
      <c r="Z54" s="32">
        <v>132241</v>
      </c>
      <c r="AA54" s="4" t="s">
        <v>887</v>
      </c>
    </row>
    <row r="55" spans="1:27">
      <c r="A55" s="26"/>
      <c r="B55" s="21"/>
      <c r="C55" s="21"/>
      <c r="D55" s="110" t="s">
        <v>888</v>
      </c>
      <c r="E55" s="32" t="s">
        <v>889</v>
      </c>
      <c r="F55" s="26" t="s">
        <v>890</v>
      </c>
      <c r="G55" s="32" t="s">
        <v>891</v>
      </c>
      <c r="H55" s="32"/>
      <c r="I55" s="32"/>
      <c r="J55" s="121" t="s">
        <v>3158</v>
      </c>
      <c r="K55" s="23">
        <v>1</v>
      </c>
      <c r="L55" s="26" t="s">
        <v>199</v>
      </c>
      <c r="M55" s="33"/>
      <c r="N55" s="33" t="s">
        <v>892</v>
      </c>
      <c r="O55" s="37">
        <v>80456</v>
      </c>
      <c r="P55" s="37">
        <v>81296</v>
      </c>
      <c r="Q55" s="37">
        <v>81611</v>
      </c>
      <c r="R55" s="37">
        <v>82301</v>
      </c>
      <c r="S55" s="37">
        <v>83759</v>
      </c>
      <c r="T55" s="37">
        <v>84319</v>
      </c>
      <c r="U55" s="37">
        <v>84876</v>
      </c>
      <c r="V55" s="37">
        <v>85392</v>
      </c>
      <c r="W55" s="37">
        <v>86001</v>
      </c>
      <c r="X55" s="37">
        <v>86250</v>
      </c>
      <c r="Y55" s="37">
        <v>86657</v>
      </c>
      <c r="Z55" s="37">
        <v>86935</v>
      </c>
      <c r="AA55" s="4"/>
    </row>
    <row r="56" spans="1:27">
      <c r="A56" s="26"/>
      <c r="B56" s="21"/>
      <c r="C56" s="21"/>
      <c r="D56" s="110" t="s">
        <v>906</v>
      </c>
      <c r="E56" s="32" t="s">
        <v>907</v>
      </c>
      <c r="F56" s="26" t="s">
        <v>908</v>
      </c>
      <c r="G56" s="32" t="s">
        <v>909</v>
      </c>
      <c r="H56" s="32"/>
      <c r="I56" s="32"/>
      <c r="J56" s="121" t="s">
        <v>3158</v>
      </c>
      <c r="K56" s="23">
        <v>1</v>
      </c>
      <c r="L56" s="26" t="s">
        <v>599</v>
      </c>
      <c r="M56" s="33"/>
      <c r="N56" s="33" t="s">
        <v>910</v>
      </c>
      <c r="O56" s="32">
        <v>16776</v>
      </c>
      <c r="P56" s="32">
        <v>17598</v>
      </c>
      <c r="Q56" s="32">
        <v>18634</v>
      </c>
      <c r="R56" s="32">
        <v>19251</v>
      </c>
      <c r="S56" s="32">
        <v>20110</v>
      </c>
      <c r="T56" s="32">
        <v>20507</v>
      </c>
      <c r="U56" s="32">
        <v>21574</v>
      </c>
      <c r="V56" s="32">
        <v>22351</v>
      </c>
      <c r="W56" s="32">
        <v>23242</v>
      </c>
      <c r="X56" s="32">
        <v>24147</v>
      </c>
      <c r="Y56" s="32">
        <v>24674</v>
      </c>
      <c r="Z56" s="32">
        <v>25190</v>
      </c>
      <c r="AA56" s="4" t="s">
        <v>924</v>
      </c>
    </row>
    <row r="57" spans="1:27">
      <c r="A57" s="26"/>
      <c r="B57" s="21"/>
      <c r="C57" s="21"/>
      <c r="D57" s="110" t="s">
        <v>925</v>
      </c>
      <c r="E57" s="32" t="s">
        <v>926</v>
      </c>
      <c r="F57" s="26" t="s">
        <v>927</v>
      </c>
      <c r="G57" s="32" t="s">
        <v>928</v>
      </c>
      <c r="H57" s="32"/>
      <c r="I57" s="32"/>
      <c r="J57" s="121" t="s">
        <v>3158</v>
      </c>
      <c r="K57" s="23">
        <v>1</v>
      </c>
      <c r="L57" s="26" t="s">
        <v>61</v>
      </c>
      <c r="M57" s="33"/>
      <c r="N57" s="33" t="s">
        <v>929</v>
      </c>
      <c r="O57" s="32"/>
      <c r="P57" s="32"/>
      <c r="Q57" s="46"/>
      <c r="R57" s="46"/>
      <c r="S57" s="32">
        <v>87100</v>
      </c>
      <c r="T57" s="32">
        <v>87133</v>
      </c>
      <c r="U57" s="32">
        <v>87418</v>
      </c>
      <c r="V57" s="32">
        <v>87512</v>
      </c>
      <c r="W57" s="32">
        <v>87754</v>
      </c>
      <c r="X57" s="32">
        <v>87994</v>
      </c>
      <c r="Y57" s="32">
        <v>88231</v>
      </c>
      <c r="Z57" s="32">
        <v>88580</v>
      </c>
      <c r="AA57" s="4" t="s">
        <v>938</v>
      </c>
    </row>
    <row r="58" spans="1:27">
      <c r="A58" s="26"/>
      <c r="B58" s="21"/>
      <c r="C58" s="21"/>
      <c r="D58" s="110" t="s">
        <v>939</v>
      </c>
      <c r="E58" s="32" t="s">
        <v>940</v>
      </c>
      <c r="F58" s="26" t="s">
        <v>941</v>
      </c>
      <c r="G58" s="32" t="s">
        <v>942</v>
      </c>
      <c r="H58" s="32"/>
      <c r="I58" s="32"/>
      <c r="J58" s="22" t="s">
        <v>3159</v>
      </c>
      <c r="K58" s="23">
        <v>1</v>
      </c>
      <c r="L58" s="26" t="s">
        <v>943</v>
      </c>
      <c r="M58" s="33"/>
      <c r="N58" s="33">
        <v>322165</v>
      </c>
      <c r="O58" s="32">
        <v>48449</v>
      </c>
      <c r="P58" s="32">
        <v>52502</v>
      </c>
      <c r="Q58" s="32">
        <v>58063</v>
      </c>
      <c r="R58" s="32">
        <v>64165</v>
      </c>
      <c r="S58" s="32">
        <v>76345</v>
      </c>
      <c r="T58" s="32">
        <v>87729</v>
      </c>
      <c r="U58" s="32">
        <v>101290</v>
      </c>
      <c r="V58" s="32">
        <v>110451</v>
      </c>
      <c r="W58" s="32">
        <v>113916</v>
      </c>
      <c r="X58" s="32">
        <v>117402</v>
      </c>
      <c r="Y58" s="32">
        <v>126066</v>
      </c>
      <c r="Z58" s="32">
        <v>133606</v>
      </c>
      <c r="AA58" s="4" t="s">
        <v>957</v>
      </c>
    </row>
    <row r="59" spans="1:27">
      <c r="A59" s="26"/>
      <c r="B59" s="21"/>
      <c r="C59" s="21"/>
      <c r="D59" s="110" t="s">
        <v>958</v>
      </c>
      <c r="E59" s="32" t="s">
        <v>959</v>
      </c>
      <c r="F59" s="26" t="s">
        <v>960</v>
      </c>
      <c r="G59" s="32" t="s">
        <v>961</v>
      </c>
      <c r="H59" s="32"/>
      <c r="I59" s="32"/>
      <c r="J59" s="22" t="s">
        <v>3159</v>
      </c>
      <c r="K59" s="23">
        <v>1</v>
      </c>
      <c r="L59" s="26" t="s">
        <v>38</v>
      </c>
      <c r="M59" s="33"/>
      <c r="N59" s="33" t="s">
        <v>962</v>
      </c>
      <c r="O59" s="32"/>
      <c r="P59" s="32"/>
      <c r="Q59" s="32"/>
      <c r="R59" s="32"/>
      <c r="S59" s="32">
        <v>2444</v>
      </c>
      <c r="T59" s="32">
        <v>6584</v>
      </c>
      <c r="U59" s="32">
        <v>10611</v>
      </c>
      <c r="V59" s="32">
        <v>14857</v>
      </c>
      <c r="W59" s="32">
        <v>19035</v>
      </c>
      <c r="X59" s="32">
        <v>22106</v>
      </c>
      <c r="Y59" s="32">
        <v>27131</v>
      </c>
      <c r="Z59" s="32">
        <v>30221</v>
      </c>
      <c r="AA59" s="39" t="s">
        <v>971</v>
      </c>
    </row>
    <row r="60" spans="1:27">
      <c r="A60" s="26"/>
      <c r="B60" s="21"/>
      <c r="C60" s="21"/>
      <c r="D60" s="110" t="s">
        <v>972</v>
      </c>
      <c r="E60" s="32" t="s">
        <v>959</v>
      </c>
      <c r="F60" s="26" t="s">
        <v>960</v>
      </c>
      <c r="G60" s="32" t="s">
        <v>961</v>
      </c>
      <c r="H60" s="32"/>
      <c r="I60" s="32"/>
      <c r="J60" s="22" t="s">
        <v>3159</v>
      </c>
      <c r="K60" s="23">
        <v>1</v>
      </c>
      <c r="L60" s="26" t="s">
        <v>973</v>
      </c>
      <c r="M60" s="33"/>
      <c r="N60" s="33">
        <v>180873</v>
      </c>
      <c r="O60" s="32"/>
      <c r="P60" s="32"/>
      <c r="Q60" s="32"/>
      <c r="R60" s="32"/>
      <c r="S60" s="32"/>
      <c r="T60" s="32"/>
      <c r="U60" s="32"/>
      <c r="V60" s="32"/>
      <c r="W60" s="32"/>
      <c r="X60" s="32" t="s">
        <v>974</v>
      </c>
      <c r="Y60" s="32" t="s">
        <v>975</v>
      </c>
      <c r="Z60" s="32" t="s">
        <v>976</v>
      </c>
      <c r="AA60" s="39"/>
    </row>
    <row r="61" spans="1:27">
      <c r="A61" s="26"/>
      <c r="B61" s="21"/>
      <c r="C61" s="21"/>
      <c r="D61" s="110"/>
      <c r="E61" s="32"/>
      <c r="F61" s="26"/>
      <c r="G61" s="32"/>
      <c r="H61" s="32"/>
      <c r="I61" s="32"/>
      <c r="J61" s="32"/>
      <c r="K61" s="32"/>
      <c r="L61" s="26"/>
      <c r="M61" s="33"/>
      <c r="N61" s="33"/>
      <c r="O61" s="32"/>
      <c r="P61" s="32"/>
      <c r="Q61" s="32"/>
      <c r="R61" s="32"/>
      <c r="S61" s="32"/>
      <c r="T61" s="32"/>
      <c r="U61" s="32"/>
      <c r="V61" s="32"/>
      <c r="W61" s="32"/>
      <c r="X61" s="32" t="s">
        <v>980</v>
      </c>
      <c r="Y61" s="32" t="s">
        <v>981</v>
      </c>
      <c r="Z61" s="32" t="s">
        <v>982</v>
      </c>
      <c r="AA61" s="39"/>
    </row>
    <row r="62" spans="1:27">
      <c r="A62" s="26"/>
      <c r="B62" s="21"/>
      <c r="C62" s="21"/>
      <c r="D62" s="110" t="s">
        <v>983</v>
      </c>
      <c r="E62" s="32" t="s">
        <v>984</v>
      </c>
      <c r="F62" s="26" t="s">
        <v>985</v>
      </c>
      <c r="G62" s="32" t="s">
        <v>961</v>
      </c>
      <c r="H62" s="32"/>
      <c r="I62" s="32"/>
      <c r="J62" s="121" t="s">
        <v>3158</v>
      </c>
      <c r="K62" s="23">
        <v>1</v>
      </c>
      <c r="L62" s="26" t="s">
        <v>3156</v>
      </c>
      <c r="M62" s="33"/>
      <c r="N62" s="33" t="s">
        <v>986</v>
      </c>
      <c r="O62" s="32">
        <v>203168</v>
      </c>
      <c r="P62" s="32">
        <v>210388</v>
      </c>
      <c r="Q62" s="32">
        <v>220864</v>
      </c>
      <c r="R62" s="32">
        <v>237358</v>
      </c>
      <c r="S62" s="32">
        <v>244414</v>
      </c>
      <c r="T62" s="32">
        <v>248170</v>
      </c>
      <c r="U62" s="32">
        <v>256228</v>
      </c>
      <c r="V62" s="32">
        <v>264482</v>
      </c>
      <c r="W62" s="32">
        <v>270486</v>
      </c>
      <c r="X62" s="32">
        <v>272972</v>
      </c>
      <c r="Y62" s="32">
        <v>276168</v>
      </c>
      <c r="Z62" s="32">
        <v>282639</v>
      </c>
      <c r="AA62" s="39" t="s">
        <v>1000</v>
      </c>
    </row>
    <row r="63" spans="1:27" s="55" customFormat="1">
      <c r="A63" s="49">
        <v>139</v>
      </c>
      <c r="B63" s="50" t="s">
        <v>1001</v>
      </c>
      <c r="C63" s="50"/>
      <c r="D63" s="111"/>
      <c r="E63" s="51" t="s">
        <v>1002</v>
      </c>
      <c r="F63" s="49" t="s">
        <v>1003</v>
      </c>
      <c r="G63" s="51" t="s">
        <v>961</v>
      </c>
      <c r="H63" s="51" t="s">
        <v>1004</v>
      </c>
      <c r="I63" s="51"/>
      <c r="J63" s="121" t="s">
        <v>3158</v>
      </c>
      <c r="K63" s="23">
        <v>1</v>
      </c>
      <c r="L63" s="26" t="s">
        <v>3156</v>
      </c>
      <c r="M63" s="52"/>
      <c r="N63" s="52" t="s">
        <v>1005</v>
      </c>
      <c r="O63" s="51">
        <v>148251</v>
      </c>
      <c r="P63" s="51">
        <v>149336</v>
      </c>
      <c r="Q63" s="51">
        <v>150337</v>
      </c>
      <c r="R63" s="51">
        <v>151299</v>
      </c>
      <c r="S63" s="51">
        <v>152368</v>
      </c>
      <c r="T63" s="51">
        <v>153211</v>
      </c>
      <c r="U63" s="51">
        <v>154082</v>
      </c>
      <c r="V63" s="51">
        <v>154991</v>
      </c>
      <c r="W63" s="51">
        <v>155729</v>
      </c>
      <c r="X63" s="51"/>
      <c r="Y63" s="51"/>
      <c r="Z63" s="51"/>
      <c r="AA63" s="54"/>
    </row>
    <row r="64" spans="1:27">
      <c r="A64" s="26"/>
      <c r="B64" s="21"/>
      <c r="C64" s="21"/>
      <c r="D64" s="110" t="s">
        <v>1017</v>
      </c>
      <c r="E64" s="32" t="s">
        <v>1002</v>
      </c>
      <c r="F64" s="26" t="s">
        <v>1003</v>
      </c>
      <c r="G64" s="32" t="s">
        <v>961</v>
      </c>
      <c r="H64" s="32"/>
      <c r="I64" s="32"/>
      <c r="J64" s="22" t="s">
        <v>3159</v>
      </c>
      <c r="K64" s="23">
        <v>1</v>
      </c>
      <c r="L64" s="26" t="s">
        <v>38</v>
      </c>
      <c r="M64" s="33"/>
      <c r="N64" s="33">
        <v>500724</v>
      </c>
      <c r="O64" s="32"/>
      <c r="P64" s="32"/>
      <c r="Q64" s="32"/>
      <c r="R64" s="32"/>
      <c r="S64" s="32"/>
      <c r="T64" s="32"/>
      <c r="U64" s="32"/>
      <c r="V64" s="32"/>
      <c r="W64" s="32">
        <v>349</v>
      </c>
      <c r="X64" s="32">
        <v>1084</v>
      </c>
      <c r="Y64" s="32">
        <v>2241</v>
      </c>
      <c r="Z64" s="32">
        <v>2930</v>
      </c>
      <c r="AA64" s="39" t="s">
        <v>1021</v>
      </c>
    </row>
    <row r="65" spans="1:30">
      <c r="A65" s="26"/>
      <c r="B65" s="21"/>
      <c r="C65" s="21"/>
      <c r="D65" s="110" t="s">
        <v>1022</v>
      </c>
      <c r="E65" s="32" t="s">
        <v>1023</v>
      </c>
      <c r="F65" s="26" t="s">
        <v>1024</v>
      </c>
      <c r="G65" s="32" t="s">
        <v>1025</v>
      </c>
      <c r="H65" s="32"/>
      <c r="I65" s="32"/>
      <c r="J65" s="121" t="s">
        <v>3158</v>
      </c>
      <c r="K65" s="23">
        <v>1</v>
      </c>
      <c r="L65" s="26" t="s">
        <v>61</v>
      </c>
      <c r="M65" s="33"/>
      <c r="N65" s="33" t="s">
        <v>1026</v>
      </c>
      <c r="O65" s="32">
        <v>20911</v>
      </c>
      <c r="P65" s="32">
        <v>23619</v>
      </c>
      <c r="Q65" s="32">
        <v>25516</v>
      </c>
      <c r="R65" s="32">
        <v>26912</v>
      </c>
      <c r="S65" s="32">
        <v>28734</v>
      </c>
      <c r="T65" s="32">
        <v>30919</v>
      </c>
      <c r="U65" s="32">
        <v>32680</v>
      </c>
      <c r="V65" s="32">
        <v>34112</v>
      </c>
      <c r="W65" s="32">
        <v>36506</v>
      </c>
      <c r="X65" s="32">
        <v>39541</v>
      </c>
      <c r="Y65" s="32">
        <v>42092</v>
      </c>
      <c r="Z65" s="32">
        <v>43980</v>
      </c>
      <c r="AA65" s="39"/>
    </row>
    <row r="66" spans="1:30">
      <c r="A66" s="26"/>
      <c r="B66" s="21"/>
      <c r="C66" s="21"/>
      <c r="D66" s="110" t="s">
        <v>1040</v>
      </c>
      <c r="E66" s="32" t="s">
        <v>1041</v>
      </c>
      <c r="F66" s="26" t="s">
        <v>1042</v>
      </c>
      <c r="G66" s="32" t="s">
        <v>1043</v>
      </c>
      <c r="H66" s="32"/>
      <c r="I66" s="32"/>
      <c r="J66" s="121" t="s">
        <v>3158</v>
      </c>
      <c r="K66" s="23">
        <v>1</v>
      </c>
      <c r="L66" s="26" t="s">
        <v>61</v>
      </c>
      <c r="M66" s="33"/>
      <c r="N66" s="33" t="s">
        <v>1044</v>
      </c>
      <c r="O66" s="32">
        <v>79889</v>
      </c>
      <c r="P66" s="32">
        <v>2120</v>
      </c>
      <c r="Q66" s="32">
        <v>6710</v>
      </c>
      <c r="R66" s="32">
        <v>13937</v>
      </c>
      <c r="S66" s="32">
        <v>19250</v>
      </c>
      <c r="T66" s="32">
        <v>23068</v>
      </c>
      <c r="U66" s="32">
        <v>29676</v>
      </c>
      <c r="V66" s="32">
        <v>34087</v>
      </c>
      <c r="W66" s="32">
        <v>36952</v>
      </c>
      <c r="X66" s="32">
        <v>40853</v>
      </c>
      <c r="Y66" s="32">
        <v>44830</v>
      </c>
      <c r="Z66" s="32">
        <v>47646</v>
      </c>
      <c r="AA66" s="39" t="s">
        <v>1058</v>
      </c>
      <c r="AD66" s="3" t="s">
        <v>1059</v>
      </c>
    </row>
    <row r="67" spans="1:30">
      <c r="A67" s="26"/>
      <c r="B67" s="21"/>
      <c r="C67" s="21"/>
      <c r="D67" s="110" t="s">
        <v>1060</v>
      </c>
      <c r="E67" s="32" t="s">
        <v>1061</v>
      </c>
      <c r="F67" s="26" t="s">
        <v>1062</v>
      </c>
      <c r="G67" s="32" t="s">
        <v>1063</v>
      </c>
      <c r="H67" s="32"/>
      <c r="I67" s="32"/>
      <c r="J67" s="32" t="s">
        <v>2605</v>
      </c>
      <c r="K67" s="23">
        <v>1</v>
      </c>
      <c r="L67" s="26" t="s">
        <v>3161</v>
      </c>
      <c r="M67" s="33"/>
      <c r="N67" s="33" t="s">
        <v>1064</v>
      </c>
      <c r="O67" s="32">
        <v>224126</v>
      </c>
      <c r="P67" s="32">
        <v>227438</v>
      </c>
      <c r="Q67" s="32">
        <v>230154</v>
      </c>
      <c r="R67" s="32">
        <v>234241</v>
      </c>
      <c r="S67" s="32">
        <v>241922</v>
      </c>
      <c r="T67" s="32">
        <v>244616</v>
      </c>
      <c r="U67" s="32">
        <v>245739</v>
      </c>
      <c r="V67" s="32">
        <v>247168</v>
      </c>
      <c r="W67" s="32">
        <v>249510</v>
      </c>
      <c r="X67" s="32">
        <v>252729</v>
      </c>
      <c r="Y67" s="32">
        <v>256118</v>
      </c>
      <c r="Z67" s="32">
        <v>259041</v>
      </c>
      <c r="AA67" s="39" t="s">
        <v>1078</v>
      </c>
    </row>
    <row r="68" spans="1:30">
      <c r="A68" s="26"/>
      <c r="B68" s="21"/>
      <c r="C68" s="21"/>
      <c r="D68" s="110" t="s">
        <v>1079</v>
      </c>
      <c r="E68" s="32" t="s">
        <v>1080</v>
      </c>
      <c r="F68" s="26" t="s">
        <v>1081</v>
      </c>
      <c r="G68" s="32" t="s">
        <v>1082</v>
      </c>
      <c r="H68" s="32"/>
      <c r="I68" s="32"/>
      <c r="J68" s="22" t="s">
        <v>3159</v>
      </c>
      <c r="K68" s="23">
        <v>1</v>
      </c>
      <c r="L68" s="26" t="s">
        <v>38</v>
      </c>
      <c r="M68" s="33"/>
      <c r="N68" s="36" t="s">
        <v>1083</v>
      </c>
      <c r="O68" s="32">
        <v>72836</v>
      </c>
      <c r="P68" s="32">
        <v>79002</v>
      </c>
      <c r="Q68" s="32">
        <v>88164</v>
      </c>
      <c r="R68" s="32">
        <v>93517</v>
      </c>
      <c r="S68" s="32">
        <v>99682</v>
      </c>
      <c r="T68" s="32">
        <v>103781</v>
      </c>
      <c r="U68" s="32">
        <v>107992</v>
      </c>
      <c r="V68" s="32">
        <v>111691</v>
      </c>
      <c r="W68" s="32">
        <v>116028</v>
      </c>
      <c r="X68" s="32">
        <v>119787</v>
      </c>
      <c r="Y68" s="32">
        <v>123575</v>
      </c>
      <c r="Z68" s="32">
        <v>126496</v>
      </c>
      <c r="AA68" s="4"/>
    </row>
    <row r="69" spans="1:30" s="57" customFormat="1">
      <c r="A69" s="23"/>
      <c r="B69" s="56"/>
      <c r="C69" s="56"/>
      <c r="D69" s="110" t="s">
        <v>1097</v>
      </c>
      <c r="E69" s="22" t="s">
        <v>1098</v>
      </c>
      <c r="F69" s="23" t="s">
        <v>1099</v>
      </c>
      <c r="G69" s="22" t="s">
        <v>1100</v>
      </c>
      <c r="H69" s="22"/>
      <c r="I69" s="22"/>
      <c r="J69" s="22" t="s">
        <v>3159</v>
      </c>
      <c r="K69" s="23">
        <v>1</v>
      </c>
      <c r="L69" s="23" t="s">
        <v>1101</v>
      </c>
      <c r="M69" s="24"/>
      <c r="N69" s="27" t="s">
        <v>1102</v>
      </c>
      <c r="O69" s="22">
        <v>14603</v>
      </c>
      <c r="P69" s="22">
        <v>16173</v>
      </c>
      <c r="Q69" s="22">
        <v>18226</v>
      </c>
      <c r="R69" s="22">
        <v>19226</v>
      </c>
      <c r="S69" s="22">
        <v>21174</v>
      </c>
      <c r="T69" s="22">
        <v>23299</v>
      </c>
      <c r="U69" s="22">
        <v>25090</v>
      </c>
      <c r="V69" s="22">
        <v>26497</v>
      </c>
      <c r="W69" s="22">
        <v>28200</v>
      </c>
      <c r="X69" s="22">
        <v>29281</v>
      </c>
      <c r="Y69" s="22">
        <v>30367</v>
      </c>
      <c r="Z69" s="22">
        <v>31835</v>
      </c>
      <c r="AA69" s="39"/>
    </row>
    <row r="70" spans="1:30">
      <c r="A70" s="26"/>
      <c r="B70" s="21"/>
      <c r="C70" s="21"/>
      <c r="D70" s="110" t="s">
        <v>1116</v>
      </c>
      <c r="E70" s="32" t="s">
        <v>1117</v>
      </c>
      <c r="F70" s="26" t="s">
        <v>1118</v>
      </c>
      <c r="G70" s="32" t="s">
        <v>1119</v>
      </c>
      <c r="H70" s="32"/>
      <c r="I70" s="32"/>
      <c r="J70" s="121" t="s">
        <v>3158</v>
      </c>
      <c r="K70" s="23">
        <v>1</v>
      </c>
      <c r="L70" s="26" t="s">
        <v>61</v>
      </c>
      <c r="M70" s="33"/>
      <c r="N70" s="33" t="s">
        <v>1120</v>
      </c>
      <c r="O70" s="32">
        <v>16493</v>
      </c>
      <c r="P70" s="32">
        <v>17964</v>
      </c>
      <c r="Q70" s="32">
        <v>18747</v>
      </c>
      <c r="R70" s="32">
        <v>19646</v>
      </c>
      <c r="S70" s="32">
        <v>20777</v>
      </c>
      <c r="T70" s="32">
        <v>21856</v>
      </c>
      <c r="U70" s="32">
        <v>22857</v>
      </c>
      <c r="V70" s="32">
        <v>23833</v>
      </c>
      <c r="W70" s="32">
        <v>24905</v>
      </c>
      <c r="X70" s="32">
        <v>25708</v>
      </c>
      <c r="Y70" s="32">
        <v>26508</v>
      </c>
      <c r="Z70" s="32">
        <v>27506</v>
      </c>
      <c r="AA70" s="4" t="s">
        <v>1134</v>
      </c>
    </row>
    <row r="71" spans="1:30">
      <c r="A71" s="26"/>
      <c r="B71" s="21"/>
      <c r="C71" s="21"/>
      <c r="D71" s="110" t="s">
        <v>1135</v>
      </c>
      <c r="E71" s="32" t="s">
        <v>1136</v>
      </c>
      <c r="F71" s="26" t="s">
        <v>1137</v>
      </c>
      <c r="G71" s="32" t="s">
        <v>1138</v>
      </c>
      <c r="H71" s="32"/>
      <c r="I71" s="32"/>
      <c r="J71" s="22" t="s">
        <v>3159</v>
      </c>
      <c r="K71" s="23">
        <v>1</v>
      </c>
      <c r="L71" s="23" t="s">
        <v>1101</v>
      </c>
      <c r="M71" s="33"/>
      <c r="N71" s="36" t="s">
        <v>1139</v>
      </c>
      <c r="O71" s="32"/>
      <c r="P71" s="32">
        <v>4458</v>
      </c>
      <c r="Q71" s="32">
        <v>8378</v>
      </c>
      <c r="R71" s="32">
        <v>14346</v>
      </c>
      <c r="S71" s="32">
        <v>20004</v>
      </c>
      <c r="T71" s="32">
        <v>25723</v>
      </c>
      <c r="U71" s="32">
        <v>28303</v>
      </c>
      <c r="V71" s="32">
        <v>33275</v>
      </c>
      <c r="W71" s="32">
        <v>39128</v>
      </c>
      <c r="X71" s="32">
        <v>42260</v>
      </c>
      <c r="Y71" s="32">
        <v>49054</v>
      </c>
      <c r="Z71" s="32">
        <v>53990</v>
      </c>
      <c r="AA71" s="4"/>
    </row>
    <row r="72" spans="1:30">
      <c r="A72" s="26"/>
      <c r="B72" s="21"/>
      <c r="C72" s="21"/>
      <c r="D72" s="110" t="s">
        <v>1151</v>
      </c>
      <c r="E72" s="32" t="s">
        <v>1152</v>
      </c>
      <c r="F72" s="26" t="s">
        <v>1153</v>
      </c>
      <c r="G72" s="32" t="s">
        <v>1154</v>
      </c>
      <c r="H72" s="32"/>
      <c r="I72" s="32"/>
      <c r="J72" s="22" t="s">
        <v>3159</v>
      </c>
      <c r="K72" s="23">
        <v>1</v>
      </c>
      <c r="L72" s="26" t="s">
        <v>38</v>
      </c>
      <c r="M72" s="33"/>
      <c r="N72" s="36" t="s">
        <v>1155</v>
      </c>
      <c r="O72" s="37">
        <v>12438</v>
      </c>
      <c r="P72" s="37">
        <v>13491</v>
      </c>
      <c r="Q72" s="37">
        <v>15065</v>
      </c>
      <c r="R72" s="37">
        <v>16112</v>
      </c>
      <c r="S72" s="37">
        <v>17364</v>
      </c>
      <c r="T72" s="37">
        <v>18053</v>
      </c>
      <c r="U72" s="37">
        <v>19263</v>
      </c>
      <c r="V72" s="37">
        <v>20478</v>
      </c>
      <c r="W72" s="37">
        <v>21842</v>
      </c>
      <c r="X72" s="37">
        <v>23278</v>
      </c>
      <c r="Y72" s="37">
        <v>24582</v>
      </c>
      <c r="Z72" s="37">
        <v>25568</v>
      </c>
      <c r="AA72" s="4" t="s">
        <v>1169</v>
      </c>
    </row>
    <row r="73" spans="1:30">
      <c r="A73" s="26"/>
      <c r="B73" s="21"/>
      <c r="C73" s="21"/>
      <c r="D73" s="110" t="s">
        <v>1170</v>
      </c>
      <c r="E73" s="32" t="s">
        <v>1171</v>
      </c>
      <c r="F73" s="26" t="s">
        <v>1172</v>
      </c>
      <c r="G73" s="32" t="s">
        <v>1173</v>
      </c>
      <c r="H73" s="32"/>
      <c r="I73" s="32"/>
      <c r="J73" s="121" t="s">
        <v>3158</v>
      </c>
      <c r="K73" s="23">
        <v>1</v>
      </c>
      <c r="L73" s="26" t="s">
        <v>3156</v>
      </c>
      <c r="M73" s="33"/>
      <c r="N73" s="33" t="s">
        <v>1174</v>
      </c>
      <c r="O73" s="32">
        <v>131582</v>
      </c>
      <c r="P73" s="32">
        <v>141582</v>
      </c>
      <c r="Q73" s="32">
        <v>142550</v>
      </c>
      <c r="R73" s="32">
        <v>149132</v>
      </c>
      <c r="S73" s="32">
        <v>153883</v>
      </c>
      <c r="T73" s="32">
        <v>157373</v>
      </c>
      <c r="U73" s="32">
        <v>160943</v>
      </c>
      <c r="V73" s="32">
        <v>167600</v>
      </c>
      <c r="W73" s="32">
        <v>173628</v>
      </c>
      <c r="X73" s="32">
        <v>177933</v>
      </c>
      <c r="Y73" s="32">
        <v>183271</v>
      </c>
      <c r="Z73" s="32">
        <v>188084</v>
      </c>
      <c r="AA73" s="4" t="s">
        <v>1189</v>
      </c>
    </row>
    <row r="74" spans="1:30">
      <c r="A74" s="26"/>
      <c r="B74" s="21"/>
      <c r="C74" s="21"/>
      <c r="D74" s="110" t="s">
        <v>1190</v>
      </c>
      <c r="E74" s="32" t="s">
        <v>1171</v>
      </c>
      <c r="F74" s="26" t="s">
        <v>1172</v>
      </c>
      <c r="G74" s="32" t="s">
        <v>1173</v>
      </c>
      <c r="H74" s="32"/>
      <c r="I74" s="32"/>
      <c r="J74" s="121" t="s">
        <v>3158</v>
      </c>
      <c r="K74" s="23">
        <v>1</v>
      </c>
      <c r="L74" s="26" t="s">
        <v>61</v>
      </c>
      <c r="M74" s="33"/>
      <c r="N74" s="33" t="s">
        <v>1191</v>
      </c>
      <c r="O74" s="32"/>
      <c r="P74" s="32"/>
      <c r="Q74" s="32"/>
      <c r="R74" s="32"/>
      <c r="S74" s="32"/>
      <c r="T74" s="32"/>
      <c r="U74" s="32"/>
      <c r="V74" s="32"/>
      <c r="W74" s="32"/>
      <c r="X74" s="32">
        <v>234350</v>
      </c>
      <c r="Y74" s="32">
        <v>236685</v>
      </c>
      <c r="Z74" s="32">
        <v>238413</v>
      </c>
      <c r="AA74" s="4"/>
    </row>
    <row r="75" spans="1:30" s="55" customFormat="1">
      <c r="A75" s="49"/>
      <c r="B75" s="50"/>
      <c r="C75" s="50"/>
      <c r="D75" s="110" t="s">
        <v>1195</v>
      </c>
      <c r="E75" s="51" t="s">
        <v>1196</v>
      </c>
      <c r="F75" s="49" t="s">
        <v>1197</v>
      </c>
      <c r="G75" s="51" t="s">
        <v>1198</v>
      </c>
      <c r="H75" s="51"/>
      <c r="I75" s="51"/>
      <c r="J75" s="122" t="s">
        <v>3158</v>
      </c>
      <c r="K75" s="23">
        <v>1</v>
      </c>
      <c r="L75" s="120" t="s">
        <v>61</v>
      </c>
      <c r="M75" s="52"/>
      <c r="N75" s="52" t="s">
        <v>1199</v>
      </c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4" t="s">
        <v>1201</v>
      </c>
    </row>
    <row r="76" spans="1:30" s="57" customFormat="1">
      <c r="A76" s="23"/>
      <c r="B76" s="56"/>
      <c r="C76" s="56"/>
      <c r="D76" s="110" t="s">
        <v>1202</v>
      </c>
      <c r="E76" s="32" t="s">
        <v>1203</v>
      </c>
      <c r="F76" s="26" t="s">
        <v>1204</v>
      </c>
      <c r="G76" s="32" t="s">
        <v>1205</v>
      </c>
      <c r="H76" s="22"/>
      <c r="I76" s="22"/>
      <c r="J76" s="121" t="s">
        <v>3158</v>
      </c>
      <c r="K76" s="23">
        <v>1</v>
      </c>
      <c r="L76" s="26" t="s">
        <v>61</v>
      </c>
      <c r="M76" s="24"/>
      <c r="N76" s="24" t="s">
        <v>1206</v>
      </c>
      <c r="O76" s="22"/>
      <c r="P76" s="22"/>
      <c r="Q76" s="22"/>
      <c r="R76" s="22"/>
      <c r="S76" s="22">
        <v>55614</v>
      </c>
      <c r="T76" s="22">
        <v>57574</v>
      </c>
      <c r="U76" s="22">
        <v>64628</v>
      </c>
      <c r="V76" s="22">
        <v>67673</v>
      </c>
      <c r="W76" s="22">
        <v>71944</v>
      </c>
      <c r="X76" s="22">
        <v>74570</v>
      </c>
      <c r="Y76" s="22">
        <v>79049</v>
      </c>
      <c r="Z76" s="22">
        <v>80802</v>
      </c>
      <c r="AA76" s="39" t="s">
        <v>1215</v>
      </c>
    </row>
    <row r="77" spans="1:30" s="57" customFormat="1">
      <c r="A77" s="23"/>
      <c r="B77" s="56"/>
      <c r="C77" s="56"/>
      <c r="D77" s="110" t="s">
        <v>1216</v>
      </c>
      <c r="E77" s="22" t="s">
        <v>1196</v>
      </c>
      <c r="F77" s="23" t="s">
        <v>1197</v>
      </c>
      <c r="G77" s="22" t="s">
        <v>1198</v>
      </c>
      <c r="H77" s="22"/>
      <c r="I77" s="22"/>
      <c r="J77" s="121" t="s">
        <v>3158</v>
      </c>
      <c r="K77" s="23">
        <v>1</v>
      </c>
      <c r="L77" s="26" t="s">
        <v>61</v>
      </c>
      <c r="M77" s="24"/>
      <c r="N77" s="24" t="s">
        <v>1217</v>
      </c>
      <c r="O77" s="22">
        <v>37846</v>
      </c>
      <c r="P77" s="22">
        <v>41521</v>
      </c>
      <c r="Q77" s="22">
        <v>44849</v>
      </c>
      <c r="R77" s="22">
        <v>47733</v>
      </c>
      <c r="S77" s="22">
        <v>52677</v>
      </c>
      <c r="T77" s="22">
        <v>61821</v>
      </c>
      <c r="U77" s="22">
        <v>65771</v>
      </c>
      <c r="V77" s="22">
        <v>69099</v>
      </c>
      <c r="W77" s="22">
        <v>73258</v>
      </c>
      <c r="X77" s="22">
        <v>75874</v>
      </c>
      <c r="Y77" s="22">
        <v>79283</v>
      </c>
      <c r="Z77" s="22">
        <v>81962</v>
      </c>
      <c r="AA77" s="39"/>
    </row>
    <row r="78" spans="1:30" s="57" customFormat="1">
      <c r="A78" s="23"/>
      <c r="B78" s="56"/>
      <c r="C78" s="56"/>
      <c r="D78" s="110" t="s">
        <v>1231</v>
      </c>
      <c r="E78" s="22" t="s">
        <v>1196</v>
      </c>
      <c r="F78" s="23" t="s">
        <v>1197</v>
      </c>
      <c r="G78" s="22" t="s">
        <v>1232</v>
      </c>
      <c r="H78" s="22"/>
      <c r="I78" s="22"/>
      <c r="J78" s="121" t="s">
        <v>3158</v>
      </c>
      <c r="K78" s="23">
        <v>1</v>
      </c>
      <c r="L78" s="26" t="s">
        <v>61</v>
      </c>
      <c r="M78" s="24"/>
      <c r="N78" s="24" t="s">
        <v>1233</v>
      </c>
      <c r="O78" s="22">
        <v>115236</v>
      </c>
      <c r="P78" s="22">
        <v>119558</v>
      </c>
      <c r="Q78" s="22">
        <v>123611</v>
      </c>
      <c r="R78" s="22">
        <v>126865</v>
      </c>
      <c r="S78" s="22">
        <v>130992</v>
      </c>
      <c r="T78" s="22">
        <v>136644</v>
      </c>
      <c r="U78" s="22">
        <v>145163</v>
      </c>
      <c r="V78" s="22">
        <v>152516</v>
      </c>
      <c r="W78" s="22">
        <v>158845</v>
      </c>
      <c r="X78" s="22">
        <v>164600</v>
      </c>
      <c r="Y78" s="22">
        <v>170782</v>
      </c>
      <c r="Z78" s="22">
        <v>177825</v>
      </c>
      <c r="AA78" s="39" t="s">
        <v>1247</v>
      </c>
    </row>
    <row r="79" spans="1:30">
      <c r="A79" s="26"/>
      <c r="B79" s="21"/>
      <c r="C79" s="21"/>
      <c r="D79" s="110" t="s">
        <v>1248</v>
      </c>
      <c r="E79" s="32" t="s">
        <v>1249</v>
      </c>
      <c r="F79" s="26" t="s">
        <v>1250</v>
      </c>
      <c r="G79" s="32" t="s">
        <v>1251</v>
      </c>
      <c r="H79" s="32"/>
      <c r="I79" s="32"/>
      <c r="J79" s="121" t="s">
        <v>3158</v>
      </c>
      <c r="K79" s="23">
        <v>1</v>
      </c>
      <c r="L79" s="26" t="s">
        <v>3156</v>
      </c>
      <c r="M79" s="33"/>
      <c r="N79" s="33" t="s">
        <v>1252</v>
      </c>
      <c r="O79" s="32">
        <v>75729</v>
      </c>
      <c r="P79" s="32">
        <v>82952</v>
      </c>
      <c r="Q79" s="32">
        <v>87195</v>
      </c>
      <c r="R79" s="32">
        <v>89858</v>
      </c>
      <c r="S79" s="32">
        <v>96216</v>
      </c>
      <c r="T79" s="32">
        <v>100872</v>
      </c>
      <c r="U79" s="32">
        <v>103800</v>
      </c>
      <c r="V79" s="32">
        <v>400867</v>
      </c>
      <c r="W79" s="32">
        <v>404679</v>
      </c>
      <c r="X79" s="32">
        <v>407963</v>
      </c>
      <c r="Y79" s="32">
        <v>411304</v>
      </c>
      <c r="Z79" s="32">
        <v>413445</v>
      </c>
      <c r="AA79" s="4" t="s">
        <v>1266</v>
      </c>
    </row>
    <row r="80" spans="1:30">
      <c r="A80" s="26"/>
      <c r="B80" s="21"/>
      <c r="C80" s="21"/>
      <c r="D80" s="110" t="s">
        <v>1267</v>
      </c>
      <c r="E80" s="32" t="s">
        <v>1268</v>
      </c>
      <c r="F80" s="26" t="s">
        <v>1269</v>
      </c>
      <c r="G80" s="32" t="s">
        <v>1270</v>
      </c>
      <c r="H80" s="32"/>
      <c r="I80" s="32"/>
      <c r="J80" s="121" t="s">
        <v>3158</v>
      </c>
      <c r="K80" s="23">
        <v>1</v>
      </c>
      <c r="L80" s="26" t="s">
        <v>61</v>
      </c>
      <c r="M80" s="33"/>
      <c r="N80" s="33" t="s">
        <v>1271</v>
      </c>
      <c r="O80" s="32">
        <v>140798</v>
      </c>
      <c r="P80" s="32">
        <v>150469</v>
      </c>
      <c r="Q80" s="32">
        <v>157304</v>
      </c>
      <c r="R80" s="32">
        <v>166472</v>
      </c>
      <c r="S80" s="32">
        <v>172761</v>
      </c>
      <c r="T80" s="32">
        <v>180883</v>
      </c>
      <c r="U80" s="32">
        <v>186234</v>
      </c>
      <c r="V80" s="32">
        <v>191827</v>
      </c>
      <c r="W80" s="32">
        <v>198505</v>
      </c>
      <c r="X80" s="32">
        <v>205878</v>
      </c>
      <c r="Y80" s="32">
        <v>212449</v>
      </c>
      <c r="Z80" s="32">
        <v>218954</v>
      </c>
      <c r="AA80" s="4" t="s">
        <v>1285</v>
      </c>
    </row>
    <row r="81" spans="1:27" s="75" customFormat="1">
      <c r="A81" s="69"/>
      <c r="B81" s="70"/>
      <c r="C81" s="70"/>
      <c r="D81" s="110" t="s">
        <v>1286</v>
      </c>
      <c r="E81" s="71" t="s">
        <v>1287</v>
      </c>
      <c r="F81" s="69" t="s">
        <v>1288</v>
      </c>
      <c r="G81" s="71" t="s">
        <v>1289</v>
      </c>
      <c r="H81" s="71"/>
      <c r="I81" s="71"/>
      <c r="J81" s="125" t="s">
        <v>3158</v>
      </c>
      <c r="K81" s="23">
        <v>1</v>
      </c>
      <c r="L81" s="126" t="s">
        <v>61</v>
      </c>
      <c r="M81" s="72"/>
      <c r="N81" s="72" t="s">
        <v>1290</v>
      </c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4" t="s">
        <v>1285</v>
      </c>
    </row>
    <row r="82" spans="1:27" s="75" customFormat="1">
      <c r="A82" s="69"/>
      <c r="B82" s="70"/>
      <c r="C82" s="70"/>
      <c r="D82" s="110" t="s">
        <v>1292</v>
      </c>
      <c r="E82" s="71" t="s">
        <v>1287</v>
      </c>
      <c r="F82" s="69" t="s">
        <v>1288</v>
      </c>
      <c r="G82" s="71" t="s">
        <v>1293</v>
      </c>
      <c r="H82" s="71"/>
      <c r="I82" s="71"/>
      <c r="J82" s="127" t="s">
        <v>3160</v>
      </c>
      <c r="K82" s="23">
        <v>1</v>
      </c>
      <c r="L82" s="69" t="s">
        <v>1294</v>
      </c>
      <c r="M82" s="72"/>
      <c r="N82" s="72" t="s">
        <v>1295</v>
      </c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4" t="s">
        <v>1297</v>
      </c>
    </row>
    <row r="83" spans="1:27" s="75" customFormat="1">
      <c r="A83" s="69"/>
      <c r="B83" s="70"/>
      <c r="C83" s="70"/>
      <c r="D83" s="110" t="s">
        <v>1298</v>
      </c>
      <c r="E83" s="71" t="s">
        <v>1287</v>
      </c>
      <c r="F83" s="69" t="s">
        <v>1288</v>
      </c>
      <c r="G83" s="71" t="s">
        <v>1293</v>
      </c>
      <c r="H83" s="71"/>
      <c r="I83" s="71"/>
      <c r="J83" s="127" t="s">
        <v>3160</v>
      </c>
      <c r="K83" s="23">
        <v>1</v>
      </c>
      <c r="L83" s="69" t="s">
        <v>1294</v>
      </c>
      <c r="M83" s="72"/>
      <c r="N83" s="72" t="s">
        <v>1299</v>
      </c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4" t="s">
        <v>1300</v>
      </c>
    </row>
    <row r="84" spans="1:27" s="57" customFormat="1">
      <c r="A84" s="23"/>
      <c r="B84" s="56"/>
      <c r="C84" s="56"/>
      <c r="D84" s="110" t="s">
        <v>1301</v>
      </c>
      <c r="E84" s="22" t="s">
        <v>1287</v>
      </c>
      <c r="F84" s="23" t="s">
        <v>1288</v>
      </c>
      <c r="G84" s="22" t="s">
        <v>1289</v>
      </c>
      <c r="H84" s="22"/>
      <c r="I84" s="22"/>
      <c r="J84" s="121" t="s">
        <v>3158</v>
      </c>
      <c r="K84" s="23">
        <v>1</v>
      </c>
      <c r="L84" s="26" t="s">
        <v>61</v>
      </c>
      <c r="M84" s="24"/>
      <c r="N84" s="24" t="s">
        <v>1302</v>
      </c>
      <c r="O84" s="22">
        <v>75669</v>
      </c>
      <c r="P84" s="22">
        <v>80818</v>
      </c>
      <c r="Q84" s="22">
        <v>86915</v>
      </c>
      <c r="R84" s="22">
        <v>93964</v>
      </c>
      <c r="S84" s="22">
        <v>98170</v>
      </c>
      <c r="T84" s="22">
        <v>103496</v>
      </c>
      <c r="U84" s="22">
        <v>109631</v>
      </c>
      <c r="V84" s="22">
        <v>113743</v>
      </c>
      <c r="W84" s="22">
        <v>121139</v>
      </c>
      <c r="X84" s="22">
        <v>124039</v>
      </c>
      <c r="Y84" s="22">
        <v>130789</v>
      </c>
      <c r="Z84" s="22">
        <v>135465</v>
      </c>
      <c r="AA84" s="39" t="s">
        <v>1316</v>
      </c>
    </row>
    <row r="85" spans="1:27" s="75" customFormat="1">
      <c r="A85" s="69"/>
      <c r="B85" s="70"/>
      <c r="C85" s="70"/>
      <c r="D85" s="110"/>
      <c r="E85" s="71" t="s">
        <v>1287</v>
      </c>
      <c r="F85" s="69" t="s">
        <v>1288</v>
      </c>
      <c r="G85" s="71" t="s">
        <v>1293</v>
      </c>
      <c r="H85" s="71"/>
      <c r="I85" s="71"/>
      <c r="J85" s="71" t="s">
        <v>3160</v>
      </c>
      <c r="K85" s="23">
        <v>1</v>
      </c>
      <c r="L85" s="69" t="s">
        <v>1294</v>
      </c>
      <c r="M85" s="72"/>
      <c r="N85" s="72" t="s">
        <v>1317</v>
      </c>
      <c r="O85" s="71">
        <v>9301</v>
      </c>
      <c r="P85" s="71">
        <v>10164</v>
      </c>
      <c r="Q85" s="71">
        <v>11009</v>
      </c>
      <c r="R85" s="71">
        <v>11735</v>
      </c>
      <c r="S85" s="71">
        <v>12454</v>
      </c>
      <c r="T85" s="71">
        <v>13728</v>
      </c>
      <c r="U85" s="71">
        <v>14318</v>
      </c>
      <c r="V85" s="71">
        <v>15346</v>
      </c>
      <c r="W85" s="71">
        <v>17390</v>
      </c>
      <c r="X85" s="71"/>
      <c r="Y85" s="71"/>
      <c r="Z85" s="71"/>
      <c r="AA85" s="74" t="s">
        <v>1329</v>
      </c>
    </row>
    <row r="86" spans="1:27">
      <c r="A86" s="26"/>
      <c r="B86" s="21"/>
      <c r="C86" s="21"/>
      <c r="D86" s="110" t="s">
        <v>1330</v>
      </c>
      <c r="E86" s="32" t="s">
        <v>1287</v>
      </c>
      <c r="F86" s="26" t="s">
        <v>1288</v>
      </c>
      <c r="G86" s="32" t="s">
        <v>1293</v>
      </c>
      <c r="H86" s="32"/>
      <c r="I86" s="32"/>
      <c r="J86" s="121" t="s">
        <v>3158</v>
      </c>
      <c r="K86" s="23">
        <v>1</v>
      </c>
      <c r="L86" s="26" t="s">
        <v>61</v>
      </c>
      <c r="M86" s="33"/>
      <c r="N86" s="33" t="s">
        <v>1331</v>
      </c>
      <c r="O86" s="32"/>
      <c r="P86" s="32"/>
      <c r="Q86" s="32"/>
      <c r="R86" s="32"/>
      <c r="S86" s="32"/>
      <c r="T86" s="32"/>
      <c r="U86" s="32"/>
      <c r="V86" s="32"/>
      <c r="W86" s="32">
        <v>1901</v>
      </c>
      <c r="X86" s="32">
        <v>2528</v>
      </c>
      <c r="Y86" s="32">
        <v>3619</v>
      </c>
      <c r="Z86" s="32">
        <v>4331</v>
      </c>
      <c r="AA86" s="4" t="s">
        <v>1335</v>
      </c>
    </row>
    <row r="87" spans="1:27">
      <c r="A87" s="26"/>
      <c r="B87" s="21"/>
      <c r="C87" s="21"/>
      <c r="D87" s="110" t="s">
        <v>1336</v>
      </c>
      <c r="E87" s="32" t="s">
        <v>1337</v>
      </c>
      <c r="F87" s="26" t="s">
        <v>1338</v>
      </c>
      <c r="G87" s="32" t="s">
        <v>1339</v>
      </c>
      <c r="H87" s="32"/>
      <c r="I87" s="32"/>
      <c r="J87" s="121" t="s">
        <v>3158</v>
      </c>
      <c r="K87" s="23">
        <v>1</v>
      </c>
      <c r="L87" s="26" t="s">
        <v>61</v>
      </c>
      <c r="M87" s="33"/>
      <c r="N87" s="33" t="s">
        <v>1340</v>
      </c>
      <c r="O87" s="32">
        <v>184270</v>
      </c>
      <c r="P87" s="32">
        <v>195045</v>
      </c>
      <c r="Q87" s="32">
        <v>204861</v>
      </c>
      <c r="R87" s="32">
        <v>209861</v>
      </c>
      <c r="S87" s="32">
        <v>224024</v>
      </c>
      <c r="T87" s="32">
        <v>233806</v>
      </c>
      <c r="U87" s="32">
        <v>241129</v>
      </c>
      <c r="V87" s="32">
        <v>247866</v>
      </c>
      <c r="W87" s="32">
        <v>255936</v>
      </c>
      <c r="X87" s="32">
        <v>264473</v>
      </c>
      <c r="Y87" s="32">
        <v>271312</v>
      </c>
      <c r="Z87" s="32">
        <v>278981</v>
      </c>
      <c r="AA87" s="4" t="s">
        <v>1354</v>
      </c>
    </row>
    <row r="88" spans="1:27">
      <c r="A88" s="26"/>
      <c r="B88" s="21"/>
      <c r="C88" s="21"/>
      <c r="D88" s="110" t="s">
        <v>1355</v>
      </c>
      <c r="E88" s="32" t="s">
        <v>1356</v>
      </c>
      <c r="F88" s="26" t="s">
        <v>1357</v>
      </c>
      <c r="G88" s="32" t="s">
        <v>1358</v>
      </c>
      <c r="H88" s="32"/>
      <c r="I88" s="32"/>
      <c r="J88" s="121" t="s">
        <v>3158</v>
      </c>
      <c r="K88" s="23">
        <v>1</v>
      </c>
      <c r="L88" s="26" t="s">
        <v>61</v>
      </c>
      <c r="M88" s="33"/>
      <c r="N88" s="33" t="s">
        <v>1359</v>
      </c>
      <c r="O88" s="32">
        <v>73817</v>
      </c>
      <c r="P88" s="32">
        <v>80789</v>
      </c>
      <c r="Q88" s="32">
        <v>83362</v>
      </c>
      <c r="R88" s="32">
        <v>87741</v>
      </c>
      <c r="S88" s="32">
        <v>94502</v>
      </c>
      <c r="T88" s="32">
        <v>96600</v>
      </c>
      <c r="U88" s="32">
        <v>104644</v>
      </c>
      <c r="V88" s="32">
        <v>106456</v>
      </c>
      <c r="W88" s="32">
        <v>111708</v>
      </c>
      <c r="X88" s="32">
        <v>116328</v>
      </c>
      <c r="Y88" s="32">
        <v>120762</v>
      </c>
      <c r="Z88" s="32">
        <v>124504</v>
      </c>
      <c r="AA88" s="4" t="s">
        <v>1373</v>
      </c>
    </row>
    <row r="89" spans="1:27" s="55" customFormat="1">
      <c r="A89" s="49"/>
      <c r="B89" s="50"/>
      <c r="C89" s="50"/>
      <c r="D89" s="110" t="s">
        <v>1374</v>
      </c>
      <c r="E89" s="51" t="s">
        <v>1375</v>
      </c>
      <c r="F89" s="49" t="s">
        <v>1376</v>
      </c>
      <c r="G89" s="51" t="s">
        <v>1377</v>
      </c>
      <c r="H89" s="51"/>
      <c r="I89" s="51"/>
      <c r="J89" s="122" t="s">
        <v>3158</v>
      </c>
      <c r="K89" s="23">
        <v>1</v>
      </c>
      <c r="L89" s="120" t="s">
        <v>61</v>
      </c>
      <c r="M89" s="52"/>
      <c r="N89" s="52" t="s">
        <v>1378</v>
      </c>
      <c r="O89" s="51">
        <v>133558</v>
      </c>
      <c r="P89" s="51">
        <v>3437</v>
      </c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4" t="s">
        <v>1383</v>
      </c>
    </row>
    <row r="90" spans="1:27">
      <c r="A90" s="26"/>
      <c r="B90" s="21"/>
      <c r="C90" s="21"/>
      <c r="D90" s="110" t="s">
        <v>1384</v>
      </c>
      <c r="E90" s="32" t="s">
        <v>1375</v>
      </c>
      <c r="F90" s="26" t="s">
        <v>1376</v>
      </c>
      <c r="G90" s="32" t="s">
        <v>1377</v>
      </c>
      <c r="H90" s="32"/>
      <c r="I90" s="32"/>
      <c r="J90" s="22" t="s">
        <v>3159</v>
      </c>
      <c r="K90" s="23">
        <v>1</v>
      </c>
      <c r="L90" s="26" t="s">
        <v>38</v>
      </c>
      <c r="M90" s="33"/>
      <c r="N90" s="36" t="s">
        <v>1385</v>
      </c>
      <c r="O90" s="32"/>
      <c r="P90" s="32"/>
      <c r="Q90" s="32">
        <v>5056</v>
      </c>
      <c r="R90" s="32">
        <v>16543</v>
      </c>
      <c r="S90" s="32">
        <v>28202</v>
      </c>
      <c r="T90" s="32">
        <v>30738</v>
      </c>
      <c r="U90" s="32">
        <v>42500</v>
      </c>
      <c r="V90" s="32">
        <v>52093</v>
      </c>
      <c r="W90" s="32">
        <v>60891</v>
      </c>
      <c r="X90" s="32">
        <v>66743</v>
      </c>
      <c r="Y90" s="32">
        <v>72572</v>
      </c>
      <c r="Z90" s="32">
        <v>81040</v>
      </c>
      <c r="AA90" s="4"/>
    </row>
    <row r="91" spans="1:27">
      <c r="A91" s="26"/>
      <c r="B91" s="21"/>
      <c r="C91" s="21"/>
      <c r="D91" s="110" t="s">
        <v>1395</v>
      </c>
      <c r="E91" s="32" t="s">
        <v>1396</v>
      </c>
      <c r="F91" s="26" t="s">
        <v>1397</v>
      </c>
      <c r="G91" s="32" t="s">
        <v>1398</v>
      </c>
      <c r="H91" s="32"/>
      <c r="I91" s="32"/>
      <c r="J91" s="121" t="s">
        <v>3158</v>
      </c>
      <c r="K91" s="23">
        <v>1</v>
      </c>
      <c r="L91" s="26" t="s">
        <v>61</v>
      </c>
      <c r="M91" s="33"/>
      <c r="N91" s="33" t="s">
        <v>1399</v>
      </c>
      <c r="O91" s="32">
        <v>84395</v>
      </c>
      <c r="P91" s="32">
        <v>90213</v>
      </c>
      <c r="Q91" s="32">
        <v>95279</v>
      </c>
      <c r="R91" s="32">
        <v>99071</v>
      </c>
      <c r="S91" s="32">
        <v>103220</v>
      </c>
      <c r="T91" s="32">
        <v>109909</v>
      </c>
      <c r="U91" s="32">
        <v>114549</v>
      </c>
      <c r="V91" s="32">
        <v>118183</v>
      </c>
      <c r="W91" s="32">
        <v>122506</v>
      </c>
      <c r="X91" s="32">
        <v>125942</v>
      </c>
      <c r="Y91" s="32">
        <v>130571</v>
      </c>
      <c r="Z91" s="32">
        <v>133950</v>
      </c>
      <c r="AA91" s="4" t="s">
        <v>1413</v>
      </c>
    </row>
    <row r="92" spans="1:27">
      <c r="A92" s="26"/>
      <c r="B92" s="21"/>
      <c r="C92" s="21"/>
      <c r="D92" s="110" t="s">
        <v>1414</v>
      </c>
      <c r="E92" s="32" t="s">
        <v>1415</v>
      </c>
      <c r="F92" s="26" t="s">
        <v>1416</v>
      </c>
      <c r="G92" s="32" t="s">
        <v>1417</v>
      </c>
      <c r="H92" s="32"/>
      <c r="I92" s="32"/>
      <c r="J92" s="121" t="s">
        <v>3158</v>
      </c>
      <c r="K92" s="23">
        <v>1</v>
      </c>
      <c r="L92" s="26" t="s">
        <v>61</v>
      </c>
      <c r="M92" s="33"/>
      <c r="N92" s="33" t="s">
        <v>1418</v>
      </c>
      <c r="O92" s="32">
        <v>64177</v>
      </c>
      <c r="P92" s="32">
        <v>67361</v>
      </c>
      <c r="Q92" s="32">
        <v>72368</v>
      </c>
      <c r="R92" s="32">
        <v>76867</v>
      </c>
      <c r="S92" s="32">
        <v>80008</v>
      </c>
      <c r="T92" s="32">
        <v>84381</v>
      </c>
      <c r="U92" s="32">
        <v>88791</v>
      </c>
      <c r="V92" s="32">
        <v>91233</v>
      </c>
      <c r="W92" s="32">
        <v>94561</v>
      </c>
      <c r="X92" s="32">
        <v>100179</v>
      </c>
      <c r="Y92" s="32">
        <v>103588</v>
      </c>
      <c r="Z92" s="32">
        <v>106431</v>
      </c>
      <c r="AA92" s="4" t="s">
        <v>1432</v>
      </c>
    </row>
    <row r="93" spans="1:27" s="57" customFormat="1">
      <c r="A93" s="23"/>
      <c r="B93" s="56"/>
      <c r="C93" s="56"/>
      <c r="D93" s="110" t="s">
        <v>1433</v>
      </c>
      <c r="E93" s="22" t="s">
        <v>1434</v>
      </c>
      <c r="F93" s="23" t="s">
        <v>1435</v>
      </c>
      <c r="G93" s="22" t="s">
        <v>1436</v>
      </c>
      <c r="H93" s="22"/>
      <c r="I93" s="22"/>
      <c r="J93" s="121" t="s">
        <v>3158</v>
      </c>
      <c r="K93" s="23">
        <v>1</v>
      </c>
      <c r="L93" s="26" t="s">
        <v>61</v>
      </c>
      <c r="M93" s="24"/>
      <c r="N93" s="24" t="s">
        <v>1437</v>
      </c>
      <c r="O93" s="22">
        <v>29698</v>
      </c>
      <c r="P93" s="22">
        <v>32273</v>
      </c>
      <c r="Q93" s="22">
        <v>34216</v>
      </c>
      <c r="R93" s="22">
        <v>36314</v>
      </c>
      <c r="S93" s="22">
        <v>37789</v>
      </c>
      <c r="T93" s="22">
        <v>40564</v>
      </c>
      <c r="U93" s="22">
        <v>45506</v>
      </c>
      <c r="V93" s="22">
        <v>47112</v>
      </c>
      <c r="W93" s="22">
        <v>49374</v>
      </c>
      <c r="X93" s="22">
        <v>52616</v>
      </c>
      <c r="Y93" s="22">
        <v>55558</v>
      </c>
      <c r="Z93" s="22">
        <v>57464</v>
      </c>
      <c r="AA93" s="39" t="s">
        <v>1451</v>
      </c>
    </row>
    <row r="94" spans="1:27" s="55" customFormat="1">
      <c r="A94" s="49"/>
      <c r="B94" s="50"/>
      <c r="C94" s="50"/>
      <c r="D94" s="110" t="s">
        <v>1452</v>
      </c>
      <c r="E94" s="51" t="s">
        <v>1453</v>
      </c>
      <c r="F94" s="49" t="s">
        <v>1454</v>
      </c>
      <c r="G94" s="51" t="s">
        <v>1455</v>
      </c>
      <c r="H94" s="51"/>
      <c r="I94" s="51"/>
      <c r="J94" s="122" t="s">
        <v>3158</v>
      </c>
      <c r="K94" s="23">
        <v>1</v>
      </c>
      <c r="L94" s="120" t="s">
        <v>61</v>
      </c>
      <c r="M94" s="52"/>
      <c r="N94" s="52" t="s">
        <v>1456</v>
      </c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4" t="s">
        <v>1458</v>
      </c>
    </row>
    <row r="95" spans="1:27" s="55" customFormat="1">
      <c r="A95" s="49"/>
      <c r="B95" s="50"/>
      <c r="C95" s="50"/>
      <c r="D95" s="110" t="s">
        <v>1459</v>
      </c>
      <c r="E95" s="51" t="s">
        <v>1453</v>
      </c>
      <c r="F95" s="49" t="s">
        <v>1454</v>
      </c>
      <c r="G95" s="51" t="s">
        <v>1455</v>
      </c>
      <c r="H95" s="51"/>
      <c r="I95" s="51"/>
      <c r="J95" s="122" t="s">
        <v>3158</v>
      </c>
      <c r="K95" s="23">
        <v>1</v>
      </c>
      <c r="L95" s="120" t="s">
        <v>61</v>
      </c>
      <c r="M95" s="52"/>
      <c r="N95" s="52" t="s">
        <v>929</v>
      </c>
      <c r="O95" s="51">
        <v>78057</v>
      </c>
      <c r="P95" s="51">
        <v>82806</v>
      </c>
      <c r="Q95" s="51">
        <v>86993</v>
      </c>
      <c r="R95" s="51"/>
      <c r="S95" s="51"/>
      <c r="T95" s="51"/>
      <c r="U95" s="51"/>
      <c r="V95" s="51"/>
      <c r="W95" s="51"/>
      <c r="X95" s="51"/>
      <c r="Y95" s="51"/>
      <c r="Z95" s="51"/>
      <c r="AA95" s="54" t="s">
        <v>1465</v>
      </c>
    </row>
    <row r="96" spans="1:27" s="55" customFormat="1">
      <c r="A96" s="49"/>
      <c r="B96" s="50"/>
      <c r="C96" s="50"/>
      <c r="D96" s="110" t="s">
        <v>1466</v>
      </c>
      <c r="E96" s="51" t="s">
        <v>1453</v>
      </c>
      <c r="F96" s="49" t="s">
        <v>1454</v>
      </c>
      <c r="G96" s="51" t="s">
        <v>1455</v>
      </c>
      <c r="H96" s="51"/>
      <c r="I96" s="51"/>
      <c r="J96" s="51"/>
      <c r="K96" s="23">
        <v>1</v>
      </c>
      <c r="L96" s="49" t="s">
        <v>38</v>
      </c>
      <c r="M96" s="52"/>
      <c r="N96" s="76" t="s">
        <v>1467</v>
      </c>
      <c r="O96" s="51"/>
      <c r="P96" s="51"/>
      <c r="Q96" s="51"/>
      <c r="R96" s="51">
        <v>67793</v>
      </c>
      <c r="S96" s="51">
        <v>72270</v>
      </c>
      <c r="T96" s="51">
        <v>76733</v>
      </c>
      <c r="U96" s="51"/>
      <c r="V96" s="51"/>
      <c r="W96" s="51"/>
      <c r="X96" s="51"/>
      <c r="Y96" s="51"/>
      <c r="Z96" s="51"/>
      <c r="AA96" s="54" t="s">
        <v>1472</v>
      </c>
    </row>
    <row r="97" spans="1:27">
      <c r="A97" s="26"/>
      <c r="B97" s="21"/>
      <c r="C97" s="21"/>
      <c r="D97" s="110" t="s">
        <v>1473</v>
      </c>
      <c r="E97" s="32" t="s">
        <v>1453</v>
      </c>
      <c r="F97" s="26" t="s">
        <v>1454</v>
      </c>
      <c r="G97" s="32" t="s">
        <v>1455</v>
      </c>
      <c r="H97" s="32"/>
      <c r="I97" s="32"/>
      <c r="J97" s="22" t="s">
        <v>3159</v>
      </c>
      <c r="K97" s="23">
        <v>1</v>
      </c>
      <c r="L97" s="26" t="s">
        <v>38</v>
      </c>
      <c r="M97" s="33"/>
      <c r="N97" s="36" t="s">
        <v>1474</v>
      </c>
      <c r="O97" s="32"/>
      <c r="P97" s="32"/>
      <c r="Q97" s="32"/>
      <c r="R97" s="32"/>
      <c r="S97" s="32"/>
      <c r="T97" s="32"/>
      <c r="U97" s="32">
        <v>15585</v>
      </c>
      <c r="V97" s="32">
        <v>20381</v>
      </c>
      <c r="W97" s="32">
        <v>25768</v>
      </c>
      <c r="X97" s="32">
        <v>29673</v>
      </c>
      <c r="Y97" s="32">
        <v>35325</v>
      </c>
      <c r="Z97" s="32">
        <v>37989</v>
      </c>
      <c r="AA97" s="4"/>
    </row>
    <row r="98" spans="1:27" s="57" customFormat="1">
      <c r="A98" s="23"/>
      <c r="B98" s="56"/>
      <c r="C98" s="56"/>
      <c r="D98" s="110" t="s">
        <v>1481</v>
      </c>
      <c r="E98" s="22" t="s">
        <v>1482</v>
      </c>
      <c r="F98" s="23" t="s">
        <v>1483</v>
      </c>
      <c r="G98" s="22" t="s">
        <v>1484</v>
      </c>
      <c r="H98" s="22"/>
      <c r="I98" s="22"/>
      <c r="J98" s="121" t="s">
        <v>3158</v>
      </c>
      <c r="K98" s="23">
        <v>1</v>
      </c>
      <c r="L98" s="26" t="s">
        <v>61</v>
      </c>
      <c r="M98" s="24"/>
      <c r="N98" s="24" t="s">
        <v>1485</v>
      </c>
      <c r="O98" s="22">
        <v>77151</v>
      </c>
      <c r="P98" s="22">
        <v>79398</v>
      </c>
      <c r="Q98" s="22">
        <v>85770</v>
      </c>
      <c r="R98" s="22">
        <v>87958</v>
      </c>
      <c r="S98" s="22">
        <v>93451</v>
      </c>
      <c r="T98" s="22">
        <v>97016</v>
      </c>
      <c r="U98" s="22">
        <v>102101</v>
      </c>
      <c r="V98" s="22">
        <v>107094</v>
      </c>
      <c r="W98" s="22">
        <v>111514</v>
      </c>
      <c r="X98" s="22">
        <v>117904</v>
      </c>
      <c r="Y98" s="22">
        <v>120899</v>
      </c>
      <c r="Z98" s="22">
        <v>123775</v>
      </c>
      <c r="AA98" s="39" t="s">
        <v>1499</v>
      </c>
    </row>
    <row r="99" spans="1:27" s="55" customFormat="1">
      <c r="A99" s="49"/>
      <c r="B99" s="50"/>
      <c r="C99" s="50"/>
      <c r="D99" s="111" t="s">
        <v>1500</v>
      </c>
      <c r="E99" s="51" t="s">
        <v>1415</v>
      </c>
      <c r="F99" s="49" t="s">
        <v>1416</v>
      </c>
      <c r="G99" s="51" t="s">
        <v>1417</v>
      </c>
      <c r="H99" s="51"/>
      <c r="I99" s="51"/>
      <c r="J99" s="122" t="s">
        <v>3158</v>
      </c>
      <c r="K99" s="23">
        <v>1</v>
      </c>
      <c r="L99" s="120" t="s">
        <v>61</v>
      </c>
      <c r="M99" s="52"/>
      <c r="N99" s="52" t="s">
        <v>1501</v>
      </c>
      <c r="O99" s="51">
        <v>124430</v>
      </c>
      <c r="P99" s="51">
        <v>131102</v>
      </c>
      <c r="Q99" s="51">
        <v>142376</v>
      </c>
      <c r="R99" s="51">
        <v>152083</v>
      </c>
      <c r="S99" s="51">
        <v>159560</v>
      </c>
      <c r="T99" s="51">
        <v>169008</v>
      </c>
      <c r="U99" s="51">
        <v>182179</v>
      </c>
      <c r="V99" s="51">
        <v>189307</v>
      </c>
      <c r="W99" s="51">
        <v>203606</v>
      </c>
      <c r="X99" s="51">
        <v>208738</v>
      </c>
      <c r="Y99" s="51"/>
      <c r="Z99" s="51"/>
      <c r="AA99" s="54" t="s">
        <v>1432</v>
      </c>
    </row>
    <row r="100" spans="1:27">
      <c r="A100" s="26"/>
      <c r="B100" s="21"/>
      <c r="C100" s="21"/>
      <c r="D100" s="110" t="s">
        <v>1514</v>
      </c>
      <c r="E100" s="32" t="s">
        <v>1515</v>
      </c>
      <c r="F100" s="26" t="s">
        <v>1516</v>
      </c>
      <c r="G100" s="32" t="s">
        <v>1517</v>
      </c>
      <c r="H100" s="32"/>
      <c r="I100" s="32"/>
      <c r="J100" s="121" t="s">
        <v>3158</v>
      </c>
      <c r="K100" s="23">
        <v>1</v>
      </c>
      <c r="L100" s="26" t="s">
        <v>61</v>
      </c>
      <c r="M100" s="33"/>
      <c r="N100" s="33" t="s">
        <v>1518</v>
      </c>
      <c r="O100" s="32">
        <v>123785</v>
      </c>
      <c r="P100" s="32">
        <v>129553</v>
      </c>
      <c r="Q100" s="32">
        <v>136826</v>
      </c>
      <c r="R100" s="32">
        <v>140558</v>
      </c>
      <c r="S100" s="32">
        <v>145622</v>
      </c>
      <c r="T100" s="32">
        <v>150208</v>
      </c>
      <c r="U100" s="32">
        <v>158784</v>
      </c>
      <c r="V100" s="32">
        <v>162433</v>
      </c>
      <c r="W100" s="32">
        <v>168063</v>
      </c>
      <c r="X100" s="32">
        <v>174618</v>
      </c>
      <c r="Y100" s="32">
        <v>181438</v>
      </c>
      <c r="Z100" s="32">
        <v>186239</v>
      </c>
      <c r="AA100" s="4" t="s">
        <v>1532</v>
      </c>
    </row>
    <row r="101" spans="1:27" s="57" customFormat="1">
      <c r="A101" s="23"/>
      <c r="B101" s="56"/>
      <c r="C101" s="56"/>
      <c r="D101" s="110" t="s">
        <v>1533</v>
      </c>
      <c r="E101" s="22" t="s">
        <v>1534</v>
      </c>
      <c r="F101" s="23" t="s">
        <v>1535</v>
      </c>
      <c r="G101" s="22" t="s">
        <v>1536</v>
      </c>
      <c r="H101" s="22"/>
      <c r="I101" s="22"/>
      <c r="J101" s="121" t="s">
        <v>3158</v>
      </c>
      <c r="K101" s="23">
        <v>1</v>
      </c>
      <c r="L101" s="26" t="s">
        <v>61</v>
      </c>
      <c r="M101" s="24"/>
      <c r="N101" s="24" t="s">
        <v>1537</v>
      </c>
      <c r="O101" s="22">
        <v>115953</v>
      </c>
      <c r="P101" s="22">
        <v>122362</v>
      </c>
      <c r="Q101" s="22">
        <v>128737</v>
      </c>
      <c r="R101" s="22">
        <v>133296</v>
      </c>
      <c r="S101" s="22">
        <v>139182</v>
      </c>
      <c r="T101" s="22">
        <v>147093</v>
      </c>
      <c r="U101" s="22">
        <v>150528</v>
      </c>
      <c r="V101" s="22">
        <v>154681</v>
      </c>
      <c r="W101" s="22">
        <v>159486</v>
      </c>
      <c r="X101" s="22">
        <v>165247</v>
      </c>
      <c r="Y101" s="22">
        <v>168867</v>
      </c>
      <c r="Z101" s="22">
        <v>75557</v>
      </c>
      <c r="AA101" s="39" t="s">
        <v>1551</v>
      </c>
    </row>
    <row r="102" spans="1:27">
      <c r="A102" s="26"/>
      <c r="B102" s="21"/>
      <c r="C102" s="21"/>
      <c r="D102" s="110" t="s">
        <v>1552</v>
      </c>
      <c r="E102" s="32" t="s">
        <v>1553</v>
      </c>
      <c r="F102" s="26" t="s">
        <v>1554</v>
      </c>
      <c r="G102" s="32" t="s">
        <v>1555</v>
      </c>
      <c r="H102" s="32"/>
      <c r="I102" s="32"/>
      <c r="J102" s="121" t="s">
        <v>3158</v>
      </c>
      <c r="K102" s="23">
        <v>1</v>
      </c>
      <c r="L102" s="26" t="s">
        <v>61</v>
      </c>
      <c r="M102" s="33"/>
      <c r="N102" s="33" t="s">
        <v>1556</v>
      </c>
      <c r="O102" s="32">
        <v>74767</v>
      </c>
      <c r="P102" s="32">
        <v>79568</v>
      </c>
      <c r="Q102" s="32">
        <v>86571</v>
      </c>
      <c r="R102" s="32">
        <v>92523</v>
      </c>
      <c r="S102" s="32">
        <v>97661</v>
      </c>
      <c r="T102" s="32">
        <v>101063</v>
      </c>
      <c r="U102" s="32">
        <v>107170</v>
      </c>
      <c r="V102" s="32">
        <v>113031</v>
      </c>
      <c r="W102" s="32">
        <v>116419</v>
      </c>
      <c r="X102" s="32">
        <v>121593</v>
      </c>
      <c r="Y102" s="32">
        <v>125679</v>
      </c>
      <c r="Z102" s="32">
        <v>130449</v>
      </c>
      <c r="AA102" s="4" t="s">
        <v>1570</v>
      </c>
    </row>
    <row r="103" spans="1:27" s="55" customFormat="1">
      <c r="A103" s="49"/>
      <c r="B103" s="50"/>
      <c r="C103" s="50"/>
      <c r="D103" s="110" t="s">
        <v>1571</v>
      </c>
      <c r="E103" s="51" t="s">
        <v>1572</v>
      </c>
      <c r="F103" s="49" t="s">
        <v>1573</v>
      </c>
      <c r="G103" s="51" t="s">
        <v>1574</v>
      </c>
      <c r="H103" s="51"/>
      <c r="I103" s="51"/>
      <c r="J103" s="122" t="s">
        <v>3158</v>
      </c>
      <c r="K103" s="23">
        <v>1</v>
      </c>
      <c r="L103" s="120" t="s">
        <v>61</v>
      </c>
      <c r="M103" s="52"/>
      <c r="N103" s="52" t="s">
        <v>1575</v>
      </c>
      <c r="O103" s="51">
        <v>166777</v>
      </c>
      <c r="P103" s="51">
        <v>178749</v>
      </c>
      <c r="Q103" s="51">
        <v>190921</v>
      </c>
      <c r="R103" s="51">
        <v>200273</v>
      </c>
      <c r="S103" s="51">
        <v>209823</v>
      </c>
      <c r="T103" s="51">
        <v>219659</v>
      </c>
      <c r="U103" s="51">
        <v>228191</v>
      </c>
      <c r="V103" s="51"/>
      <c r="W103" s="51"/>
      <c r="X103" s="51"/>
      <c r="Y103" s="51"/>
      <c r="Z103" s="51"/>
      <c r="AA103" s="54" t="s">
        <v>1285</v>
      </c>
    </row>
    <row r="104" spans="1:27" s="55" customFormat="1">
      <c r="A104" s="49"/>
      <c r="B104" s="50"/>
      <c r="C104" s="50"/>
      <c r="D104" s="110" t="s">
        <v>1585</v>
      </c>
      <c r="E104" s="51" t="s">
        <v>1586</v>
      </c>
      <c r="F104" s="49" t="s">
        <v>1587</v>
      </c>
      <c r="G104" s="51" t="s">
        <v>1588</v>
      </c>
      <c r="H104" s="51"/>
      <c r="I104" s="51"/>
      <c r="J104" s="122" t="s">
        <v>3158</v>
      </c>
      <c r="K104" s="23">
        <v>1</v>
      </c>
      <c r="L104" s="120" t="s">
        <v>61</v>
      </c>
      <c r="M104" s="52"/>
      <c r="N104" s="52" t="s">
        <v>1589</v>
      </c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4" t="s">
        <v>1591</v>
      </c>
    </row>
    <row r="105" spans="1:27" s="55" customFormat="1">
      <c r="A105" s="49"/>
      <c r="B105" s="50"/>
      <c r="C105" s="50"/>
      <c r="D105" s="110" t="s">
        <v>1592</v>
      </c>
      <c r="E105" s="51" t="s">
        <v>1572</v>
      </c>
      <c r="F105" s="49" t="s">
        <v>1573</v>
      </c>
      <c r="G105" s="51" t="s">
        <v>1574</v>
      </c>
      <c r="H105" s="51"/>
      <c r="I105" s="51"/>
      <c r="J105" s="122" t="s">
        <v>3158</v>
      </c>
      <c r="K105" s="23">
        <v>1</v>
      </c>
      <c r="L105" s="120" t="s">
        <v>61</v>
      </c>
      <c r="M105" s="52"/>
      <c r="N105" s="52" t="s">
        <v>1593</v>
      </c>
      <c r="O105" s="51"/>
      <c r="P105" s="51"/>
      <c r="Q105" s="51"/>
      <c r="R105" s="51"/>
      <c r="S105" s="51"/>
      <c r="T105" s="51"/>
      <c r="U105" s="51"/>
      <c r="V105" s="51">
        <v>113394</v>
      </c>
      <c r="W105" s="51">
        <v>116014</v>
      </c>
      <c r="X105" s="51"/>
      <c r="Y105" s="51"/>
      <c r="Z105" s="51"/>
      <c r="AA105" s="54" t="s">
        <v>1597</v>
      </c>
    </row>
    <row r="106" spans="1:27" s="57" customFormat="1">
      <c r="A106" s="23"/>
      <c r="B106" s="56"/>
      <c r="C106" s="56"/>
      <c r="D106" s="110" t="s">
        <v>1598</v>
      </c>
      <c r="E106" s="32" t="s">
        <v>1572</v>
      </c>
      <c r="F106" s="26" t="s">
        <v>1573</v>
      </c>
      <c r="G106" s="32" t="s">
        <v>1574</v>
      </c>
      <c r="H106" s="22"/>
      <c r="I106" s="22"/>
      <c r="J106" s="22" t="s">
        <v>3159</v>
      </c>
      <c r="K106" s="23">
        <v>1</v>
      </c>
      <c r="L106" s="26" t="s">
        <v>38</v>
      </c>
      <c r="M106" s="24"/>
      <c r="N106" s="27" t="s">
        <v>1599</v>
      </c>
      <c r="O106" s="22"/>
      <c r="P106" s="22"/>
      <c r="Q106" s="22"/>
      <c r="R106" s="22"/>
      <c r="S106" s="22"/>
      <c r="T106" s="22"/>
      <c r="U106" s="22"/>
      <c r="V106" s="22"/>
      <c r="W106" s="22">
        <v>6314</v>
      </c>
      <c r="X106" s="22">
        <v>14673</v>
      </c>
      <c r="Y106" s="22">
        <v>23283</v>
      </c>
      <c r="Z106" s="22">
        <v>31766</v>
      </c>
      <c r="AA106" s="39" t="s">
        <v>1603</v>
      </c>
    </row>
    <row r="107" spans="1:27">
      <c r="A107" s="26"/>
      <c r="B107" s="21"/>
      <c r="C107" s="21"/>
      <c r="D107" s="110" t="s">
        <v>1604</v>
      </c>
      <c r="E107" s="32" t="s">
        <v>1586</v>
      </c>
      <c r="F107" s="26" t="s">
        <v>1587</v>
      </c>
      <c r="G107" s="32" t="s">
        <v>1588</v>
      </c>
      <c r="H107" s="32"/>
      <c r="I107" s="32"/>
      <c r="J107" s="121" t="s">
        <v>3158</v>
      </c>
      <c r="K107" s="23">
        <v>1</v>
      </c>
      <c r="L107" s="26" t="s">
        <v>61</v>
      </c>
      <c r="M107" s="33"/>
      <c r="N107" s="33" t="s">
        <v>1605</v>
      </c>
      <c r="O107" s="32">
        <v>19438</v>
      </c>
      <c r="P107" s="32">
        <v>21742</v>
      </c>
      <c r="Q107" s="32">
        <v>25251</v>
      </c>
      <c r="R107" s="32">
        <v>28016</v>
      </c>
      <c r="S107" s="32">
        <v>30167</v>
      </c>
      <c r="T107" s="32">
        <v>33997</v>
      </c>
      <c r="U107" s="32">
        <v>36611</v>
      </c>
      <c r="V107" s="32">
        <v>38782</v>
      </c>
      <c r="W107" s="32">
        <v>42016</v>
      </c>
      <c r="X107" s="32">
        <v>44710</v>
      </c>
      <c r="Y107" s="32">
        <v>47097</v>
      </c>
      <c r="Z107" s="32">
        <v>49485</v>
      </c>
      <c r="AA107" s="4" t="s">
        <v>1619</v>
      </c>
    </row>
    <row r="108" spans="1:27" s="55" customFormat="1">
      <c r="A108" s="49"/>
      <c r="B108" s="50"/>
      <c r="C108" s="50"/>
      <c r="D108" s="110" t="s">
        <v>1620</v>
      </c>
      <c r="E108" s="51" t="s">
        <v>1621</v>
      </c>
      <c r="F108" s="49" t="s">
        <v>1622</v>
      </c>
      <c r="G108" s="51" t="s">
        <v>1623</v>
      </c>
      <c r="H108" s="51"/>
      <c r="I108" s="51"/>
      <c r="J108" s="128" t="s">
        <v>3160</v>
      </c>
      <c r="K108" s="23">
        <v>1</v>
      </c>
      <c r="L108" s="49" t="s">
        <v>1294</v>
      </c>
      <c r="M108" s="52"/>
      <c r="N108" s="52" t="s">
        <v>1624</v>
      </c>
      <c r="O108" s="51">
        <v>13098</v>
      </c>
      <c r="P108" s="51">
        <v>13907</v>
      </c>
      <c r="Q108" s="51">
        <v>14755</v>
      </c>
      <c r="R108" s="51"/>
      <c r="S108" s="51"/>
      <c r="T108" s="51"/>
      <c r="U108" s="51"/>
      <c r="V108" s="51"/>
      <c r="W108" s="51"/>
      <c r="X108" s="51"/>
      <c r="Y108" s="51"/>
      <c r="Z108" s="51"/>
      <c r="AA108" s="54" t="s">
        <v>1630</v>
      </c>
    </row>
    <row r="109" spans="1:27" s="55" customFormat="1">
      <c r="A109" s="49"/>
      <c r="B109" s="50"/>
      <c r="C109" s="50"/>
      <c r="D109" s="110" t="s">
        <v>1631</v>
      </c>
      <c r="E109" s="51" t="s">
        <v>1632</v>
      </c>
      <c r="F109" s="49" t="s">
        <v>1633</v>
      </c>
      <c r="G109" s="51" t="s">
        <v>1634</v>
      </c>
      <c r="H109" s="51"/>
      <c r="I109" s="51"/>
      <c r="J109" s="128" t="s">
        <v>3160</v>
      </c>
      <c r="K109" s="23">
        <v>1</v>
      </c>
      <c r="L109" s="49" t="s">
        <v>1294</v>
      </c>
      <c r="M109" s="52"/>
      <c r="N109" s="52" t="s">
        <v>1299</v>
      </c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4" t="s">
        <v>1630</v>
      </c>
    </row>
    <row r="110" spans="1:27" s="57" customFormat="1">
      <c r="A110" s="23"/>
      <c r="B110" s="56"/>
      <c r="C110" s="56"/>
      <c r="D110" s="110" t="s">
        <v>1636</v>
      </c>
      <c r="E110" s="32" t="s">
        <v>1621</v>
      </c>
      <c r="F110" s="26" t="s">
        <v>1622</v>
      </c>
      <c r="G110" s="32" t="s">
        <v>1623</v>
      </c>
      <c r="H110" s="22"/>
      <c r="I110" s="22"/>
      <c r="J110" s="121" t="s">
        <v>3158</v>
      </c>
      <c r="K110" s="23">
        <v>1</v>
      </c>
      <c r="L110" s="26" t="s">
        <v>728</v>
      </c>
      <c r="M110" s="24"/>
      <c r="N110" s="24" t="s">
        <v>1637</v>
      </c>
      <c r="O110" s="22"/>
      <c r="P110" s="22"/>
      <c r="Q110" s="22"/>
      <c r="R110" s="22">
        <v>41602</v>
      </c>
      <c r="S110" s="22">
        <v>42127</v>
      </c>
      <c r="T110" s="22">
        <v>43155</v>
      </c>
      <c r="U110" s="22">
        <v>44475</v>
      </c>
      <c r="V110" s="22">
        <v>45025</v>
      </c>
      <c r="W110" s="22">
        <v>45600</v>
      </c>
      <c r="X110" s="22">
        <v>46689</v>
      </c>
      <c r="Y110" s="22">
        <v>47588</v>
      </c>
      <c r="Z110" s="22">
        <v>48183</v>
      </c>
      <c r="AA110" s="39"/>
    </row>
    <row r="111" spans="1:27">
      <c r="A111" s="26"/>
      <c r="B111" s="21"/>
      <c r="C111" s="21"/>
      <c r="D111" s="110" t="s">
        <v>1647</v>
      </c>
      <c r="E111" s="32" t="s">
        <v>1632</v>
      </c>
      <c r="F111" s="26" t="s">
        <v>1633</v>
      </c>
      <c r="G111" s="32" t="s">
        <v>1634</v>
      </c>
      <c r="H111" s="32"/>
      <c r="I111" s="32"/>
      <c r="J111" s="32" t="s">
        <v>3160</v>
      </c>
      <c r="K111" s="23">
        <v>1</v>
      </c>
      <c r="L111" s="26" t="s">
        <v>1294</v>
      </c>
      <c r="M111" s="33"/>
      <c r="N111" s="33" t="s">
        <v>1648</v>
      </c>
      <c r="O111" s="32">
        <v>26326</v>
      </c>
      <c r="P111" s="32">
        <v>27112</v>
      </c>
      <c r="Q111" s="32">
        <v>28100</v>
      </c>
      <c r="R111" s="32">
        <v>29651</v>
      </c>
      <c r="S111" s="32">
        <v>30277</v>
      </c>
      <c r="T111" s="32">
        <v>31296</v>
      </c>
      <c r="U111" s="32">
        <v>32358</v>
      </c>
      <c r="V111" s="32">
        <v>33158</v>
      </c>
      <c r="W111" s="32">
        <v>34278</v>
      </c>
      <c r="X111" s="32">
        <v>34901</v>
      </c>
      <c r="Y111" s="32">
        <v>35573</v>
      </c>
      <c r="Z111" s="32">
        <v>36238</v>
      </c>
      <c r="AA111" s="4" t="s">
        <v>1662</v>
      </c>
    </row>
    <row r="112" spans="1:27" s="57" customFormat="1">
      <c r="A112" s="23"/>
      <c r="B112" s="56"/>
      <c r="C112" s="56"/>
      <c r="D112" s="110" t="s">
        <v>1663</v>
      </c>
      <c r="E112" s="22" t="s">
        <v>1664</v>
      </c>
      <c r="F112" s="23" t="s">
        <v>1665</v>
      </c>
      <c r="G112" s="22" t="s">
        <v>1666</v>
      </c>
      <c r="H112" s="22"/>
      <c r="I112" s="22"/>
      <c r="J112" s="32" t="s">
        <v>3160</v>
      </c>
      <c r="K112" s="23">
        <v>1</v>
      </c>
      <c r="L112" s="23" t="s">
        <v>1294</v>
      </c>
      <c r="M112" s="24"/>
      <c r="N112" s="24" t="s">
        <v>1667</v>
      </c>
      <c r="O112" s="22">
        <v>18312</v>
      </c>
      <c r="P112" s="22">
        <v>19251</v>
      </c>
      <c r="Q112" s="22">
        <v>20877</v>
      </c>
      <c r="R112" s="22">
        <v>22103</v>
      </c>
      <c r="S112" s="22">
        <v>23123</v>
      </c>
      <c r="T112" s="22">
        <v>24973</v>
      </c>
      <c r="U112" s="22">
        <v>26199</v>
      </c>
      <c r="V112" s="22">
        <v>27454</v>
      </c>
      <c r="W112" s="22">
        <v>28262</v>
      </c>
      <c r="X112" s="22">
        <v>29402</v>
      </c>
      <c r="Y112" s="22">
        <v>30371</v>
      </c>
      <c r="Z112" s="22">
        <v>31183</v>
      </c>
      <c r="AA112" s="39"/>
    </row>
    <row r="113" spans="1:27" s="55" customFormat="1">
      <c r="A113" s="49"/>
      <c r="B113" s="50"/>
      <c r="C113" s="50"/>
      <c r="D113" s="110" t="s">
        <v>1681</v>
      </c>
      <c r="E113" s="51" t="s">
        <v>1682</v>
      </c>
      <c r="F113" s="49" t="s">
        <v>1683</v>
      </c>
      <c r="G113" s="51" t="s">
        <v>1684</v>
      </c>
      <c r="H113" s="51"/>
      <c r="I113" s="51"/>
      <c r="J113" s="128" t="s">
        <v>3160</v>
      </c>
      <c r="K113" s="23">
        <v>1</v>
      </c>
      <c r="L113" s="49" t="s">
        <v>1294</v>
      </c>
      <c r="M113" s="52"/>
      <c r="N113" s="52" t="s">
        <v>1685</v>
      </c>
      <c r="O113" s="51">
        <v>27477</v>
      </c>
      <c r="P113" s="51">
        <v>28556</v>
      </c>
      <c r="Q113" s="51">
        <v>31081</v>
      </c>
      <c r="R113" s="51">
        <v>35996</v>
      </c>
      <c r="S113" s="51">
        <v>39555</v>
      </c>
      <c r="T113" s="51">
        <v>40821</v>
      </c>
      <c r="U113" s="51">
        <v>42227</v>
      </c>
      <c r="V113" s="51">
        <v>43157</v>
      </c>
      <c r="W113" s="51">
        <v>43923</v>
      </c>
      <c r="X113" s="51"/>
      <c r="Y113" s="51"/>
      <c r="Z113" s="51"/>
      <c r="AA113" s="54" t="s">
        <v>1697</v>
      </c>
    </row>
    <row r="114" spans="1:27" s="57" customFormat="1">
      <c r="A114" s="23"/>
      <c r="B114" s="56"/>
      <c r="C114" s="56"/>
      <c r="D114" s="110" t="s">
        <v>1698</v>
      </c>
      <c r="E114" s="22" t="s">
        <v>1682</v>
      </c>
      <c r="F114" s="23" t="s">
        <v>1683</v>
      </c>
      <c r="G114" s="22" t="s">
        <v>1684</v>
      </c>
      <c r="H114" s="22"/>
      <c r="I114" s="22"/>
      <c r="J114" s="121" t="s">
        <v>3158</v>
      </c>
      <c r="K114" s="23">
        <v>1</v>
      </c>
      <c r="L114" s="26" t="s">
        <v>61</v>
      </c>
      <c r="M114" s="24"/>
      <c r="N114" s="24" t="s">
        <v>1699</v>
      </c>
      <c r="O114" s="22"/>
      <c r="P114" s="22"/>
      <c r="Q114" s="22"/>
      <c r="R114" s="22"/>
      <c r="S114" s="22"/>
      <c r="T114" s="22"/>
      <c r="U114" s="22"/>
      <c r="V114" s="22"/>
      <c r="W114" s="22">
        <v>117016</v>
      </c>
      <c r="X114" s="22">
        <v>118226</v>
      </c>
      <c r="Y114" s="22">
        <v>119803</v>
      </c>
      <c r="Z114" s="22">
        <v>120556</v>
      </c>
      <c r="AA114" s="39" t="s">
        <v>1703</v>
      </c>
    </row>
    <row r="115" spans="1:27" s="57" customFormat="1">
      <c r="A115" s="23"/>
      <c r="B115" s="56"/>
      <c r="C115" s="56"/>
      <c r="D115" s="110" t="s">
        <v>1704</v>
      </c>
      <c r="E115" s="22" t="s">
        <v>1705</v>
      </c>
      <c r="F115" s="23" t="s">
        <v>1706</v>
      </c>
      <c r="G115" s="22" t="s">
        <v>1707</v>
      </c>
      <c r="H115" s="22"/>
      <c r="I115" s="22"/>
      <c r="J115" s="32" t="s">
        <v>3160</v>
      </c>
      <c r="K115" s="23">
        <v>1</v>
      </c>
      <c r="L115" s="23" t="s">
        <v>1294</v>
      </c>
      <c r="M115" s="24"/>
      <c r="N115" s="24" t="s">
        <v>1708</v>
      </c>
      <c r="O115" s="22">
        <v>17780</v>
      </c>
      <c r="P115" s="22">
        <v>19012</v>
      </c>
      <c r="Q115" s="22">
        <v>21645</v>
      </c>
      <c r="R115" s="22">
        <v>22542</v>
      </c>
      <c r="S115" s="22">
        <v>23681</v>
      </c>
      <c r="T115" s="22">
        <v>25039</v>
      </c>
      <c r="U115" s="22">
        <v>26028</v>
      </c>
      <c r="V115" s="22">
        <v>26909</v>
      </c>
      <c r="W115" s="22">
        <v>27769</v>
      </c>
      <c r="X115" s="22">
        <v>28775</v>
      </c>
      <c r="Y115" s="22">
        <v>29630</v>
      </c>
      <c r="Z115" s="22">
        <v>30239</v>
      </c>
      <c r="AA115" s="39" t="s">
        <v>1697</v>
      </c>
    </row>
    <row r="116" spans="1:27">
      <c r="A116" s="26"/>
      <c r="B116" s="21"/>
      <c r="C116" s="21"/>
      <c r="D116" s="110" t="s">
        <v>1722</v>
      </c>
      <c r="E116" s="32" t="s">
        <v>1723</v>
      </c>
      <c r="F116" s="26" t="s">
        <v>1724</v>
      </c>
      <c r="G116" s="32" t="s">
        <v>1725</v>
      </c>
      <c r="H116" s="32"/>
      <c r="I116" s="32"/>
      <c r="J116" s="121" t="s">
        <v>3158</v>
      </c>
      <c r="K116" s="23">
        <v>1</v>
      </c>
      <c r="L116" s="26" t="s">
        <v>61</v>
      </c>
      <c r="M116" s="33"/>
      <c r="N116" s="33" t="s">
        <v>1726</v>
      </c>
      <c r="O116" s="32">
        <v>128199</v>
      </c>
      <c r="P116" s="32">
        <v>133026</v>
      </c>
      <c r="Q116" s="32">
        <v>139867</v>
      </c>
      <c r="R116" s="32">
        <v>142946</v>
      </c>
      <c r="S116" s="32">
        <v>149599</v>
      </c>
      <c r="T116" s="32">
        <v>155934</v>
      </c>
      <c r="U116" s="32">
        <v>169894</v>
      </c>
      <c r="V116" s="32">
        <v>173868</v>
      </c>
      <c r="W116" s="32">
        <v>178288</v>
      </c>
      <c r="X116" s="32">
        <v>181232</v>
      </c>
      <c r="Y116" s="32">
        <v>186787</v>
      </c>
      <c r="Z116" s="32">
        <v>189813</v>
      </c>
      <c r="AA116" s="4" t="s">
        <v>1740</v>
      </c>
    </row>
    <row r="117" spans="1:27" s="57" customFormat="1">
      <c r="A117" s="23"/>
      <c r="B117" s="56"/>
      <c r="C117" s="56"/>
      <c r="D117" s="110" t="s">
        <v>1741</v>
      </c>
      <c r="E117" s="22" t="s">
        <v>1742</v>
      </c>
      <c r="F117" s="23" t="s">
        <v>1743</v>
      </c>
      <c r="G117" s="22" t="s">
        <v>1744</v>
      </c>
      <c r="H117" s="22"/>
      <c r="I117" s="22"/>
      <c r="J117" s="121" t="s">
        <v>3158</v>
      </c>
      <c r="K117" s="23">
        <v>1</v>
      </c>
      <c r="L117" s="26" t="s">
        <v>61</v>
      </c>
      <c r="M117" s="24"/>
      <c r="N117" s="24" t="s">
        <v>1745</v>
      </c>
      <c r="O117" s="22">
        <v>186850</v>
      </c>
      <c r="P117" s="22">
        <v>195231</v>
      </c>
      <c r="Q117" s="22">
        <v>204748</v>
      </c>
      <c r="R117" s="22">
        <v>218330</v>
      </c>
      <c r="S117" s="22">
        <v>224544</v>
      </c>
      <c r="T117" s="22">
        <v>235807</v>
      </c>
      <c r="U117" s="22">
        <v>242314</v>
      </c>
      <c r="V117" s="22">
        <v>251839</v>
      </c>
      <c r="W117" s="22">
        <v>260787</v>
      </c>
      <c r="X117" s="22">
        <v>267560</v>
      </c>
      <c r="Y117" s="22">
        <v>99478</v>
      </c>
      <c r="Z117" s="22">
        <v>106875</v>
      </c>
      <c r="AA117" s="39" t="s">
        <v>1759</v>
      </c>
    </row>
    <row r="118" spans="1:27">
      <c r="A118" s="26"/>
      <c r="B118" s="21"/>
      <c r="C118" s="21"/>
      <c r="D118" s="110" t="s">
        <v>1760</v>
      </c>
      <c r="E118" s="22" t="s">
        <v>1761</v>
      </c>
      <c r="F118" s="23" t="s">
        <v>1762</v>
      </c>
      <c r="G118" s="22" t="s">
        <v>1763</v>
      </c>
      <c r="H118" s="22"/>
      <c r="I118" s="22"/>
      <c r="J118" s="121" t="s">
        <v>3158</v>
      </c>
      <c r="K118" s="23">
        <v>1</v>
      </c>
      <c r="L118" s="26" t="s">
        <v>61</v>
      </c>
      <c r="M118" s="33"/>
      <c r="N118" s="33" t="s">
        <v>1764</v>
      </c>
      <c r="O118" s="32">
        <v>87373</v>
      </c>
      <c r="P118" s="32">
        <v>91470</v>
      </c>
      <c r="Q118" s="32">
        <v>95166</v>
      </c>
      <c r="R118" s="32">
        <v>100706</v>
      </c>
      <c r="S118" s="32">
        <v>108174</v>
      </c>
      <c r="T118" s="32">
        <v>118162</v>
      </c>
      <c r="U118" s="32">
        <v>124914</v>
      </c>
      <c r="V118" s="32">
        <v>128207</v>
      </c>
      <c r="W118" s="32">
        <v>135374</v>
      </c>
      <c r="X118" s="32">
        <v>142787</v>
      </c>
      <c r="Y118" s="32">
        <v>149237</v>
      </c>
      <c r="Z118" s="32">
        <v>159668</v>
      </c>
      <c r="AA118" s="4" t="s">
        <v>1778</v>
      </c>
    </row>
    <row r="119" spans="1:27">
      <c r="A119" s="26"/>
      <c r="B119" s="21"/>
      <c r="C119" s="21"/>
      <c r="D119" s="110" t="s">
        <v>1779</v>
      </c>
      <c r="E119" s="32" t="s">
        <v>1780</v>
      </c>
      <c r="F119" s="26" t="s">
        <v>1781</v>
      </c>
      <c r="G119" s="32" t="s">
        <v>1782</v>
      </c>
      <c r="H119" s="32"/>
      <c r="I119" s="32"/>
      <c r="J119" s="121" t="s">
        <v>3158</v>
      </c>
      <c r="K119" s="23">
        <v>1</v>
      </c>
      <c r="L119" s="26" t="s">
        <v>61</v>
      </c>
      <c r="M119" s="33"/>
      <c r="N119" s="33" t="s">
        <v>1783</v>
      </c>
      <c r="O119" s="32">
        <v>106401</v>
      </c>
      <c r="P119" s="32">
        <v>117472</v>
      </c>
      <c r="Q119" s="32">
        <v>129553</v>
      </c>
      <c r="R119" s="32">
        <v>136197</v>
      </c>
      <c r="S119" s="32">
        <v>143099</v>
      </c>
      <c r="T119" s="32">
        <v>153931</v>
      </c>
      <c r="U119" s="32">
        <v>164958</v>
      </c>
      <c r="V119" s="32">
        <v>174907</v>
      </c>
      <c r="W119" s="32">
        <v>185248</v>
      </c>
      <c r="X119" s="32">
        <v>192988</v>
      </c>
      <c r="Y119" s="32">
        <v>203627</v>
      </c>
      <c r="Z119" s="32">
        <v>210787</v>
      </c>
      <c r="AA119" s="4" t="s">
        <v>1797</v>
      </c>
    </row>
    <row r="120" spans="1:27">
      <c r="A120" s="26"/>
      <c r="B120" s="21"/>
      <c r="C120" s="21"/>
      <c r="D120" s="110" t="s">
        <v>1798</v>
      </c>
      <c r="E120" s="32" t="s">
        <v>1799</v>
      </c>
      <c r="F120" s="26" t="s">
        <v>1800</v>
      </c>
      <c r="G120" s="32" t="s">
        <v>1801</v>
      </c>
      <c r="H120" s="32"/>
      <c r="I120" s="32"/>
      <c r="J120" s="121" t="s">
        <v>3158</v>
      </c>
      <c r="K120" s="23">
        <v>1</v>
      </c>
      <c r="L120" s="26" t="s">
        <v>61</v>
      </c>
      <c r="M120" s="33"/>
      <c r="N120" s="33" t="s">
        <v>1802</v>
      </c>
      <c r="O120" s="32">
        <v>87794</v>
      </c>
      <c r="P120" s="32">
        <v>93283</v>
      </c>
      <c r="Q120" s="32">
        <v>100810</v>
      </c>
      <c r="R120" s="32">
        <v>109561</v>
      </c>
      <c r="S120" s="32">
        <v>115185</v>
      </c>
      <c r="T120" s="32">
        <v>122322</v>
      </c>
      <c r="U120" s="32">
        <v>131494</v>
      </c>
      <c r="V120" s="32">
        <v>138001</v>
      </c>
      <c r="W120" s="32">
        <v>149923</v>
      </c>
      <c r="X120" s="32">
        <v>153968</v>
      </c>
      <c r="Y120" s="32">
        <v>159916</v>
      </c>
      <c r="Z120" s="32">
        <v>164442</v>
      </c>
      <c r="AA120" s="4" t="s">
        <v>1499</v>
      </c>
    </row>
    <row r="121" spans="1:27" s="55" customFormat="1" ht="19.5" customHeight="1">
      <c r="A121" s="49"/>
      <c r="B121" s="50"/>
      <c r="C121" s="50"/>
      <c r="D121" s="110" t="s">
        <v>1816</v>
      </c>
      <c r="E121" s="51" t="s">
        <v>1817</v>
      </c>
      <c r="F121" s="49" t="s">
        <v>1818</v>
      </c>
      <c r="G121" s="51" t="s">
        <v>1819</v>
      </c>
      <c r="H121" s="51"/>
      <c r="I121" s="51"/>
      <c r="J121" s="122" t="s">
        <v>3158</v>
      </c>
      <c r="K121" s="23">
        <v>1</v>
      </c>
      <c r="L121" s="120" t="s">
        <v>61</v>
      </c>
      <c r="M121" s="52"/>
      <c r="N121" s="52" t="s">
        <v>1820</v>
      </c>
      <c r="O121" s="51">
        <v>109390</v>
      </c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4" t="s">
        <v>1824</v>
      </c>
    </row>
    <row r="122" spans="1:27" s="55" customFormat="1">
      <c r="A122" s="49"/>
      <c r="B122" s="50"/>
      <c r="C122" s="50"/>
      <c r="D122" s="110" t="s">
        <v>1825</v>
      </c>
      <c r="E122" s="51" t="s">
        <v>1826</v>
      </c>
      <c r="F122" s="49" t="s">
        <v>1827</v>
      </c>
      <c r="G122" s="51" t="s">
        <v>1828</v>
      </c>
      <c r="H122" s="51" t="s">
        <v>1826</v>
      </c>
      <c r="I122" s="49" t="s">
        <v>1829</v>
      </c>
      <c r="J122" s="122" t="s">
        <v>3158</v>
      </c>
      <c r="K122" s="23">
        <v>1</v>
      </c>
      <c r="L122" s="120" t="s">
        <v>61</v>
      </c>
      <c r="M122" s="52"/>
      <c r="N122" s="52" t="s">
        <v>1830</v>
      </c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4" t="s">
        <v>1832</v>
      </c>
    </row>
    <row r="123" spans="1:27" s="57" customFormat="1">
      <c r="A123" s="23"/>
      <c r="B123" s="56"/>
      <c r="C123" s="56"/>
      <c r="D123" s="110" t="s">
        <v>1833</v>
      </c>
      <c r="E123" s="32" t="s">
        <v>1817</v>
      </c>
      <c r="F123" s="26" t="s">
        <v>1818</v>
      </c>
      <c r="G123" s="32" t="s">
        <v>1819</v>
      </c>
      <c r="H123" s="32"/>
      <c r="I123" s="32"/>
      <c r="J123" s="121" t="s">
        <v>3158</v>
      </c>
      <c r="K123" s="23">
        <v>1</v>
      </c>
      <c r="L123" s="26" t="s">
        <v>61</v>
      </c>
      <c r="M123" s="24"/>
      <c r="N123" s="24" t="s">
        <v>1834</v>
      </c>
      <c r="O123" s="22"/>
      <c r="P123" s="22">
        <v>11841</v>
      </c>
      <c r="Q123" s="22">
        <v>17656</v>
      </c>
      <c r="R123" s="22">
        <v>23102</v>
      </c>
      <c r="S123" s="22">
        <v>29182</v>
      </c>
      <c r="T123" s="22">
        <v>40559</v>
      </c>
      <c r="U123" s="22">
        <v>48703</v>
      </c>
      <c r="V123" s="22">
        <v>57112</v>
      </c>
      <c r="W123" s="22">
        <v>68051</v>
      </c>
      <c r="X123" s="22">
        <v>72875</v>
      </c>
      <c r="Y123" s="22">
        <v>82762</v>
      </c>
      <c r="Z123" s="22">
        <v>91403</v>
      </c>
      <c r="AA123" s="39" t="s">
        <v>1846</v>
      </c>
    </row>
    <row r="124" spans="1:27" s="55" customFormat="1">
      <c r="A124" s="49"/>
      <c r="B124" s="50"/>
      <c r="C124" s="50"/>
      <c r="D124" s="110" t="s">
        <v>1847</v>
      </c>
      <c r="E124" s="51" t="s">
        <v>1826</v>
      </c>
      <c r="F124" s="49" t="s">
        <v>1827</v>
      </c>
      <c r="G124" s="51" t="s">
        <v>1828</v>
      </c>
      <c r="H124" s="51"/>
      <c r="I124" s="49"/>
      <c r="J124" s="122" t="s">
        <v>3158</v>
      </c>
      <c r="K124" s="23">
        <v>1</v>
      </c>
      <c r="L124" s="120" t="s">
        <v>61</v>
      </c>
      <c r="M124" s="52"/>
      <c r="N124" s="52" t="s">
        <v>1848</v>
      </c>
      <c r="O124" s="51">
        <v>38774</v>
      </c>
      <c r="P124" s="51">
        <v>48301</v>
      </c>
      <c r="Q124" s="51">
        <v>57067</v>
      </c>
      <c r="R124" s="51">
        <v>69145</v>
      </c>
      <c r="S124" s="51"/>
      <c r="T124" s="51"/>
      <c r="U124" s="51"/>
      <c r="V124" s="51"/>
      <c r="W124" s="51"/>
      <c r="X124" s="51"/>
      <c r="Y124" s="51"/>
      <c r="Z124" s="51"/>
      <c r="AA124" s="54"/>
    </row>
    <row r="125" spans="1:27" s="55" customFormat="1">
      <c r="A125" s="49"/>
      <c r="B125" s="50"/>
      <c r="C125" s="50"/>
      <c r="D125" s="110" t="s">
        <v>1854</v>
      </c>
      <c r="E125" s="51" t="s">
        <v>1826</v>
      </c>
      <c r="F125" s="49" t="s">
        <v>1827</v>
      </c>
      <c r="G125" s="51" t="s">
        <v>1828</v>
      </c>
      <c r="H125" s="51"/>
      <c r="I125" s="49"/>
      <c r="J125" s="49"/>
      <c r="K125" s="23">
        <v>1</v>
      </c>
      <c r="L125" s="26" t="s">
        <v>3156</v>
      </c>
      <c r="M125" s="52"/>
      <c r="N125" s="52" t="s">
        <v>1855</v>
      </c>
      <c r="O125" s="51"/>
      <c r="P125" s="51"/>
      <c r="Q125" s="51"/>
      <c r="R125" s="51"/>
      <c r="S125" s="51">
        <v>113282</v>
      </c>
      <c r="T125" s="51">
        <v>128399</v>
      </c>
      <c r="U125" s="51">
        <v>140151</v>
      </c>
      <c r="V125" s="51">
        <v>150367</v>
      </c>
      <c r="W125" s="51">
        <v>157044</v>
      </c>
      <c r="X125" s="51"/>
      <c r="Y125" s="51"/>
      <c r="Z125" s="51"/>
      <c r="AA125" s="54" t="s">
        <v>1862</v>
      </c>
    </row>
    <row r="126" spans="1:27">
      <c r="A126" s="26"/>
      <c r="B126" s="21"/>
      <c r="C126" s="21"/>
      <c r="D126" s="110" t="s">
        <v>1863</v>
      </c>
      <c r="E126" s="32" t="s">
        <v>1826</v>
      </c>
      <c r="F126" s="26" t="s">
        <v>1827</v>
      </c>
      <c r="G126" s="32" t="s">
        <v>1828</v>
      </c>
      <c r="H126" s="32"/>
      <c r="I126" s="26"/>
      <c r="J126" s="121" t="s">
        <v>3159</v>
      </c>
      <c r="K126" s="23">
        <v>1</v>
      </c>
      <c r="L126" s="26" t="s">
        <v>38</v>
      </c>
      <c r="M126" s="33"/>
      <c r="N126" s="36" t="s">
        <v>1864</v>
      </c>
      <c r="O126" s="32"/>
      <c r="P126" s="32"/>
      <c r="Q126" s="32"/>
      <c r="R126" s="32"/>
      <c r="S126" s="32"/>
      <c r="T126" s="32"/>
      <c r="U126" s="32"/>
      <c r="V126" s="32"/>
      <c r="W126" s="32">
        <v>8034</v>
      </c>
      <c r="X126" s="32">
        <v>19399</v>
      </c>
      <c r="Y126" s="32">
        <v>28774</v>
      </c>
      <c r="Z126" s="32">
        <v>36396</v>
      </c>
      <c r="AA126" s="4" t="s">
        <v>1868</v>
      </c>
    </row>
    <row r="127" spans="1:27" s="57" customFormat="1">
      <c r="A127" s="23"/>
      <c r="B127" s="56"/>
      <c r="C127" s="56"/>
      <c r="D127" s="110" t="s">
        <v>1869</v>
      </c>
      <c r="E127" s="22" t="s">
        <v>1870</v>
      </c>
      <c r="F127" s="23" t="s">
        <v>1871</v>
      </c>
      <c r="G127" s="22" t="s">
        <v>1872</v>
      </c>
      <c r="H127" s="22"/>
      <c r="I127" s="22"/>
      <c r="J127" s="121" t="s">
        <v>3158</v>
      </c>
      <c r="K127" s="23">
        <v>1</v>
      </c>
      <c r="L127" s="26" t="s">
        <v>61</v>
      </c>
      <c r="M127" s="24"/>
      <c r="N127" s="24" t="s">
        <v>1873</v>
      </c>
      <c r="O127" s="22">
        <v>33213</v>
      </c>
      <c r="P127" s="22">
        <v>38801</v>
      </c>
      <c r="Q127" s="22">
        <v>42883</v>
      </c>
      <c r="R127" s="22">
        <v>44650</v>
      </c>
      <c r="S127" s="22">
        <v>47560</v>
      </c>
      <c r="T127" s="22">
        <v>50995</v>
      </c>
      <c r="U127" s="22">
        <v>53416</v>
      </c>
      <c r="V127" s="22">
        <v>56918</v>
      </c>
      <c r="W127" s="22">
        <v>61243</v>
      </c>
      <c r="X127" s="22">
        <v>63972</v>
      </c>
      <c r="Y127" s="22">
        <v>66858</v>
      </c>
      <c r="Z127" s="22">
        <v>69817</v>
      </c>
      <c r="AA127" s="39" t="s">
        <v>1887</v>
      </c>
    </row>
    <row r="128" spans="1:27">
      <c r="A128" s="26"/>
      <c r="B128" s="21"/>
      <c r="C128" s="21"/>
      <c r="D128" s="110" t="s">
        <v>1888</v>
      </c>
      <c r="E128" s="32" t="s">
        <v>1889</v>
      </c>
      <c r="F128" s="26" t="s">
        <v>1890</v>
      </c>
      <c r="G128" s="32" t="s">
        <v>1891</v>
      </c>
      <c r="H128" s="32"/>
      <c r="I128" s="32"/>
      <c r="J128" s="121" t="s">
        <v>3158</v>
      </c>
      <c r="K128" s="23">
        <v>1</v>
      </c>
      <c r="L128" s="26" t="s">
        <v>61</v>
      </c>
      <c r="M128" s="33"/>
      <c r="N128" s="33" t="s">
        <v>1892</v>
      </c>
      <c r="O128" s="32">
        <v>80450</v>
      </c>
      <c r="P128" s="32">
        <v>84976</v>
      </c>
      <c r="Q128" s="32">
        <v>89803</v>
      </c>
      <c r="R128" s="32">
        <v>96310</v>
      </c>
      <c r="S128" s="32">
        <v>101310</v>
      </c>
      <c r="T128" s="32">
        <v>101617</v>
      </c>
      <c r="U128" s="32">
        <v>106552</v>
      </c>
      <c r="V128" s="32">
        <v>111652</v>
      </c>
      <c r="W128" s="32">
        <v>116788</v>
      </c>
      <c r="X128" s="32">
        <v>120499</v>
      </c>
      <c r="Y128" s="32">
        <v>124931</v>
      </c>
      <c r="Z128" s="32">
        <v>128495</v>
      </c>
      <c r="AA128" s="4" t="s">
        <v>1906</v>
      </c>
    </row>
    <row r="129" spans="1:31" s="55" customFormat="1">
      <c r="A129" s="49"/>
      <c r="B129" s="50"/>
      <c r="C129" s="50"/>
      <c r="D129" s="110" t="s">
        <v>1907</v>
      </c>
      <c r="E129" s="51" t="s">
        <v>1908</v>
      </c>
      <c r="F129" s="49" t="s">
        <v>1909</v>
      </c>
      <c r="G129" s="51" t="s">
        <v>1910</v>
      </c>
      <c r="H129" s="51"/>
      <c r="I129" s="51"/>
      <c r="J129" s="122" t="s">
        <v>3158</v>
      </c>
      <c r="K129" s="23">
        <v>1</v>
      </c>
      <c r="L129" s="120" t="s">
        <v>61</v>
      </c>
      <c r="M129" s="52"/>
      <c r="N129" s="52" t="s">
        <v>1911</v>
      </c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4" t="s">
        <v>1913</v>
      </c>
    </row>
    <row r="130" spans="1:31" s="57" customFormat="1">
      <c r="A130" s="23"/>
      <c r="B130" s="56"/>
      <c r="C130" s="56"/>
      <c r="D130" s="110" t="s">
        <v>1914</v>
      </c>
      <c r="E130" s="22" t="s">
        <v>1908</v>
      </c>
      <c r="F130" s="23" t="s">
        <v>1909</v>
      </c>
      <c r="G130" s="22" t="s">
        <v>1910</v>
      </c>
      <c r="H130" s="22"/>
      <c r="I130" s="22"/>
      <c r="J130" s="121" t="s">
        <v>3158</v>
      </c>
      <c r="K130" s="23">
        <v>1</v>
      </c>
      <c r="L130" s="26" t="s">
        <v>61</v>
      </c>
      <c r="M130" s="24"/>
      <c r="N130" s="24" t="s">
        <v>1911</v>
      </c>
      <c r="O130" s="22">
        <v>10121</v>
      </c>
      <c r="P130" s="22">
        <v>16974</v>
      </c>
      <c r="Q130" s="22">
        <v>22392</v>
      </c>
      <c r="R130" s="22">
        <v>26308</v>
      </c>
      <c r="S130" s="22">
        <v>33346</v>
      </c>
      <c r="T130" s="22">
        <v>40246</v>
      </c>
      <c r="U130" s="22">
        <v>49832</v>
      </c>
      <c r="V130" s="22">
        <v>51699</v>
      </c>
      <c r="W130" s="22">
        <v>56611</v>
      </c>
      <c r="X130" s="22">
        <v>60351</v>
      </c>
      <c r="Y130" s="22">
        <v>65527</v>
      </c>
      <c r="Z130" s="22">
        <v>70985</v>
      </c>
      <c r="AA130" s="39" t="s">
        <v>1928</v>
      </c>
    </row>
    <row r="131" spans="1:31" s="57" customFormat="1">
      <c r="A131" s="23"/>
      <c r="B131" s="56"/>
      <c r="C131" s="56"/>
      <c r="D131" s="110" t="s">
        <v>1929</v>
      </c>
      <c r="E131" s="22" t="s">
        <v>1930</v>
      </c>
      <c r="F131" s="23" t="s">
        <v>1931</v>
      </c>
      <c r="G131" s="22" t="s">
        <v>1932</v>
      </c>
      <c r="H131" s="22"/>
      <c r="I131" s="22"/>
      <c r="J131" s="121" t="s">
        <v>3158</v>
      </c>
      <c r="K131" s="23">
        <v>1</v>
      </c>
      <c r="L131" s="26" t="s">
        <v>61</v>
      </c>
      <c r="M131" s="24"/>
      <c r="N131" s="24" t="s">
        <v>1933</v>
      </c>
      <c r="O131" s="22">
        <v>32157</v>
      </c>
      <c r="P131" s="22">
        <v>35321</v>
      </c>
      <c r="Q131" s="22">
        <v>38543</v>
      </c>
      <c r="R131" s="22">
        <v>39422</v>
      </c>
      <c r="S131" s="22">
        <v>42103</v>
      </c>
      <c r="T131" s="22">
        <v>45516</v>
      </c>
      <c r="U131" s="22">
        <v>49202</v>
      </c>
      <c r="V131" s="22">
        <v>50390</v>
      </c>
      <c r="W131" s="22">
        <v>53147</v>
      </c>
      <c r="X131" s="22">
        <v>54610</v>
      </c>
      <c r="Y131" s="22">
        <v>56075</v>
      </c>
      <c r="Z131" s="22">
        <v>57904</v>
      </c>
      <c r="AA131" s="39" t="s">
        <v>1947</v>
      </c>
    </row>
    <row r="132" spans="1:31" s="55" customFormat="1">
      <c r="A132" s="49"/>
      <c r="B132" s="50"/>
      <c r="C132" s="50"/>
      <c r="D132" s="110" t="s">
        <v>1948</v>
      </c>
      <c r="E132" s="51" t="s">
        <v>1949</v>
      </c>
      <c r="F132" s="49" t="s">
        <v>1950</v>
      </c>
      <c r="G132" s="51" t="s">
        <v>1951</v>
      </c>
      <c r="H132" s="51"/>
      <c r="I132" s="51"/>
      <c r="J132" s="122" t="s">
        <v>3158</v>
      </c>
      <c r="K132" s="23">
        <v>1</v>
      </c>
      <c r="L132" s="120" t="s">
        <v>61</v>
      </c>
      <c r="M132" s="52"/>
      <c r="N132" s="52" t="s">
        <v>1206</v>
      </c>
      <c r="O132" s="51">
        <v>44875</v>
      </c>
      <c r="P132" s="51">
        <v>47503</v>
      </c>
      <c r="Q132" s="51">
        <v>49928</v>
      </c>
      <c r="R132" s="51">
        <v>51106</v>
      </c>
      <c r="S132" s="51"/>
      <c r="T132" s="51"/>
      <c r="U132" s="51"/>
      <c r="V132" s="51"/>
      <c r="W132" s="51"/>
      <c r="X132" s="51"/>
      <c r="Y132" s="51"/>
      <c r="Z132" s="51"/>
      <c r="AA132" s="54" t="s">
        <v>1958</v>
      </c>
    </row>
    <row r="133" spans="1:31">
      <c r="A133" s="26"/>
      <c r="B133" s="21"/>
      <c r="C133" s="21"/>
      <c r="D133" s="110" t="s">
        <v>1959</v>
      </c>
      <c r="E133" s="32" t="s">
        <v>1960</v>
      </c>
      <c r="F133" s="26" t="s">
        <v>1961</v>
      </c>
      <c r="G133" s="32" t="s">
        <v>1962</v>
      </c>
      <c r="H133" s="32"/>
      <c r="I133" s="32"/>
      <c r="J133" s="121" t="s">
        <v>3158</v>
      </c>
      <c r="K133" s="23">
        <v>1</v>
      </c>
      <c r="L133" s="26" t="s">
        <v>61</v>
      </c>
      <c r="M133" s="33"/>
      <c r="N133" s="33" t="s">
        <v>1963</v>
      </c>
      <c r="O133" s="32">
        <v>139236</v>
      </c>
      <c r="P133" s="32">
        <v>146890</v>
      </c>
      <c r="Q133" s="32">
        <v>158711</v>
      </c>
      <c r="R133" s="32">
        <v>163453</v>
      </c>
      <c r="S133" s="32">
        <v>172361</v>
      </c>
      <c r="T133" s="32">
        <v>176718</v>
      </c>
      <c r="U133" s="32">
        <v>188193</v>
      </c>
      <c r="V133" s="32">
        <v>199290</v>
      </c>
      <c r="W133" s="32">
        <v>204498</v>
      </c>
      <c r="X133" s="32">
        <v>210202</v>
      </c>
      <c r="Y133" s="32">
        <v>213758</v>
      </c>
      <c r="Z133" s="32">
        <v>218668</v>
      </c>
      <c r="AA133" s="4" t="s">
        <v>1570</v>
      </c>
    </row>
    <row r="134" spans="1:31">
      <c r="A134" s="26"/>
      <c r="B134" s="21"/>
      <c r="C134" s="21"/>
      <c r="D134" s="110" t="s">
        <v>1977</v>
      </c>
      <c r="E134" s="32" t="s">
        <v>1978</v>
      </c>
      <c r="F134" s="26" t="s">
        <v>1979</v>
      </c>
      <c r="G134" s="32" t="s">
        <v>1980</v>
      </c>
      <c r="H134" s="32"/>
      <c r="I134" s="32"/>
      <c r="J134" s="121" t="s">
        <v>3158</v>
      </c>
      <c r="K134" s="23">
        <v>1</v>
      </c>
      <c r="L134" s="26" t="s">
        <v>61</v>
      </c>
      <c r="M134" s="33"/>
      <c r="N134" s="33" t="s">
        <v>1981</v>
      </c>
      <c r="O134" s="32">
        <v>31286</v>
      </c>
      <c r="P134" s="32">
        <v>35060</v>
      </c>
      <c r="Q134" s="32">
        <v>37644</v>
      </c>
      <c r="R134" s="32">
        <v>40467</v>
      </c>
      <c r="S134" s="32">
        <v>44681</v>
      </c>
      <c r="T134" s="32">
        <v>48909</v>
      </c>
      <c r="U134" s="32">
        <v>1475</v>
      </c>
      <c r="V134" s="32">
        <v>5407</v>
      </c>
      <c r="W134" s="32">
        <v>9057</v>
      </c>
      <c r="X134" s="32">
        <v>11720</v>
      </c>
      <c r="Y134" s="32">
        <v>15982</v>
      </c>
      <c r="Z134" s="32">
        <v>20284</v>
      </c>
      <c r="AA134" s="4" t="s">
        <v>1995</v>
      </c>
    </row>
    <row r="135" spans="1:31" s="57" customFormat="1">
      <c r="A135" s="23"/>
      <c r="B135" s="56"/>
      <c r="C135" s="56"/>
      <c r="D135" s="110" t="s">
        <v>1996</v>
      </c>
      <c r="E135" s="22" t="s">
        <v>1997</v>
      </c>
      <c r="F135" s="23" t="s">
        <v>1998</v>
      </c>
      <c r="G135" s="22" t="s">
        <v>1999</v>
      </c>
      <c r="H135" s="22"/>
      <c r="I135" s="22"/>
      <c r="J135" s="121" t="s">
        <v>3158</v>
      </c>
      <c r="K135" s="23">
        <v>1</v>
      </c>
      <c r="L135" s="26" t="s">
        <v>61</v>
      </c>
      <c r="M135" s="24"/>
      <c r="N135" s="24" t="s">
        <v>2000</v>
      </c>
      <c r="O135" s="22">
        <v>53057</v>
      </c>
      <c r="P135" s="22">
        <v>55258</v>
      </c>
      <c r="Q135" s="22">
        <v>58379</v>
      </c>
      <c r="R135" s="22">
        <v>59250</v>
      </c>
      <c r="S135" s="22">
        <v>62205</v>
      </c>
      <c r="T135" s="22">
        <v>64838</v>
      </c>
      <c r="U135" s="22">
        <v>66471</v>
      </c>
      <c r="V135" s="22">
        <v>69224</v>
      </c>
      <c r="W135" s="22">
        <v>73578</v>
      </c>
      <c r="X135" s="22">
        <v>75899</v>
      </c>
      <c r="Y135" s="22">
        <v>78025</v>
      </c>
      <c r="Z135" s="22">
        <v>82102</v>
      </c>
      <c r="AA135" s="39" t="s">
        <v>1451</v>
      </c>
    </row>
    <row r="136" spans="1:31">
      <c r="A136" s="26"/>
      <c r="B136" s="21"/>
      <c r="C136" s="21"/>
      <c r="D136" s="110" t="s">
        <v>2014</v>
      </c>
      <c r="E136" s="32" t="s">
        <v>2015</v>
      </c>
      <c r="F136" s="26" t="s">
        <v>2016</v>
      </c>
      <c r="G136" s="32" t="s">
        <v>2017</v>
      </c>
      <c r="H136" s="32"/>
      <c r="I136" s="32"/>
      <c r="J136" s="121" t="s">
        <v>3158</v>
      </c>
      <c r="K136" s="23">
        <v>1</v>
      </c>
      <c r="L136" s="26" t="s">
        <v>61</v>
      </c>
      <c r="M136" s="33"/>
      <c r="N136" s="33" t="s">
        <v>2018</v>
      </c>
      <c r="O136" s="32">
        <v>103108</v>
      </c>
      <c r="P136" s="32">
        <v>109058</v>
      </c>
      <c r="Q136" s="32">
        <v>114048</v>
      </c>
      <c r="R136" s="32">
        <v>118430</v>
      </c>
      <c r="S136" s="32">
        <v>125316</v>
      </c>
      <c r="T136" s="32">
        <v>137505</v>
      </c>
      <c r="U136" s="32">
        <v>148459</v>
      </c>
      <c r="V136" s="32">
        <v>156476</v>
      </c>
      <c r="W136" s="32">
        <v>166156</v>
      </c>
      <c r="X136" s="32">
        <v>173752</v>
      </c>
      <c r="Y136" s="32">
        <v>184926</v>
      </c>
      <c r="Z136" s="32">
        <v>194480</v>
      </c>
      <c r="AA136" s="4" t="s">
        <v>2032</v>
      </c>
    </row>
    <row r="137" spans="1:31" s="57" customFormat="1">
      <c r="A137" s="23"/>
      <c r="B137" s="56"/>
      <c r="C137" s="56"/>
      <c r="D137" s="110" t="s">
        <v>2033</v>
      </c>
      <c r="E137" s="22" t="s">
        <v>2034</v>
      </c>
      <c r="F137" s="23" t="s">
        <v>2035</v>
      </c>
      <c r="G137" s="22" t="s">
        <v>2036</v>
      </c>
      <c r="H137" s="22"/>
      <c r="I137" s="22"/>
      <c r="J137" s="121" t="s">
        <v>3158</v>
      </c>
      <c r="K137" s="23">
        <v>1</v>
      </c>
      <c r="L137" s="26" t="s">
        <v>61</v>
      </c>
      <c r="M137" s="24"/>
      <c r="N137" s="24" t="s">
        <v>2037</v>
      </c>
      <c r="O137" s="22">
        <v>100140</v>
      </c>
      <c r="P137" s="22">
        <v>107815</v>
      </c>
      <c r="Q137" s="22">
        <v>109440</v>
      </c>
      <c r="R137" s="22">
        <v>113521</v>
      </c>
      <c r="S137" s="22">
        <v>119344</v>
      </c>
      <c r="T137" s="22">
        <v>123338</v>
      </c>
      <c r="U137" s="22">
        <v>131842</v>
      </c>
      <c r="V137" s="22">
        <v>133672</v>
      </c>
      <c r="W137" s="22">
        <v>141402</v>
      </c>
      <c r="X137" s="22">
        <v>147226</v>
      </c>
      <c r="Y137" s="22">
        <v>155673</v>
      </c>
      <c r="Z137" s="22">
        <v>160850</v>
      </c>
      <c r="AA137" s="77" t="s">
        <v>2051</v>
      </c>
      <c r="AB137" s="78"/>
      <c r="AC137" s="78"/>
      <c r="AD137" s="78"/>
      <c r="AE137" s="78"/>
    </row>
    <row r="138" spans="1:31" s="55" customFormat="1">
      <c r="A138" s="49"/>
      <c r="B138" s="50"/>
      <c r="C138" s="50"/>
      <c r="D138" s="110" t="s">
        <v>2052</v>
      </c>
      <c r="E138" s="51" t="s">
        <v>2053</v>
      </c>
      <c r="F138" s="49" t="s">
        <v>2054</v>
      </c>
      <c r="G138" s="51" t="s">
        <v>2055</v>
      </c>
      <c r="H138" s="51"/>
      <c r="I138" s="51"/>
      <c r="J138" s="122" t="s">
        <v>3158</v>
      </c>
      <c r="K138" s="23">
        <v>1</v>
      </c>
      <c r="L138" s="120" t="s">
        <v>61</v>
      </c>
      <c r="M138" s="52"/>
      <c r="N138" s="52" t="s">
        <v>2056</v>
      </c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4" t="s">
        <v>2058</v>
      </c>
    </row>
    <row r="139" spans="1:31">
      <c r="A139" s="26"/>
      <c r="B139" s="21"/>
      <c r="C139" s="21"/>
      <c r="D139" s="110" t="s">
        <v>2059</v>
      </c>
      <c r="E139" s="32" t="s">
        <v>2053</v>
      </c>
      <c r="F139" s="26" t="s">
        <v>2054</v>
      </c>
      <c r="G139" s="32" t="s">
        <v>2055</v>
      </c>
      <c r="H139" s="32"/>
      <c r="I139" s="32"/>
      <c r="J139" s="121" t="s">
        <v>3158</v>
      </c>
      <c r="K139" s="23">
        <v>1</v>
      </c>
      <c r="L139" s="26" t="s">
        <v>61</v>
      </c>
      <c r="M139" s="33"/>
      <c r="N139" s="33" t="s">
        <v>2056</v>
      </c>
      <c r="O139" s="32">
        <v>15957</v>
      </c>
      <c r="P139" s="32">
        <v>25760</v>
      </c>
      <c r="Q139" s="32">
        <v>36949</v>
      </c>
      <c r="R139" s="32">
        <v>41480</v>
      </c>
      <c r="S139" s="32">
        <v>50144</v>
      </c>
      <c r="T139" s="32">
        <v>56676</v>
      </c>
      <c r="U139" s="32">
        <v>66503</v>
      </c>
      <c r="V139" s="32">
        <v>69881</v>
      </c>
      <c r="W139" s="32">
        <v>76230</v>
      </c>
      <c r="X139" s="32">
        <v>85813</v>
      </c>
      <c r="Y139" s="32">
        <v>92655</v>
      </c>
      <c r="Z139" s="32">
        <v>96146</v>
      </c>
      <c r="AA139" s="4" t="s">
        <v>2073</v>
      </c>
    </row>
    <row r="140" spans="1:31">
      <c r="A140" s="26"/>
      <c r="B140" s="21"/>
      <c r="C140" s="21"/>
      <c r="D140" s="110" t="s">
        <v>2074</v>
      </c>
      <c r="E140" s="32" t="s">
        <v>2075</v>
      </c>
      <c r="F140" s="26" t="s">
        <v>2076</v>
      </c>
      <c r="G140" s="32" t="s">
        <v>2077</v>
      </c>
      <c r="H140" s="32"/>
      <c r="I140" s="32"/>
      <c r="J140" s="121" t="s">
        <v>3158</v>
      </c>
      <c r="K140" s="23">
        <v>1</v>
      </c>
      <c r="L140" s="26" t="s">
        <v>61</v>
      </c>
      <c r="M140" s="33"/>
      <c r="N140" s="33" t="s">
        <v>2078</v>
      </c>
      <c r="O140" s="32">
        <v>81473</v>
      </c>
      <c r="P140" s="32">
        <v>87182</v>
      </c>
      <c r="Q140" s="32">
        <v>92536</v>
      </c>
      <c r="R140" s="32">
        <v>96850</v>
      </c>
      <c r="S140" s="32">
        <v>102762</v>
      </c>
      <c r="T140" s="32">
        <v>108472</v>
      </c>
      <c r="U140" s="32">
        <v>111589</v>
      </c>
      <c r="V140" s="32">
        <v>116749</v>
      </c>
      <c r="W140" s="32">
        <v>120028</v>
      </c>
      <c r="X140" s="32">
        <v>123386</v>
      </c>
      <c r="Y140" s="32">
        <v>127717</v>
      </c>
      <c r="Z140" s="32">
        <v>131589</v>
      </c>
      <c r="AA140" s="4" t="s">
        <v>2092</v>
      </c>
    </row>
    <row r="141" spans="1:31">
      <c r="A141" s="26"/>
      <c r="B141" s="21"/>
      <c r="C141" s="21"/>
      <c r="D141" s="110" t="s">
        <v>2093</v>
      </c>
      <c r="E141" s="32" t="s">
        <v>2094</v>
      </c>
      <c r="F141" s="26" t="s">
        <v>2095</v>
      </c>
      <c r="G141" s="32" t="s">
        <v>2096</v>
      </c>
      <c r="H141" s="32"/>
      <c r="I141" s="32"/>
      <c r="J141" s="121" t="s">
        <v>3158</v>
      </c>
      <c r="K141" s="23">
        <v>1</v>
      </c>
      <c r="L141" s="26" t="s">
        <v>61</v>
      </c>
      <c r="M141" s="33"/>
      <c r="N141" s="33" t="s">
        <v>2097</v>
      </c>
      <c r="O141" s="32">
        <v>72407</v>
      </c>
      <c r="P141" s="32">
        <v>77023</v>
      </c>
      <c r="Q141" s="32">
        <v>83109</v>
      </c>
      <c r="R141" s="32">
        <v>86542</v>
      </c>
      <c r="S141" s="32">
        <v>89999</v>
      </c>
      <c r="T141" s="32">
        <v>92515</v>
      </c>
      <c r="U141" s="32">
        <v>94406</v>
      </c>
      <c r="V141" s="32">
        <v>97680</v>
      </c>
      <c r="W141" s="32">
        <v>101539</v>
      </c>
      <c r="X141" s="32">
        <v>104025</v>
      </c>
      <c r="Y141" s="32">
        <v>105860</v>
      </c>
      <c r="Z141" s="32">
        <v>2209</v>
      </c>
      <c r="AA141" s="4" t="s">
        <v>2111</v>
      </c>
    </row>
    <row r="142" spans="1:31" s="55" customFormat="1">
      <c r="A142" s="49"/>
      <c r="B142" s="50"/>
      <c r="C142" s="50"/>
      <c r="D142" s="111" t="s">
        <v>2112</v>
      </c>
      <c r="E142" s="51" t="s">
        <v>2113</v>
      </c>
      <c r="F142" s="49" t="s">
        <v>2114</v>
      </c>
      <c r="G142" s="51" t="s">
        <v>2115</v>
      </c>
      <c r="H142" s="51"/>
      <c r="I142" s="51"/>
      <c r="J142" s="51" t="s">
        <v>3160</v>
      </c>
      <c r="K142" s="23">
        <v>1</v>
      </c>
      <c r="L142" s="49" t="s">
        <v>2116</v>
      </c>
      <c r="M142" s="52"/>
      <c r="N142" s="52" t="s">
        <v>2117</v>
      </c>
      <c r="O142" s="51">
        <v>15539</v>
      </c>
      <c r="P142" s="51">
        <v>17173</v>
      </c>
      <c r="Q142" s="51">
        <v>19979</v>
      </c>
      <c r="R142" s="51">
        <v>21453</v>
      </c>
      <c r="S142" s="51">
        <v>22820</v>
      </c>
      <c r="T142" s="51">
        <v>25526</v>
      </c>
      <c r="U142" s="51">
        <v>27327</v>
      </c>
      <c r="V142" s="51">
        <v>29075</v>
      </c>
      <c r="W142" s="51">
        <v>32239</v>
      </c>
      <c r="X142" s="51">
        <v>35317</v>
      </c>
      <c r="Y142" s="51">
        <v>38307</v>
      </c>
      <c r="Z142" s="51"/>
      <c r="AA142" s="54" t="s">
        <v>2131</v>
      </c>
    </row>
    <row r="143" spans="1:31" s="55" customFormat="1">
      <c r="A143" s="49"/>
      <c r="B143" s="50"/>
      <c r="C143" s="50"/>
      <c r="D143" s="110" t="s">
        <v>2132</v>
      </c>
      <c r="E143" s="51" t="s">
        <v>2133</v>
      </c>
      <c r="F143" s="49" t="s">
        <v>2134</v>
      </c>
      <c r="G143" s="51" t="s">
        <v>2135</v>
      </c>
      <c r="H143" s="51"/>
      <c r="I143" s="51"/>
      <c r="J143" s="122" t="s">
        <v>3158</v>
      </c>
      <c r="K143" s="23">
        <v>1</v>
      </c>
      <c r="L143" s="120" t="s">
        <v>61</v>
      </c>
      <c r="M143" s="52"/>
      <c r="N143" s="52" t="s">
        <v>2136</v>
      </c>
      <c r="O143" s="51">
        <v>107935</v>
      </c>
      <c r="P143" s="51">
        <v>118248</v>
      </c>
      <c r="Q143" s="51">
        <v>128399</v>
      </c>
      <c r="R143" s="51">
        <v>137042</v>
      </c>
      <c r="S143" s="51">
        <v>143510</v>
      </c>
      <c r="T143" s="51">
        <v>149472</v>
      </c>
      <c r="U143" s="51">
        <v>154954</v>
      </c>
      <c r="V143" s="51">
        <v>159843</v>
      </c>
      <c r="W143" s="51">
        <v>165026</v>
      </c>
      <c r="X143" s="51"/>
      <c r="Y143" s="51"/>
      <c r="Z143" s="51"/>
      <c r="AA143" s="54" t="s">
        <v>1906</v>
      </c>
    </row>
    <row r="144" spans="1:31" s="57" customFormat="1">
      <c r="A144" s="23"/>
      <c r="B144" s="56"/>
      <c r="C144" s="56"/>
      <c r="D144" s="112"/>
      <c r="E144" s="32" t="s">
        <v>2113</v>
      </c>
      <c r="F144" s="26" t="s">
        <v>2114</v>
      </c>
      <c r="G144" s="32" t="s">
        <v>2115</v>
      </c>
      <c r="H144" s="22"/>
      <c r="I144" s="22"/>
      <c r="J144" s="121" t="s">
        <v>3158</v>
      </c>
      <c r="K144" s="23">
        <v>1</v>
      </c>
      <c r="L144" s="26" t="s">
        <v>61</v>
      </c>
      <c r="M144" s="24"/>
      <c r="N144" s="24" t="s">
        <v>1830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>
        <v>165656</v>
      </c>
      <c r="AA144" s="39" t="s">
        <v>2148</v>
      </c>
    </row>
    <row r="145" spans="1:27">
      <c r="A145" s="26"/>
      <c r="B145" s="21"/>
      <c r="C145" s="21"/>
      <c r="D145" s="110" t="s">
        <v>2149</v>
      </c>
      <c r="E145" s="32" t="s">
        <v>2133</v>
      </c>
      <c r="F145" s="26" t="s">
        <v>2134</v>
      </c>
      <c r="G145" s="32" t="s">
        <v>2135</v>
      </c>
      <c r="H145" s="32"/>
      <c r="I145" s="32"/>
      <c r="J145" s="121" t="s">
        <v>3158</v>
      </c>
      <c r="K145" s="23">
        <v>1</v>
      </c>
      <c r="L145" s="26" t="s">
        <v>61</v>
      </c>
      <c r="M145" s="33"/>
      <c r="N145" s="33" t="s">
        <v>2150</v>
      </c>
      <c r="O145" s="32"/>
      <c r="P145" s="32"/>
      <c r="Q145" s="32"/>
      <c r="R145" s="32"/>
      <c r="S145" s="32"/>
      <c r="T145" s="32"/>
      <c r="U145" s="32"/>
      <c r="V145" s="32"/>
      <c r="W145" s="32">
        <v>56964</v>
      </c>
      <c r="X145" s="32">
        <v>62712</v>
      </c>
      <c r="Y145" s="32">
        <v>66832</v>
      </c>
      <c r="Z145" s="32">
        <v>72510</v>
      </c>
      <c r="AA145" s="4" t="s">
        <v>2154</v>
      </c>
    </row>
    <row r="146" spans="1:27" s="57" customFormat="1">
      <c r="A146" s="23"/>
      <c r="B146" s="56"/>
      <c r="C146" s="56"/>
      <c r="D146" s="110" t="s">
        <v>2155</v>
      </c>
      <c r="E146" s="22" t="s">
        <v>2156</v>
      </c>
      <c r="F146" s="23" t="s">
        <v>2157</v>
      </c>
      <c r="G146" s="22" t="s">
        <v>2158</v>
      </c>
      <c r="H146" s="22"/>
      <c r="I146" s="22"/>
      <c r="J146" s="121" t="s">
        <v>3158</v>
      </c>
      <c r="K146" s="23">
        <v>1</v>
      </c>
      <c r="L146" s="26" t="s">
        <v>61</v>
      </c>
      <c r="M146" s="24"/>
      <c r="N146" s="24" t="s">
        <v>2159</v>
      </c>
      <c r="O146" s="22">
        <v>75678</v>
      </c>
      <c r="P146" s="22">
        <v>85435</v>
      </c>
      <c r="Q146" s="22">
        <v>92065</v>
      </c>
      <c r="R146" s="22">
        <v>104462</v>
      </c>
      <c r="S146" s="22">
        <v>109802</v>
      </c>
      <c r="T146" s="22">
        <v>116840</v>
      </c>
      <c r="U146" s="22">
        <v>120131</v>
      </c>
      <c r="V146" s="22">
        <v>126553</v>
      </c>
      <c r="W146" s="22">
        <v>133717</v>
      </c>
      <c r="X146" s="22">
        <v>138382</v>
      </c>
      <c r="Y146" s="22">
        <v>142197</v>
      </c>
      <c r="Z146" s="22">
        <v>146475</v>
      </c>
      <c r="AA146" s="39" t="s">
        <v>2173</v>
      </c>
    </row>
    <row r="147" spans="1:27" s="55" customFormat="1">
      <c r="A147" s="49"/>
      <c r="B147" s="50"/>
      <c r="C147" s="50"/>
      <c r="D147" s="110" t="s">
        <v>2174</v>
      </c>
      <c r="E147" s="51" t="s">
        <v>2175</v>
      </c>
      <c r="F147" s="49" t="s">
        <v>2176</v>
      </c>
      <c r="G147" s="51" t="s">
        <v>2177</v>
      </c>
      <c r="H147" s="51"/>
      <c r="I147" s="51"/>
      <c r="J147" s="122" t="s">
        <v>3158</v>
      </c>
      <c r="K147" s="23">
        <v>1</v>
      </c>
      <c r="L147" s="120" t="s">
        <v>61</v>
      </c>
      <c r="M147" s="52"/>
      <c r="N147" s="52" t="s">
        <v>2178</v>
      </c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4" t="s">
        <v>2179</v>
      </c>
    </row>
    <row r="148" spans="1:27" s="57" customFormat="1">
      <c r="A148" s="23"/>
      <c r="B148" s="56"/>
      <c r="C148" s="56"/>
      <c r="D148" s="110" t="s">
        <v>2180</v>
      </c>
      <c r="E148" s="22" t="s">
        <v>2175</v>
      </c>
      <c r="F148" s="23" t="s">
        <v>2176</v>
      </c>
      <c r="G148" s="22" t="s">
        <v>2177</v>
      </c>
      <c r="H148" s="22"/>
      <c r="I148" s="22"/>
      <c r="J148" s="121" t="s">
        <v>3158</v>
      </c>
      <c r="K148" s="23">
        <v>1</v>
      </c>
      <c r="L148" s="26" t="s">
        <v>61</v>
      </c>
      <c r="M148" s="24"/>
      <c r="N148" s="24" t="s">
        <v>2181</v>
      </c>
      <c r="O148" s="22">
        <v>105373</v>
      </c>
      <c r="P148" s="22">
        <v>114235</v>
      </c>
      <c r="Q148" s="22">
        <v>122667</v>
      </c>
      <c r="R148" s="22">
        <v>128973</v>
      </c>
      <c r="S148" s="22">
        <v>134829</v>
      </c>
      <c r="T148" s="22">
        <v>142981</v>
      </c>
      <c r="U148" s="22">
        <v>150260</v>
      </c>
      <c r="V148" s="22">
        <v>156155</v>
      </c>
      <c r="W148" s="22">
        <v>166117</v>
      </c>
      <c r="X148" s="22">
        <v>173380</v>
      </c>
      <c r="Y148" s="22">
        <v>181148</v>
      </c>
      <c r="Z148" s="22">
        <v>187123</v>
      </c>
      <c r="AA148" s="39"/>
    </row>
    <row r="149" spans="1:27" s="57" customFormat="1">
      <c r="A149" s="23"/>
      <c r="B149" s="56"/>
      <c r="C149" s="56"/>
      <c r="D149" s="110" t="s">
        <v>2195</v>
      </c>
      <c r="E149" s="22" t="s">
        <v>2196</v>
      </c>
      <c r="F149" s="23" t="s">
        <v>2197</v>
      </c>
      <c r="G149" s="22" t="s">
        <v>2198</v>
      </c>
      <c r="H149" s="22"/>
      <c r="I149" s="22"/>
      <c r="J149" s="121" t="s">
        <v>3158</v>
      </c>
      <c r="K149" s="23">
        <v>1</v>
      </c>
      <c r="L149" s="26" t="s">
        <v>61</v>
      </c>
      <c r="M149" s="24"/>
      <c r="N149" s="24" t="s">
        <v>2199</v>
      </c>
      <c r="O149" s="22">
        <v>39138</v>
      </c>
      <c r="P149" s="22">
        <v>42835</v>
      </c>
      <c r="Q149" s="22">
        <v>46127</v>
      </c>
      <c r="R149" s="22">
        <v>47335</v>
      </c>
      <c r="S149" s="22">
        <v>49843</v>
      </c>
      <c r="T149" s="22">
        <v>50862</v>
      </c>
      <c r="U149" s="22">
        <v>52730</v>
      </c>
      <c r="V149" s="22">
        <v>54540</v>
      </c>
      <c r="W149" s="22">
        <v>56826</v>
      </c>
      <c r="X149" s="22">
        <v>58548</v>
      </c>
      <c r="Y149" s="22">
        <v>60254</v>
      </c>
      <c r="Z149" s="22">
        <v>61932</v>
      </c>
      <c r="AA149" s="39" t="s">
        <v>2213</v>
      </c>
    </row>
    <row r="150" spans="1:27">
      <c r="A150" s="26"/>
      <c r="B150" s="21"/>
      <c r="C150" s="21"/>
      <c r="D150" s="110" t="s">
        <v>2214</v>
      </c>
      <c r="E150" s="32" t="s">
        <v>2215</v>
      </c>
      <c r="F150" s="26" t="s">
        <v>2216</v>
      </c>
      <c r="G150" s="32" t="s">
        <v>2217</v>
      </c>
      <c r="H150" s="32"/>
      <c r="I150" s="32"/>
      <c r="J150" s="121" t="s">
        <v>3158</v>
      </c>
      <c r="K150" s="23">
        <v>1</v>
      </c>
      <c r="L150" s="26" t="s">
        <v>61</v>
      </c>
      <c r="M150" s="33"/>
      <c r="N150" s="33" t="s">
        <v>2218</v>
      </c>
      <c r="O150" s="32">
        <v>31207</v>
      </c>
      <c r="P150" s="32">
        <v>33351</v>
      </c>
      <c r="Q150" s="32">
        <v>37894</v>
      </c>
      <c r="R150" s="32">
        <v>39694</v>
      </c>
      <c r="S150" s="32">
        <v>40650</v>
      </c>
      <c r="T150" s="32">
        <v>41950</v>
      </c>
      <c r="U150" s="32">
        <v>44096</v>
      </c>
      <c r="V150" s="32">
        <v>46475</v>
      </c>
      <c r="W150" s="32">
        <v>50784</v>
      </c>
      <c r="X150" s="32">
        <v>52653</v>
      </c>
      <c r="Y150" s="32">
        <v>55128</v>
      </c>
      <c r="Z150" s="32">
        <v>57248</v>
      </c>
      <c r="AA150" s="4" t="s">
        <v>2232</v>
      </c>
    </row>
    <row r="151" spans="1:27">
      <c r="A151" s="26">
        <v>227</v>
      </c>
      <c r="B151" s="21" t="s">
        <v>1001</v>
      </c>
      <c r="C151" s="21"/>
      <c r="D151" s="110" t="s">
        <v>2233</v>
      </c>
      <c r="E151" s="32" t="s">
        <v>2234</v>
      </c>
      <c r="F151" s="26" t="s">
        <v>2235</v>
      </c>
      <c r="G151" s="32" t="s">
        <v>2236</v>
      </c>
      <c r="H151" s="32" t="s">
        <v>2237</v>
      </c>
      <c r="I151" s="32"/>
      <c r="J151" s="32" t="s">
        <v>2605</v>
      </c>
      <c r="K151" s="23">
        <v>1</v>
      </c>
      <c r="L151" s="26" t="s">
        <v>3166</v>
      </c>
      <c r="M151" s="33"/>
      <c r="N151" s="33">
        <v>2114381</v>
      </c>
      <c r="O151" s="32">
        <v>86618</v>
      </c>
      <c r="P151" s="32">
        <v>86859</v>
      </c>
      <c r="Q151" s="32">
        <v>87242</v>
      </c>
      <c r="R151" s="32">
        <v>87386</v>
      </c>
      <c r="S151" s="32">
        <v>87608</v>
      </c>
      <c r="T151" s="32">
        <v>87800</v>
      </c>
      <c r="U151" s="32">
        <v>88142</v>
      </c>
      <c r="V151" s="32">
        <v>88438</v>
      </c>
      <c r="W151" s="32">
        <v>88806</v>
      </c>
      <c r="X151" s="32">
        <v>89141</v>
      </c>
      <c r="Y151" s="32">
        <v>89475</v>
      </c>
      <c r="Z151" s="32">
        <v>89731</v>
      </c>
      <c r="AA151" s="4"/>
    </row>
    <row r="152" spans="1:27">
      <c r="A152" s="26">
        <v>228</v>
      </c>
      <c r="B152" s="21" t="s">
        <v>1001</v>
      </c>
      <c r="C152" s="21"/>
      <c r="D152" s="110" t="s">
        <v>2251</v>
      </c>
      <c r="E152" s="32" t="s">
        <v>2234</v>
      </c>
      <c r="F152" s="26" t="s">
        <v>2235</v>
      </c>
      <c r="G152" s="32" t="s">
        <v>2236</v>
      </c>
      <c r="H152" s="32" t="s">
        <v>2237</v>
      </c>
      <c r="I152" s="32"/>
      <c r="J152" s="121" t="s">
        <v>3158</v>
      </c>
      <c r="K152" s="23">
        <v>1</v>
      </c>
      <c r="L152" s="26" t="s">
        <v>599</v>
      </c>
      <c r="M152" s="33"/>
      <c r="N152" s="33" t="s">
        <v>2252</v>
      </c>
      <c r="O152" s="32">
        <v>1260</v>
      </c>
      <c r="P152" s="32">
        <v>2033</v>
      </c>
      <c r="Q152" s="32">
        <v>2260</v>
      </c>
      <c r="R152" s="32">
        <v>2315</v>
      </c>
      <c r="S152" s="32">
        <v>2459</v>
      </c>
      <c r="T152" s="32">
        <v>2523</v>
      </c>
      <c r="U152" s="32">
        <v>2610</v>
      </c>
      <c r="V152" s="32">
        <v>2737</v>
      </c>
      <c r="W152" s="32">
        <v>2808</v>
      </c>
      <c r="X152" s="32">
        <v>2866</v>
      </c>
      <c r="Y152" s="32">
        <v>2994</v>
      </c>
      <c r="Z152" s="32">
        <v>3084</v>
      </c>
      <c r="AA152" s="4" t="s">
        <v>2266</v>
      </c>
    </row>
    <row r="153" spans="1:27">
      <c r="A153" s="26"/>
      <c r="B153" s="80"/>
      <c r="C153" s="80"/>
      <c r="D153" s="110" t="s">
        <v>2267</v>
      </c>
      <c r="E153" s="32" t="s">
        <v>2268</v>
      </c>
      <c r="F153" s="26" t="s">
        <v>2269</v>
      </c>
      <c r="G153" s="32" t="s">
        <v>1819</v>
      </c>
      <c r="H153" s="81"/>
      <c r="I153" s="81"/>
      <c r="J153" s="121" t="s">
        <v>3158</v>
      </c>
      <c r="K153" s="23">
        <v>1</v>
      </c>
      <c r="L153" s="26" t="s">
        <v>61</v>
      </c>
      <c r="M153" s="5"/>
      <c r="N153" s="82" t="s">
        <v>2270</v>
      </c>
      <c r="O153" s="32">
        <v>11212</v>
      </c>
      <c r="P153" s="32">
        <v>12549</v>
      </c>
      <c r="Q153" s="32">
        <v>13470</v>
      </c>
      <c r="R153" s="32">
        <v>13883</v>
      </c>
      <c r="S153" s="32">
        <v>14603</v>
      </c>
      <c r="T153" s="32">
        <v>15529</v>
      </c>
      <c r="U153" s="32">
        <v>16092</v>
      </c>
      <c r="V153" s="32">
        <v>16477</v>
      </c>
      <c r="W153" s="32">
        <v>16990</v>
      </c>
      <c r="X153" s="32">
        <v>17794</v>
      </c>
      <c r="Y153" s="32">
        <v>18160</v>
      </c>
      <c r="Z153" s="32">
        <v>18402</v>
      </c>
      <c r="AA153" s="4" t="s">
        <v>1906</v>
      </c>
    </row>
    <row r="154" spans="1:27">
      <c r="A154" s="26"/>
      <c r="B154" s="80"/>
      <c r="C154" s="80"/>
      <c r="D154" s="110" t="s">
        <v>2284</v>
      </c>
      <c r="E154" s="32" t="s">
        <v>2285</v>
      </c>
      <c r="F154" s="26" t="s">
        <v>2286</v>
      </c>
      <c r="G154" s="32" t="s">
        <v>2287</v>
      </c>
      <c r="H154" s="81"/>
      <c r="I154" s="81"/>
      <c r="J154" s="121" t="s">
        <v>3158</v>
      </c>
      <c r="K154" s="23">
        <v>1</v>
      </c>
      <c r="L154" s="26" t="s">
        <v>61</v>
      </c>
      <c r="M154" s="5"/>
      <c r="N154" s="82" t="s">
        <v>2288</v>
      </c>
      <c r="O154" s="32">
        <v>69920</v>
      </c>
      <c r="P154" s="32">
        <v>73872</v>
      </c>
      <c r="Q154" s="32">
        <v>83743</v>
      </c>
      <c r="R154" s="32">
        <v>86290</v>
      </c>
      <c r="S154" s="32">
        <v>87648</v>
      </c>
      <c r="T154" s="32">
        <v>94685</v>
      </c>
      <c r="U154" s="32">
        <v>97978</v>
      </c>
      <c r="V154" s="32">
        <v>100899</v>
      </c>
      <c r="W154" s="32">
        <v>103880</v>
      </c>
      <c r="X154" s="32">
        <v>106730</v>
      </c>
      <c r="Y154" s="32">
        <v>112188</v>
      </c>
      <c r="Z154" s="32">
        <v>115434</v>
      </c>
      <c r="AA154" s="4" t="s">
        <v>2302</v>
      </c>
    </row>
    <row r="155" spans="1:27" s="55" customFormat="1">
      <c r="A155" s="49">
        <v>232</v>
      </c>
      <c r="B155" s="84" t="s">
        <v>1001</v>
      </c>
      <c r="C155" s="84"/>
      <c r="D155" s="110" t="s">
        <v>2303</v>
      </c>
      <c r="E155" s="85" t="s">
        <v>2304</v>
      </c>
      <c r="F155" s="86" t="s">
        <v>2305</v>
      </c>
      <c r="G155" s="85" t="s">
        <v>2306</v>
      </c>
      <c r="H155" s="85" t="s">
        <v>2307</v>
      </c>
      <c r="I155" s="86" t="s">
        <v>2308</v>
      </c>
      <c r="J155" s="121" t="s">
        <v>3158</v>
      </c>
      <c r="K155" s="23">
        <v>1</v>
      </c>
      <c r="L155" s="49" t="s">
        <v>2309</v>
      </c>
      <c r="N155" s="87" t="s">
        <v>2310</v>
      </c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4" t="s">
        <v>887</v>
      </c>
    </row>
    <row r="156" spans="1:27" s="55" customFormat="1">
      <c r="A156" s="49"/>
      <c r="B156" s="84"/>
      <c r="C156" s="84"/>
      <c r="D156" s="110" t="s">
        <v>2312</v>
      </c>
      <c r="E156" s="85" t="s">
        <v>2304</v>
      </c>
      <c r="F156" s="86" t="s">
        <v>2305</v>
      </c>
      <c r="G156" s="85" t="s">
        <v>2306</v>
      </c>
      <c r="H156" s="85"/>
      <c r="I156" s="86"/>
      <c r="J156" s="122" t="s">
        <v>3158</v>
      </c>
      <c r="K156" s="23">
        <v>1</v>
      </c>
      <c r="L156" s="120" t="s">
        <v>61</v>
      </c>
      <c r="N156" s="87" t="s">
        <v>2313</v>
      </c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4" t="s">
        <v>2315</v>
      </c>
    </row>
    <row r="157" spans="1:27" s="55" customFormat="1">
      <c r="A157" s="49"/>
      <c r="B157" s="84"/>
      <c r="C157" s="84"/>
      <c r="D157" s="110" t="s">
        <v>2316</v>
      </c>
      <c r="E157" s="85" t="s">
        <v>2304</v>
      </c>
      <c r="F157" s="86" t="s">
        <v>2305</v>
      </c>
      <c r="G157" s="85" t="s">
        <v>2306</v>
      </c>
      <c r="H157" s="85"/>
      <c r="I157" s="86"/>
      <c r="J157" s="121" t="s">
        <v>3158</v>
      </c>
      <c r="K157" s="23">
        <v>1</v>
      </c>
      <c r="L157" s="26" t="s">
        <v>3156</v>
      </c>
      <c r="N157" s="87" t="s">
        <v>2317</v>
      </c>
      <c r="O157" s="51">
        <v>907490</v>
      </c>
      <c r="P157" s="51">
        <v>915914</v>
      </c>
      <c r="Q157" s="51">
        <v>921387</v>
      </c>
      <c r="R157" s="51"/>
      <c r="S157" s="51"/>
      <c r="T157" s="51"/>
      <c r="U157" s="51"/>
      <c r="V157" s="51"/>
      <c r="W157" s="51"/>
      <c r="X157" s="51"/>
      <c r="Y157" s="51"/>
      <c r="Z157" s="51"/>
      <c r="AA157" s="54" t="s">
        <v>2323</v>
      </c>
    </row>
    <row r="158" spans="1:27">
      <c r="A158" s="26"/>
      <c r="B158" s="80"/>
      <c r="C158" s="80"/>
      <c r="D158" s="110" t="s">
        <v>2324</v>
      </c>
      <c r="E158" s="81" t="s">
        <v>2325</v>
      </c>
      <c r="F158" s="83" t="s">
        <v>2326</v>
      </c>
      <c r="G158" s="89" t="s">
        <v>2327</v>
      </c>
      <c r="H158" s="81"/>
      <c r="I158" s="83"/>
      <c r="J158" s="121" t="s">
        <v>3158</v>
      </c>
      <c r="K158" s="23">
        <v>1</v>
      </c>
      <c r="L158" s="26" t="s">
        <v>61</v>
      </c>
      <c r="M158" s="3"/>
      <c r="N158" s="82" t="s">
        <v>2328</v>
      </c>
      <c r="O158" s="91">
        <v>62310</v>
      </c>
      <c r="P158" s="91">
        <v>63626</v>
      </c>
      <c r="Q158" s="91">
        <v>4052</v>
      </c>
      <c r="R158" s="91">
        <v>5843</v>
      </c>
      <c r="S158" s="91">
        <v>10268</v>
      </c>
      <c r="T158" s="91">
        <v>13387</v>
      </c>
      <c r="U158" s="91">
        <v>18396</v>
      </c>
      <c r="V158" s="91">
        <v>24874</v>
      </c>
      <c r="W158" s="91">
        <v>29027</v>
      </c>
      <c r="X158" s="91">
        <v>37865</v>
      </c>
      <c r="Y158" s="91">
        <v>43091</v>
      </c>
      <c r="Z158" s="91">
        <v>46484</v>
      </c>
      <c r="AA158" s="4" t="s">
        <v>2343</v>
      </c>
    </row>
    <row r="159" spans="1:27">
      <c r="A159" s="26"/>
      <c r="B159" s="80"/>
      <c r="C159" s="80"/>
      <c r="D159" s="110" t="s">
        <v>2344</v>
      </c>
      <c r="E159" s="81" t="s">
        <v>2345</v>
      </c>
      <c r="F159" s="83" t="s">
        <v>2346</v>
      </c>
      <c r="G159" s="93" t="s">
        <v>2347</v>
      </c>
      <c r="H159" s="81"/>
      <c r="I159" s="83"/>
      <c r="J159" s="121" t="s">
        <v>3158</v>
      </c>
      <c r="K159" s="23">
        <v>1</v>
      </c>
      <c r="L159" s="26" t="s">
        <v>61</v>
      </c>
      <c r="M159" s="3"/>
      <c r="N159" s="82" t="s">
        <v>2348</v>
      </c>
      <c r="O159" s="32">
        <v>107800</v>
      </c>
      <c r="P159" s="32">
        <v>111415</v>
      </c>
      <c r="Q159" s="32">
        <v>118123</v>
      </c>
      <c r="R159" s="32">
        <v>120058</v>
      </c>
      <c r="S159" s="32">
        <v>124935</v>
      </c>
      <c r="T159" s="32">
        <v>126326</v>
      </c>
      <c r="U159" s="32">
        <v>132045</v>
      </c>
      <c r="V159" s="32">
        <v>137973</v>
      </c>
      <c r="W159" s="32">
        <v>148485</v>
      </c>
      <c r="X159" s="32">
        <v>153224</v>
      </c>
      <c r="Y159" s="32">
        <v>157177</v>
      </c>
      <c r="Z159" s="32">
        <v>159052</v>
      </c>
      <c r="AA159" s="4" t="s">
        <v>2362</v>
      </c>
    </row>
    <row r="160" spans="1:27">
      <c r="A160" s="26">
        <v>237</v>
      </c>
      <c r="B160" s="21" t="s">
        <v>2363</v>
      </c>
      <c r="C160" s="21"/>
      <c r="D160" s="110" t="s">
        <v>2364</v>
      </c>
      <c r="E160" s="32" t="s">
        <v>2365</v>
      </c>
      <c r="F160" s="26" t="s">
        <v>2366</v>
      </c>
      <c r="G160" s="32" t="s">
        <v>2367</v>
      </c>
      <c r="H160" s="32" t="s">
        <v>2368</v>
      </c>
      <c r="I160" s="32"/>
      <c r="J160" s="32" t="s">
        <v>3162</v>
      </c>
      <c r="K160" s="23">
        <v>1</v>
      </c>
      <c r="L160" s="26" t="s">
        <v>3163</v>
      </c>
      <c r="M160" s="26"/>
      <c r="N160" s="26">
        <v>21746505</v>
      </c>
      <c r="O160" s="32">
        <v>203585</v>
      </c>
      <c r="P160" s="32">
        <v>203917</v>
      </c>
      <c r="Q160" s="32">
        <v>204103</v>
      </c>
      <c r="R160" s="32">
        <v>204237</v>
      </c>
      <c r="S160" s="32">
        <v>204431</v>
      </c>
      <c r="T160" s="32">
        <v>204603</v>
      </c>
      <c r="U160" s="32">
        <v>204829</v>
      </c>
      <c r="V160" s="32">
        <v>205070</v>
      </c>
      <c r="W160" s="32">
        <v>205176</v>
      </c>
      <c r="X160" s="32">
        <v>205372</v>
      </c>
      <c r="Y160" s="32">
        <v>205490</v>
      </c>
      <c r="Z160" s="32">
        <v>205754</v>
      </c>
      <c r="AA160" s="4"/>
    </row>
    <row r="161" spans="1:28">
      <c r="A161" s="26"/>
      <c r="B161" s="21"/>
      <c r="C161" s="21"/>
      <c r="D161" s="110" t="s">
        <v>2382</v>
      </c>
      <c r="E161" s="32" t="s">
        <v>2365</v>
      </c>
      <c r="F161" s="26" t="s">
        <v>2366</v>
      </c>
      <c r="G161" s="32" t="s">
        <v>2367</v>
      </c>
      <c r="H161" s="32"/>
      <c r="I161" s="32"/>
      <c r="J161" s="121" t="s">
        <v>3159</v>
      </c>
      <c r="K161" s="23">
        <v>1</v>
      </c>
      <c r="L161" s="26" t="s">
        <v>38</v>
      </c>
      <c r="M161" s="26"/>
      <c r="N161" s="43" t="s">
        <v>2383</v>
      </c>
      <c r="O161" s="32">
        <v>7853</v>
      </c>
      <c r="P161" s="32">
        <v>8998</v>
      </c>
      <c r="Q161" s="32">
        <v>10649</v>
      </c>
      <c r="R161" s="32">
        <v>11755</v>
      </c>
      <c r="S161" s="32">
        <v>13411</v>
      </c>
      <c r="T161" s="32">
        <v>14586</v>
      </c>
      <c r="U161" s="32">
        <v>16275</v>
      </c>
      <c r="V161" s="32">
        <v>17280</v>
      </c>
      <c r="W161" s="32">
        <v>18195</v>
      </c>
      <c r="X161" s="32">
        <v>19890</v>
      </c>
      <c r="Y161" s="32">
        <v>20641</v>
      </c>
      <c r="Z161" s="32">
        <v>22234</v>
      </c>
      <c r="AA161" s="4" t="s">
        <v>2397</v>
      </c>
    </row>
    <row r="162" spans="1:28" s="55" customFormat="1">
      <c r="A162" s="49"/>
      <c r="B162" s="50"/>
      <c r="C162" s="50"/>
      <c r="D162" s="111" t="s">
        <v>2398</v>
      </c>
      <c r="E162" s="51" t="s">
        <v>2399</v>
      </c>
      <c r="F162" s="49" t="s">
        <v>2400</v>
      </c>
      <c r="G162" s="51" t="s">
        <v>2401</v>
      </c>
      <c r="H162" s="51"/>
      <c r="I162" s="51"/>
      <c r="J162" s="122" t="s">
        <v>3158</v>
      </c>
      <c r="K162" s="23">
        <v>1</v>
      </c>
      <c r="L162" s="120" t="s">
        <v>61</v>
      </c>
      <c r="M162" s="49"/>
      <c r="N162" s="49" t="s">
        <v>2402</v>
      </c>
      <c r="O162" s="51">
        <v>82162</v>
      </c>
      <c r="P162" s="51">
        <v>84593</v>
      </c>
      <c r="Q162" s="51">
        <v>87242</v>
      </c>
      <c r="R162" s="51">
        <v>88013</v>
      </c>
      <c r="S162" s="51">
        <v>90977</v>
      </c>
      <c r="T162" s="51">
        <v>94090</v>
      </c>
      <c r="U162" s="51">
        <v>96197</v>
      </c>
      <c r="V162" s="51">
        <v>98084</v>
      </c>
      <c r="W162" s="51">
        <v>99634</v>
      </c>
      <c r="X162" s="51">
        <v>101476</v>
      </c>
      <c r="Y162" s="51">
        <v>103456</v>
      </c>
      <c r="Z162" s="51"/>
      <c r="AA162" s="54" t="s">
        <v>2416</v>
      </c>
    </row>
    <row r="163" spans="1:28" s="57" customFormat="1">
      <c r="A163" s="23"/>
      <c r="B163" s="56"/>
      <c r="C163" s="56"/>
      <c r="D163" s="110" t="s">
        <v>2417</v>
      </c>
      <c r="E163" s="22" t="s">
        <v>2418</v>
      </c>
      <c r="F163" s="23" t="s">
        <v>2419</v>
      </c>
      <c r="G163" s="22" t="s">
        <v>2420</v>
      </c>
      <c r="H163" s="22"/>
      <c r="I163" s="23"/>
      <c r="J163" s="121" t="s">
        <v>3159</v>
      </c>
      <c r="K163" s="23">
        <v>1</v>
      </c>
      <c r="L163" s="26" t="s">
        <v>38</v>
      </c>
      <c r="M163" s="23"/>
      <c r="N163" s="94" t="s">
        <v>2421</v>
      </c>
      <c r="O163" s="22">
        <v>47027</v>
      </c>
      <c r="P163" s="22">
        <v>51590</v>
      </c>
      <c r="Q163" s="22">
        <v>54056</v>
      </c>
      <c r="R163" s="22">
        <v>56881</v>
      </c>
      <c r="S163" s="22">
        <v>59087</v>
      </c>
      <c r="T163" s="22">
        <v>62064</v>
      </c>
      <c r="U163" s="22">
        <v>63241</v>
      </c>
      <c r="V163" s="22">
        <v>63566</v>
      </c>
      <c r="W163" s="22">
        <v>66546</v>
      </c>
      <c r="X163" s="22">
        <v>69700</v>
      </c>
      <c r="Y163" s="22">
        <v>80523</v>
      </c>
      <c r="Z163" s="22">
        <v>87173</v>
      </c>
      <c r="AA163" s="39"/>
    </row>
    <row r="164" spans="1:28">
      <c r="A164" s="19"/>
      <c r="B164" s="20"/>
      <c r="C164" s="20"/>
      <c r="D164" s="110" t="s">
        <v>2433</v>
      </c>
      <c r="E164" s="22" t="s">
        <v>2434</v>
      </c>
      <c r="F164" s="23" t="s">
        <v>2435</v>
      </c>
      <c r="G164" s="22" t="s">
        <v>2436</v>
      </c>
      <c r="H164" s="22"/>
      <c r="I164" s="22"/>
      <c r="J164" s="121" t="s">
        <v>3158</v>
      </c>
      <c r="K164" s="23">
        <v>1</v>
      </c>
      <c r="L164" s="26" t="s">
        <v>61</v>
      </c>
      <c r="M164" s="23"/>
      <c r="N164" s="23" t="s">
        <v>2437</v>
      </c>
      <c r="O164" s="32">
        <v>52350</v>
      </c>
      <c r="P164" s="32">
        <v>54759</v>
      </c>
      <c r="Q164" s="32">
        <v>58657</v>
      </c>
      <c r="R164" s="26">
        <v>62693</v>
      </c>
      <c r="S164" s="32">
        <v>67424</v>
      </c>
      <c r="T164" s="32">
        <v>71497</v>
      </c>
      <c r="U164" s="32">
        <v>75030</v>
      </c>
      <c r="V164" s="26">
        <v>78684</v>
      </c>
      <c r="W164" s="26">
        <v>82103</v>
      </c>
      <c r="X164" s="26">
        <v>86253</v>
      </c>
      <c r="Y164" s="26">
        <v>90540</v>
      </c>
      <c r="Z164" s="26">
        <v>94359</v>
      </c>
      <c r="AA164" s="42" t="s">
        <v>2451</v>
      </c>
    </row>
    <row r="165" spans="1:28">
      <c r="A165" s="26"/>
      <c r="B165" s="21"/>
      <c r="C165" s="21"/>
      <c r="D165" s="110" t="s">
        <v>2452</v>
      </c>
      <c r="E165" s="32" t="s">
        <v>2453</v>
      </c>
      <c r="F165" s="26" t="s">
        <v>2454</v>
      </c>
      <c r="G165" s="32" t="s">
        <v>2455</v>
      </c>
      <c r="H165" s="32"/>
      <c r="I165" s="32"/>
      <c r="J165" s="121" t="s">
        <v>3159</v>
      </c>
      <c r="K165" s="23">
        <v>1</v>
      </c>
      <c r="L165" s="26" t="s">
        <v>38</v>
      </c>
      <c r="M165" s="26"/>
      <c r="N165" s="26" t="s">
        <v>2456</v>
      </c>
      <c r="O165" s="26">
        <v>26502</v>
      </c>
      <c r="P165" s="26">
        <v>30001</v>
      </c>
      <c r="Q165" s="26">
        <v>35448</v>
      </c>
      <c r="R165" s="26">
        <v>36508</v>
      </c>
      <c r="S165" s="26">
        <v>42539</v>
      </c>
      <c r="T165" s="26">
        <v>45853</v>
      </c>
      <c r="U165" s="26">
        <v>48608</v>
      </c>
      <c r="V165" s="26">
        <v>50451</v>
      </c>
      <c r="W165" s="26">
        <v>55452</v>
      </c>
      <c r="X165" s="26">
        <v>57369</v>
      </c>
      <c r="Y165" s="26">
        <v>64397</v>
      </c>
      <c r="Z165" s="26">
        <v>66739</v>
      </c>
    </row>
    <row r="166" spans="1:28">
      <c r="A166" s="26"/>
      <c r="B166" s="21"/>
      <c r="C166" s="21"/>
      <c r="D166" s="110" t="s">
        <v>2470</v>
      </c>
      <c r="E166" s="32" t="s">
        <v>2453</v>
      </c>
      <c r="F166" s="26" t="s">
        <v>2454</v>
      </c>
      <c r="G166" s="32" t="s">
        <v>2455</v>
      </c>
      <c r="H166" s="32"/>
      <c r="I166" s="32"/>
      <c r="J166" s="121" t="s">
        <v>3159</v>
      </c>
      <c r="K166" s="23">
        <v>1</v>
      </c>
      <c r="L166" s="26" t="s">
        <v>38</v>
      </c>
      <c r="M166" s="26"/>
      <c r="N166" s="26" t="s">
        <v>2471</v>
      </c>
      <c r="O166" s="26">
        <v>55428</v>
      </c>
      <c r="P166" s="26">
        <v>61809</v>
      </c>
      <c r="Q166" s="26">
        <v>71620</v>
      </c>
      <c r="R166" s="26">
        <v>78152</v>
      </c>
      <c r="S166" s="26">
        <v>88984</v>
      </c>
      <c r="T166" s="26">
        <v>90044</v>
      </c>
      <c r="U166" s="26">
        <v>95378</v>
      </c>
      <c r="V166" s="26">
        <v>102476</v>
      </c>
      <c r="W166" s="26">
        <v>113556</v>
      </c>
      <c r="X166" s="26">
        <v>121261</v>
      </c>
      <c r="Y166" s="26">
        <v>136166</v>
      </c>
      <c r="Z166" s="26">
        <v>144222</v>
      </c>
    </row>
    <row r="167" spans="1:28">
      <c r="A167" s="26"/>
      <c r="B167" s="21"/>
      <c r="C167" s="21"/>
      <c r="D167" s="110" t="s">
        <v>2484</v>
      </c>
      <c r="E167" s="32" t="s">
        <v>2453</v>
      </c>
      <c r="F167" s="26" t="s">
        <v>2454</v>
      </c>
      <c r="G167" s="32" t="s">
        <v>2485</v>
      </c>
      <c r="H167" s="32"/>
      <c r="I167" s="32"/>
      <c r="J167" s="121" t="s">
        <v>3159</v>
      </c>
      <c r="K167" s="23">
        <v>1</v>
      </c>
      <c r="L167" s="26" t="s">
        <v>38</v>
      </c>
      <c r="M167" s="26"/>
      <c r="N167" s="26" t="s">
        <v>2486</v>
      </c>
      <c r="O167" s="26"/>
      <c r="P167" s="26"/>
      <c r="Q167" s="26"/>
      <c r="R167" s="26">
        <v>35637</v>
      </c>
      <c r="S167" s="26">
        <v>36744</v>
      </c>
      <c r="T167" s="26">
        <v>36863</v>
      </c>
      <c r="U167" s="26">
        <v>36908</v>
      </c>
      <c r="V167" s="26">
        <v>37123</v>
      </c>
      <c r="W167" s="26">
        <v>37611</v>
      </c>
      <c r="X167" s="26">
        <v>37959</v>
      </c>
      <c r="Y167" s="26">
        <v>38829</v>
      </c>
      <c r="Z167" s="26">
        <v>39906</v>
      </c>
    </row>
    <row r="168" spans="1:28">
      <c r="A168" s="26">
        <v>255</v>
      </c>
      <c r="B168" s="21" t="s">
        <v>2363</v>
      </c>
      <c r="C168" s="21"/>
      <c r="D168" s="110" t="s">
        <v>2496</v>
      </c>
      <c r="E168" s="32" t="s">
        <v>2453</v>
      </c>
      <c r="F168" s="26" t="s">
        <v>2454</v>
      </c>
      <c r="G168" s="32" t="s">
        <v>2497</v>
      </c>
      <c r="H168" s="32" t="s">
        <v>2498</v>
      </c>
      <c r="I168" s="32"/>
      <c r="J168" s="121" t="s">
        <v>3158</v>
      </c>
      <c r="K168" s="23">
        <v>1</v>
      </c>
      <c r="L168" s="26" t="s">
        <v>3156</v>
      </c>
      <c r="M168" s="26"/>
      <c r="N168" s="26" t="s">
        <v>2499</v>
      </c>
      <c r="O168" s="26">
        <v>44082</v>
      </c>
      <c r="P168" s="26">
        <v>47927</v>
      </c>
      <c r="Q168" s="26">
        <v>57871</v>
      </c>
      <c r="R168" s="26">
        <v>58873</v>
      </c>
      <c r="S168" s="26">
        <v>63047</v>
      </c>
      <c r="T168" s="26">
        <v>64783</v>
      </c>
      <c r="U168" s="26">
        <v>71181</v>
      </c>
      <c r="V168" s="26">
        <v>73231</v>
      </c>
      <c r="W168" s="26">
        <v>80604</v>
      </c>
      <c r="X168" s="26">
        <v>86810</v>
      </c>
      <c r="Y168" s="26">
        <v>92989</v>
      </c>
      <c r="Z168" s="26">
        <v>96630</v>
      </c>
    </row>
    <row r="169" spans="1:28" s="57" customFormat="1">
      <c r="A169" s="23">
        <v>256</v>
      </c>
      <c r="B169" s="56" t="s">
        <v>2363</v>
      </c>
      <c r="C169" s="56"/>
      <c r="D169" s="110" t="s">
        <v>2513</v>
      </c>
      <c r="E169" s="22" t="s">
        <v>2453</v>
      </c>
      <c r="F169" s="23" t="s">
        <v>2454</v>
      </c>
      <c r="G169" s="22" t="s">
        <v>2514</v>
      </c>
      <c r="H169" s="22" t="s">
        <v>2498</v>
      </c>
      <c r="I169" s="22"/>
      <c r="J169" s="121" t="s">
        <v>3158</v>
      </c>
      <c r="K169" s="23">
        <v>1</v>
      </c>
      <c r="L169" s="26" t="s">
        <v>3156</v>
      </c>
      <c r="M169" s="23"/>
      <c r="N169" s="23" t="s">
        <v>485</v>
      </c>
      <c r="O169" s="26">
        <v>245759</v>
      </c>
      <c r="P169" s="26">
        <v>249767</v>
      </c>
      <c r="Q169" s="26">
        <v>251854</v>
      </c>
      <c r="R169" s="26">
        <v>252116</v>
      </c>
      <c r="S169" s="26">
        <v>258627</v>
      </c>
      <c r="T169" s="26">
        <v>262620</v>
      </c>
      <c r="U169" s="26">
        <v>270543</v>
      </c>
      <c r="V169" s="26">
        <v>272354</v>
      </c>
      <c r="W169" s="26">
        <v>298803</v>
      </c>
      <c r="X169" s="26">
        <v>303978</v>
      </c>
      <c r="Y169" s="26">
        <v>305963</v>
      </c>
      <c r="Z169" s="26">
        <v>307213</v>
      </c>
    </row>
    <row r="170" spans="1:28">
      <c r="A170" s="26"/>
      <c r="B170" s="21"/>
      <c r="C170" s="21"/>
      <c r="D170" s="110" t="s">
        <v>2527</v>
      </c>
      <c r="E170" s="32" t="s">
        <v>2453</v>
      </c>
      <c r="F170" s="26" t="s">
        <v>2454</v>
      </c>
      <c r="G170" s="32" t="s">
        <v>2528</v>
      </c>
      <c r="H170" s="32"/>
      <c r="I170" s="32"/>
      <c r="J170" s="121" t="s">
        <v>3158</v>
      </c>
      <c r="K170" s="23">
        <v>1</v>
      </c>
      <c r="L170" s="26" t="s">
        <v>3156</v>
      </c>
      <c r="M170" s="26"/>
      <c r="N170" s="26" t="s">
        <v>2529</v>
      </c>
      <c r="O170" s="26">
        <v>95483</v>
      </c>
      <c r="P170" s="26">
        <v>98969</v>
      </c>
      <c r="Q170" s="26">
        <v>100997</v>
      </c>
      <c r="R170" s="26">
        <v>102712</v>
      </c>
      <c r="S170" s="26">
        <v>107704</v>
      </c>
      <c r="T170" s="26">
        <v>113070</v>
      </c>
      <c r="U170" s="26">
        <v>120562</v>
      </c>
      <c r="V170" s="26">
        <v>126990</v>
      </c>
      <c r="W170" s="26">
        <v>133129</v>
      </c>
      <c r="X170" s="26">
        <v>136799</v>
      </c>
      <c r="Y170" s="26">
        <v>141862</v>
      </c>
      <c r="Z170" s="26">
        <v>147853</v>
      </c>
    </row>
    <row r="171" spans="1:28">
      <c r="A171" s="26">
        <v>257</v>
      </c>
      <c r="B171" s="21" t="s">
        <v>2363</v>
      </c>
      <c r="C171" s="21"/>
      <c r="D171" s="110" t="s">
        <v>2542</v>
      </c>
      <c r="E171" s="32" t="s">
        <v>2453</v>
      </c>
      <c r="F171" s="26" t="s">
        <v>2454</v>
      </c>
      <c r="G171" s="32" t="s">
        <v>2543</v>
      </c>
      <c r="H171" s="32" t="s">
        <v>2498</v>
      </c>
      <c r="I171" s="32"/>
      <c r="J171" s="121" t="s">
        <v>3158</v>
      </c>
      <c r="K171" s="23">
        <v>1</v>
      </c>
      <c r="L171" s="26" t="s">
        <v>3156</v>
      </c>
      <c r="M171" s="26"/>
      <c r="N171" s="26" t="s">
        <v>2544</v>
      </c>
      <c r="O171" s="26">
        <v>104440</v>
      </c>
      <c r="P171" s="26" t="s">
        <v>2546</v>
      </c>
      <c r="Q171" s="26">
        <v>106521</v>
      </c>
      <c r="R171" s="26" t="s">
        <v>2547</v>
      </c>
      <c r="S171" s="26">
        <v>109183</v>
      </c>
      <c r="T171" s="26">
        <v>110017</v>
      </c>
      <c r="U171" s="26">
        <v>120069</v>
      </c>
      <c r="V171" s="26">
        <v>120165</v>
      </c>
      <c r="W171" s="26">
        <v>120262</v>
      </c>
      <c r="X171" s="26">
        <v>120427</v>
      </c>
      <c r="Y171" s="26">
        <v>120478</v>
      </c>
      <c r="Z171" s="26">
        <v>120642</v>
      </c>
    </row>
    <row r="172" spans="1:28">
      <c r="A172" s="26"/>
      <c r="B172" s="21"/>
      <c r="C172" s="21"/>
      <c r="D172" s="110" t="s">
        <v>2557</v>
      </c>
      <c r="E172" s="32" t="s">
        <v>2453</v>
      </c>
      <c r="F172" s="26" t="s">
        <v>2454</v>
      </c>
      <c r="G172" s="96" t="s">
        <v>2558</v>
      </c>
      <c r="H172" s="32"/>
      <c r="I172" s="32"/>
      <c r="J172" s="121" t="s">
        <v>3158</v>
      </c>
      <c r="K172" s="23">
        <v>1</v>
      </c>
      <c r="L172" s="26" t="s">
        <v>3156</v>
      </c>
      <c r="M172" s="26"/>
      <c r="N172" s="26" t="s">
        <v>2559</v>
      </c>
      <c r="O172" s="26">
        <v>126563</v>
      </c>
      <c r="P172" s="26">
        <v>135930</v>
      </c>
      <c r="Q172" s="26">
        <v>145131</v>
      </c>
      <c r="R172" s="26">
        <v>148339</v>
      </c>
      <c r="S172" s="26">
        <v>153737</v>
      </c>
      <c r="T172" s="26">
        <v>158278</v>
      </c>
      <c r="U172" s="26">
        <v>167662</v>
      </c>
      <c r="V172" s="26">
        <v>175590</v>
      </c>
      <c r="W172" s="26">
        <v>180174</v>
      </c>
      <c r="X172" s="26">
        <v>185195</v>
      </c>
      <c r="Y172" s="26">
        <v>191970</v>
      </c>
      <c r="Z172" s="26" t="s">
        <v>2500</v>
      </c>
      <c r="AA172" s="3" t="s">
        <v>2572</v>
      </c>
    </row>
    <row r="173" spans="1:28">
      <c r="A173" s="26"/>
      <c r="B173" s="21"/>
      <c r="C173" s="21"/>
      <c r="D173" s="110" t="s">
        <v>2573</v>
      </c>
      <c r="E173" s="32" t="s">
        <v>2453</v>
      </c>
      <c r="F173" s="26" t="s">
        <v>2454</v>
      </c>
      <c r="G173" s="32" t="s">
        <v>2574</v>
      </c>
      <c r="H173" s="32"/>
      <c r="I173" s="32"/>
      <c r="J173" s="121" t="s">
        <v>3158</v>
      </c>
      <c r="K173" s="23">
        <v>1</v>
      </c>
      <c r="L173" s="26" t="s">
        <v>3156</v>
      </c>
      <c r="M173" s="26"/>
      <c r="N173" s="26" t="s">
        <v>2575</v>
      </c>
      <c r="O173" s="26">
        <v>423911</v>
      </c>
      <c r="P173" s="26">
        <v>434330</v>
      </c>
      <c r="Q173" s="26">
        <v>444888</v>
      </c>
      <c r="R173" s="26">
        <v>446464</v>
      </c>
      <c r="S173" s="26">
        <v>452481</v>
      </c>
      <c r="T173" s="26">
        <v>455988</v>
      </c>
      <c r="U173" s="26">
        <v>459107</v>
      </c>
      <c r="V173" s="26">
        <v>459429</v>
      </c>
      <c r="W173" s="26">
        <v>465838</v>
      </c>
      <c r="X173" s="26">
        <v>470289</v>
      </c>
      <c r="Y173" s="26">
        <v>471490</v>
      </c>
      <c r="Z173" s="26">
        <v>472430</v>
      </c>
      <c r="AB173" s="3">
        <f>Table13[[#This Row],[Dec-58]]-Table13[[#This Row],[Sep-58]]</f>
        <v>6592</v>
      </c>
    </row>
    <row r="174" spans="1:28">
      <c r="A174" s="26"/>
      <c r="B174" s="21"/>
      <c r="C174" s="21"/>
      <c r="D174" s="110" t="s">
        <v>2588</v>
      </c>
      <c r="E174" s="32" t="s">
        <v>2453</v>
      </c>
      <c r="F174" s="26" t="s">
        <v>2454</v>
      </c>
      <c r="G174" s="96" t="s">
        <v>2589</v>
      </c>
      <c r="H174" s="97"/>
      <c r="I174" s="97"/>
      <c r="J174" s="121" t="s">
        <v>3158</v>
      </c>
      <c r="K174" s="23">
        <v>1</v>
      </c>
      <c r="L174" s="26" t="s">
        <v>3156</v>
      </c>
      <c r="M174" s="26"/>
      <c r="N174" s="26" t="s">
        <v>2590</v>
      </c>
      <c r="O174" s="26">
        <v>85856</v>
      </c>
      <c r="P174" s="26">
        <v>95173</v>
      </c>
      <c r="Q174" s="26">
        <v>110815</v>
      </c>
      <c r="R174" s="26">
        <v>119056</v>
      </c>
      <c r="S174" s="26">
        <v>133329</v>
      </c>
      <c r="T174" s="26">
        <v>149107</v>
      </c>
      <c r="U174" s="26">
        <v>156860</v>
      </c>
      <c r="V174" s="26">
        <v>164658</v>
      </c>
      <c r="W174" s="26">
        <v>171539</v>
      </c>
      <c r="X174" s="26">
        <v>185100</v>
      </c>
      <c r="Y174" s="26">
        <v>190794</v>
      </c>
      <c r="Z174" s="26">
        <v>204573</v>
      </c>
    </row>
    <row r="175" spans="1:28">
      <c r="A175" s="26"/>
      <c r="B175" s="21"/>
      <c r="C175" s="21"/>
      <c r="D175" s="110" t="s">
        <v>2603</v>
      </c>
      <c r="E175" s="32" t="s">
        <v>2453</v>
      </c>
      <c r="F175" s="26" t="s">
        <v>2454</v>
      </c>
      <c r="G175" s="96" t="s">
        <v>2604</v>
      </c>
      <c r="H175" s="97"/>
      <c r="I175" s="97"/>
      <c r="J175" s="26" t="s">
        <v>2605</v>
      </c>
      <c r="K175" s="23">
        <v>1</v>
      </c>
      <c r="L175" s="26" t="s">
        <v>3165</v>
      </c>
      <c r="M175" s="26"/>
      <c r="N175" s="26" t="s">
        <v>2606</v>
      </c>
      <c r="O175" s="26">
        <v>160853</v>
      </c>
      <c r="P175" s="26">
        <v>165955</v>
      </c>
      <c r="Q175" s="26">
        <v>169247</v>
      </c>
      <c r="R175" s="26">
        <v>172539</v>
      </c>
      <c r="S175" s="26">
        <v>174629</v>
      </c>
      <c r="T175" s="26">
        <v>175499</v>
      </c>
      <c r="U175" s="26">
        <v>177123</v>
      </c>
      <c r="V175" s="26">
        <v>177966</v>
      </c>
      <c r="W175" s="26">
        <v>181289</v>
      </c>
      <c r="X175" s="26" t="s">
        <v>2500</v>
      </c>
      <c r="Y175" s="26">
        <v>182349</v>
      </c>
      <c r="Z175" s="26">
        <v>182727</v>
      </c>
    </row>
    <row r="176" spans="1:28">
      <c r="A176" s="26"/>
      <c r="B176" s="21"/>
      <c r="C176" s="21"/>
      <c r="D176" s="110" t="s">
        <v>2618</v>
      </c>
      <c r="E176" s="32" t="s">
        <v>2453</v>
      </c>
      <c r="F176" s="26" t="s">
        <v>2454</v>
      </c>
      <c r="G176" s="96" t="s">
        <v>2619</v>
      </c>
      <c r="H176" s="97"/>
      <c r="I176" s="97"/>
      <c r="J176" s="121" t="s">
        <v>3159</v>
      </c>
      <c r="K176" s="23">
        <v>1</v>
      </c>
      <c r="L176" s="26" t="s">
        <v>2620</v>
      </c>
      <c r="M176" s="26"/>
      <c r="N176" s="26">
        <v>290561</v>
      </c>
      <c r="O176" s="26"/>
      <c r="P176" s="26"/>
      <c r="Q176" s="26"/>
      <c r="R176" s="26" t="s">
        <v>2621</v>
      </c>
      <c r="S176" s="26" t="s">
        <v>2623</v>
      </c>
      <c r="T176" s="26" t="s">
        <v>2624</v>
      </c>
      <c r="U176" s="26" t="s">
        <v>2627</v>
      </c>
      <c r="V176" s="26" t="s">
        <v>2629</v>
      </c>
      <c r="W176" s="26" t="s">
        <v>2630</v>
      </c>
      <c r="X176" s="26" t="s">
        <v>2631</v>
      </c>
      <c r="Y176" s="26" t="s">
        <v>2634</v>
      </c>
      <c r="Z176" s="26" t="s">
        <v>2635</v>
      </c>
    </row>
    <row r="177" spans="1:27">
      <c r="A177" s="26"/>
      <c r="B177" s="21"/>
      <c r="C177" s="21"/>
      <c r="D177" s="110"/>
      <c r="E177" s="32"/>
      <c r="F177" s="26"/>
      <c r="G177" s="96"/>
      <c r="H177" s="97"/>
      <c r="I177" s="97"/>
      <c r="J177" s="97"/>
      <c r="K177" s="97"/>
      <c r="L177" s="26"/>
      <c r="M177" s="26"/>
      <c r="N177" s="26"/>
      <c r="O177" s="26"/>
      <c r="P177" s="26"/>
      <c r="Q177" s="26"/>
      <c r="R177" s="26" t="s">
        <v>2639</v>
      </c>
      <c r="S177" s="26" t="s">
        <v>2640</v>
      </c>
      <c r="T177" s="26" t="s">
        <v>2641</v>
      </c>
      <c r="U177" s="26" t="s">
        <v>2642</v>
      </c>
      <c r="V177" s="26" t="s">
        <v>2643</v>
      </c>
      <c r="W177" s="26" t="s">
        <v>2644</v>
      </c>
      <c r="X177" s="26" t="s">
        <v>2645</v>
      </c>
      <c r="Y177" s="26" t="s">
        <v>2646</v>
      </c>
      <c r="Z177" s="26" t="s">
        <v>2646</v>
      </c>
    </row>
    <row r="178" spans="1:27">
      <c r="A178" s="26"/>
      <c r="B178" s="21"/>
      <c r="C178" s="21"/>
      <c r="D178" s="110" t="s">
        <v>2647</v>
      </c>
      <c r="E178" s="32" t="s">
        <v>2453</v>
      </c>
      <c r="F178" s="26" t="s">
        <v>2454</v>
      </c>
      <c r="G178" s="96" t="s">
        <v>2648</v>
      </c>
      <c r="H178" s="97"/>
      <c r="I178" s="97"/>
      <c r="J178" s="121" t="s">
        <v>3158</v>
      </c>
      <c r="K178" s="23">
        <v>1</v>
      </c>
      <c r="L178" s="26" t="s">
        <v>3156</v>
      </c>
      <c r="M178" s="26"/>
      <c r="N178" s="26" t="s">
        <v>1005</v>
      </c>
      <c r="O178" s="26"/>
      <c r="P178" s="26"/>
      <c r="Q178" s="26"/>
      <c r="R178" s="26"/>
      <c r="S178" s="26"/>
      <c r="T178" s="26"/>
      <c r="U178" s="26"/>
      <c r="V178" s="26"/>
      <c r="W178" s="26"/>
      <c r="X178" s="26" t="s">
        <v>2649</v>
      </c>
      <c r="Y178" s="26">
        <v>433</v>
      </c>
      <c r="Z178" s="26">
        <v>164194</v>
      </c>
      <c r="AA178" s="3" t="s">
        <v>2652</v>
      </c>
    </row>
    <row r="179" spans="1:27">
      <c r="A179" s="26"/>
      <c r="B179" s="21"/>
      <c r="C179" s="21"/>
      <c r="D179" s="110" t="s">
        <v>2653</v>
      </c>
      <c r="E179" s="32" t="s">
        <v>2654</v>
      </c>
      <c r="F179" s="26"/>
      <c r="G179" s="96"/>
      <c r="H179" s="97"/>
      <c r="I179" s="97"/>
      <c r="J179" s="121" t="s">
        <v>3158</v>
      </c>
      <c r="K179" s="23">
        <v>1</v>
      </c>
      <c r="L179" s="26" t="s">
        <v>2309</v>
      </c>
      <c r="M179" s="26"/>
      <c r="N179" s="26"/>
      <c r="O179" s="26" t="s">
        <v>2457</v>
      </c>
      <c r="P179" s="26" t="s">
        <v>2457</v>
      </c>
      <c r="Q179" s="26" t="s">
        <v>2457</v>
      </c>
      <c r="R179" s="26" t="s">
        <v>2457</v>
      </c>
      <c r="S179" s="26" t="s">
        <v>2457</v>
      </c>
      <c r="T179" s="26" t="s">
        <v>2457</v>
      </c>
      <c r="U179" s="26" t="s">
        <v>2457</v>
      </c>
      <c r="V179" s="26" t="s">
        <v>2457</v>
      </c>
      <c r="W179" s="26" t="s">
        <v>2457</v>
      </c>
      <c r="X179" s="26" t="s">
        <v>2457</v>
      </c>
      <c r="Y179" s="26" t="s">
        <v>2457</v>
      </c>
      <c r="Z179" s="26" t="s">
        <v>2457</v>
      </c>
    </row>
    <row r="180" spans="1:27">
      <c r="A180" s="26"/>
      <c r="B180" s="21"/>
      <c r="C180" s="21"/>
      <c r="D180" s="110" t="s">
        <v>2657</v>
      </c>
      <c r="E180" s="32" t="s">
        <v>2658</v>
      </c>
      <c r="F180" s="26"/>
      <c r="G180" s="96"/>
      <c r="H180" s="97"/>
      <c r="I180" s="97"/>
      <c r="J180" s="97"/>
      <c r="K180" s="23">
        <v>1</v>
      </c>
      <c r="L180" s="26"/>
      <c r="M180" s="26"/>
      <c r="N180" s="26"/>
      <c r="O180" s="26" t="s">
        <v>2457</v>
      </c>
      <c r="P180" s="26" t="s">
        <v>2457</v>
      </c>
      <c r="Q180" s="26" t="s">
        <v>2457</v>
      </c>
      <c r="R180" s="26" t="s">
        <v>2457</v>
      </c>
      <c r="S180" s="26" t="s">
        <v>2457</v>
      </c>
      <c r="T180" s="26" t="s">
        <v>2457</v>
      </c>
      <c r="U180" s="26" t="s">
        <v>2457</v>
      </c>
      <c r="V180" s="26" t="s">
        <v>2457</v>
      </c>
      <c r="W180" s="26" t="s">
        <v>2457</v>
      </c>
      <c r="X180" s="26" t="s">
        <v>2457</v>
      </c>
      <c r="Y180" s="26" t="s">
        <v>2457</v>
      </c>
      <c r="Z180" s="26"/>
      <c r="AA180" s="3" t="s">
        <v>2659</v>
      </c>
    </row>
    <row r="181" spans="1:27">
      <c r="A181" s="26">
        <v>258</v>
      </c>
      <c r="B181" s="21" t="s">
        <v>2363</v>
      </c>
      <c r="C181" s="21"/>
      <c r="D181" s="110" t="s">
        <v>2660</v>
      </c>
      <c r="E181" s="32" t="s">
        <v>2661</v>
      </c>
      <c r="F181" s="26" t="s">
        <v>2662</v>
      </c>
      <c r="G181" s="32" t="s">
        <v>2663</v>
      </c>
      <c r="H181" s="32" t="s">
        <v>2664</v>
      </c>
      <c r="I181" s="32"/>
      <c r="J181" s="121" t="s">
        <v>3158</v>
      </c>
      <c r="K181" s="23">
        <v>1</v>
      </c>
      <c r="L181" s="26" t="s">
        <v>199</v>
      </c>
      <c r="M181" s="26"/>
      <c r="N181" s="26" t="s">
        <v>2665</v>
      </c>
      <c r="O181" s="32">
        <v>15658</v>
      </c>
      <c r="P181" s="32">
        <v>15658</v>
      </c>
      <c r="Q181" s="32">
        <v>18119</v>
      </c>
      <c r="R181" s="32">
        <v>18655</v>
      </c>
      <c r="S181" s="32">
        <v>18931</v>
      </c>
      <c r="T181" s="32">
        <v>20095</v>
      </c>
      <c r="U181" s="32">
        <v>21106</v>
      </c>
      <c r="V181" s="32">
        <v>21423</v>
      </c>
      <c r="W181" s="32">
        <v>23280</v>
      </c>
      <c r="X181" s="32">
        <v>24325</v>
      </c>
      <c r="Y181" s="32">
        <v>24814</v>
      </c>
      <c r="Z181" s="32">
        <v>26649</v>
      </c>
    </row>
    <row r="182" spans="1:27" s="57" customFormat="1">
      <c r="A182" s="23"/>
      <c r="B182" s="56"/>
      <c r="C182" s="56"/>
      <c r="D182" s="110" t="s">
        <v>2680</v>
      </c>
      <c r="E182" s="22" t="s">
        <v>2681</v>
      </c>
      <c r="F182" s="23" t="s">
        <v>2682</v>
      </c>
      <c r="G182" s="22" t="s">
        <v>2683</v>
      </c>
      <c r="H182" s="22"/>
      <c r="I182" s="22"/>
      <c r="J182" s="121" t="s">
        <v>3158</v>
      </c>
      <c r="K182" s="23">
        <v>1</v>
      </c>
      <c r="L182" s="26" t="s">
        <v>61</v>
      </c>
      <c r="M182" s="23"/>
      <c r="N182" s="23" t="s">
        <v>2684</v>
      </c>
      <c r="O182" s="22">
        <v>52568</v>
      </c>
      <c r="P182" s="22">
        <v>54152</v>
      </c>
      <c r="Q182" s="22">
        <v>55844</v>
      </c>
      <c r="R182" s="22">
        <v>57982</v>
      </c>
      <c r="S182" s="22">
        <v>60105</v>
      </c>
      <c r="T182" s="22">
        <v>61535</v>
      </c>
      <c r="U182" s="22">
        <v>67456</v>
      </c>
      <c r="V182" s="22">
        <v>71601</v>
      </c>
      <c r="W182" s="22">
        <v>73231</v>
      </c>
      <c r="X182" s="22">
        <v>76231</v>
      </c>
      <c r="Y182" s="22">
        <v>77897</v>
      </c>
      <c r="Z182" s="22">
        <v>79721</v>
      </c>
      <c r="AA182" s="57" t="s">
        <v>2697</v>
      </c>
    </row>
    <row r="183" spans="1:27">
      <c r="A183" s="98"/>
      <c r="B183" s="99"/>
      <c r="C183" s="99"/>
      <c r="D183" s="110" t="s">
        <v>2698</v>
      </c>
      <c r="E183" s="100" t="s">
        <v>2699</v>
      </c>
      <c r="F183" s="101" t="s">
        <v>2700</v>
      </c>
      <c r="G183" s="100" t="s">
        <v>2701</v>
      </c>
      <c r="H183" s="100"/>
      <c r="I183" s="100"/>
      <c r="J183" s="121" t="s">
        <v>3159</v>
      </c>
      <c r="K183" s="23">
        <v>1</v>
      </c>
      <c r="L183" s="23" t="s">
        <v>1101</v>
      </c>
      <c r="M183" s="102"/>
      <c r="N183" s="102">
        <v>13837</v>
      </c>
      <c r="O183" s="81">
        <v>7366</v>
      </c>
      <c r="P183" s="81">
        <v>8377</v>
      </c>
      <c r="Q183" s="81">
        <v>9577</v>
      </c>
      <c r="R183" s="81">
        <v>10218</v>
      </c>
      <c r="S183" s="81">
        <v>11393</v>
      </c>
      <c r="T183" s="81">
        <v>11980</v>
      </c>
      <c r="U183" s="81">
        <v>12843</v>
      </c>
      <c r="V183" s="81">
        <v>14235</v>
      </c>
      <c r="W183" s="81">
        <v>15814</v>
      </c>
      <c r="X183" s="81">
        <v>16822</v>
      </c>
      <c r="Y183" s="81">
        <v>17733</v>
      </c>
      <c r="Z183" s="81">
        <v>18118</v>
      </c>
      <c r="AA183" s="3" t="s">
        <v>2715</v>
      </c>
    </row>
    <row r="184" spans="1:27">
      <c r="D184" s="110" t="s">
        <v>2716</v>
      </c>
      <c r="E184" s="32" t="s">
        <v>2717</v>
      </c>
      <c r="F184" s="26" t="s">
        <v>2718</v>
      </c>
      <c r="G184" s="32" t="s">
        <v>2719</v>
      </c>
      <c r="H184" s="32"/>
      <c r="I184" s="32"/>
      <c r="J184" s="121" t="s">
        <v>3158</v>
      </c>
      <c r="K184" s="23">
        <v>1</v>
      </c>
      <c r="L184" s="26" t="s">
        <v>3156</v>
      </c>
      <c r="M184" s="26"/>
      <c r="N184" s="26" t="s">
        <v>2720</v>
      </c>
      <c r="O184" s="32"/>
      <c r="P184" s="32"/>
      <c r="Q184" s="32"/>
      <c r="R184" s="32"/>
      <c r="S184" s="32"/>
      <c r="T184" s="32"/>
      <c r="U184" s="32">
        <v>230955</v>
      </c>
      <c r="V184" s="32">
        <v>241268</v>
      </c>
      <c r="W184" s="32">
        <v>247709</v>
      </c>
      <c r="X184" s="32">
        <v>251130</v>
      </c>
      <c r="Y184" s="32">
        <v>277276</v>
      </c>
      <c r="Z184" s="32">
        <v>286430</v>
      </c>
      <c r="AA184" s="3" t="s">
        <v>2726</v>
      </c>
    </row>
    <row r="185" spans="1:27">
      <c r="B185" s="104"/>
      <c r="C185" s="104"/>
      <c r="D185" s="110" t="s">
        <v>2727</v>
      </c>
      <c r="E185" s="32" t="s">
        <v>2728</v>
      </c>
      <c r="F185" s="26" t="s">
        <v>2729</v>
      </c>
      <c r="G185" s="32" t="s">
        <v>2730</v>
      </c>
      <c r="H185" s="32"/>
      <c r="I185" s="32"/>
      <c r="J185" s="121" t="s">
        <v>3158</v>
      </c>
      <c r="K185" s="23">
        <v>1</v>
      </c>
      <c r="L185" s="26" t="s">
        <v>61</v>
      </c>
      <c r="M185" s="26"/>
      <c r="N185" s="26" t="s">
        <v>2731</v>
      </c>
      <c r="O185" s="32">
        <v>53865</v>
      </c>
      <c r="P185" s="32">
        <v>54999</v>
      </c>
      <c r="Q185" s="32">
        <v>56541</v>
      </c>
      <c r="R185" s="32">
        <v>57958</v>
      </c>
      <c r="S185" s="32">
        <v>734</v>
      </c>
      <c r="T185" s="32">
        <v>2580</v>
      </c>
      <c r="U185" s="32">
        <v>4154</v>
      </c>
      <c r="V185" s="32">
        <v>6260</v>
      </c>
      <c r="W185" s="32">
        <v>9081</v>
      </c>
      <c r="X185" s="32">
        <v>11581</v>
      </c>
      <c r="Y185" s="32">
        <v>62114</v>
      </c>
      <c r="Z185" s="32">
        <v>63941</v>
      </c>
      <c r="AA185" s="3" t="s">
        <v>2745</v>
      </c>
    </row>
    <row r="186" spans="1:27">
      <c r="B186" s="105"/>
      <c r="C186" s="105"/>
      <c r="D186" s="110" t="s">
        <v>2746</v>
      </c>
      <c r="E186" s="32" t="s">
        <v>2747</v>
      </c>
      <c r="F186" s="26" t="s">
        <v>2748</v>
      </c>
      <c r="G186" s="32" t="s">
        <v>2749</v>
      </c>
      <c r="H186" s="32"/>
      <c r="I186" s="32"/>
      <c r="J186" s="121" t="s">
        <v>3158</v>
      </c>
      <c r="K186" s="23">
        <v>1</v>
      </c>
      <c r="L186" s="26" t="s">
        <v>3156</v>
      </c>
      <c r="M186" s="26"/>
      <c r="N186" s="26" t="s">
        <v>2750</v>
      </c>
      <c r="O186" s="32">
        <v>185158</v>
      </c>
      <c r="P186" s="32">
        <v>190817</v>
      </c>
      <c r="Q186" s="32">
        <v>197175</v>
      </c>
      <c r="R186" s="32">
        <v>204419</v>
      </c>
      <c r="S186" s="32">
        <v>214647</v>
      </c>
      <c r="T186" s="32">
        <v>228003</v>
      </c>
      <c r="U186" s="32">
        <v>235797</v>
      </c>
      <c r="V186" s="32">
        <v>243838</v>
      </c>
      <c r="W186" s="32">
        <v>255622</v>
      </c>
      <c r="X186" s="32">
        <v>264754</v>
      </c>
      <c r="Y186" s="32">
        <v>277150</v>
      </c>
      <c r="Z186" s="32">
        <v>286146</v>
      </c>
      <c r="AA186" s="3" t="s">
        <v>2764</v>
      </c>
    </row>
    <row r="187" spans="1:27">
      <c r="B187" s="105"/>
      <c r="C187" s="105"/>
      <c r="D187" s="110" t="s">
        <v>2765</v>
      </c>
      <c r="E187" s="32" t="s">
        <v>2747</v>
      </c>
      <c r="F187" s="26" t="s">
        <v>2748</v>
      </c>
      <c r="G187" s="32" t="s">
        <v>2749</v>
      </c>
      <c r="H187" s="32"/>
      <c r="I187" s="32"/>
      <c r="J187" s="121" t="s">
        <v>3159</v>
      </c>
      <c r="K187" s="23">
        <v>1</v>
      </c>
      <c r="L187" s="26" t="s">
        <v>38</v>
      </c>
      <c r="M187" s="26"/>
      <c r="N187" s="43" t="s">
        <v>2766</v>
      </c>
      <c r="O187" s="32">
        <v>25212</v>
      </c>
      <c r="P187" s="32">
        <v>26722</v>
      </c>
      <c r="Q187" s="32">
        <v>31462</v>
      </c>
      <c r="R187" s="32">
        <v>33373</v>
      </c>
      <c r="S187" s="32">
        <v>37130</v>
      </c>
      <c r="T187" s="32">
        <v>41863</v>
      </c>
      <c r="U187" s="32">
        <v>44573</v>
      </c>
      <c r="V187" s="32">
        <v>51873</v>
      </c>
      <c r="W187" s="32">
        <v>56331</v>
      </c>
      <c r="X187" s="32">
        <v>60186</v>
      </c>
      <c r="Y187" s="32">
        <v>62176</v>
      </c>
      <c r="Z187" s="32">
        <v>63351</v>
      </c>
      <c r="AA187" s="3" t="s">
        <v>2780</v>
      </c>
    </row>
    <row r="188" spans="1:27">
      <c r="D188" s="110" t="s">
        <v>2781</v>
      </c>
      <c r="E188" s="32" t="s">
        <v>2782</v>
      </c>
      <c r="F188" s="26" t="s">
        <v>2783</v>
      </c>
      <c r="G188" s="32" t="s">
        <v>2784</v>
      </c>
      <c r="H188" s="32"/>
      <c r="I188" s="32"/>
      <c r="J188" s="121" t="s">
        <v>3158</v>
      </c>
      <c r="K188" s="23">
        <v>1</v>
      </c>
      <c r="L188" s="26" t="s">
        <v>61</v>
      </c>
      <c r="M188" s="26"/>
      <c r="N188" s="26" t="s">
        <v>2785</v>
      </c>
      <c r="O188" s="32">
        <v>89130</v>
      </c>
      <c r="P188" s="32">
        <v>92601</v>
      </c>
      <c r="Q188" s="32">
        <v>99201</v>
      </c>
      <c r="R188" s="32">
        <v>102073</v>
      </c>
      <c r="S188" s="32">
        <v>106357</v>
      </c>
      <c r="T188" s="32">
        <v>111108</v>
      </c>
      <c r="U188" s="32">
        <v>117092</v>
      </c>
      <c r="V188" s="32">
        <v>122274</v>
      </c>
      <c r="W188" s="32">
        <v>130188</v>
      </c>
      <c r="X188" s="32">
        <v>135179</v>
      </c>
      <c r="Y188" s="32">
        <v>138936</v>
      </c>
      <c r="Z188" s="32">
        <v>144326</v>
      </c>
      <c r="AA188" s="3" t="s">
        <v>2799</v>
      </c>
    </row>
    <row r="189" spans="1:27">
      <c r="D189" s="110" t="s">
        <v>2800</v>
      </c>
      <c r="E189" s="32" t="s">
        <v>2801</v>
      </c>
      <c r="F189" s="26" t="s">
        <v>2802</v>
      </c>
      <c r="G189" s="96" t="s">
        <v>2803</v>
      </c>
      <c r="H189" s="32"/>
      <c r="I189" s="32"/>
      <c r="J189" s="121" t="s">
        <v>3158</v>
      </c>
      <c r="K189" s="23">
        <v>1</v>
      </c>
      <c r="L189" s="26" t="s">
        <v>3156</v>
      </c>
      <c r="M189" s="26"/>
      <c r="N189" s="26" t="s">
        <v>2804</v>
      </c>
      <c r="O189" s="32">
        <v>29710</v>
      </c>
      <c r="P189" s="32">
        <v>31052</v>
      </c>
      <c r="Q189" s="32">
        <v>31855</v>
      </c>
      <c r="R189" s="32">
        <v>32995</v>
      </c>
      <c r="S189" s="32">
        <v>33732</v>
      </c>
      <c r="T189" s="32">
        <v>34802</v>
      </c>
      <c r="U189" s="32">
        <v>35268</v>
      </c>
      <c r="V189" s="32">
        <v>35831</v>
      </c>
      <c r="W189" s="32">
        <v>36434</v>
      </c>
      <c r="X189" s="32">
        <v>37280</v>
      </c>
      <c r="Y189" s="32">
        <v>38241</v>
      </c>
      <c r="Z189" s="32">
        <v>38838</v>
      </c>
      <c r="AA189" s="3" t="s">
        <v>2818</v>
      </c>
    </row>
    <row r="190" spans="1:27">
      <c r="D190" s="110" t="s">
        <v>2819</v>
      </c>
      <c r="E190" s="32" t="s">
        <v>2801</v>
      </c>
      <c r="F190" s="26" t="s">
        <v>2802</v>
      </c>
      <c r="G190" s="96" t="s">
        <v>2803</v>
      </c>
      <c r="H190" s="32"/>
      <c r="I190" s="32"/>
      <c r="J190" s="121" t="s">
        <v>3158</v>
      </c>
      <c r="K190" s="23">
        <v>1</v>
      </c>
      <c r="L190" s="26" t="s">
        <v>3156</v>
      </c>
      <c r="M190" s="26"/>
      <c r="N190" s="26" t="s">
        <v>2820</v>
      </c>
      <c r="O190" s="32">
        <v>61091</v>
      </c>
      <c r="P190" s="32">
        <v>61826</v>
      </c>
      <c r="Q190" s="32">
        <v>67262</v>
      </c>
      <c r="R190" s="32">
        <v>75597</v>
      </c>
      <c r="S190" s="32">
        <v>75966</v>
      </c>
      <c r="T190" s="32">
        <v>76219</v>
      </c>
      <c r="U190" s="32">
        <v>78072</v>
      </c>
      <c r="V190" s="32">
        <v>78581</v>
      </c>
      <c r="W190" s="32">
        <v>78820</v>
      </c>
      <c r="X190" s="32">
        <v>89316</v>
      </c>
      <c r="Y190" s="32">
        <v>97922</v>
      </c>
      <c r="Z190" s="32">
        <v>98584</v>
      </c>
      <c r="AA190" s="3" t="s">
        <v>2818</v>
      </c>
    </row>
    <row r="191" spans="1:27">
      <c r="D191" s="110" t="s">
        <v>2834</v>
      </c>
      <c r="E191" s="32" t="s">
        <v>2801</v>
      </c>
      <c r="F191" s="26" t="s">
        <v>2802</v>
      </c>
      <c r="G191" s="96" t="s">
        <v>2803</v>
      </c>
      <c r="H191" s="32"/>
      <c r="I191" s="32"/>
      <c r="J191" s="121" t="s">
        <v>3158</v>
      </c>
      <c r="K191" s="23">
        <v>1</v>
      </c>
      <c r="L191" s="26" t="s">
        <v>3156</v>
      </c>
      <c r="M191" s="26"/>
      <c r="N191" s="26" t="s">
        <v>2835</v>
      </c>
      <c r="O191" s="32">
        <v>9342</v>
      </c>
      <c r="P191" s="32">
        <v>9834</v>
      </c>
      <c r="Q191" s="32">
        <v>10102</v>
      </c>
      <c r="R191" s="32">
        <v>10181</v>
      </c>
      <c r="S191" s="32">
        <v>10181</v>
      </c>
      <c r="T191" s="32">
        <v>10233</v>
      </c>
      <c r="U191" s="32">
        <v>10549</v>
      </c>
      <c r="V191" s="32">
        <v>10875</v>
      </c>
      <c r="W191" s="32">
        <v>11079</v>
      </c>
      <c r="X191" s="32">
        <v>11301</v>
      </c>
      <c r="Y191" s="32">
        <v>11328</v>
      </c>
      <c r="Z191" s="32">
        <v>11386</v>
      </c>
      <c r="AA191" s="3" t="s">
        <v>2818</v>
      </c>
    </row>
    <row r="192" spans="1:27">
      <c r="D192" s="110" t="s">
        <v>2849</v>
      </c>
      <c r="E192" s="32" t="s">
        <v>2801</v>
      </c>
      <c r="F192" s="26" t="s">
        <v>2802</v>
      </c>
      <c r="G192" s="96" t="s">
        <v>2803</v>
      </c>
      <c r="H192" s="32"/>
      <c r="I192" s="32"/>
      <c r="J192" s="121" t="s">
        <v>3158</v>
      </c>
      <c r="K192" s="23">
        <v>1</v>
      </c>
      <c r="L192" s="26" t="s">
        <v>3156</v>
      </c>
      <c r="M192" s="26"/>
      <c r="N192" s="26" t="s">
        <v>2850</v>
      </c>
      <c r="O192" s="32">
        <v>405995</v>
      </c>
      <c r="P192" s="32">
        <v>427175</v>
      </c>
      <c r="Q192" s="32">
        <v>438532</v>
      </c>
      <c r="R192" s="32">
        <v>458766</v>
      </c>
      <c r="S192" s="32">
        <v>475091</v>
      </c>
      <c r="T192" s="32">
        <v>496240</v>
      </c>
      <c r="U192" s="32">
        <v>515895</v>
      </c>
      <c r="V192" s="32">
        <v>533049</v>
      </c>
      <c r="W192" s="32">
        <v>551465</v>
      </c>
      <c r="X192" s="32">
        <v>567298</v>
      </c>
      <c r="Y192" s="32">
        <v>569166</v>
      </c>
      <c r="Z192" s="32">
        <v>569523</v>
      </c>
      <c r="AA192" s="3" t="s">
        <v>2818</v>
      </c>
    </row>
    <row r="193" spans="1:37">
      <c r="D193" s="110" t="s">
        <v>2864</v>
      </c>
      <c r="E193" s="32" t="s">
        <v>2801</v>
      </c>
      <c r="F193" s="26" t="s">
        <v>2802</v>
      </c>
      <c r="G193" s="96" t="s">
        <v>2803</v>
      </c>
      <c r="H193" s="32"/>
      <c r="I193" s="32"/>
      <c r="J193" s="121" t="s">
        <v>3158</v>
      </c>
      <c r="K193" s="23">
        <v>1</v>
      </c>
      <c r="L193" s="26" t="s">
        <v>3156</v>
      </c>
      <c r="M193" s="26"/>
      <c r="N193" s="26" t="s">
        <v>2865</v>
      </c>
      <c r="O193" s="32">
        <v>93037</v>
      </c>
      <c r="P193" s="32">
        <v>104600</v>
      </c>
      <c r="Q193" s="32">
        <v>109662</v>
      </c>
      <c r="R193" s="32">
        <v>117280</v>
      </c>
      <c r="S193" s="32">
        <v>125602</v>
      </c>
      <c r="T193" s="32">
        <v>134172</v>
      </c>
      <c r="U193" s="32">
        <v>142996</v>
      </c>
      <c r="V193" s="32">
        <v>150919</v>
      </c>
      <c r="W193" s="32">
        <v>160365</v>
      </c>
      <c r="X193" s="32">
        <v>168512</v>
      </c>
      <c r="Y193" s="32">
        <v>178681</v>
      </c>
      <c r="Z193" s="32">
        <v>184466</v>
      </c>
      <c r="AA193" s="3" t="s">
        <v>2879</v>
      </c>
    </row>
    <row r="194" spans="1:37">
      <c r="D194" s="110" t="s">
        <v>2880</v>
      </c>
      <c r="E194" s="32" t="s">
        <v>2881</v>
      </c>
      <c r="F194" s="26" t="s">
        <v>2882</v>
      </c>
      <c r="G194" s="32" t="s">
        <v>2883</v>
      </c>
      <c r="H194" s="32"/>
      <c r="I194" s="32"/>
      <c r="J194" s="121" t="s">
        <v>3158</v>
      </c>
      <c r="K194" s="23">
        <v>1</v>
      </c>
      <c r="L194" s="26" t="s">
        <v>61</v>
      </c>
      <c r="M194" s="26"/>
      <c r="N194" s="26" t="s">
        <v>2884</v>
      </c>
      <c r="O194" s="32">
        <v>92276</v>
      </c>
      <c r="P194" s="32">
        <v>96356</v>
      </c>
      <c r="Q194" s="32">
        <v>100436</v>
      </c>
      <c r="R194" s="32">
        <v>104516</v>
      </c>
      <c r="S194" s="32">
        <v>108596</v>
      </c>
      <c r="T194" s="32">
        <v>112676</v>
      </c>
      <c r="U194" s="32">
        <v>116756</v>
      </c>
      <c r="V194" s="32">
        <v>120835</v>
      </c>
      <c r="W194" s="32">
        <v>124915</v>
      </c>
      <c r="X194" s="32">
        <v>128915</v>
      </c>
      <c r="Y194" s="32">
        <v>132915</v>
      </c>
      <c r="Z194" s="32">
        <v>136915</v>
      </c>
      <c r="AA194" s="3" t="s">
        <v>2898</v>
      </c>
    </row>
    <row r="195" spans="1:37">
      <c r="D195" s="110" t="s">
        <v>2899</v>
      </c>
      <c r="E195" s="81" t="s">
        <v>2900</v>
      </c>
      <c r="F195" s="83" t="s">
        <v>2901</v>
      </c>
      <c r="G195" s="93" t="s">
        <v>2902</v>
      </c>
      <c r="H195" s="93"/>
      <c r="I195" s="93"/>
      <c r="J195" s="121" t="s">
        <v>3158</v>
      </c>
      <c r="K195" s="23">
        <v>1</v>
      </c>
      <c r="L195" s="26" t="s">
        <v>3156</v>
      </c>
      <c r="M195" s="83"/>
      <c r="N195" s="83" t="s">
        <v>2903</v>
      </c>
      <c r="O195" s="81">
        <v>229943</v>
      </c>
      <c r="P195" s="81">
        <v>241854</v>
      </c>
      <c r="Q195" s="81">
        <v>250717</v>
      </c>
      <c r="R195" s="81">
        <v>262302</v>
      </c>
      <c r="S195" s="81">
        <v>276620</v>
      </c>
      <c r="T195" s="81">
        <v>289088</v>
      </c>
      <c r="U195" s="81">
        <v>305393</v>
      </c>
      <c r="V195" s="81">
        <v>319436</v>
      </c>
      <c r="W195" s="81">
        <v>333430</v>
      </c>
      <c r="X195" s="81">
        <v>345765</v>
      </c>
      <c r="Y195" s="81">
        <v>357820</v>
      </c>
      <c r="Z195" s="81">
        <v>366545</v>
      </c>
      <c r="AA195" s="3" t="s">
        <v>2917</v>
      </c>
    </row>
    <row r="196" spans="1:37">
      <c r="D196" s="110" t="s">
        <v>2918</v>
      </c>
      <c r="E196" s="81" t="s">
        <v>2900</v>
      </c>
      <c r="F196" s="83" t="s">
        <v>2901</v>
      </c>
      <c r="G196" s="93" t="s">
        <v>2902</v>
      </c>
      <c r="H196" s="93"/>
      <c r="I196" s="93"/>
      <c r="J196" s="121" t="s">
        <v>3158</v>
      </c>
      <c r="K196" s="23">
        <v>1</v>
      </c>
      <c r="L196" s="26" t="s">
        <v>61</v>
      </c>
      <c r="M196" s="83"/>
      <c r="N196" s="83" t="s">
        <v>2919</v>
      </c>
      <c r="O196" s="81">
        <v>66421</v>
      </c>
      <c r="P196" s="81">
        <v>69421</v>
      </c>
      <c r="Q196" s="81">
        <v>78013</v>
      </c>
      <c r="R196" s="81">
        <v>83155</v>
      </c>
      <c r="S196" s="81">
        <v>92821</v>
      </c>
      <c r="T196" s="81">
        <v>96925</v>
      </c>
      <c r="U196" s="81">
        <v>103369</v>
      </c>
      <c r="V196" s="81">
        <v>111257</v>
      </c>
      <c r="W196" s="81">
        <v>119075</v>
      </c>
      <c r="X196" s="81">
        <v>130615</v>
      </c>
      <c r="Y196" s="81">
        <v>141481</v>
      </c>
      <c r="Z196" s="81">
        <v>154143</v>
      </c>
      <c r="AA196" s="3" t="s">
        <v>2933</v>
      </c>
    </row>
    <row r="197" spans="1:37" s="32" customFormat="1">
      <c r="A197" s="26"/>
      <c r="B197" s="21"/>
      <c r="C197" s="21"/>
      <c r="D197" s="110" t="s">
        <v>2934</v>
      </c>
      <c r="E197" s="32" t="s">
        <v>2935</v>
      </c>
      <c r="F197" s="26" t="s">
        <v>2936</v>
      </c>
      <c r="G197" s="32" t="s">
        <v>2937</v>
      </c>
      <c r="J197" s="121" t="s">
        <v>3158</v>
      </c>
      <c r="K197" s="23">
        <v>1</v>
      </c>
      <c r="L197" s="26" t="s">
        <v>61</v>
      </c>
      <c r="M197" s="26"/>
      <c r="N197" s="26" t="s">
        <v>2938</v>
      </c>
      <c r="O197" s="32">
        <v>26845</v>
      </c>
      <c r="P197" s="32">
        <v>27948</v>
      </c>
      <c r="Q197" s="32">
        <v>28824</v>
      </c>
      <c r="R197" s="32">
        <v>29282</v>
      </c>
      <c r="S197" s="32">
        <v>30375</v>
      </c>
      <c r="T197" s="32">
        <v>31978</v>
      </c>
      <c r="U197" s="32">
        <v>32443</v>
      </c>
      <c r="V197" s="32">
        <v>33367</v>
      </c>
      <c r="W197" s="32">
        <v>33839</v>
      </c>
      <c r="X197" s="32">
        <v>34382</v>
      </c>
      <c r="Y197" s="32">
        <v>35259</v>
      </c>
      <c r="Z197" s="32">
        <v>36180</v>
      </c>
      <c r="AA197" s="106" t="s">
        <v>2952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s="32" customFormat="1">
      <c r="A198" s="26"/>
      <c r="B198" s="21"/>
      <c r="C198" s="21"/>
      <c r="D198" s="110" t="s">
        <v>2953</v>
      </c>
      <c r="E198" s="32" t="s">
        <v>2954</v>
      </c>
      <c r="F198" s="26" t="s">
        <v>2955</v>
      </c>
      <c r="G198" s="32" t="s">
        <v>2956</v>
      </c>
      <c r="J198" s="121" t="s">
        <v>3158</v>
      </c>
      <c r="K198" s="23">
        <v>1</v>
      </c>
      <c r="L198" s="26" t="s">
        <v>61</v>
      </c>
      <c r="M198" s="26"/>
      <c r="N198" s="26" t="s">
        <v>2957</v>
      </c>
      <c r="O198" s="32">
        <v>43116</v>
      </c>
      <c r="P198" s="32">
        <v>48518</v>
      </c>
      <c r="Q198" s="32">
        <v>54459</v>
      </c>
      <c r="R198" s="32">
        <v>58622</v>
      </c>
      <c r="S198" s="32">
        <v>62959</v>
      </c>
      <c r="T198" s="32">
        <v>70208</v>
      </c>
      <c r="U198" s="32">
        <v>77934</v>
      </c>
      <c r="V198" s="32">
        <v>81113</v>
      </c>
      <c r="W198" s="32">
        <v>84771</v>
      </c>
      <c r="X198" s="32">
        <v>89328</v>
      </c>
      <c r="Y198" s="32">
        <v>92238</v>
      </c>
      <c r="Z198" s="32">
        <v>97135</v>
      </c>
      <c r="AA198" s="106" t="s">
        <v>2971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>
      <c r="D199" s="110" t="s">
        <v>2972</v>
      </c>
      <c r="E199" s="32" t="s">
        <v>2973</v>
      </c>
      <c r="F199" s="26" t="s">
        <v>2974</v>
      </c>
      <c r="G199" s="32" t="s">
        <v>2975</v>
      </c>
      <c r="H199" s="32"/>
      <c r="I199" s="32"/>
      <c r="J199" s="32" t="s">
        <v>3160</v>
      </c>
      <c r="K199" s="23">
        <v>1</v>
      </c>
      <c r="L199" s="26" t="s">
        <v>2116</v>
      </c>
      <c r="M199" s="26"/>
      <c r="N199" s="26" t="s">
        <v>2976</v>
      </c>
      <c r="O199" s="32">
        <v>15318</v>
      </c>
      <c r="P199" s="32">
        <v>16109</v>
      </c>
      <c r="Q199" s="32">
        <v>16984</v>
      </c>
      <c r="R199" s="32">
        <v>18311</v>
      </c>
      <c r="S199" s="32">
        <v>19534</v>
      </c>
      <c r="T199" s="32">
        <v>21003</v>
      </c>
      <c r="U199" s="32">
        <v>22770</v>
      </c>
      <c r="V199" s="32">
        <v>24002</v>
      </c>
      <c r="W199" s="32">
        <v>25265</v>
      </c>
      <c r="X199" s="32">
        <v>26045</v>
      </c>
      <c r="Y199" s="32">
        <v>27014</v>
      </c>
      <c r="Z199" s="32">
        <v>28023</v>
      </c>
      <c r="AA199" s="3" t="s">
        <v>2990</v>
      </c>
    </row>
    <row r="200" spans="1:37">
      <c r="D200" s="110" t="s">
        <v>2991</v>
      </c>
      <c r="E200" s="32" t="s">
        <v>2992</v>
      </c>
      <c r="F200" s="26" t="s">
        <v>2993</v>
      </c>
      <c r="G200" s="32" t="s">
        <v>2994</v>
      </c>
      <c r="H200" s="32"/>
      <c r="I200" s="32"/>
      <c r="J200" s="121" t="s">
        <v>3159</v>
      </c>
      <c r="K200" s="23">
        <v>1</v>
      </c>
      <c r="L200" s="26" t="s">
        <v>943</v>
      </c>
      <c r="M200" s="26"/>
      <c r="N200" s="26">
        <v>321725</v>
      </c>
      <c r="O200" s="32">
        <v>9041</v>
      </c>
      <c r="P200" s="32">
        <v>12672</v>
      </c>
      <c r="Q200" s="32">
        <v>13248</v>
      </c>
      <c r="R200" s="32">
        <v>13762</v>
      </c>
      <c r="S200" s="32">
        <v>14418</v>
      </c>
      <c r="T200" s="32">
        <v>24600</v>
      </c>
      <c r="U200" s="32">
        <v>25289</v>
      </c>
      <c r="V200" s="32">
        <v>25933</v>
      </c>
      <c r="W200" s="32">
        <v>26222</v>
      </c>
      <c r="X200" s="32">
        <v>28122</v>
      </c>
      <c r="Y200" s="32">
        <v>29344</v>
      </c>
      <c r="Z200" s="32">
        <v>30068</v>
      </c>
      <c r="AA200" s="3" t="s">
        <v>3008</v>
      </c>
    </row>
    <row r="201" spans="1:37">
      <c r="D201" s="110" t="s">
        <v>3009</v>
      </c>
      <c r="E201" s="32" t="s">
        <v>2992</v>
      </c>
      <c r="F201" s="26" t="s">
        <v>3010</v>
      </c>
      <c r="G201" s="32" t="s">
        <v>3011</v>
      </c>
      <c r="H201" s="32"/>
      <c r="I201" s="32"/>
      <c r="J201" s="121" t="s">
        <v>3159</v>
      </c>
      <c r="K201" s="23">
        <v>1</v>
      </c>
      <c r="L201" s="26" t="s">
        <v>943</v>
      </c>
      <c r="M201" s="26"/>
      <c r="N201" s="26">
        <v>322386</v>
      </c>
      <c r="O201" s="32"/>
      <c r="P201" s="32">
        <v>3771</v>
      </c>
      <c r="Q201" s="32">
        <v>6649</v>
      </c>
      <c r="R201" s="32">
        <v>10062</v>
      </c>
      <c r="S201" s="32">
        <v>15362</v>
      </c>
      <c r="T201" s="32">
        <v>17695</v>
      </c>
      <c r="U201" s="32">
        <v>21168</v>
      </c>
      <c r="V201" s="32">
        <v>23659</v>
      </c>
      <c r="W201" s="32">
        <v>27276</v>
      </c>
      <c r="X201" s="32">
        <v>30035</v>
      </c>
      <c r="Y201" s="32">
        <v>33253</v>
      </c>
      <c r="Z201" s="32">
        <v>35686</v>
      </c>
    </row>
    <row r="202" spans="1:37">
      <c r="D202" s="110" t="s">
        <v>3023</v>
      </c>
      <c r="E202" s="32" t="s">
        <v>3024</v>
      </c>
      <c r="F202" s="26" t="s">
        <v>3025</v>
      </c>
      <c r="G202" s="32" t="s">
        <v>3026</v>
      </c>
      <c r="H202" s="32"/>
      <c r="I202" s="32"/>
      <c r="J202" s="121" t="s">
        <v>3159</v>
      </c>
      <c r="K202" s="23">
        <v>1</v>
      </c>
      <c r="L202" s="26" t="s">
        <v>2620</v>
      </c>
      <c r="M202" s="26"/>
      <c r="N202" s="26">
        <v>290264</v>
      </c>
      <c r="O202" s="37" t="s">
        <v>3031</v>
      </c>
      <c r="P202" s="37" t="s">
        <v>3031</v>
      </c>
      <c r="Q202" s="37" t="s">
        <v>3034</v>
      </c>
      <c r="R202" s="37" t="s">
        <v>3036</v>
      </c>
      <c r="S202" s="37" t="s">
        <v>3036</v>
      </c>
      <c r="T202" s="37" t="s">
        <v>3038</v>
      </c>
      <c r="U202" s="37" t="s">
        <v>3038</v>
      </c>
      <c r="V202" s="37" t="s">
        <v>3038</v>
      </c>
      <c r="W202" s="37" t="s">
        <v>3038</v>
      </c>
      <c r="X202" s="37" t="s">
        <v>3038</v>
      </c>
      <c r="Y202" s="37" t="s">
        <v>3044</v>
      </c>
      <c r="Z202" s="37" t="s">
        <v>3044</v>
      </c>
      <c r="AA202" s="3" t="s">
        <v>3048</v>
      </c>
    </row>
    <row r="203" spans="1:37">
      <c r="D203" s="110"/>
      <c r="E203" s="32"/>
      <c r="F203" s="26"/>
      <c r="G203" s="32"/>
      <c r="H203" s="32"/>
      <c r="I203" s="32"/>
      <c r="J203" s="32"/>
      <c r="K203" s="32"/>
      <c r="L203" s="26"/>
      <c r="M203" s="26"/>
      <c r="N203" s="26"/>
      <c r="O203" s="37" t="s">
        <v>3052</v>
      </c>
      <c r="P203" s="37" t="s">
        <v>3053</v>
      </c>
      <c r="Q203" s="37" t="s">
        <v>3054</v>
      </c>
      <c r="R203" s="37" t="s">
        <v>3055</v>
      </c>
      <c r="S203" s="37" t="s">
        <v>3056</v>
      </c>
      <c r="T203" s="37" t="s">
        <v>3057</v>
      </c>
      <c r="U203" s="37" t="s">
        <v>3058</v>
      </c>
      <c r="V203" s="37" t="s">
        <v>3059</v>
      </c>
      <c r="W203" s="37" t="s">
        <v>3060</v>
      </c>
      <c r="X203" s="37" t="s">
        <v>3061</v>
      </c>
      <c r="Y203" s="37" t="s">
        <v>3062</v>
      </c>
      <c r="Z203" s="37" t="s">
        <v>3063</v>
      </c>
    </row>
    <row r="204" spans="1:37">
      <c r="D204" s="110" t="s">
        <v>3064</v>
      </c>
      <c r="E204" s="32" t="s">
        <v>3065</v>
      </c>
      <c r="F204" s="26" t="s">
        <v>3066</v>
      </c>
      <c r="G204" s="32" t="s">
        <v>3067</v>
      </c>
      <c r="H204" s="32"/>
      <c r="I204" s="32"/>
      <c r="J204" s="121" t="s">
        <v>3159</v>
      </c>
      <c r="K204" s="23">
        <v>1</v>
      </c>
      <c r="L204" s="26" t="s">
        <v>38</v>
      </c>
      <c r="M204" s="26"/>
      <c r="N204" s="43" t="s">
        <v>3068</v>
      </c>
      <c r="O204" s="32"/>
      <c r="P204" s="32"/>
      <c r="Q204" s="32">
        <v>3185</v>
      </c>
      <c r="R204" s="32">
        <v>4685</v>
      </c>
      <c r="S204" s="32">
        <v>7224</v>
      </c>
      <c r="T204" s="32">
        <v>10374</v>
      </c>
      <c r="U204" s="32">
        <v>12193</v>
      </c>
      <c r="V204" s="32">
        <v>14593</v>
      </c>
      <c r="W204" s="32">
        <v>19100</v>
      </c>
      <c r="X204" s="32">
        <v>20661</v>
      </c>
      <c r="Y204" s="32">
        <v>22545</v>
      </c>
      <c r="Z204" s="32">
        <v>25871</v>
      </c>
    </row>
    <row r="205" spans="1:37">
      <c r="D205" s="110" t="s">
        <v>3079</v>
      </c>
      <c r="E205" s="32" t="s">
        <v>3080</v>
      </c>
      <c r="F205" s="26" t="s">
        <v>3081</v>
      </c>
      <c r="G205" s="32" t="s">
        <v>3082</v>
      </c>
      <c r="H205" s="32"/>
      <c r="I205" s="32"/>
      <c r="J205" s="121" t="s">
        <v>3158</v>
      </c>
      <c r="K205" s="23">
        <v>1</v>
      </c>
      <c r="L205" s="26" t="s">
        <v>3156</v>
      </c>
      <c r="M205" s="26"/>
      <c r="N205" s="26" t="s">
        <v>3083</v>
      </c>
      <c r="O205" s="32"/>
      <c r="P205" s="32"/>
      <c r="Q205" s="32"/>
      <c r="R205" s="32"/>
      <c r="S205" s="32"/>
      <c r="T205" s="32"/>
      <c r="U205" s="32"/>
      <c r="V205" s="32">
        <v>195108</v>
      </c>
      <c r="W205" s="32">
        <v>196348</v>
      </c>
      <c r="X205" s="32">
        <v>198018</v>
      </c>
      <c r="Y205" s="32">
        <v>199256</v>
      </c>
      <c r="Z205" s="32">
        <v>200588</v>
      </c>
      <c r="AA205" s="3" t="s">
        <v>3089</v>
      </c>
    </row>
    <row r="206" spans="1:37">
      <c r="D206" s="110" t="s">
        <v>3090</v>
      </c>
      <c r="E206" s="32" t="s">
        <v>3091</v>
      </c>
      <c r="F206" s="26" t="s">
        <v>3092</v>
      </c>
      <c r="G206" s="32" t="s">
        <v>3093</v>
      </c>
      <c r="H206" s="32"/>
      <c r="I206" s="32"/>
      <c r="J206" s="121" t="s">
        <v>2605</v>
      </c>
      <c r="K206" s="23">
        <v>1</v>
      </c>
      <c r="L206" s="26" t="s">
        <v>3164</v>
      </c>
      <c r="M206" s="26"/>
      <c r="N206" s="26" t="s">
        <v>3094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>
        <v>195983</v>
      </c>
      <c r="Y206" s="32">
        <v>196063</v>
      </c>
      <c r="Z206" s="32">
        <v>196965</v>
      </c>
      <c r="AA206" s="3" t="s">
        <v>3098</v>
      </c>
    </row>
    <row r="207" spans="1:37">
      <c r="D207" s="129"/>
      <c r="E207" s="131"/>
      <c r="F207" s="102"/>
      <c r="G207" s="131"/>
      <c r="H207" s="131"/>
      <c r="I207" s="131"/>
      <c r="J207" s="131"/>
      <c r="K207" s="132">
        <f>SUM(K2:K206)</f>
        <v>202</v>
      </c>
      <c r="L207" s="102"/>
      <c r="M207" s="102"/>
      <c r="N207" s="102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10" spans="16:26">
      <c r="P210" s="185">
        <f t="shared" ref="P210:Z210" si="0">P62-O62</f>
        <v>7220</v>
      </c>
      <c r="Q210" s="185">
        <f t="shared" si="0"/>
        <v>10476</v>
      </c>
      <c r="R210" s="185">
        <f t="shared" si="0"/>
        <v>16494</v>
      </c>
      <c r="S210" s="185">
        <f t="shared" si="0"/>
        <v>7056</v>
      </c>
      <c r="T210" s="185">
        <f t="shared" si="0"/>
        <v>3756</v>
      </c>
      <c r="U210" s="185">
        <f t="shared" si="0"/>
        <v>8058</v>
      </c>
      <c r="V210" s="185">
        <f t="shared" si="0"/>
        <v>8254</v>
      </c>
      <c r="W210" s="185">
        <f t="shared" si="0"/>
        <v>6004</v>
      </c>
      <c r="X210" s="185">
        <f t="shared" si="0"/>
        <v>2486</v>
      </c>
      <c r="Y210" s="185">
        <f t="shared" si="0"/>
        <v>3196</v>
      </c>
      <c r="Z210" s="185">
        <f t="shared" si="0"/>
        <v>6471</v>
      </c>
    </row>
    <row r="212" spans="16:26">
      <c r="Q212" s="150"/>
    </row>
    <row r="213" spans="16:26">
      <c r="U213" s="150">
        <f>P210+Q210+R210+S210+T210+U210+V210+W210+X210+Y210+Z210</f>
        <v>79471</v>
      </c>
      <c r="V213" s="150">
        <f>U213/11</f>
        <v>7224.636363636364</v>
      </c>
    </row>
  </sheetData>
  <pageMargins left="0" right="0" top="0.39370078740157483" bottom="0.39370078740157483" header="0" footer="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208"/>
  <sheetViews>
    <sheetView zoomScale="200" zoomScaleNormal="200" zoomScalePageLayoutView="200" workbookViewId="0">
      <pane ySplit="1" topLeftCell="A66" activePane="bottomLeft" state="frozen"/>
      <selection pane="bottomLeft" activeCell="G82" sqref="G82"/>
    </sheetView>
  </sheetViews>
  <sheetFormatPr baseColWidth="10" defaultColWidth="8.83203125" defaultRowHeight="17" x14ac:dyDescent="0"/>
  <cols>
    <col min="1" max="1" width="5.5" style="1" hidden="1" customWidth="1"/>
    <col min="2" max="2" width="6" style="2" hidden="1" customWidth="1"/>
    <col min="3" max="3" width="6.83203125" style="2" hidden="1" customWidth="1"/>
    <col min="4" max="4" width="7.33203125" style="2" customWidth="1"/>
    <col min="5" max="5" width="42.1640625" style="3" customWidth="1"/>
    <col min="6" max="6" width="10" style="1" customWidth="1"/>
    <col min="7" max="7" width="21.33203125" style="3" customWidth="1"/>
    <col min="8" max="8" width="14" style="3" hidden="1" customWidth="1"/>
    <col min="9" max="9" width="12.5" style="3" hidden="1" customWidth="1"/>
    <col min="10" max="11" width="12.5" style="3" customWidth="1"/>
    <col min="12" max="12" width="15.33203125" style="1" customWidth="1"/>
    <col min="13" max="13" width="11.5" style="1" hidden="1" customWidth="1"/>
    <col min="14" max="14" width="16.83203125" style="1" customWidth="1"/>
    <col min="15" max="15" width="10" style="1" hidden="1" customWidth="1"/>
    <col min="16" max="16" width="12.33203125" style="1" hidden="1" customWidth="1"/>
    <col min="17" max="17" width="12.6640625" style="1" hidden="1" customWidth="1"/>
    <col min="18" max="18" width="12.5" style="1" hidden="1" customWidth="1"/>
    <col min="19" max="19" width="12" style="3" hidden="1" customWidth="1"/>
    <col min="20" max="28" width="13" style="3" hidden="1" customWidth="1"/>
    <col min="29" max="40" width="12.6640625" style="3" hidden="1" customWidth="1"/>
    <col min="41" max="41" width="11.6640625" style="3" hidden="1" customWidth="1"/>
    <col min="42" max="42" width="12.1640625" style="3" hidden="1" customWidth="1"/>
    <col min="43" max="43" width="12.6640625" style="3" hidden="1" customWidth="1"/>
    <col min="44" max="44" width="13.33203125" style="3" hidden="1" customWidth="1"/>
    <col min="45" max="57" width="12.83203125" style="3" hidden="1" customWidth="1"/>
    <col min="58" max="58" width="10" style="3" hidden="1" customWidth="1"/>
    <col min="59" max="59" width="10.83203125" style="3" hidden="1" customWidth="1"/>
    <col min="60" max="60" width="11.6640625" style="3" hidden="1" customWidth="1"/>
    <col min="61" max="61" width="13.1640625" style="3" hidden="1" customWidth="1"/>
    <col min="62" max="71" width="10.83203125" style="3" hidden="1" customWidth="1"/>
    <col min="72" max="74" width="10.83203125" style="3" customWidth="1"/>
    <col min="75" max="76" width="10.83203125" style="3" hidden="1" customWidth="1"/>
    <col min="77" max="79" width="10.83203125" style="3" customWidth="1"/>
    <col min="80" max="81" width="10.83203125" style="3" hidden="1" customWidth="1"/>
    <col min="82" max="82" width="10.5" style="107" customWidth="1"/>
    <col min="83" max="16384" width="8.83203125" style="3"/>
  </cols>
  <sheetData>
    <row r="1" spans="1:83" s="18" customFormat="1">
      <c r="A1" s="6" t="s">
        <v>3</v>
      </c>
      <c r="B1" s="7" t="s">
        <v>4</v>
      </c>
      <c r="C1" s="8"/>
      <c r="D1" s="109" t="s">
        <v>3</v>
      </c>
      <c r="E1" s="9" t="s">
        <v>5</v>
      </c>
      <c r="F1" s="108" t="s">
        <v>0</v>
      </c>
      <c r="G1" s="108" t="s">
        <v>1</v>
      </c>
      <c r="H1" s="108" t="s">
        <v>3099</v>
      </c>
      <c r="I1" s="10" t="s">
        <v>6</v>
      </c>
      <c r="J1" s="10" t="s">
        <v>3157</v>
      </c>
      <c r="K1" s="10" t="s">
        <v>3168</v>
      </c>
      <c r="L1" s="10" t="s">
        <v>7</v>
      </c>
      <c r="M1" s="10" t="s">
        <v>3100</v>
      </c>
      <c r="N1" s="108" t="s">
        <v>2</v>
      </c>
      <c r="O1" s="11" t="s">
        <v>8</v>
      </c>
      <c r="P1" s="12" t="s">
        <v>9</v>
      </c>
      <c r="Q1" s="13" t="s">
        <v>10</v>
      </c>
      <c r="R1" s="13" t="s">
        <v>11</v>
      </c>
      <c r="S1" s="14" t="s">
        <v>12</v>
      </c>
      <c r="T1" s="13" t="s">
        <v>13</v>
      </c>
      <c r="U1" s="13" t="s">
        <v>14</v>
      </c>
      <c r="V1" s="13" t="s">
        <v>15</v>
      </c>
      <c r="W1" s="13" t="s">
        <v>16</v>
      </c>
      <c r="X1" s="15" t="s">
        <v>17</v>
      </c>
      <c r="Y1" s="15" t="s">
        <v>18</v>
      </c>
      <c r="Z1" s="15" t="s">
        <v>19</v>
      </c>
      <c r="AA1" s="15" t="s">
        <v>20</v>
      </c>
      <c r="AB1" s="16" t="s">
        <v>3101</v>
      </c>
      <c r="AC1" s="16" t="s">
        <v>3102</v>
      </c>
      <c r="AD1" s="16" t="s">
        <v>3103</v>
      </c>
      <c r="AE1" s="16" t="s">
        <v>3104</v>
      </c>
      <c r="AF1" s="16" t="s">
        <v>3105</v>
      </c>
      <c r="AG1" s="16" t="s">
        <v>3106</v>
      </c>
      <c r="AH1" s="16" t="s">
        <v>3107</v>
      </c>
      <c r="AI1" s="16" t="s">
        <v>3108</v>
      </c>
      <c r="AJ1" s="16" t="s">
        <v>3109</v>
      </c>
      <c r="AK1" s="16" t="s">
        <v>3110</v>
      </c>
      <c r="AL1" s="16" t="s">
        <v>3111</v>
      </c>
      <c r="AM1" s="16" t="s">
        <v>3112</v>
      </c>
      <c r="AN1" s="16" t="s">
        <v>3113</v>
      </c>
      <c r="AO1" s="16" t="s">
        <v>3114</v>
      </c>
      <c r="AP1" s="16" t="s">
        <v>3115</v>
      </c>
      <c r="AQ1" s="16" t="s">
        <v>3116</v>
      </c>
      <c r="AR1" s="16" t="s">
        <v>3117</v>
      </c>
      <c r="AS1" s="16" t="s">
        <v>3118</v>
      </c>
      <c r="AT1" s="16" t="s">
        <v>3119</v>
      </c>
      <c r="AU1" s="16" t="s">
        <v>3120</v>
      </c>
      <c r="AV1" s="16" t="s">
        <v>3121</v>
      </c>
      <c r="AW1" s="16" t="s">
        <v>3122</v>
      </c>
      <c r="AX1" s="16" t="s">
        <v>3123</v>
      </c>
      <c r="AY1" s="16" t="s">
        <v>3124</v>
      </c>
      <c r="AZ1" s="16" t="s">
        <v>3125</v>
      </c>
      <c r="BA1" s="16" t="s">
        <v>3126</v>
      </c>
      <c r="BB1" s="16" t="s">
        <v>3127</v>
      </c>
      <c r="BC1" s="16" t="s">
        <v>3128</v>
      </c>
      <c r="BD1" s="16" t="s">
        <v>3129</v>
      </c>
      <c r="BE1" s="16" t="s">
        <v>3130</v>
      </c>
      <c r="BF1" s="16" t="s">
        <v>3131</v>
      </c>
      <c r="BG1" s="16" t="s">
        <v>3132</v>
      </c>
      <c r="BH1" s="16" t="s">
        <v>3133</v>
      </c>
      <c r="BI1" s="16" t="s">
        <v>3134</v>
      </c>
      <c r="BJ1" s="16" t="s">
        <v>3135</v>
      </c>
      <c r="BK1" s="16" t="s">
        <v>3136</v>
      </c>
      <c r="BL1" s="16" t="s">
        <v>3137</v>
      </c>
      <c r="BM1" s="16" t="s">
        <v>3138</v>
      </c>
      <c r="BN1" s="16" t="s">
        <v>3139</v>
      </c>
      <c r="BO1" s="16" t="s">
        <v>3140</v>
      </c>
      <c r="BP1" s="16" t="s">
        <v>3141</v>
      </c>
      <c r="BQ1" s="16" t="s">
        <v>3142</v>
      </c>
      <c r="BR1" s="16" t="s">
        <v>3143</v>
      </c>
      <c r="BS1" s="16" t="s">
        <v>3144</v>
      </c>
      <c r="BT1" s="16" t="s">
        <v>3145</v>
      </c>
      <c r="BU1" s="16" t="s">
        <v>3146</v>
      </c>
      <c r="BV1" s="16" t="s">
        <v>3147</v>
      </c>
      <c r="BW1" s="16" t="s">
        <v>3148</v>
      </c>
      <c r="BX1" s="16" t="s">
        <v>3149</v>
      </c>
      <c r="BY1" s="16" t="s">
        <v>3150</v>
      </c>
      <c r="BZ1" s="16" t="s">
        <v>3151</v>
      </c>
      <c r="CA1" s="16" t="s">
        <v>3152</v>
      </c>
      <c r="CB1" s="16" t="s">
        <v>3153</v>
      </c>
      <c r="CC1" s="16" t="s">
        <v>3154</v>
      </c>
      <c r="CD1" s="113" t="s">
        <v>3155</v>
      </c>
      <c r="CE1" s="17"/>
    </row>
    <row r="2" spans="1:83" hidden="1">
      <c r="A2" s="19"/>
      <c r="B2" s="20"/>
      <c r="C2" s="20"/>
      <c r="D2" s="110" t="s">
        <v>21</v>
      </c>
      <c r="E2" s="22" t="s">
        <v>22</v>
      </c>
      <c r="F2" s="23" t="s">
        <v>23</v>
      </c>
      <c r="G2" s="22" t="s">
        <v>24</v>
      </c>
      <c r="H2" s="22"/>
      <c r="I2" s="22"/>
      <c r="J2" s="22" t="s">
        <v>3158</v>
      </c>
      <c r="K2" s="23">
        <v>1</v>
      </c>
      <c r="L2" s="26" t="s">
        <v>3156</v>
      </c>
      <c r="M2" s="24"/>
      <c r="N2" s="24" t="s">
        <v>25</v>
      </c>
      <c r="O2" s="24"/>
      <c r="P2" s="23"/>
      <c r="Q2" s="23"/>
      <c r="R2" s="23"/>
      <c r="S2" s="25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>
        <v>1248835</v>
      </c>
      <c r="BP2" s="22"/>
      <c r="BQ2" s="22"/>
      <c r="BR2" s="22">
        <v>1263862</v>
      </c>
      <c r="BS2" s="22" t="s">
        <v>26</v>
      </c>
      <c r="BT2" s="22">
        <v>1274330</v>
      </c>
      <c r="BU2" s="22">
        <v>1286735</v>
      </c>
      <c r="BV2" s="22">
        <v>1299077</v>
      </c>
      <c r="BW2" s="22" t="s">
        <v>27</v>
      </c>
      <c r="BX2" s="22" t="s">
        <v>28</v>
      </c>
      <c r="BY2" s="22">
        <v>1309730</v>
      </c>
      <c r="BZ2" s="22">
        <v>1322186</v>
      </c>
      <c r="CA2" s="22" t="s">
        <v>29</v>
      </c>
      <c r="CB2" s="22" t="s">
        <v>30</v>
      </c>
      <c r="CC2" s="22" t="s">
        <v>31</v>
      </c>
      <c r="CD2" s="114" t="s">
        <v>32</v>
      </c>
      <c r="CE2" s="4" t="s">
        <v>33</v>
      </c>
    </row>
    <row r="3" spans="1:83">
      <c r="A3" s="19"/>
      <c r="B3" s="20"/>
      <c r="C3" s="20"/>
      <c r="D3" s="110" t="s">
        <v>34</v>
      </c>
      <c r="E3" s="22" t="s">
        <v>35</v>
      </c>
      <c r="F3" s="23" t="s">
        <v>36</v>
      </c>
      <c r="G3" s="22" t="s">
        <v>37</v>
      </c>
      <c r="H3" s="22"/>
      <c r="I3" s="22"/>
      <c r="J3" s="22" t="s">
        <v>3159</v>
      </c>
      <c r="K3" s="23">
        <v>1</v>
      </c>
      <c r="L3" s="26" t="s">
        <v>38</v>
      </c>
      <c r="M3" s="24"/>
      <c r="N3" s="27" t="s">
        <v>39</v>
      </c>
      <c r="O3" s="24"/>
      <c r="P3" s="23"/>
      <c r="Q3" s="23"/>
      <c r="R3" s="23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8"/>
      <c r="BB3" s="29">
        <v>1844</v>
      </c>
      <c r="BC3" s="30">
        <v>8261</v>
      </c>
      <c r="BD3" s="30">
        <v>10848</v>
      </c>
      <c r="BE3" s="30">
        <v>13134</v>
      </c>
      <c r="BF3" s="30" t="s">
        <v>40</v>
      </c>
      <c r="BG3" s="30" t="s">
        <v>41</v>
      </c>
      <c r="BH3" s="30">
        <v>17757</v>
      </c>
      <c r="BI3" s="30">
        <v>21318</v>
      </c>
      <c r="BJ3" s="31" t="s">
        <v>42</v>
      </c>
      <c r="BK3" s="30">
        <v>24932</v>
      </c>
      <c r="BL3" s="31" t="s">
        <v>43</v>
      </c>
      <c r="BM3" s="31" t="s">
        <v>44</v>
      </c>
      <c r="BN3" s="30">
        <v>28948</v>
      </c>
      <c r="BO3" s="30">
        <v>33138</v>
      </c>
      <c r="BP3" s="31" t="s">
        <v>45</v>
      </c>
      <c r="BQ3" s="31" t="s">
        <v>46</v>
      </c>
      <c r="BR3" s="30">
        <v>37463</v>
      </c>
      <c r="BS3" s="31" t="s">
        <v>47</v>
      </c>
      <c r="BT3" s="30">
        <v>39944</v>
      </c>
      <c r="BU3" s="30">
        <v>43465</v>
      </c>
      <c r="BV3" s="30">
        <v>46475</v>
      </c>
      <c r="BW3" s="31" t="s">
        <v>48</v>
      </c>
      <c r="BX3" s="31" t="s">
        <v>49</v>
      </c>
      <c r="BY3" s="30">
        <v>48904</v>
      </c>
      <c r="BZ3" s="30">
        <v>51870</v>
      </c>
      <c r="CA3" s="31" t="s">
        <v>50</v>
      </c>
      <c r="CB3" s="31" t="s">
        <v>51</v>
      </c>
      <c r="CC3" s="31" t="s">
        <v>52</v>
      </c>
      <c r="CD3" s="114" t="s">
        <v>53</v>
      </c>
      <c r="CE3" s="4"/>
    </row>
    <row r="4" spans="1:83" hidden="1">
      <c r="A4" s="26">
        <v>22</v>
      </c>
      <c r="B4" s="21" t="s">
        <v>54</v>
      </c>
      <c r="C4" s="21"/>
      <c r="D4" s="110" t="s">
        <v>55</v>
      </c>
      <c r="E4" s="32" t="s">
        <v>56</v>
      </c>
      <c r="F4" s="26" t="s">
        <v>57</v>
      </c>
      <c r="G4" s="32" t="s">
        <v>58</v>
      </c>
      <c r="H4" s="32" t="s">
        <v>59</v>
      </c>
      <c r="I4" s="32" t="s">
        <v>60</v>
      </c>
      <c r="J4" s="22" t="s">
        <v>3158</v>
      </c>
      <c r="K4" s="23">
        <v>1</v>
      </c>
      <c r="L4" s="26" t="s">
        <v>61</v>
      </c>
      <c r="M4" s="33"/>
      <c r="N4" s="33" t="s">
        <v>62</v>
      </c>
      <c r="O4" s="33"/>
      <c r="P4" s="34">
        <v>59763</v>
      </c>
      <c r="Q4" s="26">
        <v>61211</v>
      </c>
      <c r="R4" s="26">
        <v>61993</v>
      </c>
      <c r="S4" s="35">
        <v>62904</v>
      </c>
      <c r="T4" s="32">
        <v>63866</v>
      </c>
      <c r="U4" s="32">
        <v>66024</v>
      </c>
      <c r="V4" s="32">
        <v>67030</v>
      </c>
      <c r="W4" s="32"/>
      <c r="X4" s="32"/>
      <c r="Y4" s="32"/>
      <c r="Z4" s="32">
        <v>0</v>
      </c>
      <c r="AA4" s="32">
        <v>1126</v>
      </c>
      <c r="AB4" s="32">
        <v>2516</v>
      </c>
      <c r="AC4" s="32">
        <v>3832</v>
      </c>
      <c r="AD4" s="32">
        <v>5881</v>
      </c>
      <c r="AE4" s="32">
        <v>7318</v>
      </c>
      <c r="AF4" s="32">
        <v>8523</v>
      </c>
      <c r="AG4" s="32">
        <v>9794</v>
      </c>
      <c r="AH4" s="32">
        <v>11046</v>
      </c>
      <c r="AI4" s="32">
        <v>12496</v>
      </c>
      <c r="AJ4" s="32">
        <v>14079</v>
      </c>
      <c r="AK4" s="32">
        <v>16630</v>
      </c>
      <c r="AL4" s="32">
        <v>18261</v>
      </c>
      <c r="AM4" s="32">
        <v>20754</v>
      </c>
      <c r="AN4" s="32">
        <v>23702</v>
      </c>
      <c r="AO4" s="32">
        <v>25801</v>
      </c>
      <c r="AP4" s="32">
        <v>27453</v>
      </c>
      <c r="AQ4" s="32">
        <v>28997</v>
      </c>
      <c r="AR4" s="32">
        <v>29910</v>
      </c>
      <c r="AS4" s="32">
        <v>31623</v>
      </c>
      <c r="AT4" s="32">
        <v>31623</v>
      </c>
      <c r="AU4" s="32">
        <v>38022</v>
      </c>
      <c r="AV4" s="32">
        <v>41320</v>
      </c>
      <c r="AW4" s="32">
        <v>42494</v>
      </c>
      <c r="AX4" s="32">
        <v>44127</v>
      </c>
      <c r="AY4" s="32">
        <v>45161</v>
      </c>
      <c r="AZ4" s="32">
        <v>47997</v>
      </c>
      <c r="BA4" s="32">
        <v>50413</v>
      </c>
      <c r="BB4" s="32">
        <v>52559</v>
      </c>
      <c r="BC4" s="32">
        <v>54359</v>
      </c>
      <c r="BD4" s="32">
        <v>54359</v>
      </c>
      <c r="BE4" s="32">
        <v>58482</v>
      </c>
      <c r="BF4" s="32" t="s">
        <v>63</v>
      </c>
      <c r="BG4" s="32" t="s">
        <v>64</v>
      </c>
      <c r="BH4" s="32">
        <v>60454</v>
      </c>
      <c r="BI4" s="32">
        <v>61984</v>
      </c>
      <c r="BJ4" s="32" t="s">
        <v>65</v>
      </c>
      <c r="BK4" s="32">
        <v>63100</v>
      </c>
      <c r="BL4" s="32" t="s">
        <v>66</v>
      </c>
      <c r="BM4" s="32" t="s">
        <v>67</v>
      </c>
      <c r="BN4" s="32">
        <v>65131</v>
      </c>
      <c r="BO4" s="32">
        <v>66752</v>
      </c>
      <c r="BP4" s="32" t="s">
        <v>68</v>
      </c>
      <c r="BQ4" s="32" t="s">
        <v>69</v>
      </c>
      <c r="BR4" s="32">
        <v>69469</v>
      </c>
      <c r="BS4" s="32" t="s">
        <v>70</v>
      </c>
      <c r="BT4" s="32">
        <v>71501</v>
      </c>
      <c r="BU4" s="32">
        <v>73059</v>
      </c>
      <c r="BV4" s="32">
        <v>74948</v>
      </c>
      <c r="BW4" s="32" t="s">
        <v>71</v>
      </c>
      <c r="BX4" s="32" t="s">
        <v>72</v>
      </c>
      <c r="BY4" s="32">
        <v>76683</v>
      </c>
      <c r="BZ4" s="32">
        <v>77947</v>
      </c>
      <c r="CA4" s="32" t="s">
        <v>73</v>
      </c>
      <c r="CB4" s="32" t="s">
        <v>74</v>
      </c>
      <c r="CC4" s="32" t="s">
        <v>75</v>
      </c>
      <c r="CD4" s="115" t="s">
        <v>32</v>
      </c>
      <c r="CE4" s="4" t="s">
        <v>76</v>
      </c>
    </row>
    <row r="5" spans="1:83">
      <c r="A5" s="26"/>
      <c r="B5" s="21"/>
      <c r="C5" s="21"/>
      <c r="D5" s="110" t="s">
        <v>77</v>
      </c>
      <c r="E5" s="32" t="s">
        <v>78</v>
      </c>
      <c r="F5" s="26" t="s">
        <v>79</v>
      </c>
      <c r="G5" s="32" t="s">
        <v>80</v>
      </c>
      <c r="H5" s="32"/>
      <c r="I5" s="32"/>
      <c r="J5" s="22" t="s">
        <v>3159</v>
      </c>
      <c r="K5" s="23">
        <v>1</v>
      </c>
      <c r="L5" s="26" t="s">
        <v>38</v>
      </c>
      <c r="M5" s="33"/>
      <c r="N5" s="36" t="s">
        <v>81</v>
      </c>
      <c r="O5" s="33"/>
      <c r="P5" s="26"/>
      <c r="Q5" s="26"/>
      <c r="R5" s="26"/>
      <c r="S5" s="35"/>
      <c r="T5" s="32"/>
      <c r="U5" s="32"/>
      <c r="V5" s="35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>
        <v>4884</v>
      </c>
      <c r="BA5" s="32">
        <v>10609</v>
      </c>
      <c r="BB5" s="32">
        <v>13109</v>
      </c>
      <c r="BC5" s="32">
        <v>21715</v>
      </c>
      <c r="BD5" s="32">
        <v>27390</v>
      </c>
      <c r="BE5" s="32">
        <v>33498</v>
      </c>
      <c r="BF5" s="32" t="s">
        <v>82</v>
      </c>
      <c r="BG5" s="32" t="s">
        <v>83</v>
      </c>
      <c r="BH5" s="32">
        <v>37045</v>
      </c>
      <c r="BI5" s="32">
        <v>44362</v>
      </c>
      <c r="BJ5" s="32" t="s">
        <v>84</v>
      </c>
      <c r="BK5" s="32">
        <v>48527</v>
      </c>
      <c r="BL5" s="32" t="s">
        <v>85</v>
      </c>
      <c r="BM5" s="32" t="s">
        <v>86</v>
      </c>
      <c r="BN5" s="32">
        <v>55040</v>
      </c>
      <c r="BO5" s="32">
        <v>60923</v>
      </c>
      <c r="BP5" s="32" t="s">
        <v>87</v>
      </c>
      <c r="BQ5" s="32" t="s">
        <v>88</v>
      </c>
      <c r="BR5" s="32">
        <v>66129</v>
      </c>
      <c r="BS5" s="32" t="s">
        <v>89</v>
      </c>
      <c r="BT5" s="32">
        <v>72463</v>
      </c>
      <c r="BU5" s="32">
        <v>80269</v>
      </c>
      <c r="BV5" s="32">
        <v>86792</v>
      </c>
      <c r="BW5" s="32" t="s">
        <v>90</v>
      </c>
      <c r="BX5" s="32" t="s">
        <v>91</v>
      </c>
      <c r="BY5" s="32">
        <v>92000</v>
      </c>
      <c r="BZ5" s="32">
        <v>97511</v>
      </c>
      <c r="CA5" s="32" t="s">
        <v>92</v>
      </c>
      <c r="CB5" s="32" t="s">
        <v>93</v>
      </c>
      <c r="CC5" s="32" t="s">
        <v>94</v>
      </c>
      <c r="CD5" s="115" t="s">
        <v>95</v>
      </c>
      <c r="CE5" s="4" t="s">
        <v>96</v>
      </c>
    </row>
    <row r="6" spans="1:83" hidden="1">
      <c r="A6" s="26"/>
      <c r="B6" s="21"/>
      <c r="C6" s="21"/>
      <c r="D6" s="110" t="s">
        <v>97</v>
      </c>
      <c r="E6" s="32" t="s">
        <v>98</v>
      </c>
      <c r="F6" s="26" t="s">
        <v>99</v>
      </c>
      <c r="G6" s="32" t="s">
        <v>100</v>
      </c>
      <c r="H6" s="32"/>
      <c r="I6" s="32"/>
      <c r="J6" s="22" t="s">
        <v>3158</v>
      </c>
      <c r="K6" s="23">
        <v>1</v>
      </c>
      <c r="L6" s="26" t="s">
        <v>3156</v>
      </c>
      <c r="M6" s="33"/>
      <c r="N6" s="33" t="s">
        <v>101</v>
      </c>
      <c r="O6" s="33"/>
      <c r="P6" s="26"/>
      <c r="Q6" s="26"/>
      <c r="R6" s="26"/>
      <c r="S6" s="35"/>
      <c r="T6" s="32"/>
      <c r="U6" s="32"/>
      <c r="V6" s="35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>
        <v>212406</v>
      </c>
      <c r="BJ6" s="32"/>
      <c r="BK6" s="32">
        <v>213418</v>
      </c>
      <c r="BL6" s="32" t="s">
        <v>102</v>
      </c>
      <c r="BM6" s="32" t="s">
        <v>103</v>
      </c>
      <c r="BN6" s="32">
        <v>216429</v>
      </c>
      <c r="BO6" s="32">
        <v>219109</v>
      </c>
      <c r="BP6" s="32" t="s">
        <v>104</v>
      </c>
      <c r="BQ6" s="32" t="s">
        <v>105</v>
      </c>
      <c r="BR6" s="32">
        <v>220770</v>
      </c>
      <c r="BS6" s="32" t="s">
        <v>106</v>
      </c>
      <c r="BT6" s="32">
        <v>223739</v>
      </c>
      <c r="BU6" s="32">
        <v>224823</v>
      </c>
      <c r="BV6" s="32">
        <v>226666</v>
      </c>
      <c r="BW6" s="32" t="s">
        <v>107</v>
      </c>
      <c r="BX6" s="32" t="s">
        <v>108</v>
      </c>
      <c r="BY6" s="32">
        <v>227919</v>
      </c>
      <c r="BZ6" s="32">
        <v>229801</v>
      </c>
      <c r="CA6" s="32" t="s">
        <v>109</v>
      </c>
      <c r="CB6" s="32" t="s">
        <v>110</v>
      </c>
      <c r="CC6" s="32" t="s">
        <v>111</v>
      </c>
      <c r="CD6" s="115" t="s">
        <v>112</v>
      </c>
      <c r="CE6" s="4" t="s">
        <v>113</v>
      </c>
    </row>
    <row r="7" spans="1:83" hidden="1">
      <c r="A7" s="26"/>
      <c r="B7" s="21"/>
      <c r="C7" s="21"/>
      <c r="D7" s="110" t="s">
        <v>114</v>
      </c>
      <c r="E7" s="32" t="s">
        <v>98</v>
      </c>
      <c r="F7" s="26" t="s">
        <v>99</v>
      </c>
      <c r="G7" s="32" t="s">
        <v>115</v>
      </c>
      <c r="H7" s="32"/>
      <c r="I7" s="32"/>
      <c r="J7" s="22" t="s">
        <v>3158</v>
      </c>
      <c r="K7" s="23">
        <v>1</v>
      </c>
      <c r="L7" s="26" t="s">
        <v>3156</v>
      </c>
      <c r="M7" s="33"/>
      <c r="N7" s="33" t="s">
        <v>116</v>
      </c>
      <c r="O7" s="33"/>
      <c r="P7" s="26"/>
      <c r="Q7" s="26"/>
      <c r="R7" s="26"/>
      <c r="S7" s="35"/>
      <c r="T7" s="32"/>
      <c r="U7" s="32"/>
      <c r="V7" s="35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>
        <v>13260</v>
      </c>
      <c r="AJ7" s="32">
        <v>22369</v>
      </c>
      <c r="AK7" s="32">
        <v>27432</v>
      </c>
      <c r="AL7" s="32">
        <v>43596</v>
      </c>
      <c r="AM7" s="32">
        <v>68212</v>
      </c>
      <c r="AN7" s="32">
        <v>91032</v>
      </c>
      <c r="AO7" s="32">
        <v>107734</v>
      </c>
      <c r="AP7" s="32">
        <v>130855</v>
      </c>
      <c r="AQ7" s="32">
        <v>142794</v>
      </c>
      <c r="AR7" s="32">
        <v>146991</v>
      </c>
      <c r="AS7" s="32">
        <v>147760</v>
      </c>
      <c r="AT7" s="32">
        <v>150347</v>
      </c>
      <c r="AU7" s="32">
        <v>154222</v>
      </c>
      <c r="AV7" s="32">
        <v>155106</v>
      </c>
      <c r="AW7" s="32">
        <v>160994</v>
      </c>
      <c r="AX7" s="32">
        <v>163132</v>
      </c>
      <c r="AY7" s="32">
        <v>164429</v>
      </c>
      <c r="AZ7" s="32">
        <v>165365</v>
      </c>
      <c r="BA7" s="32">
        <v>165546</v>
      </c>
      <c r="BB7" s="32">
        <v>165771</v>
      </c>
      <c r="BC7" s="32">
        <v>166887</v>
      </c>
      <c r="BD7" s="32">
        <v>167730</v>
      </c>
      <c r="BE7" s="32">
        <v>167789</v>
      </c>
      <c r="BF7" s="32" t="s">
        <v>117</v>
      </c>
      <c r="BG7" s="32" t="s">
        <v>118</v>
      </c>
      <c r="BH7" s="32">
        <v>167892</v>
      </c>
      <c r="BI7" s="32">
        <v>167904</v>
      </c>
      <c r="BJ7" s="32" t="s">
        <v>119</v>
      </c>
      <c r="BK7" s="32">
        <v>168070</v>
      </c>
      <c r="BL7" s="32" t="s">
        <v>120</v>
      </c>
      <c r="BM7" s="32" t="s">
        <v>121</v>
      </c>
      <c r="BN7" s="32">
        <v>168093</v>
      </c>
      <c r="BO7" s="32">
        <v>171934</v>
      </c>
      <c r="BP7" s="32" t="s">
        <v>122</v>
      </c>
      <c r="BQ7" s="32" t="s">
        <v>123</v>
      </c>
      <c r="BR7" s="32">
        <v>172523</v>
      </c>
      <c r="BS7" s="32" t="s">
        <v>124</v>
      </c>
      <c r="BT7" s="32">
        <v>172979</v>
      </c>
      <c r="BU7" s="32">
        <v>173640</v>
      </c>
      <c r="BV7" s="32">
        <v>174241</v>
      </c>
      <c r="BW7" s="32" t="s">
        <v>125</v>
      </c>
      <c r="BX7" s="32" t="s">
        <v>126</v>
      </c>
      <c r="BY7" s="32">
        <v>176033</v>
      </c>
      <c r="BZ7" s="32">
        <v>179357</v>
      </c>
      <c r="CA7" s="32" t="s">
        <v>127</v>
      </c>
      <c r="CB7" s="32" t="s">
        <v>128</v>
      </c>
      <c r="CC7" s="32" t="s">
        <v>129</v>
      </c>
      <c r="CD7" s="115" t="s">
        <v>112</v>
      </c>
      <c r="CE7" s="4" t="s">
        <v>130</v>
      </c>
    </row>
    <row r="8" spans="1:83" hidden="1">
      <c r="A8" s="26"/>
      <c r="B8" s="21"/>
      <c r="C8" s="21"/>
      <c r="D8" s="110" t="s">
        <v>131</v>
      </c>
      <c r="E8" s="32" t="s">
        <v>98</v>
      </c>
      <c r="F8" s="26" t="s">
        <v>99</v>
      </c>
      <c r="G8" s="32" t="s">
        <v>132</v>
      </c>
      <c r="H8" s="32"/>
      <c r="I8" s="32"/>
      <c r="J8" s="22" t="s">
        <v>3158</v>
      </c>
      <c r="K8" s="23">
        <v>1</v>
      </c>
      <c r="L8" s="26" t="s">
        <v>3156</v>
      </c>
      <c r="M8" s="33"/>
      <c r="N8" s="33" t="s">
        <v>133</v>
      </c>
      <c r="O8" s="33"/>
      <c r="P8" s="26"/>
      <c r="Q8" s="26"/>
      <c r="R8" s="26"/>
      <c r="S8" s="35"/>
      <c r="T8" s="32"/>
      <c r="U8" s="32"/>
      <c r="V8" s="35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>
        <v>14294</v>
      </c>
      <c r="AJ8" s="32">
        <v>21566</v>
      </c>
      <c r="AK8" s="32">
        <v>45800</v>
      </c>
      <c r="AL8" s="32">
        <v>70119</v>
      </c>
      <c r="AM8" s="32">
        <v>87597</v>
      </c>
      <c r="AN8" s="32">
        <v>105740</v>
      </c>
      <c r="AO8" s="32">
        <v>123001</v>
      </c>
      <c r="AP8" s="32">
        <v>139091</v>
      </c>
      <c r="AQ8" s="32">
        <v>154985</v>
      </c>
      <c r="AR8" s="32">
        <v>171318</v>
      </c>
      <c r="AS8" s="32">
        <v>176244</v>
      </c>
      <c r="AT8" s="32">
        <v>181274</v>
      </c>
      <c r="AU8" s="32">
        <v>187756</v>
      </c>
      <c r="AV8" s="32">
        <v>194212</v>
      </c>
      <c r="AW8" s="32">
        <v>197713</v>
      </c>
      <c r="AX8" s="32">
        <v>202291</v>
      </c>
      <c r="AY8" s="32">
        <v>205841</v>
      </c>
      <c r="AZ8" s="32">
        <v>211125</v>
      </c>
      <c r="BA8" s="32">
        <v>213438</v>
      </c>
      <c r="BB8" s="32">
        <v>221130</v>
      </c>
      <c r="BC8" s="32">
        <v>231217</v>
      </c>
      <c r="BD8" s="32">
        <v>236764</v>
      </c>
      <c r="BE8" s="32">
        <v>244217</v>
      </c>
      <c r="BF8" s="32" t="s">
        <v>134</v>
      </c>
      <c r="BG8" s="32" t="s">
        <v>135</v>
      </c>
      <c r="BH8" s="32">
        <v>257268</v>
      </c>
      <c r="BI8" s="32">
        <v>264995</v>
      </c>
      <c r="BJ8" s="32" t="s">
        <v>136</v>
      </c>
      <c r="BK8" s="32">
        <v>273736</v>
      </c>
      <c r="BL8" s="32" t="s">
        <v>137</v>
      </c>
      <c r="BM8" s="32" t="s">
        <v>138</v>
      </c>
      <c r="BN8" s="32">
        <v>284074</v>
      </c>
      <c r="BO8" s="32">
        <v>290345</v>
      </c>
      <c r="BP8" s="32" t="s">
        <v>139</v>
      </c>
      <c r="BQ8" s="32" t="s">
        <v>140</v>
      </c>
      <c r="BR8" s="32">
        <v>301013</v>
      </c>
      <c r="BS8" s="32" t="s">
        <v>141</v>
      </c>
      <c r="BT8" s="32">
        <v>311941</v>
      </c>
      <c r="BU8" s="32">
        <v>316502</v>
      </c>
      <c r="BV8" s="32">
        <v>325219</v>
      </c>
      <c r="BW8" s="32" t="s">
        <v>142</v>
      </c>
      <c r="BX8" s="32" t="s">
        <v>143</v>
      </c>
      <c r="BY8" s="32">
        <v>330156</v>
      </c>
      <c r="BZ8" s="32">
        <v>340058</v>
      </c>
      <c r="CA8" s="32" t="s">
        <v>144</v>
      </c>
      <c r="CB8" s="32" t="s">
        <v>145</v>
      </c>
      <c r="CC8" s="32" t="s">
        <v>146</v>
      </c>
      <c r="CD8" s="115" t="s">
        <v>112</v>
      </c>
      <c r="CE8" s="4" t="s">
        <v>130</v>
      </c>
    </row>
    <row r="9" spans="1:83" hidden="1">
      <c r="A9" s="26"/>
      <c r="B9" s="21"/>
      <c r="C9" s="21"/>
      <c r="D9" s="110" t="s">
        <v>147</v>
      </c>
      <c r="E9" s="32" t="s">
        <v>98</v>
      </c>
      <c r="F9" s="26" t="s">
        <v>99</v>
      </c>
      <c r="G9" s="32" t="s">
        <v>148</v>
      </c>
      <c r="H9" s="32"/>
      <c r="I9" s="32"/>
      <c r="J9" s="22" t="s">
        <v>3158</v>
      </c>
      <c r="K9" s="23">
        <v>1</v>
      </c>
      <c r="L9" s="26" t="s">
        <v>3156</v>
      </c>
      <c r="M9" s="33"/>
      <c r="N9" s="33" t="s">
        <v>149</v>
      </c>
      <c r="O9" s="33"/>
      <c r="P9" s="26"/>
      <c r="Q9" s="26"/>
      <c r="R9" s="26"/>
      <c r="S9" s="35"/>
      <c r="T9" s="32"/>
      <c r="U9" s="32"/>
      <c r="V9" s="35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>
        <v>2140</v>
      </c>
      <c r="AJ9" s="32">
        <v>3968</v>
      </c>
      <c r="AK9" s="32">
        <v>8803</v>
      </c>
      <c r="AL9" s="32">
        <v>11027</v>
      </c>
      <c r="AM9" s="32">
        <v>12542</v>
      </c>
      <c r="AN9" s="32">
        <v>16453</v>
      </c>
      <c r="AO9" s="32">
        <v>19445</v>
      </c>
      <c r="AP9" s="32">
        <v>23025</v>
      </c>
      <c r="AQ9" s="32">
        <v>24644</v>
      </c>
      <c r="AR9" s="32">
        <v>28150</v>
      </c>
      <c r="AS9" s="32">
        <v>28250</v>
      </c>
      <c r="AT9" s="32">
        <v>28251</v>
      </c>
      <c r="AU9" s="32">
        <v>35026</v>
      </c>
      <c r="AV9" s="32">
        <v>42919</v>
      </c>
      <c r="AW9" s="32">
        <v>50274</v>
      </c>
      <c r="AX9" s="32">
        <v>58031</v>
      </c>
      <c r="AY9" s="32">
        <v>62572</v>
      </c>
      <c r="AZ9" s="32">
        <v>70010</v>
      </c>
      <c r="BA9" s="32">
        <v>78869</v>
      </c>
      <c r="BB9" s="32">
        <v>83383</v>
      </c>
      <c r="BC9" s="32">
        <v>86709</v>
      </c>
      <c r="BD9" s="32">
        <v>89621</v>
      </c>
      <c r="BE9" s="32">
        <v>94378</v>
      </c>
      <c r="BF9" s="32" t="s">
        <v>150</v>
      </c>
      <c r="BG9" s="32" t="s">
        <v>151</v>
      </c>
      <c r="BH9" s="32">
        <v>104741</v>
      </c>
      <c r="BI9" s="32">
        <v>114168</v>
      </c>
      <c r="BJ9" s="32" t="s">
        <v>152</v>
      </c>
      <c r="BK9" s="32">
        <v>119767</v>
      </c>
      <c r="BL9" s="32" t="s">
        <v>153</v>
      </c>
      <c r="BM9" s="32" t="s">
        <v>154</v>
      </c>
      <c r="BN9" s="32">
        <v>127837</v>
      </c>
      <c r="BO9" s="32">
        <v>132212</v>
      </c>
      <c r="BP9" s="32" t="s">
        <v>155</v>
      </c>
      <c r="BQ9" s="32" t="s">
        <v>156</v>
      </c>
      <c r="BR9" s="32">
        <v>135711</v>
      </c>
      <c r="BS9" s="32" t="s">
        <v>157</v>
      </c>
      <c r="BT9" s="32">
        <v>144228</v>
      </c>
      <c r="BU9" s="32">
        <v>149941</v>
      </c>
      <c r="BV9" s="32">
        <v>154467</v>
      </c>
      <c r="BW9" s="32" t="s">
        <v>158</v>
      </c>
      <c r="BX9" s="32" t="s">
        <v>159</v>
      </c>
      <c r="BY9" s="32">
        <v>158010</v>
      </c>
      <c r="BZ9" s="32">
        <v>159732</v>
      </c>
      <c r="CA9" s="32" t="s">
        <v>160</v>
      </c>
      <c r="CB9" s="32" t="s">
        <v>161</v>
      </c>
      <c r="CC9" s="32" t="s">
        <v>162</v>
      </c>
      <c r="CD9" s="115" t="s">
        <v>112</v>
      </c>
      <c r="CE9" s="4" t="s">
        <v>130</v>
      </c>
    </row>
    <row r="10" spans="1:83" hidden="1">
      <c r="A10" s="26"/>
      <c r="B10" s="21"/>
      <c r="C10" s="21"/>
      <c r="D10" s="110" t="s">
        <v>163</v>
      </c>
      <c r="E10" s="32" t="s">
        <v>98</v>
      </c>
      <c r="F10" s="26" t="s">
        <v>99</v>
      </c>
      <c r="G10" s="32" t="s">
        <v>164</v>
      </c>
      <c r="H10" s="32"/>
      <c r="I10" s="32"/>
      <c r="J10" s="22" t="s">
        <v>3158</v>
      </c>
      <c r="K10" s="23">
        <v>1</v>
      </c>
      <c r="L10" s="26" t="s">
        <v>3156</v>
      </c>
      <c r="M10" s="33"/>
      <c r="N10" s="33" t="s">
        <v>165</v>
      </c>
      <c r="O10" s="33"/>
      <c r="P10" s="26"/>
      <c r="Q10" s="26"/>
      <c r="R10" s="26"/>
      <c r="S10" s="35"/>
      <c r="T10" s="32"/>
      <c r="U10" s="32"/>
      <c r="V10" s="35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>
        <v>677612</v>
      </c>
      <c r="BB10" s="32">
        <v>678771</v>
      </c>
      <c r="BC10" s="32">
        <v>679923</v>
      </c>
      <c r="BD10" s="32">
        <v>681529</v>
      </c>
      <c r="BE10" s="32">
        <v>682452</v>
      </c>
      <c r="BF10" s="32" t="s">
        <v>166</v>
      </c>
      <c r="BG10" s="32" t="s">
        <v>167</v>
      </c>
      <c r="BH10" s="32">
        <v>683929</v>
      </c>
      <c r="BI10" s="32">
        <v>684788</v>
      </c>
      <c r="BJ10" s="32" t="s">
        <v>168</v>
      </c>
      <c r="BK10" s="32">
        <v>685315</v>
      </c>
      <c r="BL10" s="32" t="s">
        <v>169</v>
      </c>
      <c r="BM10" s="32" t="s">
        <v>170</v>
      </c>
      <c r="BN10" s="32">
        <v>686061</v>
      </c>
      <c r="BO10" s="32">
        <v>687335</v>
      </c>
      <c r="BP10" s="32" t="s">
        <v>171</v>
      </c>
      <c r="BQ10" s="32" t="s">
        <v>172</v>
      </c>
      <c r="BR10" s="32">
        <v>688285</v>
      </c>
      <c r="BS10" s="32" t="s">
        <v>173</v>
      </c>
      <c r="BT10" s="32">
        <v>688737</v>
      </c>
      <c r="BU10" s="32">
        <v>689251</v>
      </c>
      <c r="BV10" s="32">
        <v>690239</v>
      </c>
      <c r="BW10" s="32" t="s">
        <v>174</v>
      </c>
      <c r="BX10" s="32" t="s">
        <v>175</v>
      </c>
      <c r="BY10" s="32">
        <v>690388</v>
      </c>
      <c r="BZ10" s="32">
        <v>690442</v>
      </c>
      <c r="CA10" s="32" t="s">
        <v>176</v>
      </c>
      <c r="CB10" s="32" t="s">
        <v>177</v>
      </c>
      <c r="CC10" s="32" t="s">
        <v>178</v>
      </c>
      <c r="CD10" s="115" t="s">
        <v>112</v>
      </c>
      <c r="CE10" s="4" t="s">
        <v>179</v>
      </c>
    </row>
    <row r="11" spans="1:83" hidden="1">
      <c r="A11" s="26"/>
      <c r="B11" s="21"/>
      <c r="C11" s="21"/>
      <c r="D11" s="110" t="s">
        <v>180</v>
      </c>
      <c r="E11" s="32" t="s">
        <v>98</v>
      </c>
      <c r="F11" s="26" t="s">
        <v>99</v>
      </c>
      <c r="G11" s="32" t="s">
        <v>181</v>
      </c>
      <c r="H11" s="32"/>
      <c r="I11" s="32"/>
      <c r="J11" s="22" t="s">
        <v>3158</v>
      </c>
      <c r="K11" s="23">
        <v>1</v>
      </c>
      <c r="L11" s="26" t="s">
        <v>3156</v>
      </c>
      <c r="M11" s="33"/>
      <c r="N11" s="33" t="s">
        <v>182</v>
      </c>
      <c r="O11" s="33"/>
      <c r="P11" s="26"/>
      <c r="Q11" s="26"/>
      <c r="R11" s="26"/>
      <c r="S11" s="35"/>
      <c r="T11" s="32"/>
      <c r="U11" s="32"/>
      <c r="V11" s="35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>
        <v>629215</v>
      </c>
      <c r="BB11" s="32">
        <v>639751</v>
      </c>
      <c r="BC11" s="32">
        <v>646166</v>
      </c>
      <c r="BD11" s="32">
        <v>652737</v>
      </c>
      <c r="BE11" s="32">
        <v>659257</v>
      </c>
      <c r="BF11" s="32" t="s">
        <v>183</v>
      </c>
      <c r="BG11" s="32" t="s">
        <v>184</v>
      </c>
      <c r="BH11" s="32">
        <v>666381</v>
      </c>
      <c r="BI11" s="32">
        <v>671614</v>
      </c>
      <c r="BJ11" s="32" t="s">
        <v>185</v>
      </c>
      <c r="BK11" s="32">
        <v>677803</v>
      </c>
      <c r="BL11" s="32" t="s">
        <v>186</v>
      </c>
      <c r="BM11" s="32" t="s">
        <v>187</v>
      </c>
      <c r="BN11" s="32">
        <v>681670</v>
      </c>
      <c r="BO11" s="32">
        <v>689264</v>
      </c>
      <c r="BP11" s="32" t="s">
        <v>188</v>
      </c>
      <c r="BQ11" s="32" t="s">
        <v>189</v>
      </c>
      <c r="BR11" s="32">
        <v>693165</v>
      </c>
      <c r="BS11" s="32" t="s">
        <v>190</v>
      </c>
      <c r="BT11" s="32">
        <v>694958</v>
      </c>
      <c r="BU11" s="32">
        <v>697478</v>
      </c>
      <c r="BV11" s="32">
        <v>701569</v>
      </c>
      <c r="BW11" s="32" t="s">
        <v>191</v>
      </c>
      <c r="BX11" s="32" t="s">
        <v>192</v>
      </c>
      <c r="BY11" s="32">
        <v>703201</v>
      </c>
      <c r="BZ11" s="32">
        <v>705599</v>
      </c>
      <c r="CA11" s="32" t="s">
        <v>193</v>
      </c>
      <c r="CB11" s="32" t="s">
        <v>194</v>
      </c>
      <c r="CC11" s="32" t="s">
        <v>195</v>
      </c>
      <c r="CD11" s="115" t="s">
        <v>112</v>
      </c>
      <c r="CE11" s="4" t="s">
        <v>196</v>
      </c>
    </row>
    <row r="12" spans="1:83" hidden="1">
      <c r="A12" s="26"/>
      <c r="B12" s="21"/>
      <c r="C12" s="21"/>
      <c r="D12" s="110" t="s">
        <v>197</v>
      </c>
      <c r="E12" s="32" t="s">
        <v>98</v>
      </c>
      <c r="F12" s="26" t="s">
        <v>99</v>
      </c>
      <c r="G12" s="32" t="s">
        <v>198</v>
      </c>
      <c r="H12" s="32"/>
      <c r="I12" s="32"/>
      <c r="J12" s="22" t="s">
        <v>3158</v>
      </c>
      <c r="K12" s="23">
        <v>1</v>
      </c>
      <c r="L12" s="26" t="s">
        <v>199</v>
      </c>
      <c r="M12" s="33"/>
      <c r="N12" s="33" t="s">
        <v>200</v>
      </c>
      <c r="O12" s="33"/>
      <c r="P12" s="26"/>
      <c r="Q12" s="26"/>
      <c r="R12" s="26"/>
      <c r="S12" s="35"/>
      <c r="T12" s="32"/>
      <c r="U12" s="32"/>
      <c r="V12" s="35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>
        <v>211353</v>
      </c>
      <c r="AZ12" s="32">
        <v>211446</v>
      </c>
      <c r="BA12" s="32">
        <v>213033</v>
      </c>
      <c r="BB12" s="32">
        <v>213472</v>
      </c>
      <c r="BC12" s="32">
        <v>214158</v>
      </c>
      <c r="BD12" s="32">
        <v>214270</v>
      </c>
      <c r="BE12" s="32">
        <v>214271</v>
      </c>
      <c r="BF12" s="32" t="s">
        <v>201</v>
      </c>
      <c r="BG12" s="32" t="s">
        <v>202</v>
      </c>
      <c r="BH12" s="32">
        <v>215097</v>
      </c>
      <c r="BI12" s="32">
        <v>215157</v>
      </c>
      <c r="BJ12" s="32" t="s">
        <v>203</v>
      </c>
      <c r="BK12" s="32">
        <v>215163</v>
      </c>
      <c r="BL12" s="32" t="s">
        <v>204</v>
      </c>
      <c r="BM12" s="32" t="s">
        <v>205</v>
      </c>
      <c r="BN12" s="32">
        <v>215163</v>
      </c>
      <c r="BO12" s="32">
        <v>215163</v>
      </c>
      <c r="BP12" s="32" t="s">
        <v>206</v>
      </c>
      <c r="BQ12" s="32" t="s">
        <v>207</v>
      </c>
      <c r="BR12" s="32">
        <v>215163</v>
      </c>
      <c r="BS12" s="32" t="s">
        <v>208</v>
      </c>
      <c r="BT12" s="32">
        <v>215163</v>
      </c>
      <c r="BU12" s="32">
        <v>215163</v>
      </c>
      <c r="BV12" s="32">
        <v>215163</v>
      </c>
      <c r="BW12" s="32" t="s">
        <v>209</v>
      </c>
      <c r="BX12" s="32" t="s">
        <v>210</v>
      </c>
      <c r="BY12" s="32">
        <v>215163</v>
      </c>
      <c r="BZ12" s="32">
        <v>215163</v>
      </c>
      <c r="CA12" s="32" t="s">
        <v>211</v>
      </c>
      <c r="CB12" s="32" t="s">
        <v>212</v>
      </c>
      <c r="CC12" s="32" t="s">
        <v>213</v>
      </c>
      <c r="CD12" s="115" t="s">
        <v>112</v>
      </c>
      <c r="CE12" s="4" t="s">
        <v>214</v>
      </c>
    </row>
    <row r="13" spans="1:83" hidden="1">
      <c r="A13" s="26"/>
      <c r="B13" s="21"/>
      <c r="C13" s="21"/>
      <c r="D13" s="110" t="s">
        <v>215</v>
      </c>
      <c r="E13" s="32" t="s">
        <v>98</v>
      </c>
      <c r="F13" s="26" t="s">
        <v>99</v>
      </c>
      <c r="G13" s="32" t="s">
        <v>216</v>
      </c>
      <c r="H13" s="32"/>
      <c r="I13" s="32"/>
      <c r="J13" s="22" t="s">
        <v>3158</v>
      </c>
      <c r="K13" s="23">
        <v>1</v>
      </c>
      <c r="L13" s="26" t="s">
        <v>3156</v>
      </c>
      <c r="M13" s="33"/>
      <c r="N13" s="33" t="s">
        <v>217</v>
      </c>
      <c r="O13" s="33"/>
      <c r="P13" s="26"/>
      <c r="Q13" s="26"/>
      <c r="R13" s="26"/>
      <c r="S13" s="35"/>
      <c r="T13" s="32"/>
      <c r="U13" s="32"/>
      <c r="V13" s="35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>
        <v>17764</v>
      </c>
      <c r="BA13" s="32">
        <v>27281</v>
      </c>
      <c r="BB13" s="32">
        <v>38173</v>
      </c>
      <c r="BC13" s="32">
        <v>46564</v>
      </c>
      <c r="BD13" s="32">
        <v>53188</v>
      </c>
      <c r="BE13" s="32">
        <v>56651</v>
      </c>
      <c r="BF13" s="32" t="s">
        <v>218</v>
      </c>
      <c r="BG13" s="32" t="s">
        <v>219</v>
      </c>
      <c r="BH13" s="32">
        <v>63041</v>
      </c>
      <c r="BI13" s="32">
        <v>66936</v>
      </c>
      <c r="BJ13" s="32" t="s">
        <v>220</v>
      </c>
      <c r="BK13" s="32">
        <v>71093</v>
      </c>
      <c r="BL13" s="32" t="s">
        <v>221</v>
      </c>
      <c r="BM13" s="32" t="s">
        <v>222</v>
      </c>
      <c r="BN13" s="32">
        <v>77159</v>
      </c>
      <c r="BO13" s="32">
        <v>81276</v>
      </c>
      <c r="BP13" s="32" t="s">
        <v>223</v>
      </c>
      <c r="BQ13" s="32" t="s">
        <v>224</v>
      </c>
      <c r="BR13" s="32">
        <v>82959</v>
      </c>
      <c r="BS13" s="32" t="s">
        <v>225</v>
      </c>
      <c r="BT13" s="32">
        <v>89868</v>
      </c>
      <c r="BU13" s="32">
        <v>95492</v>
      </c>
      <c r="BV13" s="32">
        <v>98945</v>
      </c>
      <c r="BW13" s="32" t="s">
        <v>226</v>
      </c>
      <c r="BX13" s="32" t="s">
        <v>227</v>
      </c>
      <c r="BY13" s="32">
        <v>103555</v>
      </c>
      <c r="BZ13" s="32">
        <v>108516</v>
      </c>
      <c r="CA13" s="32" t="s">
        <v>228</v>
      </c>
      <c r="CB13" s="32" t="s">
        <v>229</v>
      </c>
      <c r="CC13" s="32" t="s">
        <v>230</v>
      </c>
      <c r="CD13" s="115" t="s">
        <v>112</v>
      </c>
      <c r="CE13" s="4" t="s">
        <v>231</v>
      </c>
    </row>
    <row r="14" spans="1:83" hidden="1">
      <c r="A14" s="26"/>
      <c r="B14" s="21"/>
      <c r="C14" s="21"/>
      <c r="D14" s="110" t="s">
        <v>232</v>
      </c>
      <c r="E14" s="32" t="s">
        <v>98</v>
      </c>
      <c r="F14" s="26" t="s">
        <v>99</v>
      </c>
      <c r="G14" s="32" t="s">
        <v>233</v>
      </c>
      <c r="H14" s="32"/>
      <c r="I14" s="32"/>
      <c r="J14" s="22" t="s">
        <v>3158</v>
      </c>
      <c r="K14" s="23">
        <v>1</v>
      </c>
      <c r="L14" s="26" t="s">
        <v>3156</v>
      </c>
      <c r="M14" s="33"/>
      <c r="N14" s="33" t="s">
        <v>234</v>
      </c>
      <c r="O14" s="33"/>
      <c r="P14" s="26"/>
      <c r="Q14" s="26"/>
      <c r="R14" s="26"/>
      <c r="S14" s="35"/>
      <c r="T14" s="32"/>
      <c r="U14" s="32"/>
      <c r="V14" s="35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>
        <v>172284</v>
      </c>
      <c r="BB14" s="32">
        <v>179306</v>
      </c>
      <c r="BC14" s="32">
        <v>187061</v>
      </c>
      <c r="BD14" s="32">
        <v>194858</v>
      </c>
      <c r="BE14" s="32">
        <v>204969</v>
      </c>
      <c r="BF14" s="32" t="s">
        <v>235</v>
      </c>
      <c r="BG14" s="32" t="s">
        <v>236</v>
      </c>
      <c r="BH14" s="32">
        <v>226654</v>
      </c>
      <c r="BI14" s="32">
        <v>233573</v>
      </c>
      <c r="BJ14" s="32" t="s">
        <v>237</v>
      </c>
      <c r="BK14" s="32">
        <v>239417</v>
      </c>
      <c r="BL14" s="32" t="s">
        <v>238</v>
      </c>
      <c r="BM14" s="32" t="s">
        <v>239</v>
      </c>
      <c r="BN14" s="32">
        <v>246800</v>
      </c>
      <c r="BO14" s="32">
        <v>251450</v>
      </c>
      <c r="BP14" s="32" t="s">
        <v>240</v>
      </c>
      <c r="BQ14" s="32" t="s">
        <v>241</v>
      </c>
      <c r="BR14" s="32">
        <v>253996</v>
      </c>
      <c r="BS14" s="32" t="s">
        <v>242</v>
      </c>
      <c r="BT14" s="32">
        <v>263806</v>
      </c>
      <c r="BU14" s="32">
        <v>268021</v>
      </c>
      <c r="BV14" s="32">
        <v>272783</v>
      </c>
      <c r="BW14" s="32" t="s">
        <v>243</v>
      </c>
      <c r="BX14" s="32" t="s">
        <v>244</v>
      </c>
      <c r="BY14" s="32">
        <v>277166</v>
      </c>
      <c r="BZ14" s="32">
        <v>281833</v>
      </c>
      <c r="CA14" s="32" t="s">
        <v>245</v>
      </c>
      <c r="CB14" s="32" t="s">
        <v>246</v>
      </c>
      <c r="CC14" s="32" t="s">
        <v>247</v>
      </c>
      <c r="CD14" s="115" t="s">
        <v>112</v>
      </c>
      <c r="CE14" s="4"/>
    </row>
    <row r="15" spans="1:83" hidden="1">
      <c r="A15" s="26">
        <v>32</v>
      </c>
      <c r="B15" s="21" t="s">
        <v>54</v>
      </c>
      <c r="C15" s="21"/>
      <c r="D15" s="110" t="s">
        <v>248</v>
      </c>
      <c r="E15" s="32" t="s">
        <v>249</v>
      </c>
      <c r="F15" s="26" t="s">
        <v>250</v>
      </c>
      <c r="G15" s="32" t="s">
        <v>251</v>
      </c>
      <c r="H15" s="32" t="s">
        <v>252</v>
      </c>
      <c r="I15" s="32"/>
      <c r="J15" s="22" t="s">
        <v>3158</v>
      </c>
      <c r="K15" s="23">
        <v>1</v>
      </c>
      <c r="L15" s="26" t="s">
        <v>3156</v>
      </c>
      <c r="M15" s="33"/>
      <c r="N15" s="33" t="s">
        <v>254</v>
      </c>
      <c r="O15" s="33"/>
      <c r="P15" s="26">
        <v>162988</v>
      </c>
      <c r="Q15" s="26"/>
      <c r="R15" s="26"/>
      <c r="S15" s="35">
        <v>2596</v>
      </c>
      <c r="T15" s="32">
        <v>7405</v>
      </c>
      <c r="U15" s="32">
        <v>15143</v>
      </c>
      <c r="V15" s="35"/>
      <c r="W15" s="32"/>
      <c r="X15" s="32">
        <v>0</v>
      </c>
      <c r="Y15" s="32">
        <v>7263</v>
      </c>
      <c r="Z15" s="32">
        <v>16167</v>
      </c>
      <c r="AA15" s="32">
        <v>26210</v>
      </c>
      <c r="AB15" s="32">
        <v>30761</v>
      </c>
      <c r="AC15" s="32">
        <v>38204</v>
      </c>
      <c r="AD15" s="32">
        <v>44931</v>
      </c>
      <c r="AE15" s="32">
        <v>51557</v>
      </c>
      <c r="AF15" s="32">
        <v>56326</v>
      </c>
      <c r="AG15" s="32">
        <v>62216</v>
      </c>
      <c r="AH15" s="32">
        <v>67333</v>
      </c>
      <c r="AI15" s="32">
        <v>72949</v>
      </c>
      <c r="AJ15" s="32">
        <v>77866</v>
      </c>
      <c r="AK15" s="32">
        <v>81804</v>
      </c>
      <c r="AL15" s="32">
        <v>86208</v>
      </c>
      <c r="AM15" s="32">
        <v>89740</v>
      </c>
      <c r="AN15" s="32">
        <v>93776</v>
      </c>
      <c r="AO15" s="32">
        <v>97849</v>
      </c>
      <c r="AP15" s="32">
        <v>100454</v>
      </c>
      <c r="AQ15" s="32">
        <v>105816</v>
      </c>
      <c r="AR15" s="32">
        <v>109836</v>
      </c>
      <c r="AS15" s="32">
        <v>113724</v>
      </c>
      <c r="AT15" s="32">
        <v>118232</v>
      </c>
      <c r="AU15" s="32">
        <v>121644</v>
      </c>
      <c r="AV15" s="32">
        <v>126090</v>
      </c>
      <c r="AW15" s="32">
        <v>128704</v>
      </c>
      <c r="AX15" s="32">
        <v>132551</v>
      </c>
      <c r="AY15" s="32">
        <v>136408</v>
      </c>
      <c r="AZ15" s="32">
        <v>140867</v>
      </c>
      <c r="BA15" s="32">
        <v>144544</v>
      </c>
      <c r="BB15" s="32">
        <v>148755</v>
      </c>
      <c r="BC15" s="32">
        <v>151659</v>
      </c>
      <c r="BD15" s="32">
        <v>155463</v>
      </c>
      <c r="BE15" s="32">
        <v>158888</v>
      </c>
      <c r="BF15" s="32" t="s">
        <v>255</v>
      </c>
      <c r="BG15" s="32" t="s">
        <v>256</v>
      </c>
      <c r="BH15" s="32">
        <v>163097</v>
      </c>
      <c r="BI15" s="32">
        <v>166825</v>
      </c>
      <c r="BJ15" s="32" t="s">
        <v>257</v>
      </c>
      <c r="BK15" s="32">
        <v>170035</v>
      </c>
      <c r="BL15" s="32" t="s">
        <v>258</v>
      </c>
      <c r="BM15" s="32" t="s">
        <v>259</v>
      </c>
      <c r="BN15" s="32">
        <v>173804</v>
      </c>
      <c r="BO15" s="32">
        <v>177694</v>
      </c>
      <c r="BP15" s="32" t="s">
        <v>260</v>
      </c>
      <c r="BQ15" s="32" t="s">
        <v>261</v>
      </c>
      <c r="BR15" s="32">
        <v>181817</v>
      </c>
      <c r="BS15" s="32" t="s">
        <v>262</v>
      </c>
      <c r="BT15" s="32">
        <v>184863</v>
      </c>
      <c r="BU15" s="32">
        <v>189644</v>
      </c>
      <c r="BV15" s="32">
        <v>193843</v>
      </c>
      <c r="BW15" s="32" t="s">
        <v>263</v>
      </c>
      <c r="BX15" s="32" t="s">
        <v>264</v>
      </c>
      <c r="BY15" s="32">
        <v>196715</v>
      </c>
      <c r="BZ15" s="32">
        <v>198659</v>
      </c>
      <c r="CA15" s="32" t="s">
        <v>265</v>
      </c>
      <c r="CB15" s="32" t="s">
        <v>266</v>
      </c>
      <c r="CC15" s="32" t="s">
        <v>267</v>
      </c>
      <c r="CD15" s="115" t="s">
        <v>53</v>
      </c>
      <c r="CE15" s="4" t="s">
        <v>268</v>
      </c>
    </row>
    <row r="16" spans="1:83" hidden="1">
      <c r="A16" s="26"/>
      <c r="B16" s="21"/>
      <c r="C16" s="21"/>
      <c r="D16" s="110" t="s">
        <v>269</v>
      </c>
      <c r="E16" s="32" t="s">
        <v>270</v>
      </c>
      <c r="F16" s="26" t="s">
        <v>271</v>
      </c>
      <c r="G16" s="32" t="s">
        <v>272</v>
      </c>
      <c r="H16" s="32"/>
      <c r="I16" s="32"/>
      <c r="J16" s="22" t="s">
        <v>3158</v>
      </c>
      <c r="K16" s="23">
        <v>1</v>
      </c>
      <c r="L16" s="26" t="s">
        <v>61</v>
      </c>
      <c r="M16" s="33"/>
      <c r="N16" s="33" t="s">
        <v>273</v>
      </c>
      <c r="O16" s="33"/>
      <c r="P16" s="26"/>
      <c r="Q16" s="26"/>
      <c r="R16" s="26"/>
      <c r="S16" s="33"/>
      <c r="T16" s="32"/>
      <c r="U16" s="32"/>
      <c r="V16" s="35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7">
        <v>7754</v>
      </c>
      <c r="AW16" s="37">
        <v>15224</v>
      </c>
      <c r="AX16" s="37">
        <v>25979</v>
      </c>
      <c r="AY16" s="37">
        <v>32950</v>
      </c>
      <c r="AZ16" s="37">
        <v>38811</v>
      </c>
      <c r="BA16" s="37">
        <v>40811</v>
      </c>
      <c r="BB16" s="37">
        <v>69395</v>
      </c>
      <c r="BC16" s="37">
        <v>75719</v>
      </c>
      <c r="BD16" s="37">
        <v>84517</v>
      </c>
      <c r="BE16" s="37">
        <v>92188</v>
      </c>
      <c r="BF16" s="37" t="s">
        <v>274</v>
      </c>
      <c r="BG16" s="37" t="s">
        <v>275</v>
      </c>
      <c r="BH16" s="37">
        <v>99509</v>
      </c>
      <c r="BI16" s="37">
        <v>106151</v>
      </c>
      <c r="BJ16" s="37" t="s">
        <v>276</v>
      </c>
      <c r="BK16" s="37">
        <v>110302</v>
      </c>
      <c r="BL16" s="37" t="s">
        <v>277</v>
      </c>
      <c r="BM16" s="37" t="s">
        <v>278</v>
      </c>
      <c r="BN16" s="37">
        <v>116746</v>
      </c>
      <c r="BO16" s="37">
        <v>124751</v>
      </c>
      <c r="BP16" s="37" t="s">
        <v>279</v>
      </c>
      <c r="BQ16" s="37" t="s">
        <v>280</v>
      </c>
      <c r="BR16" s="37">
        <v>134503</v>
      </c>
      <c r="BS16" s="37" t="s">
        <v>281</v>
      </c>
      <c r="BT16" s="37">
        <v>140405</v>
      </c>
      <c r="BU16" s="37">
        <v>146077</v>
      </c>
      <c r="BV16" s="37">
        <v>155588</v>
      </c>
      <c r="BW16" s="37" t="s">
        <v>282</v>
      </c>
      <c r="BX16" s="37" t="s">
        <v>283</v>
      </c>
      <c r="BY16" s="37">
        <v>165127</v>
      </c>
      <c r="BZ16" s="37">
        <v>171330</v>
      </c>
      <c r="CA16" s="37" t="s">
        <v>284</v>
      </c>
      <c r="CB16" s="37" t="s">
        <v>285</v>
      </c>
      <c r="CC16" s="37" t="s">
        <v>286</v>
      </c>
      <c r="CD16" s="115" t="s">
        <v>53</v>
      </c>
      <c r="CE16" s="4" t="s">
        <v>287</v>
      </c>
    </row>
    <row r="17" spans="1:85" hidden="1">
      <c r="A17" s="26"/>
      <c r="B17" s="21"/>
      <c r="C17" s="21"/>
      <c r="D17" s="110" t="s">
        <v>288</v>
      </c>
      <c r="E17" s="32" t="s">
        <v>289</v>
      </c>
      <c r="F17" s="26" t="s">
        <v>290</v>
      </c>
      <c r="G17" s="32" t="s">
        <v>291</v>
      </c>
      <c r="H17" s="32"/>
      <c r="I17" s="32"/>
      <c r="J17" s="22" t="s">
        <v>3158</v>
      </c>
      <c r="K17" s="23">
        <v>1</v>
      </c>
      <c r="L17" s="26" t="s">
        <v>3156</v>
      </c>
      <c r="M17" s="33"/>
      <c r="N17" s="33" t="s">
        <v>292</v>
      </c>
      <c r="O17" s="33"/>
      <c r="P17" s="26"/>
      <c r="Q17" s="26"/>
      <c r="R17" s="38"/>
      <c r="S17" s="35"/>
      <c r="T17" s="32"/>
      <c r="U17" s="32"/>
      <c r="V17" s="35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>
        <v>228183</v>
      </c>
      <c r="AZ17" s="32">
        <v>243092</v>
      </c>
      <c r="BA17" s="32">
        <v>253092</v>
      </c>
      <c r="BB17" s="32">
        <v>270437</v>
      </c>
      <c r="BC17" s="32">
        <v>280437</v>
      </c>
      <c r="BD17" s="32">
        <v>283038</v>
      </c>
      <c r="BE17" s="32">
        <v>291109</v>
      </c>
      <c r="BF17" s="32" t="s">
        <v>293</v>
      </c>
      <c r="BG17" s="32" t="s">
        <v>294</v>
      </c>
      <c r="BH17" s="32">
        <v>301109</v>
      </c>
      <c r="BI17" s="32">
        <v>301109</v>
      </c>
      <c r="BJ17" s="32" t="s">
        <v>295</v>
      </c>
      <c r="BK17" s="32">
        <v>311109</v>
      </c>
      <c r="BL17" s="32" t="s">
        <v>296</v>
      </c>
      <c r="BM17" s="32" t="s">
        <v>297</v>
      </c>
      <c r="BN17" s="32">
        <v>316109</v>
      </c>
      <c r="BO17" s="32">
        <v>316109</v>
      </c>
      <c r="BP17" s="32" t="s">
        <v>298</v>
      </c>
      <c r="BQ17" s="32" t="s">
        <v>299</v>
      </c>
      <c r="BR17" s="32">
        <v>316109</v>
      </c>
      <c r="BS17" s="32" t="s">
        <v>300</v>
      </c>
      <c r="BT17" s="32">
        <v>316109</v>
      </c>
      <c r="BU17" s="32">
        <v>300775</v>
      </c>
      <c r="BV17" s="32">
        <v>303424</v>
      </c>
      <c r="BW17" s="32" t="s">
        <v>301</v>
      </c>
      <c r="BX17" s="32" t="s">
        <v>302</v>
      </c>
      <c r="BY17" s="32">
        <v>305469</v>
      </c>
      <c r="BZ17" s="32">
        <v>308436</v>
      </c>
      <c r="CA17" s="32" t="s">
        <v>303</v>
      </c>
      <c r="CB17" s="32" t="s">
        <v>304</v>
      </c>
      <c r="CC17" s="32" t="s">
        <v>305</v>
      </c>
      <c r="CD17" s="115" t="s">
        <v>95</v>
      </c>
      <c r="CE17" s="39" t="s">
        <v>306</v>
      </c>
    </row>
    <row r="18" spans="1:85" hidden="1">
      <c r="A18" s="19"/>
      <c r="B18" s="20"/>
      <c r="C18" s="20"/>
      <c r="D18" s="110" t="s">
        <v>307</v>
      </c>
      <c r="E18" s="22" t="s">
        <v>308</v>
      </c>
      <c r="F18" s="23" t="s">
        <v>309</v>
      </c>
      <c r="G18" s="22" t="s">
        <v>310</v>
      </c>
      <c r="H18" s="22"/>
      <c r="I18" s="22"/>
      <c r="J18" s="22" t="s">
        <v>3158</v>
      </c>
      <c r="K18" s="23">
        <v>1</v>
      </c>
      <c r="L18" s="26" t="s">
        <v>61</v>
      </c>
      <c r="M18" s="24"/>
      <c r="N18" s="24" t="s">
        <v>311</v>
      </c>
      <c r="O18" s="40"/>
      <c r="P18" s="19"/>
      <c r="Q18" s="19"/>
      <c r="R18" s="19"/>
      <c r="S18" s="41"/>
      <c r="T18" s="32"/>
      <c r="U18" s="32"/>
      <c r="V18" s="35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>
        <v>3144</v>
      </c>
      <c r="AO18" s="32">
        <v>7483</v>
      </c>
      <c r="AP18" s="32">
        <v>11233</v>
      </c>
      <c r="AQ18" s="32">
        <v>14513</v>
      </c>
      <c r="AR18" s="32">
        <v>16323</v>
      </c>
      <c r="AS18" s="32">
        <v>18851</v>
      </c>
      <c r="AT18" s="32">
        <v>22452</v>
      </c>
      <c r="AU18" s="32">
        <v>25411</v>
      </c>
      <c r="AV18" s="32">
        <v>30230</v>
      </c>
      <c r="AW18" s="32">
        <v>38766</v>
      </c>
      <c r="AX18" s="32">
        <v>54611</v>
      </c>
      <c r="AY18" s="32">
        <v>58191</v>
      </c>
      <c r="AZ18" s="32">
        <v>62993</v>
      </c>
      <c r="BA18" s="32">
        <v>68219</v>
      </c>
      <c r="BB18" s="32">
        <v>70604</v>
      </c>
      <c r="BC18" s="32">
        <v>74266</v>
      </c>
      <c r="BD18" s="32">
        <v>77190</v>
      </c>
      <c r="BE18" s="32">
        <v>80262</v>
      </c>
      <c r="BF18" s="32" t="s">
        <v>312</v>
      </c>
      <c r="BG18" s="32" t="s">
        <v>313</v>
      </c>
      <c r="BH18" s="32">
        <v>83324</v>
      </c>
      <c r="BI18" s="32">
        <v>23899</v>
      </c>
      <c r="BJ18" s="32" t="s">
        <v>314</v>
      </c>
      <c r="BK18" s="32">
        <v>27440</v>
      </c>
      <c r="BL18" s="32" t="s">
        <v>315</v>
      </c>
      <c r="BM18" s="32" t="s">
        <v>316</v>
      </c>
      <c r="BN18" s="32">
        <v>41300</v>
      </c>
      <c r="BO18" s="32">
        <v>1805</v>
      </c>
      <c r="BP18" s="32" t="s">
        <v>317</v>
      </c>
      <c r="BQ18" s="32" t="s">
        <v>318</v>
      </c>
      <c r="BR18" s="32">
        <v>5885</v>
      </c>
      <c r="BS18" s="32" t="s">
        <v>319</v>
      </c>
      <c r="BT18" s="32">
        <v>11353</v>
      </c>
      <c r="BU18" s="32">
        <v>16503</v>
      </c>
      <c r="BV18" s="32">
        <v>20092</v>
      </c>
      <c r="BW18" s="32" t="s">
        <v>320</v>
      </c>
      <c r="BX18" s="32" t="s">
        <v>321</v>
      </c>
      <c r="BY18" s="32">
        <v>24226</v>
      </c>
      <c r="BZ18" s="32">
        <v>27822</v>
      </c>
      <c r="CA18" s="32" t="s">
        <v>322</v>
      </c>
      <c r="CB18" s="32" t="s">
        <v>323</v>
      </c>
      <c r="CC18" s="32" t="s">
        <v>324</v>
      </c>
      <c r="CD18" s="115" t="s">
        <v>53</v>
      </c>
      <c r="CE18" s="42" t="s">
        <v>325</v>
      </c>
    </row>
    <row r="19" spans="1:85" hidden="1">
      <c r="A19" s="26"/>
      <c r="B19" s="21"/>
      <c r="C19" s="21"/>
      <c r="D19" s="110" t="s">
        <v>326</v>
      </c>
      <c r="E19" s="32" t="s">
        <v>327</v>
      </c>
      <c r="F19" s="26" t="s">
        <v>328</v>
      </c>
      <c r="G19" s="32" t="s">
        <v>329</v>
      </c>
      <c r="H19" s="32"/>
      <c r="I19" s="32"/>
      <c r="J19" s="32" t="s">
        <v>3160</v>
      </c>
      <c r="K19" s="23">
        <v>1</v>
      </c>
      <c r="L19" s="26" t="s">
        <v>3188</v>
      </c>
      <c r="M19" s="33"/>
      <c r="N19" s="33" t="s">
        <v>331</v>
      </c>
      <c r="O19" s="33"/>
      <c r="P19" s="43"/>
      <c r="Q19" s="26"/>
      <c r="R19" s="26"/>
      <c r="S19" s="35"/>
      <c r="T19" s="32"/>
      <c r="U19" s="32"/>
      <c r="V19" s="35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>
        <v>1489</v>
      </c>
      <c r="BJ19" s="32"/>
      <c r="BK19" s="32">
        <v>3962</v>
      </c>
      <c r="BL19" s="32" t="s">
        <v>332</v>
      </c>
      <c r="BM19" s="32" t="s">
        <v>333</v>
      </c>
      <c r="BN19" s="32">
        <v>9067</v>
      </c>
      <c r="BO19" s="32">
        <v>14856</v>
      </c>
      <c r="BP19" s="32" t="s">
        <v>334</v>
      </c>
      <c r="BQ19" s="32" t="s">
        <v>335</v>
      </c>
      <c r="BR19" s="32">
        <v>20726</v>
      </c>
      <c r="BS19" s="32" t="s">
        <v>336</v>
      </c>
      <c r="BT19" s="32">
        <v>26368</v>
      </c>
      <c r="BU19" s="32">
        <v>31403</v>
      </c>
      <c r="BV19" s="32">
        <v>38720</v>
      </c>
      <c r="BW19" s="32" t="s">
        <v>337</v>
      </c>
      <c r="BX19" s="32" t="s">
        <v>338</v>
      </c>
      <c r="BY19" s="32">
        <v>45679</v>
      </c>
      <c r="BZ19" s="32">
        <v>49679</v>
      </c>
      <c r="CA19" s="32" t="s">
        <v>339</v>
      </c>
      <c r="CB19" s="32" t="s">
        <v>340</v>
      </c>
      <c r="CC19" s="32" t="s">
        <v>341</v>
      </c>
      <c r="CD19" s="115" t="s">
        <v>32</v>
      </c>
      <c r="CE19" s="42"/>
    </row>
    <row r="20" spans="1:85" hidden="1">
      <c r="A20" s="26"/>
      <c r="B20" s="21"/>
      <c r="C20" s="21"/>
      <c r="D20" s="110" t="s">
        <v>342</v>
      </c>
      <c r="E20" s="32" t="s">
        <v>327</v>
      </c>
      <c r="F20" s="26" t="s">
        <v>328</v>
      </c>
      <c r="G20" s="32" t="s">
        <v>329</v>
      </c>
      <c r="H20" s="32"/>
      <c r="I20" s="32"/>
      <c r="J20" s="32" t="s">
        <v>3160</v>
      </c>
      <c r="K20" s="23">
        <v>1</v>
      </c>
      <c r="L20" s="26" t="s">
        <v>3188</v>
      </c>
      <c r="M20" s="33"/>
      <c r="N20" s="33" t="s">
        <v>343</v>
      </c>
      <c r="O20" s="33"/>
      <c r="P20" s="43"/>
      <c r="Q20" s="26"/>
      <c r="R20" s="26"/>
      <c r="S20" s="35"/>
      <c r="T20" s="32"/>
      <c r="U20" s="32"/>
      <c r="V20" s="35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>
        <v>2499</v>
      </c>
      <c r="BI20" s="32">
        <v>4519</v>
      </c>
      <c r="BJ20" s="32" t="s">
        <v>344</v>
      </c>
      <c r="BK20" s="32">
        <v>5764</v>
      </c>
      <c r="BL20" s="32" t="s">
        <v>345</v>
      </c>
      <c r="BM20" s="32" t="s">
        <v>346</v>
      </c>
      <c r="BN20" s="32">
        <v>8170</v>
      </c>
      <c r="BO20" s="32">
        <v>11273</v>
      </c>
      <c r="BP20" s="32" t="s">
        <v>347</v>
      </c>
      <c r="BQ20" s="32" t="s">
        <v>348</v>
      </c>
      <c r="BR20" s="32">
        <v>13421</v>
      </c>
      <c r="BS20" s="32" t="s">
        <v>349</v>
      </c>
      <c r="BT20" s="32">
        <v>15872</v>
      </c>
      <c r="BU20" s="32">
        <v>17536</v>
      </c>
      <c r="BV20" s="32">
        <v>20100</v>
      </c>
      <c r="BW20" s="32" t="s">
        <v>350</v>
      </c>
      <c r="BX20" s="32" t="s">
        <v>351</v>
      </c>
      <c r="BY20" s="32">
        <v>21941</v>
      </c>
      <c r="BZ20" s="32">
        <v>23141</v>
      </c>
      <c r="CA20" s="32" t="s">
        <v>352</v>
      </c>
      <c r="CB20" s="32" t="s">
        <v>353</v>
      </c>
      <c r="CC20" s="32" t="s">
        <v>354</v>
      </c>
      <c r="CD20" s="115" t="s">
        <v>32</v>
      </c>
      <c r="CE20" s="4"/>
      <c r="CG20" s="44"/>
    </row>
    <row r="21" spans="1:85" hidden="1">
      <c r="A21" s="26"/>
      <c r="B21" s="21"/>
      <c r="C21" s="21"/>
      <c r="D21" s="110" t="s">
        <v>355</v>
      </c>
      <c r="E21" s="32" t="s">
        <v>327</v>
      </c>
      <c r="F21" s="26" t="s">
        <v>328</v>
      </c>
      <c r="G21" s="32" t="s">
        <v>329</v>
      </c>
      <c r="H21" s="32"/>
      <c r="I21" s="32"/>
      <c r="J21" s="121" t="s">
        <v>3158</v>
      </c>
      <c r="K21" s="23">
        <v>1</v>
      </c>
      <c r="L21" s="26" t="s">
        <v>61</v>
      </c>
      <c r="M21" s="33"/>
      <c r="N21" s="33" t="s">
        <v>356</v>
      </c>
      <c r="O21" s="33"/>
      <c r="P21" s="43"/>
      <c r="Q21" s="26"/>
      <c r="R21" s="26"/>
      <c r="S21" s="35"/>
      <c r="T21" s="32"/>
      <c r="U21" s="32"/>
      <c r="V21" s="35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v>2486</v>
      </c>
      <c r="AN21" s="32">
        <v>4569</v>
      </c>
      <c r="AO21" s="32">
        <v>6732</v>
      </c>
      <c r="AP21" s="32">
        <v>1272</v>
      </c>
      <c r="AQ21" s="32">
        <v>3062</v>
      </c>
      <c r="AR21" s="32">
        <v>4824</v>
      </c>
      <c r="AS21" s="32">
        <v>6865</v>
      </c>
      <c r="AT21" s="32">
        <v>7913</v>
      </c>
      <c r="AU21" s="32">
        <v>10320</v>
      </c>
      <c r="AV21" s="32">
        <v>13147</v>
      </c>
      <c r="AW21" s="32">
        <v>14599</v>
      </c>
      <c r="AX21" s="32">
        <v>16424</v>
      </c>
      <c r="AY21" s="32">
        <v>18252</v>
      </c>
      <c r="AZ21" s="32">
        <v>20655</v>
      </c>
      <c r="BA21" s="32">
        <v>23478</v>
      </c>
      <c r="BB21" s="32">
        <v>25549</v>
      </c>
      <c r="BC21" s="32">
        <v>28235</v>
      </c>
      <c r="BD21" s="32">
        <v>29290</v>
      </c>
      <c r="BE21" s="32">
        <v>30308</v>
      </c>
      <c r="BF21" s="32" t="s">
        <v>357</v>
      </c>
      <c r="BG21" s="32" t="s">
        <v>358</v>
      </c>
      <c r="BH21" s="32">
        <v>31429</v>
      </c>
      <c r="BI21" s="32">
        <v>32018</v>
      </c>
      <c r="BJ21" s="32" t="s">
        <v>359</v>
      </c>
      <c r="BK21" s="32">
        <v>32396</v>
      </c>
      <c r="BL21" s="32" t="s">
        <v>360</v>
      </c>
      <c r="BM21" s="32" t="s">
        <v>361</v>
      </c>
      <c r="BN21" s="32">
        <v>33512</v>
      </c>
      <c r="BO21" s="32">
        <v>34088</v>
      </c>
      <c r="BP21" s="32" t="s">
        <v>362</v>
      </c>
      <c r="BQ21" s="32" t="s">
        <v>363</v>
      </c>
      <c r="BR21" s="32">
        <v>34739</v>
      </c>
      <c r="BS21" s="32" t="s">
        <v>364</v>
      </c>
      <c r="BT21" s="32">
        <v>35099</v>
      </c>
      <c r="BU21" s="32">
        <v>35111</v>
      </c>
      <c r="BV21" s="32">
        <v>35112</v>
      </c>
      <c r="BW21" s="32" t="s">
        <v>365</v>
      </c>
      <c r="BX21" s="32" t="s">
        <v>366</v>
      </c>
      <c r="BY21" s="32">
        <v>35113</v>
      </c>
      <c r="BZ21" s="32">
        <v>35113</v>
      </c>
      <c r="CA21" s="32" t="s">
        <v>367</v>
      </c>
      <c r="CB21" s="32" t="s">
        <v>368</v>
      </c>
      <c r="CC21" s="32" t="s">
        <v>369</v>
      </c>
      <c r="CD21" s="115" t="s">
        <v>32</v>
      </c>
      <c r="CE21" s="4" t="s">
        <v>370</v>
      </c>
    </row>
    <row r="22" spans="1:85" hidden="1">
      <c r="A22" s="26"/>
      <c r="B22" s="21"/>
      <c r="C22" s="21"/>
      <c r="D22" s="110" t="s">
        <v>371</v>
      </c>
      <c r="E22" s="32" t="s">
        <v>327</v>
      </c>
      <c r="F22" s="26" t="s">
        <v>328</v>
      </c>
      <c r="G22" s="32" t="s">
        <v>372</v>
      </c>
      <c r="H22" s="32"/>
      <c r="I22" s="32"/>
      <c r="J22" s="121" t="s">
        <v>3158</v>
      </c>
      <c r="K22" s="23">
        <v>1</v>
      </c>
      <c r="L22" s="26" t="s">
        <v>3156</v>
      </c>
      <c r="M22" s="33"/>
      <c r="N22" s="33" t="s">
        <v>373</v>
      </c>
      <c r="O22" s="33"/>
      <c r="P22" s="26"/>
      <c r="Q22" s="26"/>
      <c r="R22" s="26"/>
      <c r="S22" s="35"/>
      <c r="T22" s="32"/>
      <c r="U22" s="32"/>
      <c r="V22" s="35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>
        <v>6197</v>
      </c>
      <c r="AO22" s="32">
        <v>19783</v>
      </c>
      <c r="AP22" s="32">
        <v>41239</v>
      </c>
      <c r="AQ22" s="32">
        <v>64728</v>
      </c>
      <c r="AR22" s="32">
        <v>78097</v>
      </c>
      <c r="AS22" s="32">
        <v>99391</v>
      </c>
      <c r="AT22" s="32">
        <v>125476</v>
      </c>
      <c r="AU22" s="32">
        <v>152089</v>
      </c>
      <c r="AV22" s="32">
        <v>176957</v>
      </c>
      <c r="AW22" s="32">
        <v>192865</v>
      </c>
      <c r="AX22" s="32">
        <v>215376</v>
      </c>
      <c r="AY22" s="32">
        <v>232957</v>
      </c>
      <c r="AZ22" s="32">
        <v>257670</v>
      </c>
      <c r="BA22" s="32">
        <v>276432</v>
      </c>
      <c r="BB22" s="32">
        <v>299203</v>
      </c>
      <c r="BC22" s="32">
        <v>317485</v>
      </c>
      <c r="BD22" s="32">
        <v>330150</v>
      </c>
      <c r="BE22" s="32">
        <v>354886</v>
      </c>
      <c r="BF22" s="32" t="s">
        <v>374</v>
      </c>
      <c r="BG22" s="32" t="s">
        <v>375</v>
      </c>
      <c r="BH22" s="32">
        <v>372185</v>
      </c>
      <c r="BI22" s="32">
        <v>385535</v>
      </c>
      <c r="BJ22" s="32" t="s">
        <v>376</v>
      </c>
      <c r="BK22" s="32">
        <v>398711</v>
      </c>
      <c r="BL22" s="32" t="s">
        <v>377</v>
      </c>
      <c r="BM22" s="32" t="s">
        <v>378</v>
      </c>
      <c r="BN22" s="32">
        <v>417632</v>
      </c>
      <c r="BO22" s="32">
        <v>433410</v>
      </c>
      <c r="BP22" s="32" t="s">
        <v>379</v>
      </c>
      <c r="BQ22" s="32" t="s">
        <v>380</v>
      </c>
      <c r="BR22" s="32">
        <v>449153</v>
      </c>
      <c r="BS22" s="32" t="s">
        <v>381</v>
      </c>
      <c r="BT22" s="32">
        <v>463115</v>
      </c>
      <c r="BU22" s="32">
        <v>476370</v>
      </c>
      <c r="BV22" s="32">
        <v>494502</v>
      </c>
      <c r="BW22" s="32" t="s">
        <v>382</v>
      </c>
      <c r="BX22" s="32" t="s">
        <v>383</v>
      </c>
      <c r="BY22" s="32">
        <v>512956</v>
      </c>
      <c r="BZ22" s="32">
        <v>526202</v>
      </c>
      <c r="CA22" s="32" t="s">
        <v>384</v>
      </c>
      <c r="CB22" s="32" t="s">
        <v>385</v>
      </c>
      <c r="CC22" s="32" t="s">
        <v>386</v>
      </c>
      <c r="CD22" s="115" t="s">
        <v>95</v>
      </c>
      <c r="CE22" s="42" t="s">
        <v>387</v>
      </c>
    </row>
    <row r="23" spans="1:85" hidden="1">
      <c r="A23" s="26"/>
      <c r="B23" s="21"/>
      <c r="C23" s="21"/>
      <c r="D23" s="110" t="s">
        <v>388</v>
      </c>
      <c r="E23" s="32" t="s">
        <v>327</v>
      </c>
      <c r="F23" s="26" t="s">
        <v>328</v>
      </c>
      <c r="G23" s="32" t="s">
        <v>389</v>
      </c>
      <c r="H23" s="32"/>
      <c r="I23" s="32"/>
      <c r="J23" s="121" t="s">
        <v>3158</v>
      </c>
      <c r="K23" s="23">
        <v>1</v>
      </c>
      <c r="L23" s="26" t="s">
        <v>3156</v>
      </c>
      <c r="M23" s="33"/>
      <c r="N23" s="33" t="s">
        <v>390</v>
      </c>
      <c r="O23" s="33"/>
      <c r="P23" s="26"/>
      <c r="Q23" s="26"/>
      <c r="R23" s="26"/>
      <c r="S23" s="35"/>
      <c r="T23" s="32"/>
      <c r="U23" s="32"/>
      <c r="V23" s="35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133678</v>
      </c>
      <c r="BO23" s="32">
        <v>160305</v>
      </c>
      <c r="BP23" s="32"/>
      <c r="BQ23" s="32" t="s">
        <v>391</v>
      </c>
      <c r="BR23" s="32">
        <v>197185</v>
      </c>
      <c r="BS23" s="32" t="s">
        <v>392</v>
      </c>
      <c r="BT23" s="32">
        <v>216644</v>
      </c>
      <c r="BU23" s="32">
        <v>227570</v>
      </c>
      <c r="BV23" s="32">
        <v>234902</v>
      </c>
      <c r="BW23" s="32" t="s">
        <v>393</v>
      </c>
      <c r="BX23" s="32" t="s">
        <v>394</v>
      </c>
      <c r="BY23" s="32">
        <v>257166</v>
      </c>
      <c r="BZ23" s="32">
        <v>282921</v>
      </c>
      <c r="CA23" s="32" t="s">
        <v>395</v>
      </c>
      <c r="CB23" s="32" t="s">
        <v>396</v>
      </c>
      <c r="CC23" s="32" t="s">
        <v>397</v>
      </c>
      <c r="CD23" s="115" t="s">
        <v>95</v>
      </c>
      <c r="CE23" s="42" t="s">
        <v>398</v>
      </c>
    </row>
    <row r="24" spans="1:85" hidden="1">
      <c r="A24" s="26"/>
      <c r="B24" s="21"/>
      <c r="C24" s="21"/>
      <c r="D24" s="110" t="s">
        <v>399</v>
      </c>
      <c r="E24" s="32" t="s">
        <v>327</v>
      </c>
      <c r="F24" s="26" t="s">
        <v>328</v>
      </c>
      <c r="G24" s="32" t="s">
        <v>400</v>
      </c>
      <c r="H24" s="32" t="s">
        <v>401</v>
      </c>
      <c r="I24" s="32" t="s">
        <v>402</v>
      </c>
      <c r="J24" s="121" t="s">
        <v>3158</v>
      </c>
      <c r="K24" s="23">
        <v>1</v>
      </c>
      <c r="L24" s="26" t="s">
        <v>3156</v>
      </c>
      <c r="M24" s="33"/>
      <c r="N24" s="33" t="s">
        <v>403</v>
      </c>
      <c r="O24" s="33"/>
      <c r="P24" s="26"/>
      <c r="Q24" s="26"/>
      <c r="R24" s="26"/>
      <c r="S24" s="35"/>
      <c r="T24" s="32"/>
      <c r="U24" s="32"/>
      <c r="V24" s="35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>
        <v>4219</v>
      </c>
      <c r="AI24" s="32">
        <v>18080</v>
      </c>
      <c r="AJ24" s="32">
        <v>28710</v>
      </c>
      <c r="AK24" s="32">
        <v>44113</v>
      </c>
      <c r="AL24" s="32">
        <v>74070</v>
      </c>
      <c r="AM24" s="32">
        <v>93360</v>
      </c>
      <c r="AN24" s="32">
        <v>107098</v>
      </c>
      <c r="AO24" s="32">
        <v>120676</v>
      </c>
      <c r="AP24" s="32">
        <v>140980</v>
      </c>
      <c r="AQ24" s="32">
        <v>156614</v>
      </c>
      <c r="AR24" s="32">
        <v>168133</v>
      </c>
      <c r="AS24" s="32">
        <v>179658</v>
      </c>
      <c r="AT24" s="32">
        <v>196801</v>
      </c>
      <c r="AU24" s="32">
        <v>210032</v>
      </c>
      <c r="AV24" s="32">
        <v>224047</v>
      </c>
      <c r="AW24" s="32">
        <v>233286</v>
      </c>
      <c r="AX24" s="32">
        <v>247502</v>
      </c>
      <c r="AY24" s="32">
        <v>256081</v>
      </c>
      <c r="AZ24" s="32">
        <v>269000</v>
      </c>
      <c r="BA24" s="32">
        <v>276057</v>
      </c>
      <c r="BB24" s="32">
        <v>287020</v>
      </c>
      <c r="BC24" s="32">
        <v>301088</v>
      </c>
      <c r="BD24" s="32">
        <v>308712</v>
      </c>
      <c r="BE24" s="32">
        <v>326151</v>
      </c>
      <c r="BF24" s="32" t="s">
        <v>404</v>
      </c>
      <c r="BG24" s="32" t="s">
        <v>405</v>
      </c>
      <c r="BH24" s="32">
        <v>337608</v>
      </c>
      <c r="BI24" s="32">
        <v>354629</v>
      </c>
      <c r="BJ24" s="32" t="s">
        <v>406</v>
      </c>
      <c r="BK24" s="32">
        <v>376073</v>
      </c>
      <c r="BL24" s="32" t="s">
        <v>407</v>
      </c>
      <c r="BM24" s="32" t="s">
        <v>408</v>
      </c>
      <c r="BN24" s="32">
        <v>404109</v>
      </c>
      <c r="BO24" s="32">
        <v>424808</v>
      </c>
      <c r="BP24" s="32" t="s">
        <v>409</v>
      </c>
      <c r="BQ24" s="32" t="s">
        <v>410</v>
      </c>
      <c r="BR24" s="32">
        <v>438610</v>
      </c>
      <c r="BS24" s="32" t="s">
        <v>411</v>
      </c>
      <c r="BT24" s="32">
        <v>460462</v>
      </c>
      <c r="BU24" s="32">
        <v>481438</v>
      </c>
      <c r="BV24" s="32">
        <v>493919</v>
      </c>
      <c r="BW24" s="32" t="s">
        <v>412</v>
      </c>
      <c r="BX24" s="32" t="s">
        <v>413</v>
      </c>
      <c r="BY24" s="32">
        <v>512736</v>
      </c>
      <c r="BZ24" s="32">
        <v>530113</v>
      </c>
      <c r="CA24" s="32" t="s">
        <v>414</v>
      </c>
      <c r="CB24" s="32" t="s">
        <v>415</v>
      </c>
      <c r="CC24" s="32" t="s">
        <v>416</v>
      </c>
      <c r="CD24" s="115" t="s">
        <v>95</v>
      </c>
      <c r="CE24" s="42" t="s">
        <v>417</v>
      </c>
    </row>
    <row r="25" spans="1:85" hidden="1">
      <c r="A25" s="26"/>
      <c r="B25" s="21"/>
      <c r="C25" s="21"/>
      <c r="D25" s="110" t="s">
        <v>418</v>
      </c>
      <c r="E25" s="32" t="s">
        <v>327</v>
      </c>
      <c r="F25" s="26" t="s">
        <v>328</v>
      </c>
      <c r="G25" s="32" t="s">
        <v>419</v>
      </c>
      <c r="H25" s="32"/>
      <c r="I25" s="32"/>
      <c r="J25" s="121" t="s">
        <v>3158</v>
      </c>
      <c r="K25" s="23">
        <v>1</v>
      </c>
      <c r="L25" s="26" t="s">
        <v>61</v>
      </c>
      <c r="M25" s="33"/>
      <c r="N25" s="33" t="s">
        <v>420</v>
      </c>
      <c r="O25" s="33"/>
      <c r="P25" s="26"/>
      <c r="Q25" s="26"/>
      <c r="R25" s="26"/>
      <c r="S25" s="35"/>
      <c r="T25" s="32"/>
      <c r="U25" s="32"/>
      <c r="V25" s="35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>
        <v>5163</v>
      </c>
      <c r="BU25" s="32">
        <v>13862</v>
      </c>
      <c r="BV25" s="32">
        <v>21670</v>
      </c>
      <c r="BW25" s="32" t="s">
        <v>421</v>
      </c>
      <c r="BX25" s="32" t="s">
        <v>422</v>
      </c>
      <c r="BY25" s="32">
        <v>32756</v>
      </c>
      <c r="BZ25" s="32">
        <v>43072</v>
      </c>
      <c r="CA25" s="32" t="s">
        <v>423</v>
      </c>
      <c r="CB25" s="32" t="s">
        <v>424</v>
      </c>
      <c r="CC25" s="32" t="s">
        <v>425</v>
      </c>
      <c r="CD25" s="115" t="s">
        <v>95</v>
      </c>
      <c r="CE25" s="42" t="s">
        <v>426</v>
      </c>
    </row>
    <row r="26" spans="1:85" hidden="1">
      <c r="A26" s="26"/>
      <c r="B26" s="21"/>
      <c r="C26" s="21"/>
      <c r="D26" s="110" t="s">
        <v>427</v>
      </c>
      <c r="E26" s="32" t="s">
        <v>327</v>
      </c>
      <c r="F26" s="26" t="s">
        <v>328</v>
      </c>
      <c r="G26" s="32" t="s">
        <v>428</v>
      </c>
      <c r="H26" s="32"/>
      <c r="I26" s="32"/>
      <c r="J26" s="121" t="s">
        <v>3158</v>
      </c>
      <c r="K26" s="23">
        <v>1</v>
      </c>
      <c r="L26" s="26" t="s">
        <v>3156</v>
      </c>
      <c r="M26" s="33"/>
      <c r="N26" s="33" t="s">
        <v>429</v>
      </c>
      <c r="O26" s="33"/>
      <c r="P26" s="26"/>
      <c r="Q26" s="26"/>
      <c r="R26" s="26"/>
      <c r="S26" s="35"/>
      <c r="T26" s="32"/>
      <c r="U26" s="32"/>
      <c r="V26" s="35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>
        <v>48317</v>
      </c>
      <c r="BO26" s="32">
        <v>86754</v>
      </c>
      <c r="BP26" s="32"/>
      <c r="BQ26" s="32" t="s">
        <v>430</v>
      </c>
      <c r="BR26" s="32">
        <v>101882</v>
      </c>
      <c r="BS26" s="32" t="s">
        <v>431</v>
      </c>
      <c r="BT26" s="32">
        <v>113259</v>
      </c>
      <c r="BU26" s="32">
        <v>132237</v>
      </c>
      <c r="BV26" s="32">
        <v>149398</v>
      </c>
      <c r="BW26" s="32" t="s">
        <v>432</v>
      </c>
      <c r="BX26" s="32" t="s">
        <v>433</v>
      </c>
      <c r="BY26" s="32">
        <v>165344</v>
      </c>
      <c r="BZ26" s="32">
        <v>174043</v>
      </c>
      <c r="CA26" s="32" t="s">
        <v>434</v>
      </c>
      <c r="CB26" s="32" t="s">
        <v>435</v>
      </c>
      <c r="CC26" s="32" t="s">
        <v>436</v>
      </c>
      <c r="CD26" s="115" t="s">
        <v>95</v>
      </c>
      <c r="CE26" s="42" t="s">
        <v>437</v>
      </c>
    </row>
    <row r="27" spans="1:85">
      <c r="A27" s="26"/>
      <c r="B27" s="21"/>
      <c r="C27" s="21"/>
      <c r="D27" s="110" t="s">
        <v>438</v>
      </c>
      <c r="E27" s="32" t="s">
        <v>439</v>
      </c>
      <c r="F27" s="26" t="s">
        <v>440</v>
      </c>
      <c r="G27" s="32" t="s">
        <v>441</v>
      </c>
      <c r="H27" s="32"/>
      <c r="I27" s="32"/>
      <c r="J27" s="22" t="s">
        <v>3159</v>
      </c>
      <c r="K27" s="23">
        <v>1</v>
      </c>
      <c r="L27" s="26" t="s">
        <v>38</v>
      </c>
      <c r="M27" s="33"/>
      <c r="N27" s="36" t="s">
        <v>442</v>
      </c>
      <c r="O27" s="33"/>
      <c r="P27" s="26"/>
      <c r="Q27" s="26"/>
      <c r="R27" s="26"/>
      <c r="S27" s="35"/>
      <c r="T27" s="32"/>
      <c r="U27" s="32"/>
      <c r="V27" s="35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>
        <v>1286</v>
      </c>
      <c r="BB27" s="32">
        <v>3786</v>
      </c>
      <c r="BC27" s="32">
        <v>3786</v>
      </c>
      <c r="BD27" s="32">
        <v>3814</v>
      </c>
      <c r="BE27" s="32">
        <v>4683</v>
      </c>
      <c r="BF27" s="32" t="s">
        <v>443</v>
      </c>
      <c r="BG27" s="32" t="s">
        <v>444</v>
      </c>
      <c r="BH27" s="32">
        <v>5417</v>
      </c>
      <c r="BI27" s="32">
        <v>6408</v>
      </c>
      <c r="BJ27" s="32" t="s">
        <v>445</v>
      </c>
      <c r="BK27" s="32">
        <v>7513</v>
      </c>
      <c r="BL27" s="32" t="s">
        <v>446</v>
      </c>
      <c r="BM27" s="32" t="s">
        <v>447</v>
      </c>
      <c r="BN27" s="32">
        <v>9324</v>
      </c>
      <c r="BO27" s="32">
        <v>10303</v>
      </c>
      <c r="BP27" s="32" t="s">
        <v>448</v>
      </c>
      <c r="BQ27" s="32" t="s">
        <v>449</v>
      </c>
      <c r="BR27" s="32">
        <v>11705</v>
      </c>
      <c r="BS27" s="32" t="s">
        <v>450</v>
      </c>
      <c r="BT27" s="32">
        <v>12631</v>
      </c>
      <c r="BU27" s="32">
        <v>13646</v>
      </c>
      <c r="BV27" s="32">
        <v>14927</v>
      </c>
      <c r="BW27" s="32" t="s">
        <v>451</v>
      </c>
      <c r="BX27" s="32" t="s">
        <v>452</v>
      </c>
      <c r="BY27" s="32">
        <v>15663</v>
      </c>
      <c r="BZ27" s="32">
        <v>16635</v>
      </c>
      <c r="CA27" s="32" t="s">
        <v>453</v>
      </c>
      <c r="CB27" s="32" t="s">
        <v>454</v>
      </c>
      <c r="CC27" s="32" t="s">
        <v>455</v>
      </c>
      <c r="CD27" s="115" t="s">
        <v>456</v>
      </c>
      <c r="CE27" s="4"/>
    </row>
    <row r="28" spans="1:85" hidden="1">
      <c r="A28" s="26"/>
      <c r="B28" s="21"/>
      <c r="C28" s="21"/>
      <c r="D28" s="110" t="s">
        <v>457</v>
      </c>
      <c r="E28" s="32" t="s">
        <v>439</v>
      </c>
      <c r="F28" s="26" t="s">
        <v>440</v>
      </c>
      <c r="G28" s="32" t="s">
        <v>458</v>
      </c>
      <c r="H28" s="32"/>
      <c r="I28" s="32"/>
      <c r="J28" s="121" t="s">
        <v>3158</v>
      </c>
      <c r="K28" s="23">
        <v>1</v>
      </c>
      <c r="L28" s="26" t="s">
        <v>61</v>
      </c>
      <c r="M28" s="33"/>
      <c r="N28" s="33" t="s">
        <v>459</v>
      </c>
      <c r="O28" s="33"/>
      <c r="P28" s="26"/>
      <c r="Q28" s="26"/>
      <c r="R28" s="26"/>
      <c r="S28" s="35"/>
      <c r="T28" s="32"/>
      <c r="U28" s="32"/>
      <c r="V28" s="35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>
        <v>116061</v>
      </c>
      <c r="BV28" s="32">
        <v>116089</v>
      </c>
      <c r="BW28" s="32" t="s">
        <v>460</v>
      </c>
      <c r="BX28" s="32"/>
      <c r="BY28" s="32">
        <v>116117</v>
      </c>
      <c r="BZ28" s="32">
        <v>116145</v>
      </c>
      <c r="CA28" s="32" t="s">
        <v>461</v>
      </c>
      <c r="CB28" s="32" t="s">
        <v>462</v>
      </c>
      <c r="CC28" s="32" t="s">
        <v>463</v>
      </c>
      <c r="CD28" s="115" t="s">
        <v>53</v>
      </c>
      <c r="CE28" s="4" t="s">
        <v>464</v>
      </c>
    </row>
    <row r="29" spans="1:85">
      <c r="A29" s="19"/>
      <c r="B29" s="20"/>
      <c r="C29" s="20"/>
      <c r="D29" s="110" t="s">
        <v>465</v>
      </c>
      <c r="E29" s="22" t="s">
        <v>466</v>
      </c>
      <c r="F29" s="23" t="s">
        <v>467</v>
      </c>
      <c r="G29" s="22" t="s">
        <v>468</v>
      </c>
      <c r="H29" s="22"/>
      <c r="I29" s="22"/>
      <c r="J29" s="22" t="s">
        <v>3159</v>
      </c>
      <c r="K29" s="23">
        <v>1</v>
      </c>
      <c r="L29" s="26" t="s">
        <v>38</v>
      </c>
      <c r="M29" s="24"/>
      <c r="N29" s="27" t="s">
        <v>469</v>
      </c>
      <c r="O29" s="40"/>
      <c r="P29" s="19"/>
      <c r="Q29" s="19"/>
      <c r="R29" s="19"/>
      <c r="S29" s="41"/>
      <c r="T29" s="32"/>
      <c r="U29" s="32"/>
      <c r="V29" s="35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>
        <v>664</v>
      </c>
      <c r="BI29" s="32">
        <v>2150</v>
      </c>
      <c r="BJ29" s="32" t="s">
        <v>470</v>
      </c>
      <c r="BK29" s="32">
        <v>2914</v>
      </c>
      <c r="BL29" s="32" t="s">
        <v>471</v>
      </c>
      <c r="BM29" s="32" t="s">
        <v>472</v>
      </c>
      <c r="BN29" s="32">
        <v>4140</v>
      </c>
      <c r="BO29" s="32">
        <v>5145</v>
      </c>
      <c r="BP29" s="32" t="s">
        <v>473</v>
      </c>
      <c r="BQ29" s="32" t="s">
        <v>474</v>
      </c>
      <c r="BR29" s="32">
        <v>5971</v>
      </c>
      <c r="BS29" s="32" t="s">
        <v>475</v>
      </c>
      <c r="BT29" s="32">
        <v>9198</v>
      </c>
      <c r="BU29" s="32">
        <v>10282</v>
      </c>
      <c r="BV29" s="32">
        <v>11317</v>
      </c>
      <c r="BW29" s="32" t="s">
        <v>476</v>
      </c>
      <c r="BX29" s="32" t="s">
        <v>477</v>
      </c>
      <c r="BY29" s="32">
        <v>13080</v>
      </c>
      <c r="BZ29" s="32">
        <v>14515</v>
      </c>
      <c r="CA29" s="32" t="s">
        <v>478</v>
      </c>
      <c r="CB29" s="32" t="s">
        <v>479</v>
      </c>
      <c r="CC29" s="32" t="s">
        <v>480</v>
      </c>
      <c r="CD29" s="115" t="s">
        <v>53</v>
      </c>
      <c r="CE29" s="39"/>
    </row>
    <row r="30" spans="1:85" hidden="1">
      <c r="A30" s="19"/>
      <c r="B30" s="20"/>
      <c r="C30" s="20"/>
      <c r="D30" s="110" t="s">
        <v>481</v>
      </c>
      <c r="E30" s="22" t="s">
        <v>482</v>
      </c>
      <c r="F30" s="23" t="s">
        <v>483</v>
      </c>
      <c r="G30" s="22" t="s">
        <v>484</v>
      </c>
      <c r="H30" s="22"/>
      <c r="I30" s="22"/>
      <c r="J30" s="121" t="s">
        <v>3158</v>
      </c>
      <c r="K30" s="23">
        <v>1</v>
      </c>
      <c r="L30" s="26" t="s">
        <v>3156</v>
      </c>
      <c r="M30" s="24"/>
      <c r="N30" s="24" t="s">
        <v>485</v>
      </c>
      <c r="O30" s="40"/>
      <c r="P30" s="19"/>
      <c r="Q30" s="19"/>
      <c r="R30" s="19"/>
      <c r="S30" s="45"/>
      <c r="T30" s="32"/>
      <c r="U30" s="32"/>
      <c r="V30" s="35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>
        <v>163561</v>
      </c>
      <c r="AL30" s="32">
        <v>167511</v>
      </c>
      <c r="AM30" s="32">
        <v>169944</v>
      </c>
      <c r="AN30" s="32">
        <v>172141</v>
      </c>
      <c r="AO30" s="32">
        <v>175056</v>
      </c>
      <c r="AP30" s="32">
        <v>177398</v>
      </c>
      <c r="AQ30" s="32">
        <v>180392</v>
      </c>
      <c r="AR30" s="32">
        <v>182537</v>
      </c>
      <c r="AS30" s="32">
        <v>186122</v>
      </c>
      <c r="AT30" s="32">
        <v>188493</v>
      </c>
      <c r="AU30" s="32">
        <v>191697</v>
      </c>
      <c r="AV30" s="32">
        <v>194931</v>
      </c>
      <c r="AW30" s="32">
        <v>196438</v>
      </c>
      <c r="AX30" s="32">
        <v>198758</v>
      </c>
      <c r="AY30" s="32">
        <v>202237</v>
      </c>
      <c r="AZ30" s="32">
        <v>203845</v>
      </c>
      <c r="BA30" s="32">
        <v>206432</v>
      </c>
      <c r="BB30" s="32">
        <v>207632</v>
      </c>
      <c r="BC30" s="32">
        <v>211996</v>
      </c>
      <c r="BD30" s="32">
        <v>211996</v>
      </c>
      <c r="BE30" s="32">
        <v>215370</v>
      </c>
      <c r="BF30" s="32" t="s">
        <v>486</v>
      </c>
      <c r="BG30" s="32" t="s">
        <v>487</v>
      </c>
      <c r="BH30" s="32">
        <v>215370</v>
      </c>
      <c r="BI30" s="32">
        <v>217620</v>
      </c>
      <c r="BJ30" s="32" t="s">
        <v>488</v>
      </c>
      <c r="BK30" s="32">
        <v>222845</v>
      </c>
      <c r="BL30" s="32" t="s">
        <v>489</v>
      </c>
      <c r="BM30" s="32" t="s">
        <v>490</v>
      </c>
      <c r="BN30" s="32">
        <v>225059</v>
      </c>
      <c r="BO30" s="32">
        <v>227328</v>
      </c>
      <c r="BP30" s="32" t="s">
        <v>491</v>
      </c>
      <c r="BQ30" s="32" t="s">
        <v>492</v>
      </c>
      <c r="BR30" s="32">
        <v>230049</v>
      </c>
      <c r="BS30" s="32" t="s">
        <v>493</v>
      </c>
      <c r="BT30" s="32">
        <v>231325</v>
      </c>
      <c r="BU30" s="32">
        <v>234016</v>
      </c>
      <c r="BV30" s="32">
        <v>235951</v>
      </c>
      <c r="BW30" s="32" t="s">
        <v>494</v>
      </c>
      <c r="BX30" s="32" t="s">
        <v>495</v>
      </c>
      <c r="BY30" s="32">
        <v>237977</v>
      </c>
      <c r="BZ30" s="32">
        <v>240540</v>
      </c>
      <c r="CA30" s="32" t="s">
        <v>496</v>
      </c>
      <c r="CB30" s="32" t="s">
        <v>497</v>
      </c>
      <c r="CC30" s="32" t="s">
        <v>498</v>
      </c>
      <c r="CD30" s="115" t="s">
        <v>95</v>
      </c>
      <c r="CE30" s="4" t="s">
        <v>499</v>
      </c>
    </row>
    <row r="31" spans="1:85" hidden="1">
      <c r="A31" s="26"/>
      <c r="B31" s="21"/>
      <c r="C31" s="21"/>
      <c r="D31" s="110" t="s">
        <v>500</v>
      </c>
      <c r="E31" s="32" t="s">
        <v>501</v>
      </c>
      <c r="F31" s="26" t="s">
        <v>502</v>
      </c>
      <c r="G31" s="32" t="s">
        <v>503</v>
      </c>
      <c r="H31" s="32"/>
      <c r="I31" s="32"/>
      <c r="J31" s="22" t="s">
        <v>3158</v>
      </c>
      <c r="K31" s="23">
        <v>1</v>
      </c>
      <c r="L31" s="26" t="s">
        <v>61</v>
      </c>
      <c r="M31" s="33"/>
      <c r="N31" s="33" t="s">
        <v>504</v>
      </c>
      <c r="O31" s="33"/>
      <c r="P31" s="26"/>
      <c r="Q31" s="26"/>
      <c r="R31" s="26"/>
      <c r="S31" s="35"/>
      <c r="T31" s="32"/>
      <c r="U31" s="32"/>
      <c r="V31" s="35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>
        <v>723</v>
      </c>
      <c r="AS31" s="32">
        <v>1654</v>
      </c>
      <c r="AT31" s="32">
        <v>3689</v>
      </c>
      <c r="AU31" s="32">
        <v>4859</v>
      </c>
      <c r="AV31" s="32">
        <v>5528</v>
      </c>
      <c r="AW31" s="32">
        <v>6224</v>
      </c>
      <c r="AX31" s="32">
        <v>7137</v>
      </c>
      <c r="AY31" s="32">
        <v>7715</v>
      </c>
      <c r="AZ31" s="32">
        <v>8238</v>
      </c>
      <c r="BA31" s="32">
        <v>8238</v>
      </c>
      <c r="BB31" s="32">
        <v>9011</v>
      </c>
      <c r="BC31" s="32">
        <v>10689</v>
      </c>
      <c r="BD31" s="32">
        <v>11510</v>
      </c>
      <c r="BE31" s="32">
        <v>12362</v>
      </c>
      <c r="BF31" s="32" t="s">
        <v>505</v>
      </c>
      <c r="BG31" s="32" t="s">
        <v>506</v>
      </c>
      <c r="BH31" s="32">
        <v>13501</v>
      </c>
      <c r="BI31" s="32">
        <v>14403</v>
      </c>
      <c r="BJ31" s="32" t="s">
        <v>507</v>
      </c>
      <c r="BK31" s="32">
        <v>15484</v>
      </c>
      <c r="BL31" s="32" t="s">
        <v>508</v>
      </c>
      <c r="BM31" s="32" t="s">
        <v>509</v>
      </c>
      <c r="BN31" s="32">
        <v>16318</v>
      </c>
      <c r="BO31" s="32">
        <v>17977</v>
      </c>
      <c r="BP31" s="32" t="s">
        <v>510</v>
      </c>
      <c r="BQ31" s="32" t="s">
        <v>511</v>
      </c>
      <c r="BR31" s="32">
        <v>19412</v>
      </c>
      <c r="BS31" s="32" t="s">
        <v>512</v>
      </c>
      <c r="BT31" s="32">
        <v>20321</v>
      </c>
      <c r="BU31" s="32">
        <v>21298</v>
      </c>
      <c r="BV31" s="32">
        <v>22222</v>
      </c>
      <c r="BW31" s="32" t="s">
        <v>513</v>
      </c>
      <c r="BX31" s="32" t="s">
        <v>514</v>
      </c>
      <c r="BY31" s="32">
        <v>22839</v>
      </c>
      <c r="BZ31" s="32">
        <v>23565</v>
      </c>
      <c r="CA31" s="32" t="s">
        <v>515</v>
      </c>
      <c r="CB31" s="32" t="s">
        <v>516</v>
      </c>
      <c r="CC31" s="32" t="s">
        <v>517</v>
      </c>
      <c r="CD31" s="115" t="s">
        <v>53</v>
      </c>
      <c r="CE31" s="4"/>
    </row>
    <row r="32" spans="1:85" hidden="1">
      <c r="A32" s="26"/>
      <c r="B32" s="21"/>
      <c r="C32" s="21"/>
      <c r="D32" s="110" t="s">
        <v>518</v>
      </c>
      <c r="E32" s="32" t="s">
        <v>519</v>
      </c>
      <c r="F32" s="26" t="s">
        <v>520</v>
      </c>
      <c r="G32" s="32" t="s">
        <v>521</v>
      </c>
      <c r="H32" s="32"/>
      <c r="I32" s="32"/>
      <c r="J32" s="26" t="s">
        <v>2605</v>
      </c>
      <c r="K32" s="23">
        <v>1</v>
      </c>
      <c r="L32" s="26" t="s">
        <v>3167</v>
      </c>
      <c r="M32" s="33"/>
      <c r="N32" s="33" t="s">
        <v>522</v>
      </c>
      <c r="O32" s="33"/>
      <c r="P32" s="26"/>
      <c r="Q32" s="26"/>
      <c r="R32" s="26"/>
      <c r="S32" s="35"/>
      <c r="T32" s="32"/>
      <c r="U32" s="32"/>
      <c r="V32" s="35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>
        <v>2517</v>
      </c>
      <c r="AT32" s="32">
        <v>4253</v>
      </c>
      <c r="AU32" s="32">
        <v>5741</v>
      </c>
      <c r="AV32" s="32">
        <v>5741</v>
      </c>
      <c r="AW32" s="32">
        <v>7109</v>
      </c>
      <c r="AX32" s="32">
        <v>8060</v>
      </c>
      <c r="AY32" s="46" t="s">
        <v>523</v>
      </c>
      <c r="AZ32" s="37">
        <v>10243</v>
      </c>
      <c r="BA32" s="37">
        <v>10243</v>
      </c>
      <c r="BB32" s="37">
        <v>11243</v>
      </c>
      <c r="BC32" s="37">
        <v>14277</v>
      </c>
      <c r="BD32" s="37">
        <v>14996</v>
      </c>
      <c r="BE32" s="37">
        <v>16067</v>
      </c>
      <c r="BF32" s="37" t="s">
        <v>524</v>
      </c>
      <c r="BG32" s="37" t="s">
        <v>525</v>
      </c>
      <c r="BH32" s="37">
        <v>16924</v>
      </c>
      <c r="BI32" s="37">
        <v>17786</v>
      </c>
      <c r="BJ32" s="37" t="s">
        <v>526</v>
      </c>
      <c r="BK32" s="37">
        <v>19148</v>
      </c>
      <c r="BL32" s="37" t="s">
        <v>527</v>
      </c>
      <c r="BM32" s="37" t="s">
        <v>528</v>
      </c>
      <c r="BN32" s="37">
        <v>19723</v>
      </c>
      <c r="BO32" s="37">
        <v>20717</v>
      </c>
      <c r="BP32" s="37" t="s">
        <v>529</v>
      </c>
      <c r="BQ32" s="37" t="s">
        <v>530</v>
      </c>
      <c r="BR32" s="37">
        <v>22445</v>
      </c>
      <c r="BS32" s="37" t="s">
        <v>531</v>
      </c>
      <c r="BT32" s="37">
        <v>23572</v>
      </c>
      <c r="BU32" s="37">
        <v>25143</v>
      </c>
      <c r="BV32" s="37">
        <v>26296</v>
      </c>
      <c r="BW32" s="37" t="s">
        <v>532</v>
      </c>
      <c r="BX32" s="37" t="s">
        <v>533</v>
      </c>
      <c r="BY32" s="37">
        <v>27396</v>
      </c>
      <c r="BZ32" s="37">
        <v>28398</v>
      </c>
      <c r="CA32" s="37" t="s">
        <v>534</v>
      </c>
      <c r="CB32" s="37" t="s">
        <v>535</v>
      </c>
      <c r="CC32" s="37" t="s">
        <v>536</v>
      </c>
      <c r="CD32" s="115" t="s">
        <v>53</v>
      </c>
      <c r="CE32" s="4" t="s">
        <v>537</v>
      </c>
    </row>
    <row r="33" spans="1:83" hidden="1">
      <c r="A33" s="26"/>
      <c r="B33" s="21"/>
      <c r="C33" s="21"/>
      <c r="D33" s="110" t="s">
        <v>538</v>
      </c>
      <c r="E33" s="32" t="s">
        <v>539</v>
      </c>
      <c r="F33" s="26" t="s">
        <v>540</v>
      </c>
      <c r="G33" s="32" t="s">
        <v>541</v>
      </c>
      <c r="H33" s="32"/>
      <c r="I33" s="32"/>
      <c r="J33" s="121" t="s">
        <v>3158</v>
      </c>
      <c r="K33" s="23">
        <v>1</v>
      </c>
      <c r="L33" s="26" t="s">
        <v>61</v>
      </c>
      <c r="M33" s="33"/>
      <c r="N33" s="33" t="s">
        <v>542</v>
      </c>
      <c r="O33" s="33"/>
      <c r="P33" s="26"/>
      <c r="Q33" s="26"/>
      <c r="R33" s="26"/>
      <c r="S33" s="47"/>
      <c r="T33" s="32"/>
      <c r="U33" s="32"/>
      <c r="V33" s="35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>
        <v>179</v>
      </c>
      <c r="BD33" s="32">
        <v>1737</v>
      </c>
      <c r="BE33" s="32">
        <v>3058</v>
      </c>
      <c r="BF33" s="32" t="s">
        <v>543</v>
      </c>
      <c r="BG33" s="32" t="s">
        <v>544</v>
      </c>
      <c r="BH33" s="32">
        <v>6075</v>
      </c>
      <c r="BI33" s="32">
        <v>8572</v>
      </c>
      <c r="BJ33" s="32" t="s">
        <v>545</v>
      </c>
      <c r="BK33" s="32">
        <v>10194</v>
      </c>
      <c r="BL33" s="32" t="s">
        <v>546</v>
      </c>
      <c r="BM33" s="32" t="s">
        <v>547</v>
      </c>
      <c r="BN33" s="32">
        <v>12055</v>
      </c>
      <c r="BO33" s="32">
        <v>13677</v>
      </c>
      <c r="BP33" s="32" t="s">
        <v>548</v>
      </c>
      <c r="BQ33" s="32" t="s">
        <v>549</v>
      </c>
      <c r="BR33" s="32">
        <v>15189</v>
      </c>
      <c r="BS33" s="32" t="s">
        <v>550</v>
      </c>
      <c r="BT33" s="32">
        <v>16905</v>
      </c>
      <c r="BU33" s="32">
        <v>18775</v>
      </c>
      <c r="BV33" s="32">
        <v>19889</v>
      </c>
      <c r="BW33" s="32" t="s">
        <v>551</v>
      </c>
      <c r="BX33" s="32" t="s">
        <v>552</v>
      </c>
      <c r="BY33" s="32">
        <v>21759</v>
      </c>
      <c r="BZ33" s="32">
        <v>22704</v>
      </c>
      <c r="CA33" s="32" t="s">
        <v>553</v>
      </c>
      <c r="CB33" s="32" t="s">
        <v>554</v>
      </c>
      <c r="CC33" s="32" t="s">
        <v>555</v>
      </c>
      <c r="CD33" s="115" t="s">
        <v>556</v>
      </c>
      <c r="CE33" s="48" t="s">
        <v>557</v>
      </c>
    </row>
    <row r="34" spans="1:83" hidden="1">
      <c r="A34" s="26"/>
      <c r="B34" s="21"/>
      <c r="C34" s="21"/>
      <c r="D34" s="110" t="s">
        <v>558</v>
      </c>
      <c r="E34" s="32" t="s">
        <v>559</v>
      </c>
      <c r="F34" s="26" t="s">
        <v>540</v>
      </c>
      <c r="G34" s="32" t="s">
        <v>560</v>
      </c>
      <c r="H34" s="32"/>
      <c r="I34" s="32"/>
      <c r="J34" s="121" t="s">
        <v>3158</v>
      </c>
      <c r="K34" s="23">
        <v>1</v>
      </c>
      <c r="L34" s="26" t="s">
        <v>61</v>
      </c>
      <c r="M34" s="33"/>
      <c r="N34" s="33" t="s">
        <v>561</v>
      </c>
      <c r="O34" s="33"/>
      <c r="P34" s="26"/>
      <c r="Q34" s="26"/>
      <c r="R34" s="26"/>
      <c r="S34" s="35"/>
      <c r="T34" s="32"/>
      <c r="U34" s="32"/>
      <c r="V34" s="35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>
        <v>27560</v>
      </c>
      <c r="BD34" s="32">
        <v>33148</v>
      </c>
      <c r="BE34" s="32">
        <v>37985</v>
      </c>
      <c r="BF34" s="32" t="s">
        <v>562</v>
      </c>
      <c r="BG34" s="32" t="s">
        <v>563</v>
      </c>
      <c r="BH34" s="32">
        <v>41512</v>
      </c>
      <c r="BI34" s="32">
        <v>47917</v>
      </c>
      <c r="BJ34" s="32" t="s">
        <v>564</v>
      </c>
      <c r="BK34" s="32">
        <v>50441</v>
      </c>
      <c r="BL34" s="32" t="s">
        <v>565</v>
      </c>
      <c r="BM34" s="32" t="s">
        <v>566</v>
      </c>
      <c r="BN34" s="32">
        <v>54044</v>
      </c>
      <c r="BO34" s="32">
        <v>58728</v>
      </c>
      <c r="BP34" s="32" t="s">
        <v>567</v>
      </c>
      <c r="BQ34" s="32" t="s">
        <v>568</v>
      </c>
      <c r="BR34" s="32">
        <v>62153</v>
      </c>
      <c r="BS34" s="32" t="s">
        <v>569</v>
      </c>
      <c r="BT34" s="32">
        <v>64116</v>
      </c>
      <c r="BU34" s="32">
        <v>68415</v>
      </c>
      <c r="BV34" s="32">
        <v>70737</v>
      </c>
      <c r="BW34" s="32" t="s">
        <v>570</v>
      </c>
      <c r="BX34" s="32" t="s">
        <v>571</v>
      </c>
      <c r="BY34" s="32">
        <v>73297</v>
      </c>
      <c r="BZ34" s="32">
        <v>76642</v>
      </c>
      <c r="CA34" s="32" t="s">
        <v>572</v>
      </c>
      <c r="CB34" s="32" t="s">
        <v>573</v>
      </c>
      <c r="CC34" s="32" t="s">
        <v>574</v>
      </c>
      <c r="CD34" s="115" t="s">
        <v>112</v>
      </c>
      <c r="CE34" s="4" t="s">
        <v>575</v>
      </c>
    </row>
    <row r="35" spans="1:83" hidden="1">
      <c r="A35" s="26">
        <v>95</v>
      </c>
      <c r="B35" s="21" t="s">
        <v>576</v>
      </c>
      <c r="C35" s="21"/>
      <c r="D35" s="110" t="s">
        <v>577</v>
      </c>
      <c r="E35" s="32" t="s">
        <v>539</v>
      </c>
      <c r="F35" s="26" t="s">
        <v>540</v>
      </c>
      <c r="G35" s="32" t="s">
        <v>578</v>
      </c>
      <c r="H35" s="32" t="s">
        <v>579</v>
      </c>
      <c r="I35" s="32"/>
      <c r="J35" s="121" t="s">
        <v>3158</v>
      </c>
      <c r="K35" s="23">
        <v>1</v>
      </c>
      <c r="L35" s="26" t="s">
        <v>199</v>
      </c>
      <c r="M35" s="33"/>
      <c r="N35" s="33" t="s">
        <v>580</v>
      </c>
      <c r="O35" s="33"/>
      <c r="P35" s="26">
        <v>3781</v>
      </c>
      <c r="Q35" s="26">
        <v>5859</v>
      </c>
      <c r="R35" s="26">
        <v>7938</v>
      </c>
      <c r="S35" s="35">
        <v>8922</v>
      </c>
      <c r="T35" s="32">
        <v>10143</v>
      </c>
      <c r="U35" s="32">
        <v>12069</v>
      </c>
      <c r="V35" s="35">
        <v>13636</v>
      </c>
      <c r="W35" s="32">
        <v>15640</v>
      </c>
      <c r="X35" s="32">
        <v>17142</v>
      </c>
      <c r="Y35" s="32">
        <v>18972</v>
      </c>
      <c r="Z35" s="32">
        <v>20005</v>
      </c>
      <c r="AA35" s="32">
        <v>21876</v>
      </c>
      <c r="AB35" s="32">
        <v>23096</v>
      </c>
      <c r="AC35" s="32">
        <v>24495</v>
      </c>
      <c r="AD35" s="32">
        <v>26432</v>
      </c>
      <c r="AE35" s="32">
        <v>27618</v>
      </c>
      <c r="AF35" s="32">
        <v>28608</v>
      </c>
      <c r="AG35" s="32">
        <v>30273</v>
      </c>
      <c r="AH35" s="32">
        <v>32485</v>
      </c>
      <c r="AI35" s="32">
        <v>34081</v>
      </c>
      <c r="AJ35" s="32">
        <v>35840</v>
      </c>
      <c r="AK35" s="32">
        <v>36898</v>
      </c>
      <c r="AL35" s="32">
        <v>38357</v>
      </c>
      <c r="AM35" s="32">
        <v>39164</v>
      </c>
      <c r="AN35" s="32">
        <v>39742</v>
      </c>
      <c r="AO35" s="32">
        <v>40214</v>
      </c>
      <c r="AP35" s="32">
        <v>41209</v>
      </c>
      <c r="AQ35" s="32">
        <v>41653</v>
      </c>
      <c r="AR35" s="32">
        <v>41811</v>
      </c>
      <c r="AS35" s="32">
        <v>41935</v>
      </c>
      <c r="AT35" s="32">
        <v>41970</v>
      </c>
      <c r="AU35" s="32">
        <v>41982</v>
      </c>
      <c r="AV35" s="32">
        <v>41986</v>
      </c>
      <c r="AW35" s="32">
        <v>41989</v>
      </c>
      <c r="AX35" s="32">
        <v>42332</v>
      </c>
      <c r="AY35" s="32">
        <v>42588</v>
      </c>
      <c r="AZ35" s="32">
        <v>42850</v>
      </c>
      <c r="BA35" s="32">
        <v>42990</v>
      </c>
      <c r="BB35" s="32">
        <v>43584</v>
      </c>
      <c r="BC35" s="32">
        <v>43759</v>
      </c>
      <c r="BD35" s="32">
        <v>43927</v>
      </c>
      <c r="BE35" s="32">
        <v>43968</v>
      </c>
      <c r="BF35" s="32" t="s">
        <v>581</v>
      </c>
      <c r="BG35" s="32" t="s">
        <v>582</v>
      </c>
      <c r="BH35" s="32">
        <v>44128</v>
      </c>
      <c r="BI35" s="32">
        <v>44410</v>
      </c>
      <c r="BJ35" s="32" t="s">
        <v>583</v>
      </c>
      <c r="BK35" s="32">
        <v>44516</v>
      </c>
      <c r="BL35" s="32" t="s">
        <v>584</v>
      </c>
      <c r="BM35" s="32" t="s">
        <v>585</v>
      </c>
      <c r="BN35" s="32">
        <v>44549</v>
      </c>
      <c r="BO35" s="32">
        <v>44756</v>
      </c>
      <c r="BP35" s="32" t="s">
        <v>586</v>
      </c>
      <c r="BQ35" s="32" t="s">
        <v>587</v>
      </c>
      <c r="BR35" s="32">
        <v>44844</v>
      </c>
      <c r="BS35" s="32" t="s">
        <v>588</v>
      </c>
      <c r="BT35" s="32">
        <v>44929</v>
      </c>
      <c r="BU35" s="32">
        <v>44975</v>
      </c>
      <c r="BV35" s="32">
        <v>45053</v>
      </c>
      <c r="BW35" s="32" t="s">
        <v>589</v>
      </c>
      <c r="BX35" s="32" t="s">
        <v>590</v>
      </c>
      <c r="BY35" s="32">
        <v>45181</v>
      </c>
      <c r="BZ35" s="32">
        <v>45214</v>
      </c>
      <c r="CA35" s="32" t="s">
        <v>591</v>
      </c>
      <c r="CB35" s="32" t="s">
        <v>592</v>
      </c>
      <c r="CC35" s="32" t="s">
        <v>593</v>
      </c>
      <c r="CD35" s="115" t="s">
        <v>594</v>
      </c>
      <c r="CE35" s="4"/>
    </row>
    <row r="36" spans="1:83" s="57" customFormat="1" hidden="1">
      <c r="A36" s="23"/>
      <c r="B36" s="56"/>
      <c r="C36" s="56"/>
      <c r="D36" s="110" t="s">
        <v>603</v>
      </c>
      <c r="E36" s="32" t="s">
        <v>559</v>
      </c>
      <c r="F36" s="26" t="s">
        <v>540</v>
      </c>
      <c r="G36" s="32" t="s">
        <v>604</v>
      </c>
      <c r="H36" s="22"/>
      <c r="I36" s="23"/>
      <c r="J36" s="121" t="s">
        <v>3158</v>
      </c>
      <c r="K36" s="23">
        <v>1</v>
      </c>
      <c r="L36" s="26" t="s">
        <v>61</v>
      </c>
      <c r="M36" s="24"/>
      <c r="N36" s="24" t="s">
        <v>605</v>
      </c>
      <c r="O36" s="24"/>
      <c r="P36" s="23"/>
      <c r="Q36" s="23"/>
      <c r="R36" s="23"/>
      <c r="S36" s="25"/>
      <c r="T36" s="22"/>
      <c r="U36" s="22"/>
      <c r="V36" s="25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>
        <v>35940</v>
      </c>
      <c r="AZ36" s="22">
        <v>41807</v>
      </c>
      <c r="BA36" s="22">
        <v>46906</v>
      </c>
      <c r="BB36" s="22">
        <v>51845</v>
      </c>
      <c r="BC36" s="22">
        <v>56570</v>
      </c>
      <c r="BD36" s="22">
        <v>60238</v>
      </c>
      <c r="BE36" s="22">
        <v>63767</v>
      </c>
      <c r="BF36" s="22" t="s">
        <v>606</v>
      </c>
      <c r="BG36" s="22" t="s">
        <v>607</v>
      </c>
      <c r="BH36" s="22">
        <v>67483</v>
      </c>
      <c r="BI36" s="22">
        <v>71882</v>
      </c>
      <c r="BJ36" s="22" t="s">
        <v>608</v>
      </c>
      <c r="BK36" s="22">
        <v>74738</v>
      </c>
      <c r="BL36" s="22" t="s">
        <v>609</v>
      </c>
      <c r="BM36" s="22" t="s">
        <v>610</v>
      </c>
      <c r="BN36" s="22">
        <v>79238</v>
      </c>
      <c r="BO36" s="22">
        <v>83718</v>
      </c>
      <c r="BP36" s="22" t="s">
        <v>611</v>
      </c>
      <c r="BQ36" s="22" t="s">
        <v>612</v>
      </c>
      <c r="BR36" s="22">
        <v>87189</v>
      </c>
      <c r="BS36" s="22" t="s">
        <v>613</v>
      </c>
      <c r="BT36" s="22">
        <v>90351</v>
      </c>
      <c r="BU36" s="22">
        <v>44119</v>
      </c>
      <c r="BV36" s="22">
        <v>47401</v>
      </c>
      <c r="BW36" s="22" t="s">
        <v>614</v>
      </c>
      <c r="BX36" s="22" t="s">
        <v>615</v>
      </c>
      <c r="BY36" s="22">
        <v>51038</v>
      </c>
      <c r="BZ36" s="22">
        <v>53676</v>
      </c>
      <c r="CA36" s="22" t="s">
        <v>616</v>
      </c>
      <c r="CB36" s="22" t="s">
        <v>617</v>
      </c>
      <c r="CC36" s="22" t="s">
        <v>618</v>
      </c>
      <c r="CD36" s="114" t="s">
        <v>619</v>
      </c>
      <c r="CE36" s="39" t="s">
        <v>620</v>
      </c>
    </row>
    <row r="37" spans="1:83">
      <c r="A37" s="26"/>
      <c r="B37" s="21"/>
      <c r="C37" s="21"/>
      <c r="D37" s="110" t="s">
        <v>621</v>
      </c>
      <c r="E37" s="32" t="s">
        <v>596</v>
      </c>
      <c r="F37" s="26" t="s">
        <v>540</v>
      </c>
      <c r="G37" s="32" t="s">
        <v>622</v>
      </c>
      <c r="H37" s="32"/>
      <c r="I37" s="26"/>
      <c r="J37" s="121" t="s">
        <v>3159</v>
      </c>
      <c r="K37" s="23">
        <v>1</v>
      </c>
      <c r="L37" s="26" t="s">
        <v>38</v>
      </c>
      <c r="M37" s="33"/>
      <c r="N37" s="36" t="s">
        <v>623</v>
      </c>
      <c r="O37" s="33"/>
      <c r="P37" s="26"/>
      <c r="Q37" s="26"/>
      <c r="R37" s="26"/>
      <c r="S37" s="35"/>
      <c r="T37" s="32"/>
      <c r="U37" s="32"/>
      <c r="V37" s="35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>
        <v>2427</v>
      </c>
      <c r="BB37" s="32">
        <v>5548</v>
      </c>
      <c r="BC37" s="32">
        <v>8106</v>
      </c>
      <c r="BD37" s="32">
        <v>8971</v>
      </c>
      <c r="BE37" s="32">
        <v>9901</v>
      </c>
      <c r="BF37" s="32" t="s">
        <v>624</v>
      </c>
      <c r="BG37" s="32" t="s">
        <v>625</v>
      </c>
      <c r="BH37" s="32">
        <v>11193</v>
      </c>
      <c r="BI37" s="32">
        <v>13395</v>
      </c>
      <c r="BJ37" s="32" t="s">
        <v>626</v>
      </c>
      <c r="BK37" s="32">
        <v>15015</v>
      </c>
      <c r="BL37" s="32" t="s">
        <v>627</v>
      </c>
      <c r="BM37" s="32" t="s">
        <v>628</v>
      </c>
      <c r="BN37" s="32">
        <v>15980</v>
      </c>
      <c r="BO37" s="32">
        <v>17370</v>
      </c>
      <c r="BP37" s="32" t="s">
        <v>629</v>
      </c>
      <c r="BQ37" s="32" t="s">
        <v>630</v>
      </c>
      <c r="BR37" s="32">
        <v>18075</v>
      </c>
      <c r="BS37" s="32" t="s">
        <v>631</v>
      </c>
      <c r="BT37" s="32">
        <v>18812</v>
      </c>
      <c r="BU37" s="32">
        <v>20067</v>
      </c>
      <c r="BV37" s="32">
        <v>20492</v>
      </c>
      <c r="BW37" s="32" t="s">
        <v>632</v>
      </c>
      <c r="BX37" s="32" t="s">
        <v>633</v>
      </c>
      <c r="BY37" s="32">
        <v>21488</v>
      </c>
      <c r="BZ37" s="32">
        <v>22264</v>
      </c>
      <c r="CA37" s="32" t="s">
        <v>634</v>
      </c>
      <c r="CB37" s="32" t="s">
        <v>635</v>
      </c>
      <c r="CC37" s="32" t="s">
        <v>636</v>
      </c>
      <c r="CD37" s="115" t="s">
        <v>556</v>
      </c>
      <c r="CE37" s="4"/>
    </row>
    <row r="38" spans="1:83" s="57" customFormat="1" hidden="1">
      <c r="A38" s="23"/>
      <c r="B38" s="56"/>
      <c r="C38" s="56"/>
      <c r="D38" s="110" t="s">
        <v>637</v>
      </c>
      <c r="E38" s="22" t="s">
        <v>559</v>
      </c>
      <c r="F38" s="23" t="s">
        <v>540</v>
      </c>
      <c r="G38" s="22" t="s">
        <v>638</v>
      </c>
      <c r="H38" s="22"/>
      <c r="I38" s="22"/>
      <c r="J38" s="121" t="s">
        <v>3158</v>
      </c>
      <c r="K38" s="23">
        <v>1</v>
      </c>
      <c r="L38" s="26" t="s">
        <v>61</v>
      </c>
      <c r="M38" s="24"/>
      <c r="N38" s="24" t="s">
        <v>639</v>
      </c>
      <c r="O38" s="24"/>
      <c r="P38" s="23"/>
      <c r="Q38" s="23"/>
      <c r="R38" s="23"/>
      <c r="S38" s="25"/>
      <c r="T38" s="22"/>
      <c r="U38" s="22"/>
      <c r="V38" s="25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>
        <v>20545</v>
      </c>
      <c r="AV38" s="22">
        <v>22506</v>
      </c>
      <c r="AW38" s="22">
        <v>24279</v>
      </c>
      <c r="AX38" s="22">
        <v>27701</v>
      </c>
      <c r="AY38" s="22">
        <v>30428</v>
      </c>
      <c r="AZ38" s="22">
        <v>33137</v>
      </c>
      <c r="BA38" s="22">
        <v>35018</v>
      </c>
      <c r="BB38" s="22">
        <v>37018</v>
      </c>
      <c r="BC38" s="22">
        <v>39018</v>
      </c>
      <c r="BD38" s="22">
        <v>42142</v>
      </c>
      <c r="BE38" s="22">
        <v>43568</v>
      </c>
      <c r="BF38" s="22" t="s">
        <v>640</v>
      </c>
      <c r="BG38" s="22" t="s">
        <v>641</v>
      </c>
      <c r="BH38" s="22">
        <v>45504</v>
      </c>
      <c r="BI38" s="22">
        <v>47835</v>
      </c>
      <c r="BJ38" s="22" t="s">
        <v>642</v>
      </c>
      <c r="BK38" s="22">
        <v>48791</v>
      </c>
      <c r="BL38" s="22" t="s">
        <v>643</v>
      </c>
      <c r="BM38" s="22" t="s">
        <v>644</v>
      </c>
      <c r="BN38" s="22">
        <v>50307</v>
      </c>
      <c r="BO38" s="22">
        <v>52251</v>
      </c>
      <c r="BP38" s="22" t="s">
        <v>645</v>
      </c>
      <c r="BQ38" s="22" t="s">
        <v>646</v>
      </c>
      <c r="BR38" s="22">
        <v>53782</v>
      </c>
      <c r="BS38" s="22" t="s">
        <v>647</v>
      </c>
      <c r="BT38" s="22">
        <v>54620</v>
      </c>
      <c r="BU38" s="22">
        <v>56561</v>
      </c>
      <c r="BV38" s="22">
        <v>57492</v>
      </c>
      <c r="BW38" s="22" t="s">
        <v>648</v>
      </c>
      <c r="BX38" s="22" t="s">
        <v>649</v>
      </c>
      <c r="BY38" s="22">
        <v>59090</v>
      </c>
      <c r="BZ38" s="22">
        <v>60224</v>
      </c>
      <c r="CA38" s="22" t="s">
        <v>650</v>
      </c>
      <c r="CB38" s="22" t="s">
        <v>651</v>
      </c>
      <c r="CC38" s="22" t="s">
        <v>652</v>
      </c>
      <c r="CD38" s="114" t="s">
        <v>112</v>
      </c>
      <c r="CE38" s="39" t="s">
        <v>653</v>
      </c>
    </row>
    <row r="39" spans="1:83" hidden="1">
      <c r="A39" s="26"/>
      <c r="B39" s="21"/>
      <c r="C39" s="21"/>
      <c r="D39" s="110"/>
      <c r="E39" s="32" t="s">
        <v>559</v>
      </c>
      <c r="F39" s="26" t="s">
        <v>540</v>
      </c>
      <c r="G39" s="32" t="s">
        <v>654</v>
      </c>
      <c r="H39" s="32"/>
      <c r="I39" s="32"/>
      <c r="J39" s="121" t="s">
        <v>3158</v>
      </c>
      <c r="K39" s="23">
        <v>1</v>
      </c>
      <c r="L39" s="26" t="s">
        <v>61</v>
      </c>
      <c r="M39" s="33"/>
      <c r="N39" s="33" t="s">
        <v>655</v>
      </c>
      <c r="O39" s="33"/>
      <c r="P39" s="26"/>
      <c r="Q39" s="26"/>
      <c r="R39" s="26"/>
      <c r="S39" s="35"/>
      <c r="T39" s="32"/>
      <c r="U39" s="32"/>
      <c r="V39" s="35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>
        <v>210094</v>
      </c>
      <c r="BZ39" s="32">
        <v>211402</v>
      </c>
      <c r="CA39" s="32" t="s">
        <v>656</v>
      </c>
      <c r="CB39" s="32" t="s">
        <v>657</v>
      </c>
      <c r="CC39" s="32"/>
      <c r="CD39" s="115" t="s">
        <v>619</v>
      </c>
      <c r="CE39" s="4" t="s">
        <v>658</v>
      </c>
    </row>
    <row r="40" spans="1:83" s="64" customFormat="1" hidden="1">
      <c r="A40" s="58"/>
      <c r="B40" s="59"/>
      <c r="C40" s="59"/>
      <c r="D40" s="110" t="s">
        <v>659</v>
      </c>
      <c r="E40" s="60" t="s">
        <v>539</v>
      </c>
      <c r="F40" s="58" t="s">
        <v>540</v>
      </c>
      <c r="G40" s="60" t="s">
        <v>660</v>
      </c>
      <c r="H40" s="60"/>
      <c r="I40" s="60"/>
      <c r="J40" s="124" t="s">
        <v>3158</v>
      </c>
      <c r="K40" s="23">
        <v>1</v>
      </c>
      <c r="L40" s="123" t="s">
        <v>61</v>
      </c>
      <c r="M40" s="61"/>
      <c r="N40" s="61" t="s">
        <v>661</v>
      </c>
      <c r="O40" s="61"/>
      <c r="P40" s="58"/>
      <c r="Q40" s="58"/>
      <c r="R40" s="58"/>
      <c r="S40" s="62"/>
      <c r="T40" s="60"/>
      <c r="U40" s="60"/>
      <c r="V40" s="62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>
        <v>24565</v>
      </c>
      <c r="AM40" s="60">
        <v>27879</v>
      </c>
      <c r="AN40" s="60">
        <v>31307</v>
      </c>
      <c r="AO40" s="60">
        <v>35288</v>
      </c>
      <c r="AP40" s="60">
        <v>40251</v>
      </c>
      <c r="AQ40" s="60">
        <v>42993</v>
      </c>
      <c r="AR40" s="60">
        <v>45944</v>
      </c>
      <c r="AS40" s="60">
        <v>49379</v>
      </c>
      <c r="AT40" s="60">
        <v>52850</v>
      </c>
      <c r="AU40" s="60">
        <v>57927</v>
      </c>
      <c r="AV40" s="60">
        <v>59068</v>
      </c>
      <c r="AW40" s="60" t="s">
        <v>662</v>
      </c>
      <c r="AX40" s="60" t="s">
        <v>663</v>
      </c>
      <c r="AY40" s="60">
        <v>59498</v>
      </c>
      <c r="AZ40" s="60">
        <v>59878</v>
      </c>
      <c r="BA40" s="60">
        <v>60613</v>
      </c>
      <c r="BB40" s="60">
        <v>61469</v>
      </c>
      <c r="BC40" s="60">
        <v>62855</v>
      </c>
      <c r="BD40" s="60"/>
      <c r="BE40" s="60">
        <v>66298</v>
      </c>
      <c r="BF40" s="60"/>
      <c r="BG40" s="60" t="s">
        <v>664</v>
      </c>
      <c r="BH40" s="60">
        <v>67953</v>
      </c>
      <c r="BI40" s="60">
        <v>70381</v>
      </c>
      <c r="BJ40" s="60" t="s">
        <v>665</v>
      </c>
      <c r="BK40" s="60">
        <v>71647</v>
      </c>
      <c r="BL40" s="60" t="s">
        <v>666</v>
      </c>
      <c r="BM40" s="60" t="s">
        <v>667</v>
      </c>
      <c r="BN40" s="60">
        <v>73513</v>
      </c>
      <c r="BO40" s="60">
        <v>75441</v>
      </c>
      <c r="BP40" s="60" t="s">
        <v>668</v>
      </c>
      <c r="BQ40" s="60" t="s">
        <v>669</v>
      </c>
      <c r="BR40" s="60">
        <v>76597</v>
      </c>
      <c r="BS40" s="60" t="s">
        <v>670</v>
      </c>
      <c r="BT40" s="60">
        <v>77813</v>
      </c>
      <c r="BU40" s="60">
        <v>79287</v>
      </c>
      <c r="BV40" s="60">
        <v>80431</v>
      </c>
      <c r="BW40" s="60" t="s">
        <v>671</v>
      </c>
      <c r="BX40" s="60" t="s">
        <v>672</v>
      </c>
      <c r="BY40" s="60">
        <v>82113</v>
      </c>
      <c r="BZ40" s="60">
        <v>83174</v>
      </c>
      <c r="CA40" s="60" t="s">
        <v>673</v>
      </c>
      <c r="CB40" s="60" t="s">
        <v>674</v>
      </c>
      <c r="CC40" s="60" t="s">
        <v>675</v>
      </c>
      <c r="CD40" s="117" t="s">
        <v>556</v>
      </c>
      <c r="CE40" s="63" t="s">
        <v>676</v>
      </c>
    </row>
    <row r="41" spans="1:83" hidden="1">
      <c r="A41" s="26"/>
      <c r="B41" s="21"/>
      <c r="C41" s="21"/>
      <c r="D41" s="110" t="s">
        <v>677</v>
      </c>
      <c r="E41" s="32" t="s">
        <v>539</v>
      </c>
      <c r="F41" s="26" t="s">
        <v>540</v>
      </c>
      <c r="G41" s="32" t="s">
        <v>660</v>
      </c>
      <c r="H41" s="32"/>
      <c r="I41" s="32"/>
      <c r="J41" s="32" t="s">
        <v>3160</v>
      </c>
      <c r="K41" s="23">
        <v>1</v>
      </c>
      <c r="L41" s="26" t="s">
        <v>678</v>
      </c>
      <c r="M41" s="33"/>
      <c r="N41" s="33" t="s">
        <v>679</v>
      </c>
      <c r="O41" s="33"/>
      <c r="P41" s="26"/>
      <c r="Q41" s="26"/>
      <c r="R41" s="26"/>
      <c r="S41" s="35"/>
      <c r="T41" s="32"/>
      <c r="U41" s="32"/>
      <c r="V41" s="35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>
        <v>4783</v>
      </c>
      <c r="AY41" s="32">
        <v>9341</v>
      </c>
      <c r="AZ41" s="32">
        <v>11722</v>
      </c>
      <c r="BA41" s="32">
        <v>16059</v>
      </c>
      <c r="BB41" s="32">
        <v>20932</v>
      </c>
      <c r="BC41" s="32">
        <v>24184</v>
      </c>
      <c r="BD41" s="32">
        <v>26954</v>
      </c>
      <c r="BE41" s="32">
        <v>29038</v>
      </c>
      <c r="BF41" s="32" t="s">
        <v>680</v>
      </c>
      <c r="BG41" s="32" t="s">
        <v>681</v>
      </c>
      <c r="BH41" s="32">
        <v>32457</v>
      </c>
      <c r="BI41" s="32">
        <v>35075</v>
      </c>
      <c r="BJ41" s="32" t="s">
        <v>682</v>
      </c>
      <c r="BK41" s="32">
        <v>37169</v>
      </c>
      <c r="BL41" s="32" t="s">
        <v>683</v>
      </c>
      <c r="BM41" s="32" t="s">
        <v>684</v>
      </c>
      <c r="BN41" s="32">
        <v>39617</v>
      </c>
      <c r="BO41" s="32">
        <v>42356</v>
      </c>
      <c r="BP41" s="32" t="s">
        <v>685</v>
      </c>
      <c r="BQ41" s="32" t="s">
        <v>686</v>
      </c>
      <c r="BR41" s="32">
        <v>44318</v>
      </c>
      <c r="BS41" s="32" t="s">
        <v>687</v>
      </c>
      <c r="BT41" s="32">
        <v>46571</v>
      </c>
      <c r="BU41" s="32">
        <v>49320</v>
      </c>
      <c r="BV41" s="32">
        <v>51286</v>
      </c>
      <c r="BW41" s="32" t="s">
        <v>688</v>
      </c>
      <c r="BX41" s="32" t="s">
        <v>689</v>
      </c>
      <c r="BY41" s="32">
        <v>53923</v>
      </c>
      <c r="BZ41" s="32">
        <v>55411</v>
      </c>
      <c r="CA41" s="32" t="s">
        <v>690</v>
      </c>
      <c r="CB41" s="32" t="s">
        <v>691</v>
      </c>
      <c r="CC41" s="32" t="s">
        <v>692</v>
      </c>
      <c r="CD41" s="115" t="s">
        <v>556</v>
      </c>
      <c r="CE41" s="4"/>
    </row>
    <row r="42" spans="1:83" hidden="1">
      <c r="A42" s="26">
        <v>101</v>
      </c>
      <c r="B42" s="21" t="s">
        <v>576</v>
      </c>
      <c r="C42" s="21" t="s">
        <v>693</v>
      </c>
      <c r="D42" s="110" t="s">
        <v>694</v>
      </c>
      <c r="E42" s="32" t="s">
        <v>559</v>
      </c>
      <c r="F42" s="26" t="s">
        <v>540</v>
      </c>
      <c r="G42" s="32" t="s">
        <v>695</v>
      </c>
      <c r="H42" s="32"/>
      <c r="I42" s="32"/>
      <c r="J42" s="121" t="s">
        <v>3158</v>
      </c>
      <c r="K42" s="23">
        <v>1</v>
      </c>
      <c r="L42" s="26" t="s">
        <v>3156</v>
      </c>
      <c r="M42" s="33"/>
      <c r="N42" s="33" t="s">
        <v>696</v>
      </c>
      <c r="O42" s="33"/>
      <c r="P42" s="26"/>
      <c r="Q42" s="26">
        <v>256842</v>
      </c>
      <c r="R42" s="26">
        <v>279695</v>
      </c>
      <c r="S42" s="35">
        <v>291105</v>
      </c>
      <c r="T42" s="32">
        <v>298372</v>
      </c>
      <c r="U42" s="32">
        <v>309543</v>
      </c>
      <c r="V42" s="35">
        <v>326887</v>
      </c>
      <c r="W42" s="32">
        <v>343768</v>
      </c>
      <c r="X42" s="32">
        <v>354496</v>
      </c>
      <c r="Y42" s="32">
        <v>373399</v>
      </c>
      <c r="Z42" s="32">
        <v>387821</v>
      </c>
      <c r="AA42" s="32">
        <v>399165</v>
      </c>
      <c r="AB42" s="32">
        <v>417715</v>
      </c>
      <c r="AC42" s="32">
        <v>434103</v>
      </c>
      <c r="AD42" s="32">
        <v>451039</v>
      </c>
      <c r="AE42" s="32">
        <v>467858</v>
      </c>
      <c r="AF42" s="32">
        <v>483468</v>
      </c>
      <c r="AG42" s="32">
        <v>507667</v>
      </c>
      <c r="AH42" s="32">
        <v>533474</v>
      </c>
      <c r="AI42" s="32">
        <v>553187</v>
      </c>
      <c r="AJ42" s="32">
        <v>573639</v>
      </c>
      <c r="AK42" s="32">
        <v>593649</v>
      </c>
      <c r="AL42" s="32">
        <v>609777</v>
      </c>
      <c r="AM42" s="32">
        <v>616312</v>
      </c>
      <c r="AN42" s="32">
        <v>637114</v>
      </c>
      <c r="AO42" s="32">
        <v>651227</v>
      </c>
      <c r="AP42" s="32">
        <v>661943</v>
      </c>
      <c r="AQ42" s="32">
        <v>670980</v>
      </c>
      <c r="AR42" s="32">
        <v>675075</v>
      </c>
      <c r="AS42" s="32">
        <v>683436</v>
      </c>
      <c r="AT42" s="32">
        <v>693895</v>
      </c>
      <c r="AU42" s="32">
        <v>699014</v>
      </c>
      <c r="AV42" s="32">
        <v>707900</v>
      </c>
      <c r="AW42" s="32">
        <v>714817</v>
      </c>
      <c r="AX42" s="32">
        <v>726677</v>
      </c>
      <c r="AY42" s="32">
        <v>737578</v>
      </c>
      <c r="AZ42" s="32">
        <v>743413</v>
      </c>
      <c r="BA42" s="32">
        <v>755111</v>
      </c>
      <c r="BB42" s="32">
        <v>762111</v>
      </c>
      <c r="BC42" s="32">
        <v>780545</v>
      </c>
      <c r="BD42" s="32">
        <v>791768</v>
      </c>
      <c r="BE42" s="32">
        <v>798851</v>
      </c>
      <c r="BF42" s="32" t="s">
        <v>697</v>
      </c>
      <c r="BG42" s="32" t="s">
        <v>698</v>
      </c>
      <c r="BH42" s="32">
        <v>810666</v>
      </c>
      <c r="BI42" s="32">
        <v>820729</v>
      </c>
      <c r="BJ42" s="32" t="s">
        <v>699</v>
      </c>
      <c r="BK42" s="32">
        <v>827400</v>
      </c>
      <c r="BL42" s="32" t="s">
        <v>700</v>
      </c>
      <c r="BM42" s="32" t="s">
        <v>701</v>
      </c>
      <c r="BN42" s="32">
        <v>835972</v>
      </c>
      <c r="BO42" s="32">
        <v>841332</v>
      </c>
      <c r="BP42" s="32" t="s">
        <v>702</v>
      </c>
      <c r="BQ42" s="32" t="s">
        <v>703</v>
      </c>
      <c r="BR42" s="32">
        <v>850277</v>
      </c>
      <c r="BS42" s="32" t="s">
        <v>704</v>
      </c>
      <c r="BT42" s="32">
        <v>857115</v>
      </c>
      <c r="BU42" s="32">
        <v>866316</v>
      </c>
      <c r="BV42" s="32">
        <v>873682</v>
      </c>
      <c r="BW42" s="32" t="s">
        <v>705</v>
      </c>
      <c r="BX42" s="32" t="s">
        <v>706</v>
      </c>
      <c r="BY42" s="32">
        <v>878154</v>
      </c>
      <c r="BZ42" s="32">
        <v>889048</v>
      </c>
      <c r="CA42" s="32" t="s">
        <v>707</v>
      </c>
      <c r="CB42" s="32" t="s">
        <v>708</v>
      </c>
      <c r="CC42" s="32" t="s">
        <v>709</v>
      </c>
      <c r="CD42" s="115" t="s">
        <v>619</v>
      </c>
      <c r="CE42" s="4"/>
    </row>
    <row r="43" spans="1:83" hidden="1">
      <c r="A43" s="26"/>
      <c r="B43" s="21"/>
      <c r="C43" s="21"/>
      <c r="D43" s="110" t="s">
        <v>710</v>
      </c>
      <c r="E43" s="32" t="s">
        <v>559</v>
      </c>
      <c r="F43" s="26" t="s">
        <v>540</v>
      </c>
      <c r="G43" s="32" t="s">
        <v>711</v>
      </c>
      <c r="H43" s="32"/>
      <c r="I43" s="32"/>
      <c r="J43" s="121" t="s">
        <v>3158</v>
      </c>
      <c r="K43" s="23">
        <v>1</v>
      </c>
      <c r="L43" s="26" t="s">
        <v>61</v>
      </c>
      <c r="M43" s="33"/>
      <c r="N43" s="33" t="s">
        <v>712</v>
      </c>
      <c r="O43" s="33"/>
      <c r="P43" s="26"/>
      <c r="Q43" s="26"/>
      <c r="R43" s="26"/>
      <c r="S43" s="33"/>
      <c r="T43" s="32"/>
      <c r="U43" s="32"/>
      <c r="V43" s="35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>
        <v>42</v>
      </c>
      <c r="AU43" s="32">
        <v>2070</v>
      </c>
      <c r="AV43" s="32">
        <v>3026</v>
      </c>
      <c r="AW43" s="32">
        <v>4185</v>
      </c>
      <c r="AX43" s="32">
        <v>6279</v>
      </c>
      <c r="AY43" s="32">
        <v>8590</v>
      </c>
      <c r="AZ43" s="32">
        <v>9413</v>
      </c>
      <c r="BA43" s="32">
        <v>11500</v>
      </c>
      <c r="BB43" s="32">
        <v>13500</v>
      </c>
      <c r="BC43" s="32">
        <v>17376</v>
      </c>
      <c r="BD43" s="32">
        <v>19821</v>
      </c>
      <c r="BE43" s="32">
        <v>22248</v>
      </c>
      <c r="BF43" s="32" t="s">
        <v>713</v>
      </c>
      <c r="BG43" s="32" t="s">
        <v>714</v>
      </c>
      <c r="BH43" s="32">
        <v>25347</v>
      </c>
      <c r="BI43" s="32">
        <v>28685</v>
      </c>
      <c r="BJ43" s="32" t="s">
        <v>715</v>
      </c>
      <c r="BK43" s="32">
        <v>29958</v>
      </c>
      <c r="BL43" s="32" t="s">
        <v>716</v>
      </c>
      <c r="BM43" s="32" t="s">
        <v>717</v>
      </c>
      <c r="BN43" s="32">
        <v>31563</v>
      </c>
      <c r="BO43" s="32">
        <v>33246</v>
      </c>
      <c r="BP43" s="32" t="s">
        <v>718</v>
      </c>
      <c r="BQ43" s="32" t="s">
        <v>719</v>
      </c>
      <c r="BR43" s="32">
        <v>34340</v>
      </c>
      <c r="BS43" s="32" t="s">
        <v>720</v>
      </c>
      <c r="BT43" s="32">
        <v>35217</v>
      </c>
      <c r="BU43" s="32">
        <v>36348</v>
      </c>
      <c r="BV43" s="32">
        <v>37674</v>
      </c>
      <c r="BW43" s="32" t="s">
        <v>721</v>
      </c>
      <c r="BX43" s="32" t="s">
        <v>722</v>
      </c>
      <c r="BY43" s="32">
        <v>38436</v>
      </c>
      <c r="BZ43" s="32">
        <v>39436</v>
      </c>
      <c r="CA43" s="32" t="s">
        <v>723</v>
      </c>
      <c r="CB43" s="32" t="s">
        <v>724</v>
      </c>
      <c r="CC43" s="32" t="s">
        <v>725</v>
      </c>
      <c r="CD43" s="115" t="s">
        <v>32</v>
      </c>
      <c r="CE43" s="4"/>
    </row>
    <row r="44" spans="1:83" hidden="1">
      <c r="A44" s="26"/>
      <c r="B44" s="21"/>
      <c r="C44" s="21"/>
      <c r="D44" s="110" t="s">
        <v>726</v>
      </c>
      <c r="E44" s="32" t="s">
        <v>559</v>
      </c>
      <c r="F44" s="26" t="s">
        <v>540</v>
      </c>
      <c r="G44" s="32" t="s">
        <v>727</v>
      </c>
      <c r="H44" s="32"/>
      <c r="I44" s="32"/>
      <c r="J44" s="121" t="s">
        <v>3158</v>
      </c>
      <c r="K44" s="23">
        <v>1</v>
      </c>
      <c r="L44" s="26" t="s">
        <v>728</v>
      </c>
      <c r="M44" s="33"/>
      <c r="N44" s="33" t="s">
        <v>729</v>
      </c>
      <c r="O44" s="33"/>
      <c r="P44" s="26"/>
      <c r="Q44" s="26"/>
      <c r="R44" s="26"/>
      <c r="S44" s="35"/>
      <c r="T44" s="32"/>
      <c r="U44" s="32"/>
      <c r="V44" s="35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>
        <v>3373</v>
      </c>
      <c r="BI44" s="32">
        <v>8347</v>
      </c>
      <c r="BJ44" s="32"/>
      <c r="BK44" s="32">
        <v>10319</v>
      </c>
      <c r="BL44" s="32" t="s">
        <v>730</v>
      </c>
      <c r="BM44" s="32" t="s">
        <v>731</v>
      </c>
      <c r="BN44" s="32">
        <v>13515</v>
      </c>
      <c r="BO44" s="32">
        <v>16280</v>
      </c>
      <c r="BP44" s="32" t="s">
        <v>732</v>
      </c>
      <c r="BQ44" s="32" t="s">
        <v>733</v>
      </c>
      <c r="BR44" s="32">
        <v>18308</v>
      </c>
      <c r="BS44" s="32" t="s">
        <v>734</v>
      </c>
      <c r="BT44" s="32">
        <v>20781</v>
      </c>
      <c r="BU44" s="32">
        <v>22880</v>
      </c>
      <c r="BV44" s="32">
        <v>24497</v>
      </c>
      <c r="BW44" s="32" t="s">
        <v>735</v>
      </c>
      <c r="BX44" s="32" t="s">
        <v>736</v>
      </c>
      <c r="BY44" s="32">
        <v>27072</v>
      </c>
      <c r="BZ44" s="32">
        <v>28290</v>
      </c>
      <c r="CA44" s="32" t="s">
        <v>737</v>
      </c>
      <c r="CB44" s="32" t="s">
        <v>738</v>
      </c>
      <c r="CC44" s="32" t="s">
        <v>739</v>
      </c>
      <c r="CD44" s="115" t="s">
        <v>556</v>
      </c>
      <c r="CE44" s="4"/>
    </row>
    <row r="45" spans="1:83" hidden="1">
      <c r="A45" s="26"/>
      <c r="B45" s="21"/>
      <c r="C45" s="21"/>
      <c r="D45" s="110" t="s">
        <v>740</v>
      </c>
      <c r="E45" s="32" t="s">
        <v>559</v>
      </c>
      <c r="F45" s="26" t="s">
        <v>540</v>
      </c>
      <c r="G45" s="32" t="s">
        <v>741</v>
      </c>
      <c r="H45" s="32"/>
      <c r="I45" s="32"/>
      <c r="J45" s="121" t="s">
        <v>3158</v>
      </c>
      <c r="K45" s="23">
        <v>1</v>
      </c>
      <c r="L45" s="26" t="s">
        <v>61</v>
      </c>
      <c r="M45" s="33"/>
      <c r="N45" s="33" t="s">
        <v>742</v>
      </c>
      <c r="O45" s="33"/>
      <c r="P45" s="26"/>
      <c r="Q45" s="26"/>
      <c r="R45" s="26"/>
      <c r="S45" s="35"/>
      <c r="T45" s="32"/>
      <c r="U45" s="32"/>
      <c r="V45" s="35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>
        <v>191223</v>
      </c>
      <c r="BP45" s="32"/>
      <c r="BQ45" s="32" t="s">
        <v>743</v>
      </c>
      <c r="BR45" s="32">
        <v>192406</v>
      </c>
      <c r="BS45" s="32" t="s">
        <v>744</v>
      </c>
      <c r="BT45" s="32">
        <v>193624</v>
      </c>
      <c r="BU45" s="32">
        <v>194848</v>
      </c>
      <c r="BV45" s="32">
        <v>195998</v>
      </c>
      <c r="BW45" s="32" t="s">
        <v>745</v>
      </c>
      <c r="BX45" s="32" t="s">
        <v>746</v>
      </c>
      <c r="BY45" s="32">
        <v>197226</v>
      </c>
      <c r="BZ45" s="32">
        <v>198143</v>
      </c>
      <c r="CA45" s="32" t="s">
        <v>747</v>
      </c>
      <c r="CB45" s="32" t="s">
        <v>748</v>
      </c>
      <c r="CC45" s="32" t="s">
        <v>749</v>
      </c>
      <c r="CD45" s="115" t="s">
        <v>594</v>
      </c>
      <c r="CE45" s="4" t="s">
        <v>750</v>
      </c>
    </row>
    <row r="46" spans="1:83" hidden="1">
      <c r="A46" s="26"/>
      <c r="B46" s="21"/>
      <c r="C46" s="21"/>
      <c r="D46" s="110" t="s">
        <v>751</v>
      </c>
      <c r="E46" s="32" t="s">
        <v>559</v>
      </c>
      <c r="F46" s="26" t="s">
        <v>540</v>
      </c>
      <c r="G46" s="32" t="s">
        <v>752</v>
      </c>
      <c r="H46" s="32"/>
      <c r="I46" s="32"/>
      <c r="J46" s="121" t="s">
        <v>3158</v>
      </c>
      <c r="K46" s="23">
        <v>1</v>
      </c>
      <c r="L46" s="26" t="s">
        <v>61</v>
      </c>
      <c r="M46" s="33"/>
      <c r="N46" s="33" t="s">
        <v>753</v>
      </c>
      <c r="O46" s="33"/>
      <c r="P46" s="26"/>
      <c r="Q46" s="26"/>
      <c r="R46" s="26"/>
      <c r="S46" s="35"/>
      <c r="T46" s="32"/>
      <c r="U46" s="32"/>
      <c r="V46" s="35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>
        <v>6555</v>
      </c>
      <c r="BD46" s="32">
        <v>11165</v>
      </c>
      <c r="BE46" s="32">
        <v>13837</v>
      </c>
      <c r="BF46" s="32" t="s">
        <v>754</v>
      </c>
      <c r="BG46" s="32" t="s">
        <v>755</v>
      </c>
      <c r="BH46" s="32">
        <v>21855</v>
      </c>
      <c r="BI46" s="32">
        <v>25346</v>
      </c>
      <c r="BJ46" s="32" t="s">
        <v>756</v>
      </c>
      <c r="BK46" s="32">
        <v>28207</v>
      </c>
      <c r="BL46" s="32" t="s">
        <v>757</v>
      </c>
      <c r="BM46" s="32" t="s">
        <v>758</v>
      </c>
      <c r="BN46" s="32">
        <v>31866</v>
      </c>
      <c r="BO46" s="32">
        <v>33820</v>
      </c>
      <c r="BP46" s="32" t="s">
        <v>759</v>
      </c>
      <c r="BQ46" s="32" t="s">
        <v>760</v>
      </c>
      <c r="BR46" s="32">
        <v>36358</v>
      </c>
      <c r="BS46" s="32" t="s">
        <v>761</v>
      </c>
      <c r="BT46" s="32">
        <v>38697</v>
      </c>
      <c r="BU46" s="32">
        <v>42117</v>
      </c>
      <c r="BV46" s="32">
        <v>44209</v>
      </c>
      <c r="BW46" s="32" t="s">
        <v>762</v>
      </c>
      <c r="BX46" s="32" t="s">
        <v>763</v>
      </c>
      <c r="BY46" s="32">
        <v>47051</v>
      </c>
      <c r="BZ46" s="32">
        <v>48547</v>
      </c>
      <c r="CA46" s="32" t="s">
        <v>764</v>
      </c>
      <c r="CB46" s="32" t="s">
        <v>765</v>
      </c>
      <c r="CC46" s="32" t="s">
        <v>766</v>
      </c>
      <c r="CD46" s="115" t="s">
        <v>619</v>
      </c>
      <c r="CE46" s="4" t="s">
        <v>767</v>
      </c>
    </row>
    <row r="47" spans="1:83" hidden="1">
      <c r="A47" s="26"/>
      <c r="B47" s="21"/>
      <c r="C47" s="21"/>
      <c r="D47" s="110" t="s">
        <v>768</v>
      </c>
      <c r="E47" s="32" t="s">
        <v>769</v>
      </c>
      <c r="F47" s="26" t="s">
        <v>540</v>
      </c>
      <c r="G47" s="32" t="s">
        <v>770</v>
      </c>
      <c r="H47" s="32"/>
      <c r="I47" s="32"/>
      <c r="J47" s="121" t="s">
        <v>3158</v>
      </c>
      <c r="K47" s="23">
        <v>1</v>
      </c>
      <c r="L47" s="26" t="s">
        <v>61</v>
      </c>
      <c r="M47" s="33"/>
      <c r="N47" s="33" t="s">
        <v>771</v>
      </c>
      <c r="O47" s="33"/>
      <c r="P47" s="26"/>
      <c r="Q47" s="26"/>
      <c r="R47" s="26"/>
      <c r="S47" s="35"/>
      <c r="T47" s="32"/>
      <c r="U47" s="32"/>
      <c r="V47" s="35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>
        <v>2242</v>
      </c>
      <c r="AT47" s="32">
        <v>4666</v>
      </c>
      <c r="AU47" s="32">
        <v>6481</v>
      </c>
      <c r="AV47" s="32">
        <v>7507</v>
      </c>
      <c r="AW47" s="32">
        <v>38493</v>
      </c>
      <c r="AX47" s="32">
        <v>40923</v>
      </c>
      <c r="AY47" s="32">
        <v>43161</v>
      </c>
      <c r="AZ47" s="32">
        <v>45796</v>
      </c>
      <c r="BA47" s="32">
        <v>48157</v>
      </c>
      <c r="BB47" s="32">
        <v>50657</v>
      </c>
      <c r="BC47" s="32">
        <v>52891</v>
      </c>
      <c r="BD47" s="32">
        <v>54535</v>
      </c>
      <c r="BE47" s="32">
        <v>56613</v>
      </c>
      <c r="BF47" s="32" t="s">
        <v>772</v>
      </c>
      <c r="BG47" s="32" t="s">
        <v>773</v>
      </c>
      <c r="BH47" s="32">
        <v>58912</v>
      </c>
      <c r="BI47" s="32">
        <v>61339</v>
      </c>
      <c r="BJ47" s="32" t="s">
        <v>774</v>
      </c>
      <c r="BK47" s="32">
        <v>63219</v>
      </c>
      <c r="BL47" s="32" t="s">
        <v>775</v>
      </c>
      <c r="BM47" s="32" t="s">
        <v>776</v>
      </c>
      <c r="BN47" s="32">
        <v>64828</v>
      </c>
      <c r="BO47" s="32">
        <v>66854</v>
      </c>
      <c r="BP47" s="32" t="s">
        <v>777</v>
      </c>
      <c r="BQ47" s="32" t="s">
        <v>778</v>
      </c>
      <c r="BR47" s="32">
        <v>68254</v>
      </c>
      <c r="BS47" s="32" t="s">
        <v>779</v>
      </c>
      <c r="BT47" s="32">
        <v>69556</v>
      </c>
      <c r="BU47" s="32">
        <v>71440</v>
      </c>
      <c r="BV47" s="32">
        <v>72390</v>
      </c>
      <c r="BW47" s="32" t="s">
        <v>780</v>
      </c>
      <c r="BX47" s="32" t="s">
        <v>781</v>
      </c>
      <c r="BY47" s="32">
        <v>73664</v>
      </c>
      <c r="BZ47" s="32">
        <v>74882</v>
      </c>
      <c r="CA47" s="32" t="s">
        <v>782</v>
      </c>
      <c r="CB47" s="32" t="s">
        <v>783</v>
      </c>
      <c r="CC47" s="32" t="s">
        <v>784</v>
      </c>
      <c r="CD47" s="115" t="s">
        <v>32</v>
      </c>
      <c r="CE47" s="4" t="s">
        <v>785</v>
      </c>
    </row>
    <row r="48" spans="1:83" hidden="1">
      <c r="A48" s="26">
        <v>108</v>
      </c>
      <c r="B48" s="21" t="s">
        <v>576</v>
      </c>
      <c r="C48" s="21" t="s">
        <v>693</v>
      </c>
      <c r="D48" s="110" t="s">
        <v>786</v>
      </c>
      <c r="E48" s="32" t="s">
        <v>559</v>
      </c>
      <c r="F48" s="26" t="s">
        <v>540</v>
      </c>
      <c r="G48" s="32" t="s">
        <v>787</v>
      </c>
      <c r="H48" s="32" t="s">
        <v>788</v>
      </c>
      <c r="I48" s="32"/>
      <c r="J48" s="121" t="s">
        <v>3158</v>
      </c>
      <c r="K48" s="23">
        <v>1</v>
      </c>
      <c r="L48" s="26" t="s">
        <v>599</v>
      </c>
      <c r="M48" s="33"/>
      <c r="N48" s="33" t="s">
        <v>789</v>
      </c>
      <c r="O48" s="33"/>
      <c r="P48" s="26">
        <v>16569</v>
      </c>
      <c r="Q48" s="26">
        <v>18234</v>
      </c>
      <c r="R48" s="26"/>
      <c r="S48" s="35"/>
      <c r="T48" s="32"/>
      <c r="U48" s="32">
        <v>19758</v>
      </c>
      <c r="V48" s="35">
        <v>22711</v>
      </c>
      <c r="W48" s="32">
        <v>23891</v>
      </c>
      <c r="X48" s="32">
        <v>25351</v>
      </c>
      <c r="Y48" s="32">
        <v>26032</v>
      </c>
      <c r="Z48" s="32">
        <v>27047</v>
      </c>
      <c r="AA48" s="32">
        <v>27714</v>
      </c>
      <c r="AB48" s="32">
        <v>28096</v>
      </c>
      <c r="AC48" s="32">
        <v>28533</v>
      </c>
      <c r="AD48" s="32">
        <v>29025</v>
      </c>
      <c r="AE48" s="32">
        <v>29348</v>
      </c>
      <c r="AF48" s="32">
        <v>29744</v>
      </c>
      <c r="AG48" s="32">
        <v>30122</v>
      </c>
      <c r="AH48" s="32">
        <v>30490</v>
      </c>
      <c r="AI48" s="32">
        <v>30911</v>
      </c>
      <c r="AJ48" s="32">
        <v>31182</v>
      </c>
      <c r="AK48" s="32">
        <v>31624</v>
      </c>
      <c r="AL48" s="32">
        <v>31968</v>
      </c>
      <c r="AM48" s="32">
        <v>32245</v>
      </c>
      <c r="AN48" s="32">
        <v>32367</v>
      </c>
      <c r="AO48" s="32">
        <v>32972</v>
      </c>
      <c r="AP48" s="32">
        <v>33552</v>
      </c>
      <c r="AQ48" s="32">
        <v>33834</v>
      </c>
      <c r="AR48" s="32">
        <v>34099</v>
      </c>
      <c r="AS48" s="32">
        <v>35004</v>
      </c>
      <c r="AT48" s="32">
        <v>35198</v>
      </c>
      <c r="AU48" s="32">
        <v>36403</v>
      </c>
      <c r="AV48" s="32">
        <v>36944</v>
      </c>
      <c r="AW48" s="32">
        <v>37147</v>
      </c>
      <c r="AX48" s="32">
        <v>37489</v>
      </c>
      <c r="AY48" s="32">
        <v>37830</v>
      </c>
      <c r="AZ48" s="32">
        <v>38110</v>
      </c>
      <c r="BA48" s="32">
        <v>38328</v>
      </c>
      <c r="BB48" s="32">
        <v>38861</v>
      </c>
      <c r="BC48" s="32">
        <v>39061</v>
      </c>
      <c r="BD48" s="32">
        <v>39357</v>
      </c>
      <c r="BE48" s="32">
        <v>39579</v>
      </c>
      <c r="BF48" s="32" t="s">
        <v>790</v>
      </c>
      <c r="BG48" s="32" t="s">
        <v>791</v>
      </c>
      <c r="BH48" s="32">
        <v>39796</v>
      </c>
      <c r="BI48" s="32">
        <v>39924</v>
      </c>
      <c r="BJ48" s="32" t="s">
        <v>792</v>
      </c>
      <c r="BK48" s="32">
        <v>39971</v>
      </c>
      <c r="BL48" s="32" t="s">
        <v>793</v>
      </c>
      <c r="BM48" s="32" t="s">
        <v>794</v>
      </c>
      <c r="BN48" s="32">
        <v>40096</v>
      </c>
      <c r="BO48" s="32">
        <v>40221</v>
      </c>
      <c r="BP48" s="32" t="s">
        <v>795</v>
      </c>
      <c r="BQ48" s="32" t="s">
        <v>796</v>
      </c>
      <c r="BR48" s="32">
        <v>40386</v>
      </c>
      <c r="BS48" s="32" t="s">
        <v>797</v>
      </c>
      <c r="BT48" s="32">
        <v>40448</v>
      </c>
      <c r="BU48" s="32">
        <v>40776</v>
      </c>
      <c r="BV48" s="32">
        <v>40898</v>
      </c>
      <c r="BW48" s="32" t="s">
        <v>798</v>
      </c>
      <c r="BX48" s="32" t="s">
        <v>799</v>
      </c>
      <c r="BY48" s="32">
        <v>41303</v>
      </c>
      <c r="BZ48" s="32">
        <v>41576</v>
      </c>
      <c r="CA48" s="32" t="s">
        <v>800</v>
      </c>
      <c r="CB48" s="32" t="s">
        <v>801</v>
      </c>
      <c r="CC48" s="32" t="s">
        <v>802</v>
      </c>
      <c r="CD48" s="115" t="s">
        <v>594</v>
      </c>
      <c r="CE48" s="4"/>
    </row>
    <row r="49" spans="1:86" hidden="1">
      <c r="A49" s="26"/>
      <c r="B49" s="21"/>
      <c r="C49" s="21"/>
      <c r="D49" s="110" t="s">
        <v>803</v>
      </c>
      <c r="E49" s="22" t="s">
        <v>559</v>
      </c>
      <c r="F49" s="23" t="s">
        <v>540</v>
      </c>
      <c r="G49" s="22" t="s">
        <v>804</v>
      </c>
      <c r="H49" s="22"/>
      <c r="I49" s="22"/>
      <c r="J49" s="121" t="s">
        <v>3158</v>
      </c>
      <c r="K49" s="23">
        <v>1</v>
      </c>
      <c r="L49" s="26" t="s">
        <v>61</v>
      </c>
      <c r="M49" s="5"/>
      <c r="N49" s="33" t="s">
        <v>805</v>
      </c>
      <c r="O49" s="65"/>
      <c r="P49" s="26"/>
      <c r="Q49" s="26"/>
      <c r="R49" s="26"/>
      <c r="S49" s="66"/>
      <c r="T49" s="32"/>
      <c r="U49" s="32"/>
      <c r="V49" s="35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>
        <v>4291</v>
      </c>
      <c r="AT49" s="32">
        <v>5981</v>
      </c>
      <c r="AU49" s="32">
        <v>8428</v>
      </c>
      <c r="AV49" s="32">
        <v>9886</v>
      </c>
      <c r="AW49" s="32">
        <v>10929</v>
      </c>
      <c r="AX49" s="32">
        <v>13755</v>
      </c>
      <c r="AY49" s="32">
        <v>15630</v>
      </c>
      <c r="AZ49" s="32">
        <v>16462</v>
      </c>
      <c r="BA49" s="32">
        <v>18522</v>
      </c>
      <c r="BB49" s="32">
        <v>20633</v>
      </c>
      <c r="BC49" s="32">
        <v>23117</v>
      </c>
      <c r="BD49" s="32">
        <v>24223</v>
      </c>
      <c r="BE49" s="32">
        <v>24715</v>
      </c>
      <c r="BF49" s="32" t="s">
        <v>806</v>
      </c>
      <c r="BG49" s="32" t="s">
        <v>807</v>
      </c>
      <c r="BH49" s="32">
        <v>26307</v>
      </c>
      <c r="BI49" s="32">
        <v>28058</v>
      </c>
      <c r="BJ49" s="32" t="s">
        <v>808</v>
      </c>
      <c r="BK49" s="32">
        <v>29021</v>
      </c>
      <c r="BL49" s="32" t="s">
        <v>809</v>
      </c>
      <c r="BM49" s="32" t="s">
        <v>810</v>
      </c>
      <c r="BN49" s="32">
        <v>30240</v>
      </c>
      <c r="BO49" s="32">
        <v>31870</v>
      </c>
      <c r="BP49" s="32" t="s">
        <v>811</v>
      </c>
      <c r="BQ49" s="32" t="s">
        <v>812</v>
      </c>
      <c r="BR49" s="32">
        <v>35870</v>
      </c>
      <c r="BS49" s="32" t="s">
        <v>813</v>
      </c>
      <c r="BT49" s="32">
        <v>35870</v>
      </c>
      <c r="BU49" s="32">
        <v>35870</v>
      </c>
      <c r="BV49" s="32">
        <v>37684</v>
      </c>
      <c r="BW49" s="32" t="s">
        <v>814</v>
      </c>
      <c r="BX49" s="32" t="s">
        <v>815</v>
      </c>
      <c r="BY49" s="32">
        <v>38670</v>
      </c>
      <c r="BZ49" s="32">
        <v>39775</v>
      </c>
      <c r="CA49" s="32" t="s">
        <v>816</v>
      </c>
      <c r="CB49" s="32" t="s">
        <v>817</v>
      </c>
      <c r="CC49" s="32" t="s">
        <v>818</v>
      </c>
      <c r="CD49" s="115" t="s">
        <v>819</v>
      </c>
      <c r="CE49" s="4" t="s">
        <v>820</v>
      </c>
    </row>
    <row r="50" spans="1:86" hidden="1">
      <c r="A50" s="26"/>
      <c r="B50" s="21"/>
      <c r="C50" s="21"/>
      <c r="D50" s="110" t="s">
        <v>821</v>
      </c>
      <c r="E50" s="32" t="s">
        <v>822</v>
      </c>
      <c r="F50" s="26" t="s">
        <v>823</v>
      </c>
      <c r="G50" s="32" t="s">
        <v>824</v>
      </c>
      <c r="H50" s="32"/>
      <c r="I50" s="26"/>
      <c r="J50" s="121" t="s">
        <v>3158</v>
      </c>
      <c r="K50" s="23">
        <v>1</v>
      </c>
      <c r="L50" s="26" t="s">
        <v>61</v>
      </c>
      <c r="M50" s="3"/>
      <c r="N50" s="33" t="s">
        <v>825</v>
      </c>
      <c r="O50" s="35"/>
      <c r="P50" s="26"/>
      <c r="Q50" s="26"/>
      <c r="R50" s="26"/>
      <c r="S50" s="35"/>
      <c r="T50" s="32"/>
      <c r="U50" s="32"/>
      <c r="V50" s="35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>
        <v>15239</v>
      </c>
      <c r="BL50" s="32"/>
      <c r="BM50" s="32"/>
      <c r="BN50" s="32">
        <v>16028</v>
      </c>
      <c r="BO50" s="32">
        <v>16556</v>
      </c>
      <c r="BP50" s="32" t="s">
        <v>826</v>
      </c>
      <c r="BQ50" s="32" t="s">
        <v>827</v>
      </c>
      <c r="BR50" s="32">
        <v>16951</v>
      </c>
      <c r="BS50" s="32" t="s">
        <v>828</v>
      </c>
      <c r="BT50" s="32">
        <v>17724</v>
      </c>
      <c r="BU50" s="32">
        <v>18485</v>
      </c>
      <c r="BV50" s="32">
        <v>20994</v>
      </c>
      <c r="BW50" s="32" t="s">
        <v>829</v>
      </c>
      <c r="BX50" s="32" t="s">
        <v>830</v>
      </c>
      <c r="BY50" s="32">
        <v>22141</v>
      </c>
      <c r="BZ50" s="32">
        <v>22799</v>
      </c>
      <c r="CA50" s="32" t="s">
        <v>831</v>
      </c>
      <c r="CB50" s="32" t="s">
        <v>832</v>
      </c>
      <c r="CC50" s="32" t="s">
        <v>833</v>
      </c>
      <c r="CD50" s="115" t="s">
        <v>95</v>
      </c>
      <c r="CE50" s="4" t="s">
        <v>834</v>
      </c>
    </row>
    <row r="51" spans="1:86" hidden="1">
      <c r="A51" s="26"/>
      <c r="B51" s="21"/>
      <c r="C51" s="21"/>
      <c r="D51" s="110" t="s">
        <v>835</v>
      </c>
      <c r="E51" s="32" t="s">
        <v>822</v>
      </c>
      <c r="F51" s="26" t="s">
        <v>823</v>
      </c>
      <c r="G51" s="32" t="s">
        <v>824</v>
      </c>
      <c r="H51" s="32"/>
      <c r="I51" s="26"/>
      <c r="J51" s="121" t="s">
        <v>3158</v>
      </c>
      <c r="K51" s="23">
        <v>1</v>
      </c>
      <c r="L51" s="26" t="s">
        <v>3156</v>
      </c>
      <c r="M51" s="3"/>
      <c r="N51" s="33" t="s">
        <v>836</v>
      </c>
      <c r="O51" s="35"/>
      <c r="P51" s="26"/>
      <c r="Q51" s="26"/>
      <c r="R51" s="26"/>
      <c r="S51" s="35"/>
      <c r="T51" s="32"/>
      <c r="U51" s="32"/>
      <c r="V51" s="35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>
        <v>962121</v>
      </c>
      <c r="AU51" s="32">
        <v>978607</v>
      </c>
      <c r="AV51" s="32">
        <v>990135</v>
      </c>
      <c r="AW51" s="32">
        <v>1003791</v>
      </c>
      <c r="AX51" s="32">
        <v>1014880</v>
      </c>
      <c r="AY51" s="32">
        <v>1024308</v>
      </c>
      <c r="AZ51" s="32">
        <v>1034501</v>
      </c>
      <c r="BA51" s="32">
        <v>1044574</v>
      </c>
      <c r="BB51" s="32">
        <v>1054600</v>
      </c>
      <c r="BC51" s="32">
        <v>1064556</v>
      </c>
      <c r="BD51" s="32">
        <v>1074135</v>
      </c>
      <c r="BE51" s="32">
        <v>1082262</v>
      </c>
      <c r="BF51" s="32" t="s">
        <v>837</v>
      </c>
      <c r="BG51" s="32" t="s">
        <v>838</v>
      </c>
      <c r="BH51" s="32">
        <v>1090135</v>
      </c>
      <c r="BI51" s="32">
        <v>1101274</v>
      </c>
      <c r="BJ51" s="32" t="s">
        <v>839</v>
      </c>
      <c r="BK51" s="32">
        <v>1107692</v>
      </c>
      <c r="BL51" s="32" t="s">
        <v>840</v>
      </c>
      <c r="BM51" s="32" t="s">
        <v>841</v>
      </c>
      <c r="BN51" s="32">
        <v>1121993</v>
      </c>
      <c r="BO51" s="32">
        <v>1130043</v>
      </c>
      <c r="BP51" s="32" t="s">
        <v>842</v>
      </c>
      <c r="BQ51" s="32" t="s">
        <v>843</v>
      </c>
      <c r="BR51" s="32">
        <v>1137413</v>
      </c>
      <c r="BS51" s="32" t="s">
        <v>844</v>
      </c>
      <c r="BT51" s="32">
        <v>1147762</v>
      </c>
      <c r="BU51" s="32">
        <v>1154727</v>
      </c>
      <c r="BV51" s="32">
        <v>1162250</v>
      </c>
      <c r="BW51" s="32" t="s">
        <v>845</v>
      </c>
      <c r="BX51" s="32" t="s">
        <v>846</v>
      </c>
      <c r="BY51" s="32">
        <v>1172819</v>
      </c>
      <c r="BZ51" s="32">
        <v>1183805</v>
      </c>
      <c r="CA51" s="32" t="s">
        <v>847</v>
      </c>
      <c r="CB51" s="32" t="s">
        <v>848</v>
      </c>
      <c r="CC51" s="32" t="s">
        <v>849</v>
      </c>
      <c r="CD51" s="115" t="s">
        <v>95</v>
      </c>
      <c r="CE51" s="4"/>
    </row>
    <row r="52" spans="1:86" hidden="1">
      <c r="A52" s="26"/>
      <c r="B52" s="21"/>
      <c r="C52" s="21"/>
      <c r="D52" s="110" t="s">
        <v>850</v>
      </c>
      <c r="E52" s="32" t="s">
        <v>851</v>
      </c>
      <c r="F52" s="26" t="s">
        <v>852</v>
      </c>
      <c r="G52" s="32" t="s">
        <v>853</v>
      </c>
      <c r="H52" s="32"/>
      <c r="I52" s="32"/>
      <c r="J52" s="121" t="s">
        <v>3158</v>
      </c>
      <c r="K52" s="23">
        <v>1</v>
      </c>
      <c r="L52" s="26" t="s">
        <v>61</v>
      </c>
      <c r="M52" s="33"/>
      <c r="N52" s="33" t="s">
        <v>854</v>
      </c>
      <c r="O52" s="33"/>
      <c r="P52" s="26"/>
      <c r="Q52" s="26"/>
      <c r="R52" s="26"/>
      <c r="S52" s="35"/>
      <c r="T52" s="32"/>
      <c r="U52" s="32"/>
      <c r="V52" s="35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>
        <v>52248</v>
      </c>
      <c r="AY52" s="32">
        <v>53325</v>
      </c>
      <c r="AZ52" s="32">
        <v>55182</v>
      </c>
      <c r="BA52" s="32">
        <v>57497</v>
      </c>
      <c r="BB52" s="32">
        <v>59997</v>
      </c>
      <c r="BC52" s="32">
        <v>62497</v>
      </c>
      <c r="BD52" s="32">
        <v>64997</v>
      </c>
      <c r="BE52" s="32">
        <v>64997</v>
      </c>
      <c r="BF52" s="32" t="s">
        <v>855</v>
      </c>
      <c r="BG52" s="32" t="s">
        <v>856</v>
      </c>
      <c r="BH52" s="32">
        <v>64997</v>
      </c>
      <c r="BI52" s="32">
        <v>64997</v>
      </c>
      <c r="BJ52" s="32" t="s">
        <v>857</v>
      </c>
      <c r="BK52" s="32">
        <v>64997</v>
      </c>
      <c r="BL52" s="32" t="s">
        <v>858</v>
      </c>
      <c r="BM52" s="32" t="s">
        <v>859</v>
      </c>
      <c r="BN52" s="32">
        <v>65626</v>
      </c>
      <c r="BO52" s="32">
        <v>67609</v>
      </c>
      <c r="BP52" s="32" t="s">
        <v>860</v>
      </c>
      <c r="BQ52" s="32" t="s">
        <v>861</v>
      </c>
      <c r="BR52" s="32">
        <v>67775</v>
      </c>
      <c r="BS52" s="32" t="s">
        <v>862</v>
      </c>
      <c r="BT52" s="32">
        <v>68561</v>
      </c>
      <c r="BU52" s="32">
        <v>69795</v>
      </c>
      <c r="BV52" s="32">
        <v>70000</v>
      </c>
      <c r="BW52" s="32" t="s">
        <v>863</v>
      </c>
      <c r="BX52" s="32" t="s">
        <v>864</v>
      </c>
      <c r="BY52" s="32">
        <v>71126</v>
      </c>
      <c r="BZ52" s="32">
        <v>72124</v>
      </c>
      <c r="CA52" s="32" t="s">
        <v>865</v>
      </c>
      <c r="CB52" s="32" t="s">
        <v>866</v>
      </c>
      <c r="CC52" s="32" t="s">
        <v>867</v>
      </c>
      <c r="CD52" s="115" t="s">
        <v>32</v>
      </c>
      <c r="CE52" s="39" t="s">
        <v>868</v>
      </c>
    </row>
    <row r="53" spans="1:86" hidden="1">
      <c r="A53" s="26"/>
      <c r="B53" s="21"/>
      <c r="C53" s="21"/>
      <c r="D53" s="110" t="s">
        <v>869</v>
      </c>
      <c r="E53" s="32" t="s">
        <v>870</v>
      </c>
      <c r="F53" s="26" t="s">
        <v>871</v>
      </c>
      <c r="G53" s="32" t="s">
        <v>872</v>
      </c>
      <c r="H53" s="32"/>
      <c r="I53" s="32"/>
      <c r="J53" s="32" t="s">
        <v>3160</v>
      </c>
      <c r="K53" s="23">
        <v>1</v>
      </c>
      <c r="L53" s="26" t="s">
        <v>678</v>
      </c>
      <c r="M53" s="33"/>
      <c r="N53" s="33" t="s">
        <v>873</v>
      </c>
      <c r="O53" s="33"/>
      <c r="P53" s="26"/>
      <c r="Q53" s="26"/>
      <c r="R53" s="26"/>
      <c r="S53" s="35"/>
      <c r="T53" s="32"/>
      <c r="U53" s="32"/>
      <c r="V53" s="35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>
        <v>5948</v>
      </c>
      <c r="AV53" s="32">
        <v>8448</v>
      </c>
      <c r="AW53" s="32">
        <v>12940</v>
      </c>
      <c r="AX53" s="32">
        <v>23046</v>
      </c>
      <c r="AY53" s="32">
        <v>28036</v>
      </c>
      <c r="AZ53" s="32">
        <v>31686</v>
      </c>
      <c r="BA53" s="32">
        <v>38147</v>
      </c>
      <c r="BB53" s="32">
        <v>40647</v>
      </c>
      <c r="BC53" s="32">
        <v>52430</v>
      </c>
      <c r="BD53" s="32">
        <v>54930</v>
      </c>
      <c r="BE53" s="32">
        <v>66188</v>
      </c>
      <c r="BF53" s="32" t="s">
        <v>874</v>
      </c>
      <c r="BG53" s="32" t="s">
        <v>875</v>
      </c>
      <c r="BH53" s="32">
        <v>68688</v>
      </c>
      <c r="BI53" s="32">
        <v>71188</v>
      </c>
      <c r="BJ53" s="32" t="s">
        <v>876</v>
      </c>
      <c r="BK53" s="32">
        <v>88277</v>
      </c>
      <c r="BL53" s="32" t="s">
        <v>877</v>
      </c>
      <c r="BM53" s="32" t="s">
        <v>878</v>
      </c>
      <c r="BN53" s="32">
        <v>91964</v>
      </c>
      <c r="BO53" s="32">
        <v>101396</v>
      </c>
      <c r="BP53" s="32" t="s">
        <v>879</v>
      </c>
      <c r="BQ53" s="32" t="s">
        <v>880</v>
      </c>
      <c r="BR53" s="32">
        <v>104165</v>
      </c>
      <c r="BS53" s="32" t="s">
        <v>881</v>
      </c>
      <c r="BT53" s="32">
        <v>110505</v>
      </c>
      <c r="BU53" s="32">
        <v>117964</v>
      </c>
      <c r="BV53" s="32">
        <v>121536</v>
      </c>
      <c r="BW53" s="32" t="s">
        <v>882</v>
      </c>
      <c r="BX53" s="32" t="s">
        <v>883</v>
      </c>
      <c r="BY53" s="32">
        <v>127122</v>
      </c>
      <c r="BZ53" s="32">
        <v>132241</v>
      </c>
      <c r="CA53" s="32" t="s">
        <v>884</v>
      </c>
      <c r="CB53" s="32" t="s">
        <v>885</v>
      </c>
      <c r="CC53" s="32" t="s">
        <v>886</v>
      </c>
      <c r="CD53" s="115" t="s">
        <v>32</v>
      </c>
      <c r="CE53" s="4" t="s">
        <v>887</v>
      </c>
    </row>
    <row r="54" spans="1:86" hidden="1">
      <c r="A54" s="26"/>
      <c r="B54" s="21"/>
      <c r="C54" s="21"/>
      <c r="D54" s="110" t="s">
        <v>888</v>
      </c>
      <c r="E54" s="32" t="s">
        <v>889</v>
      </c>
      <c r="F54" s="26" t="s">
        <v>890</v>
      </c>
      <c r="G54" s="32" t="s">
        <v>891</v>
      </c>
      <c r="H54" s="32"/>
      <c r="I54" s="32"/>
      <c r="J54" s="121" t="s">
        <v>3158</v>
      </c>
      <c r="K54" s="23">
        <v>1</v>
      </c>
      <c r="L54" s="26" t="s">
        <v>199</v>
      </c>
      <c r="M54" s="33"/>
      <c r="N54" s="33" t="s">
        <v>892</v>
      </c>
      <c r="O54" s="33"/>
      <c r="P54" s="26"/>
      <c r="Q54" s="26"/>
      <c r="R54" s="26"/>
      <c r="S54" s="35"/>
      <c r="T54" s="32"/>
      <c r="U54" s="32"/>
      <c r="V54" s="35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46"/>
      <c r="AZ54" s="37">
        <v>77329</v>
      </c>
      <c r="BA54" s="37">
        <v>78510</v>
      </c>
      <c r="BB54" s="37">
        <v>79510</v>
      </c>
      <c r="BC54" s="37">
        <v>79601</v>
      </c>
      <c r="BD54" s="37">
        <v>80031</v>
      </c>
      <c r="BE54" s="37">
        <v>80456</v>
      </c>
      <c r="BF54" s="37" t="s">
        <v>893</v>
      </c>
      <c r="BG54" s="37" t="s">
        <v>894</v>
      </c>
      <c r="BH54" s="37">
        <v>81296</v>
      </c>
      <c r="BI54" s="37">
        <v>81611</v>
      </c>
      <c r="BJ54" s="37" t="s">
        <v>895</v>
      </c>
      <c r="BK54" s="37">
        <v>82301</v>
      </c>
      <c r="BL54" s="37" t="s">
        <v>896</v>
      </c>
      <c r="BM54" s="37" t="s">
        <v>897</v>
      </c>
      <c r="BN54" s="37">
        <v>83759</v>
      </c>
      <c r="BO54" s="37">
        <v>84319</v>
      </c>
      <c r="BP54" s="37" t="s">
        <v>898</v>
      </c>
      <c r="BQ54" s="37" t="s">
        <v>899</v>
      </c>
      <c r="BR54" s="37">
        <v>84876</v>
      </c>
      <c r="BS54" s="37" t="s">
        <v>900</v>
      </c>
      <c r="BT54" s="37">
        <v>85392</v>
      </c>
      <c r="BU54" s="37">
        <v>86001</v>
      </c>
      <c r="BV54" s="37">
        <v>86250</v>
      </c>
      <c r="BW54" s="37" t="s">
        <v>901</v>
      </c>
      <c r="BX54" s="37" t="s">
        <v>902</v>
      </c>
      <c r="BY54" s="37">
        <v>86657</v>
      </c>
      <c r="BZ54" s="37">
        <v>86935</v>
      </c>
      <c r="CA54" s="37" t="s">
        <v>903</v>
      </c>
      <c r="CB54" s="37" t="s">
        <v>904</v>
      </c>
      <c r="CC54" s="37" t="s">
        <v>905</v>
      </c>
      <c r="CD54" s="115" t="s">
        <v>32</v>
      </c>
      <c r="CE54" s="4"/>
    </row>
    <row r="55" spans="1:86" hidden="1">
      <c r="A55" s="26"/>
      <c r="B55" s="21"/>
      <c r="C55" s="21"/>
      <c r="D55" s="110" t="s">
        <v>906</v>
      </c>
      <c r="E55" s="32" t="s">
        <v>907</v>
      </c>
      <c r="F55" s="26" t="s">
        <v>908</v>
      </c>
      <c r="G55" s="32" t="s">
        <v>909</v>
      </c>
      <c r="H55" s="32"/>
      <c r="I55" s="32"/>
      <c r="J55" s="121" t="s">
        <v>3158</v>
      </c>
      <c r="K55" s="23">
        <v>1</v>
      </c>
      <c r="L55" s="26" t="s">
        <v>599</v>
      </c>
      <c r="M55" s="33"/>
      <c r="N55" s="33" t="s">
        <v>910</v>
      </c>
      <c r="O55" s="33"/>
      <c r="P55" s="26"/>
      <c r="Q55" s="26"/>
      <c r="R55" s="26"/>
      <c r="S55" s="35"/>
      <c r="T55" s="32"/>
      <c r="U55" s="32"/>
      <c r="V55" s="35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>
        <v>625</v>
      </c>
      <c r="AU55" s="32">
        <v>2524</v>
      </c>
      <c r="AV55" s="32">
        <v>3730</v>
      </c>
      <c r="AW55" s="32">
        <v>5988</v>
      </c>
      <c r="AX55" s="32">
        <v>7972</v>
      </c>
      <c r="AY55" s="32">
        <v>8725</v>
      </c>
      <c r="AZ55" s="32">
        <v>9942</v>
      </c>
      <c r="BA55" s="32">
        <v>10989</v>
      </c>
      <c r="BB55" s="32">
        <v>12259</v>
      </c>
      <c r="BC55" s="32">
        <v>13319</v>
      </c>
      <c r="BD55" s="32">
        <v>15419</v>
      </c>
      <c r="BE55" s="32">
        <v>16776</v>
      </c>
      <c r="BF55" s="32" t="s">
        <v>911</v>
      </c>
      <c r="BG55" s="32" t="s">
        <v>912</v>
      </c>
      <c r="BH55" s="32">
        <v>17598</v>
      </c>
      <c r="BI55" s="32">
        <v>18634</v>
      </c>
      <c r="BJ55" s="32" t="s">
        <v>913</v>
      </c>
      <c r="BK55" s="32">
        <v>19251</v>
      </c>
      <c r="BL55" s="32" t="s">
        <v>914</v>
      </c>
      <c r="BM55" s="32" t="s">
        <v>915</v>
      </c>
      <c r="BN55" s="32">
        <v>20110</v>
      </c>
      <c r="BO55" s="32">
        <v>20507</v>
      </c>
      <c r="BP55" s="32" t="s">
        <v>916</v>
      </c>
      <c r="BQ55" s="32" t="s">
        <v>917</v>
      </c>
      <c r="BR55" s="32">
        <v>21574</v>
      </c>
      <c r="BS55" s="32" t="s">
        <v>918</v>
      </c>
      <c r="BT55" s="32">
        <v>22351</v>
      </c>
      <c r="BU55" s="32">
        <v>23242</v>
      </c>
      <c r="BV55" s="32">
        <v>24147</v>
      </c>
      <c r="BW55" s="32" t="s">
        <v>919</v>
      </c>
      <c r="BX55" s="32" t="s">
        <v>920</v>
      </c>
      <c r="BY55" s="32">
        <v>24674</v>
      </c>
      <c r="BZ55" s="32">
        <v>25190</v>
      </c>
      <c r="CA55" s="32" t="s">
        <v>921</v>
      </c>
      <c r="CB55" s="32" t="s">
        <v>922</v>
      </c>
      <c r="CC55" s="32" t="s">
        <v>923</v>
      </c>
      <c r="CD55" s="115" t="s">
        <v>95</v>
      </c>
      <c r="CE55" s="4" t="s">
        <v>924</v>
      </c>
    </row>
    <row r="56" spans="1:86" hidden="1">
      <c r="A56" s="26"/>
      <c r="B56" s="21"/>
      <c r="C56" s="21"/>
      <c r="D56" s="110" t="s">
        <v>925</v>
      </c>
      <c r="E56" s="32" t="s">
        <v>926</v>
      </c>
      <c r="F56" s="26" t="s">
        <v>927</v>
      </c>
      <c r="G56" s="32" t="s">
        <v>928</v>
      </c>
      <c r="H56" s="32"/>
      <c r="I56" s="32"/>
      <c r="J56" s="121" t="s">
        <v>3158</v>
      </c>
      <c r="K56" s="23">
        <v>1</v>
      </c>
      <c r="L56" s="26" t="s">
        <v>61</v>
      </c>
      <c r="M56" s="33"/>
      <c r="N56" s="33" t="s">
        <v>929</v>
      </c>
      <c r="O56" s="33"/>
      <c r="P56" s="26"/>
      <c r="Q56" s="26"/>
      <c r="R56" s="26"/>
      <c r="S56" s="35"/>
      <c r="T56" s="32"/>
      <c r="U56" s="32"/>
      <c r="V56" s="35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46"/>
      <c r="BJ56" s="32"/>
      <c r="BK56" s="46"/>
      <c r="BL56" s="32"/>
      <c r="BM56" s="32"/>
      <c r="BN56" s="32">
        <v>87100</v>
      </c>
      <c r="BO56" s="32">
        <v>87133</v>
      </c>
      <c r="BP56" s="32" t="s">
        <v>930</v>
      </c>
      <c r="BQ56" s="32" t="s">
        <v>931</v>
      </c>
      <c r="BR56" s="32">
        <v>87418</v>
      </c>
      <c r="BS56" s="32" t="s">
        <v>932</v>
      </c>
      <c r="BT56" s="32">
        <v>87512</v>
      </c>
      <c r="BU56" s="32">
        <v>87754</v>
      </c>
      <c r="BV56" s="32">
        <v>87994</v>
      </c>
      <c r="BW56" s="32" t="s">
        <v>933</v>
      </c>
      <c r="BX56" s="32" t="s">
        <v>934</v>
      </c>
      <c r="BY56" s="32">
        <v>88231</v>
      </c>
      <c r="BZ56" s="32">
        <v>88580</v>
      </c>
      <c r="CA56" s="32" t="s">
        <v>935</v>
      </c>
      <c r="CB56" s="32" t="s">
        <v>936</v>
      </c>
      <c r="CC56" s="32" t="s">
        <v>937</v>
      </c>
      <c r="CD56" s="115" t="s">
        <v>95</v>
      </c>
      <c r="CE56" s="4" t="s">
        <v>938</v>
      </c>
    </row>
    <row r="57" spans="1:86" hidden="1">
      <c r="A57" s="26"/>
      <c r="B57" s="21"/>
      <c r="C57" s="21"/>
      <c r="D57" s="110" t="s">
        <v>939</v>
      </c>
      <c r="E57" s="32" t="s">
        <v>940</v>
      </c>
      <c r="F57" s="26" t="s">
        <v>941</v>
      </c>
      <c r="G57" s="32" t="s">
        <v>942</v>
      </c>
      <c r="H57" s="32"/>
      <c r="I57" s="32"/>
      <c r="J57" s="22" t="s">
        <v>3159</v>
      </c>
      <c r="K57" s="23">
        <v>1</v>
      </c>
      <c r="L57" s="26" t="s">
        <v>943</v>
      </c>
      <c r="M57" s="33"/>
      <c r="N57" s="33">
        <v>322165</v>
      </c>
      <c r="O57" s="33"/>
      <c r="P57" s="26"/>
      <c r="Q57" s="26"/>
      <c r="R57" s="26"/>
      <c r="S57" s="35"/>
      <c r="T57" s="32"/>
      <c r="U57" s="32"/>
      <c r="V57" s="35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>
        <v>8882</v>
      </c>
      <c r="AZ57" s="32">
        <v>17480</v>
      </c>
      <c r="BA57" s="32">
        <v>25439</v>
      </c>
      <c r="BB57" s="32">
        <v>30309</v>
      </c>
      <c r="BC57" s="32">
        <v>37835</v>
      </c>
      <c r="BD57" s="32">
        <v>40771</v>
      </c>
      <c r="BE57" s="32">
        <v>48449</v>
      </c>
      <c r="BF57" s="32" t="s">
        <v>944</v>
      </c>
      <c r="BG57" s="32" t="s">
        <v>945</v>
      </c>
      <c r="BH57" s="32">
        <v>52502</v>
      </c>
      <c r="BI57" s="32">
        <v>58063</v>
      </c>
      <c r="BJ57" s="32" t="s">
        <v>946</v>
      </c>
      <c r="BK57" s="32">
        <v>64165</v>
      </c>
      <c r="BL57" s="32" t="s">
        <v>947</v>
      </c>
      <c r="BM57" s="32" t="s">
        <v>948</v>
      </c>
      <c r="BN57" s="32">
        <v>76345</v>
      </c>
      <c r="BO57" s="32">
        <v>87729</v>
      </c>
      <c r="BP57" s="32" t="s">
        <v>949</v>
      </c>
      <c r="BQ57" s="32" t="s">
        <v>950</v>
      </c>
      <c r="BR57" s="32">
        <v>101290</v>
      </c>
      <c r="BS57" s="32" t="s">
        <v>951</v>
      </c>
      <c r="BT57" s="32">
        <v>110451</v>
      </c>
      <c r="BU57" s="32">
        <v>113916</v>
      </c>
      <c r="BV57" s="32">
        <v>117402</v>
      </c>
      <c r="BW57" s="32" t="s">
        <v>952</v>
      </c>
      <c r="BX57" s="32" t="s">
        <v>953</v>
      </c>
      <c r="BY57" s="32">
        <v>126066</v>
      </c>
      <c r="BZ57" s="32">
        <v>133606</v>
      </c>
      <c r="CA57" s="32" t="s">
        <v>954</v>
      </c>
      <c r="CB57" s="32" t="s">
        <v>955</v>
      </c>
      <c r="CC57" s="32" t="s">
        <v>956</v>
      </c>
      <c r="CD57" s="115" t="s">
        <v>32</v>
      </c>
      <c r="CE57" s="4" t="s">
        <v>957</v>
      </c>
    </row>
    <row r="58" spans="1:86">
      <c r="A58" s="26"/>
      <c r="B58" s="21"/>
      <c r="C58" s="21"/>
      <c r="D58" s="110" t="s">
        <v>958</v>
      </c>
      <c r="E58" s="32" t="s">
        <v>959</v>
      </c>
      <c r="F58" s="26" t="s">
        <v>960</v>
      </c>
      <c r="G58" s="32" t="s">
        <v>961</v>
      </c>
      <c r="H58" s="32"/>
      <c r="I58" s="32"/>
      <c r="J58" s="22" t="s">
        <v>3159</v>
      </c>
      <c r="K58" s="23">
        <v>1</v>
      </c>
      <c r="L58" s="26" t="s">
        <v>38</v>
      </c>
      <c r="M58" s="33"/>
      <c r="N58" s="33" t="s">
        <v>962</v>
      </c>
      <c r="O58" s="33"/>
      <c r="P58" s="26"/>
      <c r="Q58" s="67"/>
      <c r="R58" s="26"/>
      <c r="S58" s="35"/>
      <c r="T58" s="32"/>
      <c r="U58" s="32"/>
      <c r="V58" s="35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>
        <v>2444</v>
      </c>
      <c r="BO58" s="32">
        <v>6584</v>
      </c>
      <c r="BP58" s="32" t="s">
        <v>963</v>
      </c>
      <c r="BQ58" s="32" t="s">
        <v>964</v>
      </c>
      <c r="BR58" s="32">
        <v>10611</v>
      </c>
      <c r="BS58" s="32" t="s">
        <v>965</v>
      </c>
      <c r="BT58" s="32">
        <v>14857</v>
      </c>
      <c r="BU58" s="32">
        <v>19035</v>
      </c>
      <c r="BV58" s="32">
        <v>22106</v>
      </c>
      <c r="BW58" s="32" t="s">
        <v>966</v>
      </c>
      <c r="BX58" s="32" t="s">
        <v>967</v>
      </c>
      <c r="BY58" s="32">
        <v>27131</v>
      </c>
      <c r="BZ58" s="32">
        <v>30221</v>
      </c>
      <c r="CA58" s="32" t="s">
        <v>968</v>
      </c>
      <c r="CB58" s="32" t="s">
        <v>969</v>
      </c>
      <c r="CC58" s="32" t="s">
        <v>970</v>
      </c>
      <c r="CD58" s="115" t="s">
        <v>95</v>
      </c>
      <c r="CE58" s="39" t="s">
        <v>971</v>
      </c>
    </row>
    <row r="59" spans="1:86" hidden="1">
      <c r="A59" s="26"/>
      <c r="B59" s="21"/>
      <c r="C59" s="21"/>
      <c r="D59" s="110" t="s">
        <v>972</v>
      </c>
      <c r="E59" s="32" t="s">
        <v>959</v>
      </c>
      <c r="F59" s="26" t="s">
        <v>960</v>
      </c>
      <c r="G59" s="32" t="s">
        <v>961</v>
      </c>
      <c r="H59" s="32"/>
      <c r="I59" s="32"/>
      <c r="J59" s="22" t="s">
        <v>3159</v>
      </c>
      <c r="K59" s="23">
        <v>1</v>
      </c>
      <c r="L59" s="26" t="s">
        <v>973</v>
      </c>
      <c r="M59" s="33"/>
      <c r="N59" s="33">
        <v>180873</v>
      </c>
      <c r="O59" s="33"/>
      <c r="P59" s="26"/>
      <c r="Q59" s="67"/>
      <c r="R59" s="26"/>
      <c r="S59" s="35"/>
      <c r="T59" s="32"/>
      <c r="U59" s="32"/>
      <c r="V59" s="35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 t="s">
        <v>974</v>
      </c>
      <c r="BW59" s="32"/>
      <c r="BX59" s="32"/>
      <c r="BY59" s="32" t="s">
        <v>975</v>
      </c>
      <c r="BZ59" s="32" t="s">
        <v>976</v>
      </c>
      <c r="CA59" s="32" t="s">
        <v>977</v>
      </c>
      <c r="CB59" s="32" t="s">
        <v>978</v>
      </c>
      <c r="CC59" s="32" t="s">
        <v>979</v>
      </c>
      <c r="CD59" s="115" t="s">
        <v>95</v>
      </c>
      <c r="CE59" s="39"/>
    </row>
    <row r="60" spans="1:86" hidden="1">
      <c r="A60" s="26"/>
      <c r="B60" s="21"/>
      <c r="C60" s="21"/>
      <c r="D60" s="110"/>
      <c r="E60" s="32"/>
      <c r="F60" s="26"/>
      <c r="G60" s="32"/>
      <c r="H60" s="32"/>
      <c r="I60" s="32"/>
      <c r="J60" s="32"/>
      <c r="K60" s="32"/>
      <c r="L60" s="26"/>
      <c r="M60" s="33"/>
      <c r="N60" s="33"/>
      <c r="O60" s="33"/>
      <c r="P60" s="26"/>
      <c r="Q60" s="67"/>
      <c r="R60" s="26"/>
      <c r="S60" s="35"/>
      <c r="T60" s="32"/>
      <c r="U60" s="32"/>
      <c r="V60" s="35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 t="s">
        <v>980</v>
      </c>
      <c r="BW60" s="32"/>
      <c r="BX60" s="32"/>
      <c r="BY60" s="32" t="s">
        <v>981</v>
      </c>
      <c r="BZ60" s="32" t="s">
        <v>982</v>
      </c>
      <c r="CA60" s="32" t="s">
        <v>977</v>
      </c>
      <c r="CB60" s="32" t="s">
        <v>978</v>
      </c>
      <c r="CC60" s="32" t="s">
        <v>979</v>
      </c>
      <c r="CD60" s="115" t="s">
        <v>95</v>
      </c>
      <c r="CE60" s="39"/>
    </row>
    <row r="61" spans="1:86" hidden="1">
      <c r="A61" s="26"/>
      <c r="B61" s="21"/>
      <c r="C61" s="21"/>
      <c r="D61" s="110" t="s">
        <v>983</v>
      </c>
      <c r="E61" s="32" t="s">
        <v>984</v>
      </c>
      <c r="F61" s="26" t="s">
        <v>985</v>
      </c>
      <c r="G61" s="32" t="s">
        <v>961</v>
      </c>
      <c r="H61" s="32"/>
      <c r="I61" s="32"/>
      <c r="J61" s="121" t="s">
        <v>3158</v>
      </c>
      <c r="K61" s="23">
        <v>1</v>
      </c>
      <c r="L61" s="26" t="s">
        <v>3156</v>
      </c>
      <c r="M61" s="33"/>
      <c r="N61" s="33" t="s">
        <v>986</v>
      </c>
      <c r="O61" s="33"/>
      <c r="P61" s="26"/>
      <c r="Q61" s="67"/>
      <c r="R61" s="26"/>
      <c r="S61" s="35"/>
      <c r="T61" s="32"/>
      <c r="U61" s="32"/>
      <c r="V61" s="35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>
        <v>125889</v>
      </c>
      <c r="AV61" s="32">
        <v>136642</v>
      </c>
      <c r="AW61" s="32">
        <v>144125</v>
      </c>
      <c r="AX61" s="32">
        <v>155434</v>
      </c>
      <c r="AY61" s="32">
        <v>164155</v>
      </c>
      <c r="AZ61" s="32">
        <v>165713</v>
      </c>
      <c r="BA61" s="32">
        <v>170715</v>
      </c>
      <c r="BB61" s="32">
        <v>172680</v>
      </c>
      <c r="BC61" s="32">
        <v>185277</v>
      </c>
      <c r="BD61" s="32">
        <v>189014</v>
      </c>
      <c r="BE61" s="32">
        <v>203168</v>
      </c>
      <c r="BF61" s="32" t="s">
        <v>987</v>
      </c>
      <c r="BG61" s="32" t="s">
        <v>988</v>
      </c>
      <c r="BH61" s="32">
        <v>210388</v>
      </c>
      <c r="BI61" s="32">
        <v>220864</v>
      </c>
      <c r="BJ61" s="32" t="s">
        <v>989</v>
      </c>
      <c r="BK61" s="32">
        <v>237358</v>
      </c>
      <c r="BL61" s="32" t="s">
        <v>990</v>
      </c>
      <c r="BM61" s="32" t="s">
        <v>991</v>
      </c>
      <c r="BN61" s="32">
        <v>244414</v>
      </c>
      <c r="BO61" s="32">
        <v>248170</v>
      </c>
      <c r="BP61" s="32" t="s">
        <v>992</v>
      </c>
      <c r="BQ61" s="32" t="s">
        <v>993</v>
      </c>
      <c r="BR61" s="32">
        <v>256228</v>
      </c>
      <c r="BS61" s="32" t="s">
        <v>994</v>
      </c>
      <c r="BT61" s="32">
        <v>264482</v>
      </c>
      <c r="BU61" s="32">
        <v>270486</v>
      </c>
      <c r="BV61" s="32">
        <v>272972</v>
      </c>
      <c r="BW61" s="32" t="s">
        <v>995</v>
      </c>
      <c r="BX61" s="32" t="s">
        <v>996</v>
      </c>
      <c r="BY61" s="32">
        <v>276168</v>
      </c>
      <c r="BZ61" s="32">
        <v>282639</v>
      </c>
      <c r="CA61" s="32" t="s">
        <v>997</v>
      </c>
      <c r="CB61" s="32" t="s">
        <v>998</v>
      </c>
      <c r="CC61" s="32" t="s">
        <v>999</v>
      </c>
      <c r="CD61" s="115" t="s">
        <v>95</v>
      </c>
      <c r="CE61" s="39" t="s">
        <v>1000</v>
      </c>
    </row>
    <row r="62" spans="1:86">
      <c r="A62" s="26"/>
      <c r="B62" s="21"/>
      <c r="C62" s="21"/>
      <c r="D62" s="110" t="s">
        <v>1017</v>
      </c>
      <c r="E62" s="32" t="s">
        <v>1002</v>
      </c>
      <c r="F62" s="26" t="s">
        <v>1003</v>
      </c>
      <c r="G62" s="32" t="s">
        <v>961</v>
      </c>
      <c r="H62" s="32"/>
      <c r="I62" s="32"/>
      <c r="J62" s="22" t="s">
        <v>3159</v>
      </c>
      <c r="K62" s="23">
        <v>1</v>
      </c>
      <c r="L62" s="26" t="s">
        <v>38</v>
      </c>
      <c r="M62" s="33"/>
      <c r="N62" s="33">
        <v>500724</v>
      </c>
      <c r="O62" s="33"/>
      <c r="P62" s="43"/>
      <c r="Q62" s="26"/>
      <c r="R62" s="26"/>
      <c r="S62" s="35"/>
      <c r="T62" s="32"/>
      <c r="U62" s="32"/>
      <c r="V62" s="35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>
        <v>349</v>
      </c>
      <c r="BV62" s="32">
        <v>1084</v>
      </c>
      <c r="BW62" s="32" t="s">
        <v>1014</v>
      </c>
      <c r="BX62" s="32"/>
      <c r="BY62" s="32">
        <v>2241</v>
      </c>
      <c r="BZ62" s="32">
        <v>2930</v>
      </c>
      <c r="CA62" s="32" t="s">
        <v>1018</v>
      </c>
      <c r="CB62" s="32" t="s">
        <v>1019</v>
      </c>
      <c r="CC62" s="32" t="s">
        <v>1020</v>
      </c>
      <c r="CD62" s="115" t="s">
        <v>95</v>
      </c>
      <c r="CE62" s="39" t="s">
        <v>1021</v>
      </c>
    </row>
    <row r="63" spans="1:86" hidden="1">
      <c r="A63" s="26"/>
      <c r="B63" s="21"/>
      <c r="C63" s="21"/>
      <c r="D63" s="110" t="s">
        <v>1022</v>
      </c>
      <c r="E63" s="32" t="s">
        <v>1023</v>
      </c>
      <c r="F63" s="26" t="s">
        <v>1024</v>
      </c>
      <c r="G63" s="32" t="s">
        <v>1025</v>
      </c>
      <c r="H63" s="32"/>
      <c r="I63" s="32"/>
      <c r="J63" s="121" t="s">
        <v>3158</v>
      </c>
      <c r="K63" s="23">
        <v>1</v>
      </c>
      <c r="L63" s="26" t="s">
        <v>61</v>
      </c>
      <c r="M63" s="33"/>
      <c r="N63" s="33" t="s">
        <v>1026</v>
      </c>
      <c r="O63" s="33"/>
      <c r="P63" s="26"/>
      <c r="Q63" s="26"/>
      <c r="R63" s="26"/>
      <c r="S63" s="35"/>
      <c r="T63" s="32"/>
      <c r="U63" s="32"/>
      <c r="V63" s="35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>
        <v>3502</v>
      </c>
      <c r="AY63" s="32">
        <v>7360</v>
      </c>
      <c r="AZ63" s="32">
        <v>9343</v>
      </c>
      <c r="BA63" s="32">
        <v>12080</v>
      </c>
      <c r="BB63" s="32">
        <v>14064</v>
      </c>
      <c r="BC63" s="32">
        <v>15448</v>
      </c>
      <c r="BD63" s="32">
        <v>19040</v>
      </c>
      <c r="BE63" s="32">
        <v>20911</v>
      </c>
      <c r="BF63" s="32" t="s">
        <v>1027</v>
      </c>
      <c r="BG63" s="32" t="s">
        <v>1028</v>
      </c>
      <c r="BH63" s="32">
        <v>23619</v>
      </c>
      <c r="BI63" s="32">
        <v>25516</v>
      </c>
      <c r="BJ63" s="32" t="s">
        <v>1029</v>
      </c>
      <c r="BK63" s="32">
        <v>26912</v>
      </c>
      <c r="BL63" s="32" t="s">
        <v>1030</v>
      </c>
      <c r="BM63" s="32" t="s">
        <v>1031</v>
      </c>
      <c r="BN63" s="32">
        <v>28734</v>
      </c>
      <c r="BO63" s="32">
        <v>30919</v>
      </c>
      <c r="BP63" s="32" t="s">
        <v>1032</v>
      </c>
      <c r="BQ63" s="32" t="s">
        <v>1033</v>
      </c>
      <c r="BR63" s="32">
        <v>32680</v>
      </c>
      <c r="BS63" s="32" t="s">
        <v>1034</v>
      </c>
      <c r="BT63" s="32">
        <v>34112</v>
      </c>
      <c r="BU63" s="32">
        <v>36506</v>
      </c>
      <c r="BV63" s="32">
        <v>39541</v>
      </c>
      <c r="BW63" s="32" t="s">
        <v>1035</v>
      </c>
      <c r="BX63" s="32" t="s">
        <v>1036</v>
      </c>
      <c r="BY63" s="32">
        <v>42092</v>
      </c>
      <c r="BZ63" s="32">
        <v>43980</v>
      </c>
      <c r="CA63" s="32" t="s">
        <v>1037</v>
      </c>
      <c r="CB63" s="32" t="s">
        <v>1038</v>
      </c>
      <c r="CC63" s="32" t="s">
        <v>1039</v>
      </c>
      <c r="CD63" s="115" t="s">
        <v>53</v>
      </c>
      <c r="CE63" s="39"/>
    </row>
    <row r="64" spans="1:86" hidden="1">
      <c r="A64" s="26"/>
      <c r="B64" s="21"/>
      <c r="C64" s="21"/>
      <c r="D64" s="110" t="s">
        <v>1040</v>
      </c>
      <c r="E64" s="32" t="s">
        <v>1041</v>
      </c>
      <c r="F64" s="26" t="s">
        <v>1042</v>
      </c>
      <c r="G64" s="32" t="s">
        <v>1043</v>
      </c>
      <c r="H64" s="32"/>
      <c r="I64" s="32"/>
      <c r="J64" s="121" t="s">
        <v>3158</v>
      </c>
      <c r="K64" s="23">
        <v>1</v>
      </c>
      <c r="L64" s="26" t="s">
        <v>61</v>
      </c>
      <c r="M64" s="33"/>
      <c r="N64" s="33" t="s">
        <v>1044</v>
      </c>
      <c r="O64" s="33"/>
      <c r="P64" s="26"/>
      <c r="Q64" s="26"/>
      <c r="R64" s="26"/>
      <c r="S64" s="35"/>
      <c r="T64" s="32"/>
      <c r="U64" s="32"/>
      <c r="V64" s="35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>
        <v>1799</v>
      </c>
      <c r="AM64" s="32">
        <v>5273</v>
      </c>
      <c r="AN64" s="32">
        <v>9113</v>
      </c>
      <c r="AO64" s="32">
        <v>13457</v>
      </c>
      <c r="AP64" s="32">
        <v>17621</v>
      </c>
      <c r="AQ64" s="32">
        <v>20724</v>
      </c>
      <c r="AR64" s="32">
        <v>23066</v>
      </c>
      <c r="AS64" s="32">
        <v>24960</v>
      </c>
      <c r="AT64" s="32">
        <v>28342</v>
      </c>
      <c r="AU64" s="32">
        <v>30677</v>
      </c>
      <c r="AV64" s="32">
        <v>35166</v>
      </c>
      <c r="AW64" s="32">
        <v>37590</v>
      </c>
      <c r="AX64" s="32">
        <v>42400</v>
      </c>
      <c r="AY64" s="32">
        <v>46400</v>
      </c>
      <c r="AZ64" s="32">
        <v>51983</v>
      </c>
      <c r="BA64" s="32">
        <v>57728</v>
      </c>
      <c r="BB64" s="32">
        <v>64084</v>
      </c>
      <c r="BC64" s="32">
        <v>68876</v>
      </c>
      <c r="BD64" s="32">
        <v>73751</v>
      </c>
      <c r="BE64" s="32">
        <v>79889</v>
      </c>
      <c r="BF64" s="32" t="s">
        <v>1045</v>
      </c>
      <c r="BG64" s="32" t="s">
        <v>1046</v>
      </c>
      <c r="BH64" s="32">
        <v>2120</v>
      </c>
      <c r="BI64" s="32">
        <v>6710</v>
      </c>
      <c r="BJ64" s="32" t="s">
        <v>1047</v>
      </c>
      <c r="BK64" s="32">
        <v>13937</v>
      </c>
      <c r="BL64" s="32" t="s">
        <v>1048</v>
      </c>
      <c r="BM64" s="32" t="s">
        <v>1049</v>
      </c>
      <c r="BN64" s="32">
        <v>19250</v>
      </c>
      <c r="BO64" s="32">
        <v>23068</v>
      </c>
      <c r="BP64" s="32" t="s">
        <v>1050</v>
      </c>
      <c r="BQ64" s="32" t="s">
        <v>1051</v>
      </c>
      <c r="BR64" s="32">
        <v>29676</v>
      </c>
      <c r="BS64" s="32" t="s">
        <v>1052</v>
      </c>
      <c r="BT64" s="32">
        <v>34087</v>
      </c>
      <c r="BU64" s="32">
        <v>36952</v>
      </c>
      <c r="BV64" s="32">
        <v>40853</v>
      </c>
      <c r="BW64" s="32" t="s">
        <v>1053</v>
      </c>
      <c r="BX64" s="32" t="s">
        <v>1054</v>
      </c>
      <c r="BY64" s="32">
        <v>44830</v>
      </c>
      <c r="BZ64" s="32">
        <v>47646</v>
      </c>
      <c r="CA64" s="32" t="s">
        <v>1055</v>
      </c>
      <c r="CB64" s="32" t="s">
        <v>1056</v>
      </c>
      <c r="CC64" s="32" t="s">
        <v>1057</v>
      </c>
      <c r="CD64" s="115" t="s">
        <v>456</v>
      </c>
      <c r="CE64" s="39" t="s">
        <v>1058</v>
      </c>
      <c r="CH64" s="3" t="s">
        <v>1059</v>
      </c>
    </row>
    <row r="65" spans="1:83" hidden="1">
      <c r="A65" s="26"/>
      <c r="B65" s="21"/>
      <c r="C65" s="21"/>
      <c r="D65" s="110" t="s">
        <v>1060</v>
      </c>
      <c r="E65" s="32" t="s">
        <v>1061</v>
      </c>
      <c r="F65" s="26" t="s">
        <v>1062</v>
      </c>
      <c r="G65" s="32" t="s">
        <v>1063</v>
      </c>
      <c r="H65" s="32"/>
      <c r="I65" s="32"/>
      <c r="J65" s="26" t="s">
        <v>2605</v>
      </c>
      <c r="K65" s="23">
        <v>1</v>
      </c>
      <c r="L65" s="26" t="s">
        <v>3161</v>
      </c>
      <c r="M65" s="33"/>
      <c r="N65" s="33" t="s">
        <v>1064</v>
      </c>
      <c r="O65" s="33"/>
      <c r="P65" s="26"/>
      <c r="Q65" s="26"/>
      <c r="R65" s="26"/>
      <c r="S65" s="4"/>
      <c r="T65" s="32"/>
      <c r="U65" s="32"/>
      <c r="V65" s="35"/>
      <c r="W65" s="32"/>
      <c r="X65" s="32"/>
      <c r="Y65" s="32"/>
      <c r="Z65" s="32"/>
      <c r="AA65" s="32"/>
      <c r="AB65" s="32"/>
      <c r="AC65" s="32">
        <v>84411</v>
      </c>
      <c r="AD65" s="32">
        <v>90516</v>
      </c>
      <c r="AE65" s="32">
        <v>97975</v>
      </c>
      <c r="AF65" s="32">
        <v>106485</v>
      </c>
      <c r="AG65" s="32">
        <v>114728</v>
      </c>
      <c r="AH65" s="32">
        <v>125176</v>
      </c>
      <c r="AI65" s="32">
        <v>130926</v>
      </c>
      <c r="AJ65" s="32">
        <v>134887</v>
      </c>
      <c r="AK65" s="32">
        <v>146658</v>
      </c>
      <c r="AL65" s="32">
        <v>151307</v>
      </c>
      <c r="AM65" s="32">
        <v>155174</v>
      </c>
      <c r="AN65" s="32">
        <v>164227</v>
      </c>
      <c r="AO65" s="32">
        <v>168466</v>
      </c>
      <c r="AP65" s="32">
        <v>172456</v>
      </c>
      <c r="AQ65" s="32">
        <v>174040</v>
      </c>
      <c r="AR65" s="32">
        <v>178312</v>
      </c>
      <c r="AS65" s="32">
        <v>183647</v>
      </c>
      <c r="AT65" s="32">
        <v>186301</v>
      </c>
      <c r="AU65" s="32">
        <v>188268</v>
      </c>
      <c r="AV65" s="32">
        <v>193268</v>
      </c>
      <c r="AW65" s="32">
        <v>194335</v>
      </c>
      <c r="AX65" s="32">
        <v>199322</v>
      </c>
      <c r="AY65" s="32">
        <v>201974</v>
      </c>
      <c r="AZ65" s="32">
        <v>205659</v>
      </c>
      <c r="BA65" s="32">
        <v>209070</v>
      </c>
      <c r="BB65" s="32">
        <v>211637</v>
      </c>
      <c r="BC65" s="32">
        <v>220237</v>
      </c>
      <c r="BD65" s="32">
        <v>221702</v>
      </c>
      <c r="BE65" s="32">
        <v>224126</v>
      </c>
      <c r="BF65" s="32" t="s">
        <v>1065</v>
      </c>
      <c r="BG65" s="32" t="s">
        <v>1066</v>
      </c>
      <c r="BH65" s="32">
        <v>227438</v>
      </c>
      <c r="BI65" s="32">
        <v>230154</v>
      </c>
      <c r="BJ65" s="32" t="s">
        <v>1067</v>
      </c>
      <c r="BK65" s="32">
        <v>234241</v>
      </c>
      <c r="BL65" s="32" t="s">
        <v>1068</v>
      </c>
      <c r="BM65" s="32" t="s">
        <v>1069</v>
      </c>
      <c r="BN65" s="32">
        <v>241922</v>
      </c>
      <c r="BO65" s="32">
        <v>244616</v>
      </c>
      <c r="BP65" s="32" t="s">
        <v>1070</v>
      </c>
      <c r="BQ65" s="32" t="s">
        <v>1071</v>
      </c>
      <c r="BR65" s="32">
        <v>245739</v>
      </c>
      <c r="BS65" s="32" t="s">
        <v>1072</v>
      </c>
      <c r="BT65" s="32">
        <v>247168</v>
      </c>
      <c r="BU65" s="32">
        <v>249510</v>
      </c>
      <c r="BV65" s="32">
        <v>252729</v>
      </c>
      <c r="BW65" s="32" t="s">
        <v>1073</v>
      </c>
      <c r="BX65" s="32" t="s">
        <v>1074</v>
      </c>
      <c r="BY65" s="32">
        <v>256118</v>
      </c>
      <c r="BZ65" s="32">
        <v>259041</v>
      </c>
      <c r="CA65" s="32" t="s">
        <v>1075</v>
      </c>
      <c r="CB65" s="32" t="s">
        <v>1076</v>
      </c>
      <c r="CC65" s="32" t="s">
        <v>1077</v>
      </c>
      <c r="CD65" s="115" t="s">
        <v>32</v>
      </c>
      <c r="CE65" s="39" t="s">
        <v>1078</v>
      </c>
    </row>
    <row r="66" spans="1:83">
      <c r="A66" s="26"/>
      <c r="B66" s="21"/>
      <c r="C66" s="21"/>
      <c r="D66" s="110" t="s">
        <v>1079</v>
      </c>
      <c r="E66" s="32" t="s">
        <v>1080</v>
      </c>
      <c r="F66" s="26" t="s">
        <v>1081</v>
      </c>
      <c r="G66" s="32" t="s">
        <v>1082</v>
      </c>
      <c r="H66" s="32"/>
      <c r="I66" s="32"/>
      <c r="J66" s="22" t="s">
        <v>3159</v>
      </c>
      <c r="K66" s="23">
        <v>1</v>
      </c>
      <c r="L66" s="26" t="s">
        <v>38</v>
      </c>
      <c r="M66" s="33"/>
      <c r="N66" s="36" t="s">
        <v>1083</v>
      </c>
      <c r="O66" s="33"/>
      <c r="P66" s="26"/>
      <c r="Q66" s="26"/>
      <c r="R66" s="26"/>
      <c r="T66" s="32"/>
      <c r="U66" s="32"/>
      <c r="V66" s="35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>
        <v>7762</v>
      </c>
      <c r="AY66" s="32">
        <v>16622</v>
      </c>
      <c r="AZ66" s="32">
        <v>25808</v>
      </c>
      <c r="BA66" s="32">
        <v>34384</v>
      </c>
      <c r="BB66" s="32">
        <v>44684</v>
      </c>
      <c r="BC66" s="32">
        <v>52519</v>
      </c>
      <c r="BD66" s="32">
        <v>59489</v>
      </c>
      <c r="BE66" s="32">
        <v>72836</v>
      </c>
      <c r="BF66" s="32" t="s">
        <v>1084</v>
      </c>
      <c r="BG66" s="32" t="s">
        <v>1085</v>
      </c>
      <c r="BH66" s="32">
        <v>79002</v>
      </c>
      <c r="BI66" s="32">
        <v>88164</v>
      </c>
      <c r="BJ66" s="32" t="s">
        <v>1086</v>
      </c>
      <c r="BK66" s="32">
        <v>93517</v>
      </c>
      <c r="BL66" s="32" t="s">
        <v>1087</v>
      </c>
      <c r="BM66" s="32" t="s">
        <v>1088</v>
      </c>
      <c r="BN66" s="32">
        <v>99682</v>
      </c>
      <c r="BO66" s="32">
        <v>103781</v>
      </c>
      <c r="BP66" s="32" t="s">
        <v>1089</v>
      </c>
      <c r="BQ66" s="32" t="s">
        <v>1090</v>
      </c>
      <c r="BR66" s="32">
        <v>107992</v>
      </c>
      <c r="BS66" s="32" t="s">
        <v>1091</v>
      </c>
      <c r="BT66" s="32">
        <v>111691</v>
      </c>
      <c r="BU66" s="32">
        <v>116028</v>
      </c>
      <c r="BV66" s="32">
        <v>119787</v>
      </c>
      <c r="BW66" s="32" t="s">
        <v>1092</v>
      </c>
      <c r="BX66" s="32" t="s">
        <v>1093</v>
      </c>
      <c r="BY66" s="32">
        <v>123575</v>
      </c>
      <c r="BZ66" s="32">
        <v>126496</v>
      </c>
      <c r="CA66" s="32" t="s">
        <v>1094</v>
      </c>
      <c r="CB66" s="32" t="s">
        <v>1095</v>
      </c>
      <c r="CC66" s="32" t="s">
        <v>1096</v>
      </c>
      <c r="CD66" s="115" t="s">
        <v>112</v>
      </c>
      <c r="CE66" s="4"/>
    </row>
    <row r="67" spans="1:83" s="57" customFormat="1" hidden="1">
      <c r="A67" s="23"/>
      <c r="B67" s="56"/>
      <c r="C67" s="56"/>
      <c r="D67" s="110" t="s">
        <v>1097</v>
      </c>
      <c r="E67" s="22" t="s">
        <v>1098</v>
      </c>
      <c r="F67" s="23" t="s">
        <v>1099</v>
      </c>
      <c r="G67" s="22" t="s">
        <v>1100</v>
      </c>
      <c r="H67" s="22"/>
      <c r="I67" s="22"/>
      <c r="J67" s="22" t="s">
        <v>3159</v>
      </c>
      <c r="K67" s="23">
        <v>1</v>
      </c>
      <c r="L67" s="23" t="s">
        <v>1101</v>
      </c>
      <c r="M67" s="24"/>
      <c r="N67" s="27" t="s">
        <v>1102</v>
      </c>
      <c r="O67" s="24"/>
      <c r="P67" s="23"/>
      <c r="Q67" s="23"/>
      <c r="R67" s="23"/>
      <c r="S67" s="25"/>
      <c r="T67" s="22"/>
      <c r="U67" s="22"/>
      <c r="V67" s="25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>
        <v>3752</v>
      </c>
      <c r="AY67" s="22">
        <v>5643</v>
      </c>
      <c r="AZ67" s="22">
        <v>7370</v>
      </c>
      <c r="BA67" s="22">
        <v>9075</v>
      </c>
      <c r="BB67" s="22">
        <v>9075</v>
      </c>
      <c r="BC67" s="22">
        <v>11469</v>
      </c>
      <c r="BD67" s="22">
        <v>12885</v>
      </c>
      <c r="BE67" s="22">
        <v>14603</v>
      </c>
      <c r="BF67" s="22" t="s">
        <v>1103</v>
      </c>
      <c r="BG67" s="22" t="s">
        <v>1104</v>
      </c>
      <c r="BH67" s="22">
        <v>16173</v>
      </c>
      <c r="BI67" s="22">
        <v>18226</v>
      </c>
      <c r="BJ67" s="22" t="s">
        <v>1105</v>
      </c>
      <c r="BK67" s="22">
        <v>19226</v>
      </c>
      <c r="BL67" s="22" t="s">
        <v>1106</v>
      </c>
      <c r="BM67" s="22" t="s">
        <v>1107</v>
      </c>
      <c r="BN67" s="22">
        <v>21174</v>
      </c>
      <c r="BO67" s="22">
        <v>23299</v>
      </c>
      <c r="BP67" s="22" t="s">
        <v>1108</v>
      </c>
      <c r="BQ67" s="22" t="s">
        <v>1109</v>
      </c>
      <c r="BR67" s="22">
        <v>25090</v>
      </c>
      <c r="BS67" s="22" t="s">
        <v>1110</v>
      </c>
      <c r="BT67" s="22">
        <v>26497</v>
      </c>
      <c r="BU67" s="22">
        <v>28200</v>
      </c>
      <c r="BV67" s="22">
        <v>29281</v>
      </c>
      <c r="BW67" s="22" t="s">
        <v>1111</v>
      </c>
      <c r="BX67" s="22" t="s">
        <v>1112</v>
      </c>
      <c r="BY67" s="22">
        <v>30367</v>
      </c>
      <c r="BZ67" s="22">
        <v>31835</v>
      </c>
      <c r="CA67" s="22" t="s">
        <v>1113</v>
      </c>
      <c r="CB67" s="22" t="s">
        <v>1114</v>
      </c>
      <c r="CC67" s="22" t="s">
        <v>1115</v>
      </c>
      <c r="CD67" s="114" t="s">
        <v>53</v>
      </c>
      <c r="CE67" s="39"/>
    </row>
    <row r="68" spans="1:83" hidden="1">
      <c r="A68" s="26"/>
      <c r="B68" s="21"/>
      <c r="C68" s="21"/>
      <c r="D68" s="110" t="s">
        <v>1116</v>
      </c>
      <c r="E68" s="32" t="s">
        <v>1117</v>
      </c>
      <c r="F68" s="26" t="s">
        <v>1118</v>
      </c>
      <c r="G68" s="32" t="s">
        <v>1119</v>
      </c>
      <c r="H68" s="32"/>
      <c r="I68" s="32"/>
      <c r="J68" s="121" t="s">
        <v>3158</v>
      </c>
      <c r="K68" s="23">
        <v>1</v>
      </c>
      <c r="L68" s="26" t="s">
        <v>61</v>
      </c>
      <c r="M68" s="33"/>
      <c r="N68" s="33" t="s">
        <v>1120</v>
      </c>
      <c r="O68" s="33"/>
      <c r="P68" s="26"/>
      <c r="Q68" s="26"/>
      <c r="R68" s="34"/>
      <c r="S68" s="47"/>
      <c r="T68" s="32"/>
      <c r="U68" s="32"/>
      <c r="V68" s="35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>
        <v>0</v>
      </c>
      <c r="AO68" s="32">
        <v>1647</v>
      </c>
      <c r="AP68" s="32">
        <v>2563</v>
      </c>
      <c r="AQ68" s="32">
        <v>3445</v>
      </c>
      <c r="AR68" s="32">
        <v>4176</v>
      </c>
      <c r="AS68" s="32">
        <v>5090</v>
      </c>
      <c r="AT68" s="32">
        <v>6246</v>
      </c>
      <c r="AU68" s="32">
        <v>7288</v>
      </c>
      <c r="AV68" s="32">
        <v>8513</v>
      </c>
      <c r="AW68" s="32">
        <v>9186</v>
      </c>
      <c r="AX68" s="32">
        <v>10203</v>
      </c>
      <c r="AY68" s="32">
        <v>11085</v>
      </c>
      <c r="AZ68" s="32">
        <v>11594</v>
      </c>
      <c r="BA68" s="32">
        <v>12708</v>
      </c>
      <c r="BB68" s="32">
        <v>13629</v>
      </c>
      <c r="BC68" s="32">
        <v>14393</v>
      </c>
      <c r="BD68" s="32">
        <v>15472</v>
      </c>
      <c r="BE68" s="32">
        <v>16493</v>
      </c>
      <c r="BF68" s="32" t="s">
        <v>1121</v>
      </c>
      <c r="BG68" s="32" t="s">
        <v>1122</v>
      </c>
      <c r="BH68" s="32">
        <v>17964</v>
      </c>
      <c r="BI68" s="32">
        <v>18747</v>
      </c>
      <c r="BJ68" s="32" t="s">
        <v>1123</v>
      </c>
      <c r="BK68" s="32">
        <v>19646</v>
      </c>
      <c r="BL68" s="32" t="s">
        <v>1124</v>
      </c>
      <c r="BM68" s="32" t="s">
        <v>1125</v>
      </c>
      <c r="BN68" s="32">
        <v>20777</v>
      </c>
      <c r="BO68" s="32">
        <v>21856</v>
      </c>
      <c r="BP68" s="32" t="s">
        <v>1126</v>
      </c>
      <c r="BQ68" s="32" t="s">
        <v>1127</v>
      </c>
      <c r="BR68" s="32">
        <v>22857</v>
      </c>
      <c r="BS68" s="32" t="s">
        <v>1128</v>
      </c>
      <c r="BT68" s="32">
        <v>23833</v>
      </c>
      <c r="BU68" s="32">
        <v>24905</v>
      </c>
      <c r="BV68" s="32">
        <v>25708</v>
      </c>
      <c r="BW68" s="32" t="s">
        <v>1129</v>
      </c>
      <c r="BX68" s="32" t="s">
        <v>1130</v>
      </c>
      <c r="BY68" s="32">
        <v>26508</v>
      </c>
      <c r="BZ68" s="32">
        <v>27506</v>
      </c>
      <c r="CA68" s="32" t="s">
        <v>1131</v>
      </c>
      <c r="CB68" s="32" t="s">
        <v>1132</v>
      </c>
      <c r="CC68" s="32" t="s">
        <v>1133</v>
      </c>
      <c r="CD68" s="115" t="s">
        <v>95</v>
      </c>
      <c r="CE68" s="4" t="s">
        <v>1134</v>
      </c>
    </row>
    <row r="69" spans="1:83" hidden="1">
      <c r="A69" s="26"/>
      <c r="B69" s="21"/>
      <c r="C69" s="21"/>
      <c r="D69" s="110" t="s">
        <v>1135</v>
      </c>
      <c r="E69" s="32" t="s">
        <v>1136</v>
      </c>
      <c r="F69" s="26" t="s">
        <v>1137</v>
      </c>
      <c r="G69" s="32" t="s">
        <v>1138</v>
      </c>
      <c r="H69" s="32"/>
      <c r="I69" s="32"/>
      <c r="J69" s="22" t="s">
        <v>3159</v>
      </c>
      <c r="K69" s="23">
        <v>1</v>
      </c>
      <c r="L69" s="23" t="s">
        <v>1101</v>
      </c>
      <c r="M69" s="33"/>
      <c r="N69" s="36" t="s">
        <v>1139</v>
      </c>
      <c r="O69" s="33"/>
      <c r="P69" s="26"/>
      <c r="Q69" s="26"/>
      <c r="R69" s="26"/>
      <c r="S69" s="35"/>
      <c r="T69" s="32"/>
      <c r="U69" s="32"/>
      <c r="V69" s="4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>
        <v>4458</v>
      </c>
      <c r="BI69" s="32">
        <v>8378</v>
      </c>
      <c r="BJ69" s="32" t="s">
        <v>1140</v>
      </c>
      <c r="BK69" s="32">
        <v>14346</v>
      </c>
      <c r="BL69" s="32" t="s">
        <v>1141</v>
      </c>
      <c r="BM69" s="32" t="s">
        <v>1142</v>
      </c>
      <c r="BN69" s="32">
        <v>20004</v>
      </c>
      <c r="BO69" s="32">
        <v>25723</v>
      </c>
      <c r="BP69" s="32" t="s">
        <v>1143</v>
      </c>
      <c r="BQ69" s="32" t="s">
        <v>1144</v>
      </c>
      <c r="BR69" s="32">
        <v>28303</v>
      </c>
      <c r="BS69" s="32" t="s">
        <v>1145</v>
      </c>
      <c r="BT69" s="32">
        <v>33275</v>
      </c>
      <c r="BU69" s="32">
        <v>39128</v>
      </c>
      <c r="BV69" s="32">
        <v>42260</v>
      </c>
      <c r="BW69" s="32" t="s">
        <v>1146</v>
      </c>
      <c r="BX69" s="32" t="s">
        <v>1147</v>
      </c>
      <c r="BY69" s="32">
        <v>49054</v>
      </c>
      <c r="BZ69" s="32">
        <v>53990</v>
      </c>
      <c r="CA69" s="32" t="s">
        <v>1148</v>
      </c>
      <c r="CB69" s="32" t="s">
        <v>1149</v>
      </c>
      <c r="CC69" s="32" t="s">
        <v>1150</v>
      </c>
      <c r="CD69" s="115" t="s">
        <v>95</v>
      </c>
      <c r="CE69" s="4"/>
    </row>
    <row r="70" spans="1:83">
      <c r="A70" s="26"/>
      <c r="B70" s="21"/>
      <c r="C70" s="21"/>
      <c r="D70" s="110" t="s">
        <v>1151</v>
      </c>
      <c r="E70" s="32" t="s">
        <v>1152</v>
      </c>
      <c r="F70" s="26" t="s">
        <v>1153</v>
      </c>
      <c r="G70" s="32" t="s">
        <v>1154</v>
      </c>
      <c r="H70" s="32"/>
      <c r="I70" s="32"/>
      <c r="J70" s="22" t="s">
        <v>3159</v>
      </c>
      <c r="K70" s="23">
        <v>1</v>
      </c>
      <c r="L70" s="26" t="s">
        <v>38</v>
      </c>
      <c r="M70" s="33"/>
      <c r="N70" s="36" t="s">
        <v>1155</v>
      </c>
      <c r="O70" s="33"/>
      <c r="P70" s="26"/>
      <c r="Q70" s="26"/>
      <c r="R70" s="26"/>
      <c r="S70" s="35"/>
      <c r="T70" s="32"/>
      <c r="U70" s="32"/>
      <c r="V70" s="4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 t="s">
        <v>1156</v>
      </c>
      <c r="AZ70" s="32">
        <v>1207</v>
      </c>
      <c r="BA70" s="32">
        <v>3733</v>
      </c>
      <c r="BB70" s="32">
        <v>6630</v>
      </c>
      <c r="BC70" s="37">
        <v>8272</v>
      </c>
      <c r="BD70" s="37">
        <v>11213</v>
      </c>
      <c r="BE70" s="37">
        <v>12438</v>
      </c>
      <c r="BF70" s="37" t="s">
        <v>1157</v>
      </c>
      <c r="BG70" s="37" t="s">
        <v>1158</v>
      </c>
      <c r="BH70" s="37">
        <v>13491</v>
      </c>
      <c r="BI70" s="37">
        <v>15065</v>
      </c>
      <c r="BJ70" s="37" t="s">
        <v>1159</v>
      </c>
      <c r="BK70" s="37">
        <v>16112</v>
      </c>
      <c r="BL70" s="37" t="s">
        <v>1160</v>
      </c>
      <c r="BM70" s="37" t="s">
        <v>1161</v>
      </c>
      <c r="BN70" s="37">
        <v>17364</v>
      </c>
      <c r="BO70" s="37">
        <v>18053</v>
      </c>
      <c r="BP70" s="37" t="s">
        <v>298</v>
      </c>
      <c r="BQ70" s="37" t="s">
        <v>1162</v>
      </c>
      <c r="BR70" s="37">
        <v>19263</v>
      </c>
      <c r="BS70" s="37" t="s">
        <v>1163</v>
      </c>
      <c r="BT70" s="37">
        <v>20478</v>
      </c>
      <c r="BU70" s="37">
        <v>21842</v>
      </c>
      <c r="BV70" s="37">
        <v>23278</v>
      </c>
      <c r="BW70" s="37" t="s">
        <v>1164</v>
      </c>
      <c r="BX70" s="37" t="s">
        <v>1165</v>
      </c>
      <c r="BY70" s="37">
        <v>24582</v>
      </c>
      <c r="BZ70" s="37">
        <v>25568</v>
      </c>
      <c r="CA70" s="37" t="s">
        <v>1166</v>
      </c>
      <c r="CB70" s="37" t="s">
        <v>1167</v>
      </c>
      <c r="CC70" s="37" t="s">
        <v>1168</v>
      </c>
      <c r="CD70" s="115" t="s">
        <v>456</v>
      </c>
      <c r="CE70" s="4" t="s">
        <v>1169</v>
      </c>
    </row>
    <row r="71" spans="1:83" hidden="1">
      <c r="A71" s="26"/>
      <c r="B71" s="21"/>
      <c r="C71" s="21"/>
      <c r="D71" s="110" t="s">
        <v>1170</v>
      </c>
      <c r="E71" s="32" t="s">
        <v>1171</v>
      </c>
      <c r="F71" s="26" t="s">
        <v>1172</v>
      </c>
      <c r="G71" s="32" t="s">
        <v>1173</v>
      </c>
      <c r="H71" s="32"/>
      <c r="I71" s="32"/>
      <c r="J71" s="121" t="s">
        <v>3158</v>
      </c>
      <c r="K71" s="23">
        <v>1</v>
      </c>
      <c r="L71" s="26" t="s">
        <v>3156</v>
      </c>
      <c r="M71" s="33"/>
      <c r="N71" s="33" t="s">
        <v>1174</v>
      </c>
      <c r="O71" s="33"/>
      <c r="P71" s="26"/>
      <c r="Q71" s="26"/>
      <c r="R71" s="26"/>
      <c r="S71" s="35"/>
      <c r="T71" s="32"/>
      <c r="U71" s="32"/>
      <c r="V71" s="4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>
        <v>11212</v>
      </c>
      <c r="AQ71" s="32">
        <v>19999</v>
      </c>
      <c r="AR71" s="32">
        <v>25150</v>
      </c>
      <c r="AS71" s="32">
        <v>29753</v>
      </c>
      <c r="AT71" s="32">
        <v>37616</v>
      </c>
      <c r="AU71" s="32">
        <v>51530</v>
      </c>
      <c r="AV71" s="32">
        <v>57521</v>
      </c>
      <c r="AW71" s="32">
        <v>63118</v>
      </c>
      <c r="AX71" s="32">
        <v>76450</v>
      </c>
      <c r="AY71" s="32">
        <v>88498</v>
      </c>
      <c r="AZ71" s="32">
        <v>97115</v>
      </c>
      <c r="BA71" s="32" t="s">
        <v>1175</v>
      </c>
      <c r="BB71" s="32">
        <v>110619</v>
      </c>
      <c r="BC71" s="32">
        <v>116150</v>
      </c>
      <c r="BD71" s="32">
        <v>121150</v>
      </c>
      <c r="BE71" s="32">
        <v>131582</v>
      </c>
      <c r="BF71" s="32" t="s">
        <v>1176</v>
      </c>
      <c r="BG71" s="32" t="s">
        <v>1177</v>
      </c>
      <c r="BH71" s="32">
        <v>141582</v>
      </c>
      <c r="BI71" s="32">
        <v>142550</v>
      </c>
      <c r="BJ71" s="32" t="s">
        <v>1178</v>
      </c>
      <c r="BK71" s="32">
        <v>149132</v>
      </c>
      <c r="BL71" s="32" t="s">
        <v>1179</v>
      </c>
      <c r="BM71" s="32" t="s">
        <v>1180</v>
      </c>
      <c r="BN71" s="32">
        <v>153883</v>
      </c>
      <c r="BO71" s="32">
        <v>157373</v>
      </c>
      <c r="BP71" s="32" t="s">
        <v>1181</v>
      </c>
      <c r="BQ71" s="32" t="s">
        <v>1182</v>
      </c>
      <c r="BR71" s="32">
        <v>160943</v>
      </c>
      <c r="BS71" s="32" t="s">
        <v>1183</v>
      </c>
      <c r="BT71" s="32">
        <v>167600</v>
      </c>
      <c r="BU71" s="32">
        <v>173628</v>
      </c>
      <c r="BV71" s="32">
        <v>177933</v>
      </c>
      <c r="BW71" s="32" t="s">
        <v>1184</v>
      </c>
      <c r="BX71" s="32" t="s">
        <v>1185</v>
      </c>
      <c r="BY71" s="32">
        <v>183271</v>
      </c>
      <c r="BZ71" s="32">
        <v>188084</v>
      </c>
      <c r="CA71" s="32" t="s">
        <v>1186</v>
      </c>
      <c r="CB71" s="32" t="s">
        <v>1187</v>
      </c>
      <c r="CC71" s="32" t="s">
        <v>1188</v>
      </c>
      <c r="CD71" s="115" t="s">
        <v>112</v>
      </c>
      <c r="CE71" s="4" t="s">
        <v>1189</v>
      </c>
    </row>
    <row r="72" spans="1:83" hidden="1">
      <c r="A72" s="26"/>
      <c r="B72" s="21"/>
      <c r="C72" s="21"/>
      <c r="D72" s="110" t="s">
        <v>1190</v>
      </c>
      <c r="E72" s="32" t="s">
        <v>1171</v>
      </c>
      <c r="F72" s="26" t="s">
        <v>1172</v>
      </c>
      <c r="G72" s="32" t="s">
        <v>1173</v>
      </c>
      <c r="H72" s="32"/>
      <c r="I72" s="32"/>
      <c r="J72" s="121" t="s">
        <v>3158</v>
      </c>
      <c r="K72" s="23">
        <v>1</v>
      </c>
      <c r="L72" s="26" t="s">
        <v>61</v>
      </c>
      <c r="M72" s="33"/>
      <c r="N72" s="33" t="s">
        <v>1191</v>
      </c>
      <c r="O72" s="33"/>
      <c r="P72" s="26"/>
      <c r="Q72" s="26"/>
      <c r="R72" s="26"/>
      <c r="S72" s="35"/>
      <c r="T72" s="32"/>
      <c r="U72" s="32"/>
      <c r="V72" s="4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>
        <v>234350</v>
      </c>
      <c r="BW72" s="32"/>
      <c r="BX72" s="32"/>
      <c r="BY72" s="32">
        <v>236685</v>
      </c>
      <c r="BZ72" s="32">
        <v>238413</v>
      </c>
      <c r="CA72" s="32" t="s">
        <v>1192</v>
      </c>
      <c r="CB72" s="32" t="s">
        <v>1193</v>
      </c>
      <c r="CC72" s="32" t="s">
        <v>1194</v>
      </c>
      <c r="CD72" s="115" t="s">
        <v>112</v>
      </c>
      <c r="CE72" s="4"/>
    </row>
    <row r="73" spans="1:83" s="57" customFormat="1" hidden="1">
      <c r="A73" s="23"/>
      <c r="B73" s="56"/>
      <c r="C73" s="56"/>
      <c r="D73" s="110" t="s">
        <v>1202</v>
      </c>
      <c r="E73" s="32" t="s">
        <v>1203</v>
      </c>
      <c r="F73" s="26" t="s">
        <v>1204</v>
      </c>
      <c r="G73" s="32" t="s">
        <v>1205</v>
      </c>
      <c r="H73" s="22"/>
      <c r="I73" s="22"/>
      <c r="J73" s="121" t="s">
        <v>3158</v>
      </c>
      <c r="K73" s="23">
        <v>1</v>
      </c>
      <c r="L73" s="26" t="s">
        <v>61</v>
      </c>
      <c r="M73" s="24"/>
      <c r="N73" s="24" t="s">
        <v>1206</v>
      </c>
      <c r="O73" s="24"/>
      <c r="P73" s="23"/>
      <c r="Q73" s="23"/>
      <c r="R73" s="23"/>
      <c r="S73" s="25"/>
      <c r="T73" s="22"/>
      <c r="U73" s="22"/>
      <c r="V73" s="39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>
        <v>55614</v>
      </c>
      <c r="BO73" s="22">
        <v>57574</v>
      </c>
      <c r="BP73" s="22" t="s">
        <v>1207</v>
      </c>
      <c r="BQ73" s="22" t="s">
        <v>1208</v>
      </c>
      <c r="BR73" s="22">
        <v>64628</v>
      </c>
      <c r="BS73" s="22" t="s">
        <v>1209</v>
      </c>
      <c r="BT73" s="22">
        <v>67673</v>
      </c>
      <c r="BU73" s="22">
        <v>71944</v>
      </c>
      <c r="BV73" s="22">
        <v>74570</v>
      </c>
      <c r="BW73" s="22" t="s">
        <v>1210</v>
      </c>
      <c r="BX73" s="22" t="s">
        <v>1211</v>
      </c>
      <c r="BY73" s="22">
        <v>79049</v>
      </c>
      <c r="BZ73" s="22">
        <v>80802</v>
      </c>
      <c r="CA73" s="22" t="s">
        <v>1212</v>
      </c>
      <c r="CB73" s="22" t="s">
        <v>1213</v>
      </c>
      <c r="CC73" s="22" t="s">
        <v>1214</v>
      </c>
      <c r="CD73" s="114" t="s">
        <v>53</v>
      </c>
      <c r="CE73" s="39" t="s">
        <v>1215</v>
      </c>
    </row>
    <row r="74" spans="1:83" s="57" customFormat="1" hidden="1">
      <c r="A74" s="23"/>
      <c r="B74" s="56"/>
      <c r="C74" s="56"/>
      <c r="D74" s="110" t="s">
        <v>1216</v>
      </c>
      <c r="E74" s="22" t="s">
        <v>1196</v>
      </c>
      <c r="F74" s="23" t="s">
        <v>1197</v>
      </c>
      <c r="G74" s="22" t="s">
        <v>1198</v>
      </c>
      <c r="H74" s="22"/>
      <c r="I74" s="22"/>
      <c r="J74" s="121" t="s">
        <v>3158</v>
      </c>
      <c r="K74" s="23">
        <v>1</v>
      </c>
      <c r="L74" s="26" t="s">
        <v>61</v>
      </c>
      <c r="M74" s="24"/>
      <c r="N74" s="24" t="s">
        <v>1217</v>
      </c>
      <c r="O74" s="24"/>
      <c r="P74" s="23"/>
      <c r="Q74" s="23"/>
      <c r="R74" s="23"/>
      <c r="S74" s="25"/>
      <c r="T74" s="22"/>
      <c r="U74" s="22"/>
      <c r="V74" s="39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>
        <v>6510</v>
      </c>
      <c r="AZ74" s="22">
        <v>11837</v>
      </c>
      <c r="BA74" s="22">
        <v>17575</v>
      </c>
      <c r="BB74" s="22">
        <v>24055</v>
      </c>
      <c r="BC74" s="22">
        <v>27887</v>
      </c>
      <c r="BD74" s="22">
        <v>32752</v>
      </c>
      <c r="BE74" s="22">
        <v>37846</v>
      </c>
      <c r="BF74" s="22" t="s">
        <v>1218</v>
      </c>
      <c r="BG74" s="22" t="s">
        <v>1219</v>
      </c>
      <c r="BH74" s="22">
        <v>41521</v>
      </c>
      <c r="BI74" s="22">
        <v>44849</v>
      </c>
      <c r="BJ74" s="22" t="s">
        <v>1220</v>
      </c>
      <c r="BK74" s="22">
        <v>47733</v>
      </c>
      <c r="BL74" s="22" t="s">
        <v>1221</v>
      </c>
      <c r="BM74" s="22" t="s">
        <v>1222</v>
      </c>
      <c r="BN74" s="22">
        <v>52677</v>
      </c>
      <c r="BO74" s="22">
        <v>61821</v>
      </c>
      <c r="BP74" s="22" t="s">
        <v>1223</v>
      </c>
      <c r="BQ74" s="22" t="s">
        <v>1224</v>
      </c>
      <c r="BR74" s="22">
        <v>65771</v>
      </c>
      <c r="BS74" s="22" t="s">
        <v>1225</v>
      </c>
      <c r="BT74" s="22">
        <v>69099</v>
      </c>
      <c r="BU74" s="22">
        <v>73258</v>
      </c>
      <c r="BV74" s="22">
        <v>75874</v>
      </c>
      <c r="BW74" s="22" t="s">
        <v>1226</v>
      </c>
      <c r="BX74" s="22" t="s">
        <v>1227</v>
      </c>
      <c r="BY74" s="22">
        <v>79283</v>
      </c>
      <c r="BZ74" s="22">
        <v>81962</v>
      </c>
      <c r="CA74" s="22" t="s">
        <v>1228</v>
      </c>
      <c r="CB74" s="22" t="s">
        <v>1229</v>
      </c>
      <c r="CC74" s="22" t="s">
        <v>1230</v>
      </c>
      <c r="CD74" s="114" t="s">
        <v>594</v>
      </c>
      <c r="CE74" s="39"/>
    </row>
    <row r="75" spans="1:83" s="57" customFormat="1" hidden="1">
      <c r="A75" s="23"/>
      <c r="B75" s="56"/>
      <c r="C75" s="56"/>
      <c r="D75" s="110" t="s">
        <v>1231</v>
      </c>
      <c r="E75" s="22" t="s">
        <v>1196</v>
      </c>
      <c r="F75" s="23" t="s">
        <v>1197</v>
      </c>
      <c r="G75" s="22" t="s">
        <v>1232</v>
      </c>
      <c r="H75" s="22"/>
      <c r="I75" s="22"/>
      <c r="J75" s="121" t="s">
        <v>3158</v>
      </c>
      <c r="K75" s="23">
        <v>1</v>
      </c>
      <c r="L75" s="26" t="s">
        <v>61</v>
      </c>
      <c r="M75" s="24"/>
      <c r="N75" s="24" t="s">
        <v>1233</v>
      </c>
      <c r="O75" s="24"/>
      <c r="P75" s="23"/>
      <c r="Q75" s="23"/>
      <c r="R75" s="23"/>
      <c r="S75" s="25"/>
      <c r="T75" s="22"/>
      <c r="U75" s="22"/>
      <c r="V75" s="39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>
        <v>1247</v>
      </c>
      <c r="AM75" s="22">
        <v>8492</v>
      </c>
      <c r="AN75" s="22">
        <v>14191</v>
      </c>
      <c r="AO75" s="22">
        <v>19207</v>
      </c>
      <c r="AP75" s="22">
        <v>24263</v>
      </c>
      <c r="AQ75" s="22">
        <v>32296</v>
      </c>
      <c r="AR75" s="22">
        <v>37736</v>
      </c>
      <c r="AS75" s="22">
        <v>41900</v>
      </c>
      <c r="AT75" s="22">
        <v>47680</v>
      </c>
      <c r="AU75" s="22">
        <v>54993</v>
      </c>
      <c r="AV75" s="22">
        <v>60937</v>
      </c>
      <c r="AW75" s="22">
        <v>69627</v>
      </c>
      <c r="AX75" s="22">
        <v>77180</v>
      </c>
      <c r="AY75" s="22">
        <v>87362</v>
      </c>
      <c r="AZ75" s="22">
        <v>93708</v>
      </c>
      <c r="BA75" s="22">
        <v>98852</v>
      </c>
      <c r="BB75" s="22">
        <v>102715</v>
      </c>
      <c r="BC75" s="22">
        <v>107425</v>
      </c>
      <c r="BD75" s="22">
        <v>112605</v>
      </c>
      <c r="BE75" s="22">
        <v>115236</v>
      </c>
      <c r="BF75" s="22" t="s">
        <v>1234</v>
      </c>
      <c r="BG75" s="22" t="s">
        <v>1235</v>
      </c>
      <c r="BH75" s="22">
        <v>119558</v>
      </c>
      <c r="BI75" s="22">
        <v>123611</v>
      </c>
      <c r="BJ75" s="22" t="s">
        <v>1236</v>
      </c>
      <c r="BK75" s="22">
        <v>126865</v>
      </c>
      <c r="BL75" s="22" t="s">
        <v>1237</v>
      </c>
      <c r="BM75" s="22" t="s">
        <v>1238</v>
      </c>
      <c r="BN75" s="22">
        <v>130992</v>
      </c>
      <c r="BO75" s="22">
        <v>136644</v>
      </c>
      <c r="BP75" s="22" t="s">
        <v>1239</v>
      </c>
      <c r="BQ75" s="22" t="s">
        <v>1240</v>
      </c>
      <c r="BR75" s="22">
        <v>145163</v>
      </c>
      <c r="BS75" s="22" t="s">
        <v>1241</v>
      </c>
      <c r="BT75" s="22">
        <v>152516</v>
      </c>
      <c r="BU75" s="22">
        <v>158845</v>
      </c>
      <c r="BV75" s="22">
        <v>164600</v>
      </c>
      <c r="BW75" s="22" t="s">
        <v>1242</v>
      </c>
      <c r="BX75" s="22" t="s">
        <v>1243</v>
      </c>
      <c r="BY75" s="22">
        <v>170782</v>
      </c>
      <c r="BZ75" s="22">
        <v>177825</v>
      </c>
      <c r="CA75" s="22" t="s">
        <v>1244</v>
      </c>
      <c r="CB75" s="22" t="s">
        <v>1245</v>
      </c>
      <c r="CC75" s="22" t="s">
        <v>1246</v>
      </c>
      <c r="CD75" s="114" t="s">
        <v>556</v>
      </c>
      <c r="CE75" s="39" t="s">
        <v>1247</v>
      </c>
    </row>
    <row r="76" spans="1:83" hidden="1">
      <c r="A76" s="26"/>
      <c r="B76" s="21"/>
      <c r="C76" s="21"/>
      <c r="D76" s="110" t="s">
        <v>1248</v>
      </c>
      <c r="E76" s="32" t="s">
        <v>1249</v>
      </c>
      <c r="F76" s="26" t="s">
        <v>1250</v>
      </c>
      <c r="G76" s="32" t="s">
        <v>1251</v>
      </c>
      <c r="H76" s="32"/>
      <c r="I76" s="32"/>
      <c r="J76" s="121" t="s">
        <v>3158</v>
      </c>
      <c r="K76" s="23">
        <v>1</v>
      </c>
      <c r="L76" s="26" t="s">
        <v>3156</v>
      </c>
      <c r="M76" s="33"/>
      <c r="N76" s="33" t="s">
        <v>1252</v>
      </c>
      <c r="O76" s="33"/>
      <c r="P76" s="26"/>
      <c r="Q76" s="26"/>
      <c r="R76" s="26"/>
      <c r="S76" s="35"/>
      <c r="T76" s="32"/>
      <c r="U76" s="32"/>
      <c r="V76" s="35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>
        <v>40345</v>
      </c>
      <c r="AM76" s="32">
        <v>44771</v>
      </c>
      <c r="AN76" s="32">
        <v>49332</v>
      </c>
      <c r="AO76" s="32">
        <v>53928</v>
      </c>
      <c r="AP76" s="32">
        <v>60087</v>
      </c>
      <c r="AQ76" s="32">
        <v>64954</v>
      </c>
      <c r="AR76" s="32">
        <v>67938</v>
      </c>
      <c r="AS76" s="32">
        <v>8841</v>
      </c>
      <c r="AT76" s="32">
        <v>13866</v>
      </c>
      <c r="AU76" s="32">
        <v>19415</v>
      </c>
      <c r="AV76" s="32">
        <v>22475</v>
      </c>
      <c r="AW76" s="32">
        <v>27858</v>
      </c>
      <c r="AX76" s="32">
        <v>36352</v>
      </c>
      <c r="AY76" s="32">
        <v>41985</v>
      </c>
      <c r="AZ76" s="32">
        <v>45623</v>
      </c>
      <c r="BA76" s="32">
        <v>54908</v>
      </c>
      <c r="BB76" s="32">
        <v>61597</v>
      </c>
      <c r="BC76" s="32">
        <v>68577</v>
      </c>
      <c r="BD76" s="32">
        <v>73599</v>
      </c>
      <c r="BE76" s="32">
        <v>75729</v>
      </c>
      <c r="BF76" s="32" t="s">
        <v>1253</v>
      </c>
      <c r="BG76" s="32" t="s">
        <v>1254</v>
      </c>
      <c r="BH76" s="32">
        <v>82952</v>
      </c>
      <c r="BI76" s="32">
        <v>87195</v>
      </c>
      <c r="BJ76" s="32" t="s">
        <v>1255</v>
      </c>
      <c r="BK76" s="32">
        <v>89858</v>
      </c>
      <c r="BL76" s="32" t="s">
        <v>1256</v>
      </c>
      <c r="BM76" s="32" t="s">
        <v>1257</v>
      </c>
      <c r="BN76" s="32">
        <v>96216</v>
      </c>
      <c r="BO76" s="32">
        <v>100872</v>
      </c>
      <c r="BP76" s="32" t="s">
        <v>1258</v>
      </c>
      <c r="BQ76" s="32" t="s">
        <v>1259</v>
      </c>
      <c r="BR76" s="32">
        <v>103800</v>
      </c>
      <c r="BS76" s="32" t="s">
        <v>1260</v>
      </c>
      <c r="BT76" s="32">
        <v>400867</v>
      </c>
      <c r="BU76" s="32">
        <v>404679</v>
      </c>
      <c r="BV76" s="32">
        <v>407963</v>
      </c>
      <c r="BW76" s="32" t="s">
        <v>1261</v>
      </c>
      <c r="BX76" s="32" t="s">
        <v>1262</v>
      </c>
      <c r="BY76" s="32">
        <v>411304</v>
      </c>
      <c r="BZ76" s="32">
        <v>413445</v>
      </c>
      <c r="CA76" s="32" t="s">
        <v>1263</v>
      </c>
      <c r="CB76" s="32" t="s">
        <v>1264</v>
      </c>
      <c r="CC76" s="32" t="s">
        <v>1265</v>
      </c>
      <c r="CD76" s="115" t="s">
        <v>619</v>
      </c>
      <c r="CE76" s="4" t="s">
        <v>1266</v>
      </c>
    </row>
    <row r="77" spans="1:83" hidden="1">
      <c r="A77" s="26"/>
      <c r="B77" s="21"/>
      <c r="C77" s="21"/>
      <c r="D77" s="110" t="s">
        <v>1267</v>
      </c>
      <c r="E77" s="32" t="s">
        <v>1268</v>
      </c>
      <c r="F77" s="26" t="s">
        <v>1269</v>
      </c>
      <c r="G77" s="32" t="s">
        <v>1270</v>
      </c>
      <c r="H77" s="32"/>
      <c r="I77" s="32"/>
      <c r="J77" s="121" t="s">
        <v>3158</v>
      </c>
      <c r="K77" s="23">
        <v>1</v>
      </c>
      <c r="L77" s="26" t="s">
        <v>61</v>
      </c>
      <c r="M77" s="33"/>
      <c r="N77" s="33" t="s">
        <v>1271</v>
      </c>
      <c r="O77" s="33"/>
      <c r="P77" s="26"/>
      <c r="Q77" s="26"/>
      <c r="R77" s="26"/>
      <c r="S77" s="35"/>
      <c r="T77" s="32"/>
      <c r="U77" s="32"/>
      <c r="V77" s="35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>
        <v>8861</v>
      </c>
      <c r="AO77" s="32">
        <v>17040</v>
      </c>
      <c r="AP77" s="32">
        <v>25712</v>
      </c>
      <c r="AQ77" s="32">
        <v>35646</v>
      </c>
      <c r="AR77" s="32">
        <v>42855</v>
      </c>
      <c r="AS77" s="32">
        <v>49583</v>
      </c>
      <c r="AT77" s="32">
        <v>57167</v>
      </c>
      <c r="AU77" s="32">
        <v>65366</v>
      </c>
      <c r="AV77" s="32">
        <v>72391</v>
      </c>
      <c r="AW77" s="32">
        <v>80900</v>
      </c>
      <c r="AX77" s="32">
        <v>89007</v>
      </c>
      <c r="AY77" s="32">
        <v>98149</v>
      </c>
      <c r="AZ77" s="32">
        <v>106533</v>
      </c>
      <c r="BA77" s="32">
        <v>113708</v>
      </c>
      <c r="BB77" s="32">
        <v>120351</v>
      </c>
      <c r="BC77" s="32">
        <v>127862</v>
      </c>
      <c r="BD77" s="32">
        <v>136872</v>
      </c>
      <c r="BE77" s="32">
        <v>140798</v>
      </c>
      <c r="BF77" s="32" t="s">
        <v>1272</v>
      </c>
      <c r="BG77" s="32" t="s">
        <v>1273</v>
      </c>
      <c r="BH77" s="32">
        <v>150469</v>
      </c>
      <c r="BI77" s="32">
        <v>157304</v>
      </c>
      <c r="BJ77" s="32" t="s">
        <v>1274</v>
      </c>
      <c r="BK77" s="32">
        <v>166472</v>
      </c>
      <c r="BL77" s="32" t="s">
        <v>1275</v>
      </c>
      <c r="BM77" s="32" t="s">
        <v>1276</v>
      </c>
      <c r="BN77" s="32">
        <v>172761</v>
      </c>
      <c r="BO77" s="32">
        <v>180883</v>
      </c>
      <c r="BP77" s="32" t="s">
        <v>1277</v>
      </c>
      <c r="BQ77" s="32" t="s">
        <v>1278</v>
      </c>
      <c r="BR77" s="32">
        <v>186234</v>
      </c>
      <c r="BS77" s="32" t="s">
        <v>1279</v>
      </c>
      <c r="BT77" s="32">
        <v>191827</v>
      </c>
      <c r="BU77" s="32">
        <v>198505</v>
      </c>
      <c r="BV77" s="32">
        <v>205878</v>
      </c>
      <c r="BW77" s="32" t="s">
        <v>1280</v>
      </c>
      <c r="BX77" s="32" t="s">
        <v>1281</v>
      </c>
      <c r="BY77" s="32">
        <v>212449</v>
      </c>
      <c r="BZ77" s="32">
        <v>218954</v>
      </c>
      <c r="CA77" s="32" t="s">
        <v>1282</v>
      </c>
      <c r="CB77" s="32" t="s">
        <v>1283</v>
      </c>
      <c r="CC77" s="32" t="s">
        <v>1284</v>
      </c>
      <c r="CD77" s="115" t="s">
        <v>556</v>
      </c>
      <c r="CE77" s="4" t="s">
        <v>1285</v>
      </c>
    </row>
    <row r="78" spans="1:83" s="57" customFormat="1" hidden="1">
      <c r="A78" s="23"/>
      <c r="B78" s="56"/>
      <c r="C78" s="56"/>
      <c r="D78" s="110" t="s">
        <v>1301</v>
      </c>
      <c r="E78" s="22" t="s">
        <v>1287</v>
      </c>
      <c r="F78" s="23" t="s">
        <v>1288</v>
      </c>
      <c r="G78" s="22" t="s">
        <v>1289</v>
      </c>
      <c r="H78" s="22"/>
      <c r="I78" s="22"/>
      <c r="J78" s="121" t="s">
        <v>3158</v>
      </c>
      <c r="K78" s="23">
        <v>1</v>
      </c>
      <c r="L78" s="26" t="s">
        <v>61</v>
      </c>
      <c r="M78" s="24"/>
      <c r="N78" s="24" t="s">
        <v>1302</v>
      </c>
      <c r="O78" s="24"/>
      <c r="P78" s="23"/>
      <c r="Q78" s="23"/>
      <c r="R78" s="23"/>
      <c r="S78" s="25"/>
      <c r="T78" s="22"/>
      <c r="U78" s="22"/>
      <c r="V78" s="25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>
        <v>61457</v>
      </c>
      <c r="BC78" s="22">
        <v>65443</v>
      </c>
      <c r="BD78" s="22">
        <v>72296</v>
      </c>
      <c r="BE78" s="22">
        <v>75669</v>
      </c>
      <c r="BF78" s="22" t="s">
        <v>1303</v>
      </c>
      <c r="BG78" s="22" t="s">
        <v>1304</v>
      </c>
      <c r="BH78" s="22">
        <v>80818</v>
      </c>
      <c r="BI78" s="22">
        <v>86915</v>
      </c>
      <c r="BJ78" s="22" t="s">
        <v>1305</v>
      </c>
      <c r="BK78" s="22">
        <v>93964</v>
      </c>
      <c r="BL78" s="22" t="s">
        <v>1306</v>
      </c>
      <c r="BM78" s="22" t="s">
        <v>1307</v>
      </c>
      <c r="BN78" s="22">
        <v>98170</v>
      </c>
      <c r="BO78" s="22">
        <v>103496</v>
      </c>
      <c r="BP78" s="22" t="s">
        <v>1308</v>
      </c>
      <c r="BQ78" s="22" t="s">
        <v>1309</v>
      </c>
      <c r="BR78" s="22">
        <v>109631</v>
      </c>
      <c r="BS78" s="22" t="s">
        <v>1310</v>
      </c>
      <c r="BT78" s="22">
        <v>113743</v>
      </c>
      <c r="BU78" s="22">
        <v>121139</v>
      </c>
      <c r="BV78" s="22">
        <v>124039</v>
      </c>
      <c r="BW78" s="22" t="s">
        <v>1311</v>
      </c>
      <c r="BX78" s="22" t="s">
        <v>1312</v>
      </c>
      <c r="BY78" s="22">
        <v>130789</v>
      </c>
      <c r="BZ78" s="22">
        <v>135465</v>
      </c>
      <c r="CA78" s="22" t="s">
        <v>1313</v>
      </c>
      <c r="CB78" s="22" t="s">
        <v>1314</v>
      </c>
      <c r="CC78" s="22" t="s">
        <v>1315</v>
      </c>
      <c r="CD78" s="114" t="s">
        <v>619</v>
      </c>
      <c r="CE78" s="39" t="s">
        <v>1316</v>
      </c>
    </row>
    <row r="79" spans="1:83" hidden="1">
      <c r="A79" s="26"/>
      <c r="B79" s="21"/>
      <c r="C79" s="21"/>
      <c r="D79" s="110" t="s">
        <v>1330</v>
      </c>
      <c r="E79" s="32" t="s">
        <v>1287</v>
      </c>
      <c r="F79" s="26" t="s">
        <v>1288</v>
      </c>
      <c r="G79" s="32" t="s">
        <v>1293</v>
      </c>
      <c r="H79" s="32"/>
      <c r="I79" s="32"/>
      <c r="J79" s="121" t="s">
        <v>3158</v>
      </c>
      <c r="K79" s="23">
        <v>1</v>
      </c>
      <c r="L79" s="26" t="s">
        <v>61</v>
      </c>
      <c r="M79" s="33"/>
      <c r="N79" s="33" t="s">
        <v>1331</v>
      </c>
      <c r="O79" s="33"/>
      <c r="P79" s="26"/>
      <c r="Q79" s="26"/>
      <c r="R79" s="26"/>
      <c r="S79" s="35"/>
      <c r="T79" s="32"/>
      <c r="U79" s="32"/>
      <c r="V79" s="35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>
        <v>1901</v>
      </c>
      <c r="BV79" s="32">
        <v>2528</v>
      </c>
      <c r="BW79" s="32" t="s">
        <v>1326</v>
      </c>
      <c r="BX79" s="32"/>
      <c r="BY79" s="32">
        <v>3619</v>
      </c>
      <c r="BZ79" s="32">
        <v>4331</v>
      </c>
      <c r="CA79" s="32" t="s">
        <v>1332</v>
      </c>
      <c r="CB79" s="32" t="s">
        <v>1333</v>
      </c>
      <c r="CC79" s="32" t="s">
        <v>1334</v>
      </c>
      <c r="CD79" s="115" t="s">
        <v>619</v>
      </c>
      <c r="CE79" s="4" t="s">
        <v>1335</v>
      </c>
    </row>
    <row r="80" spans="1:83" hidden="1">
      <c r="A80" s="26"/>
      <c r="B80" s="21"/>
      <c r="C80" s="21"/>
      <c r="D80" s="110" t="s">
        <v>1336</v>
      </c>
      <c r="E80" s="32" t="s">
        <v>1337</v>
      </c>
      <c r="F80" s="26" t="s">
        <v>1338</v>
      </c>
      <c r="G80" s="32" t="s">
        <v>1339</v>
      </c>
      <c r="H80" s="32"/>
      <c r="I80" s="32"/>
      <c r="J80" s="121" t="s">
        <v>3158</v>
      </c>
      <c r="K80" s="23">
        <v>1</v>
      </c>
      <c r="L80" s="26" t="s">
        <v>61</v>
      </c>
      <c r="M80" s="33"/>
      <c r="N80" s="33" t="s">
        <v>1340</v>
      </c>
      <c r="O80" s="33"/>
      <c r="P80" s="26"/>
      <c r="Q80" s="26"/>
      <c r="R80" s="26"/>
      <c r="S80" s="35"/>
      <c r="T80" s="32"/>
      <c r="U80" s="32"/>
      <c r="V80" s="35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>
        <v>10085</v>
      </c>
      <c r="AP80" s="32">
        <v>21661</v>
      </c>
      <c r="AQ80" s="32">
        <v>36901</v>
      </c>
      <c r="AR80" s="32">
        <v>48577</v>
      </c>
      <c r="AS80" s="32">
        <v>58470</v>
      </c>
      <c r="AT80" s="32">
        <v>69253</v>
      </c>
      <c r="AU80" s="32">
        <v>79269</v>
      </c>
      <c r="AV80" s="32">
        <v>90836</v>
      </c>
      <c r="AW80" s="32">
        <v>98460</v>
      </c>
      <c r="AX80" s="32">
        <v>112088</v>
      </c>
      <c r="AY80" s="32">
        <v>124517</v>
      </c>
      <c r="AZ80" s="32">
        <v>136929</v>
      </c>
      <c r="BA80" s="32">
        <v>148648</v>
      </c>
      <c r="BB80" s="32">
        <v>159537</v>
      </c>
      <c r="BC80" s="32">
        <v>167792</v>
      </c>
      <c r="BD80" s="32">
        <v>178094</v>
      </c>
      <c r="BE80" s="32">
        <v>184270</v>
      </c>
      <c r="BF80" s="32" t="s">
        <v>1341</v>
      </c>
      <c r="BG80" s="32" t="s">
        <v>1342</v>
      </c>
      <c r="BH80" s="32">
        <v>195045</v>
      </c>
      <c r="BI80" s="32">
        <v>204861</v>
      </c>
      <c r="BJ80" s="32" t="s">
        <v>1343</v>
      </c>
      <c r="BK80" s="32">
        <v>209861</v>
      </c>
      <c r="BL80" s="32" t="s">
        <v>1344</v>
      </c>
      <c r="BM80" s="32" t="s">
        <v>1345</v>
      </c>
      <c r="BN80" s="32">
        <v>224024</v>
      </c>
      <c r="BO80" s="32">
        <v>233806</v>
      </c>
      <c r="BP80" s="32" t="s">
        <v>1346</v>
      </c>
      <c r="BQ80" s="32" t="s">
        <v>1347</v>
      </c>
      <c r="BR80" s="32">
        <v>241129</v>
      </c>
      <c r="BS80" s="32" t="s">
        <v>1348</v>
      </c>
      <c r="BT80" s="32">
        <v>247866</v>
      </c>
      <c r="BU80" s="32">
        <v>255936</v>
      </c>
      <c r="BV80" s="32">
        <v>264473</v>
      </c>
      <c r="BW80" s="32" t="s">
        <v>1349</v>
      </c>
      <c r="BX80" s="32" t="s">
        <v>1350</v>
      </c>
      <c r="BY80" s="32">
        <v>271312</v>
      </c>
      <c r="BZ80" s="32">
        <v>278981</v>
      </c>
      <c r="CA80" s="32" t="s">
        <v>1351</v>
      </c>
      <c r="CB80" s="32" t="s">
        <v>1352</v>
      </c>
      <c r="CC80" s="32" t="s">
        <v>1353</v>
      </c>
      <c r="CD80" s="115" t="s">
        <v>556</v>
      </c>
      <c r="CE80" s="4" t="s">
        <v>1354</v>
      </c>
    </row>
    <row r="81" spans="1:83" hidden="1">
      <c r="A81" s="26"/>
      <c r="B81" s="21"/>
      <c r="C81" s="21"/>
      <c r="D81" s="110" t="s">
        <v>1355</v>
      </c>
      <c r="E81" s="32" t="s">
        <v>1356</v>
      </c>
      <c r="F81" s="26" t="s">
        <v>1357</v>
      </c>
      <c r="G81" s="32" t="s">
        <v>1358</v>
      </c>
      <c r="H81" s="32"/>
      <c r="I81" s="32"/>
      <c r="J81" s="121" t="s">
        <v>3158</v>
      </c>
      <c r="K81" s="23">
        <v>1</v>
      </c>
      <c r="L81" s="26" t="s">
        <v>61</v>
      </c>
      <c r="M81" s="33"/>
      <c r="N81" s="33" t="s">
        <v>1359</v>
      </c>
      <c r="O81" s="33"/>
      <c r="P81" s="26"/>
      <c r="Q81" s="26"/>
      <c r="R81" s="26"/>
      <c r="S81" s="35"/>
      <c r="T81" s="32"/>
      <c r="U81" s="32"/>
      <c r="V81" s="35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22"/>
      <c r="AN81" s="32"/>
      <c r="AO81" s="32"/>
      <c r="AP81" s="32">
        <v>0</v>
      </c>
      <c r="AQ81" s="32">
        <v>6180</v>
      </c>
      <c r="AR81" s="32">
        <v>10188</v>
      </c>
      <c r="AS81" s="32">
        <v>16064</v>
      </c>
      <c r="AT81" s="32">
        <v>21008</v>
      </c>
      <c r="AU81" s="32">
        <v>26465</v>
      </c>
      <c r="AV81" s="32">
        <v>31005</v>
      </c>
      <c r="AW81" s="32">
        <v>36004</v>
      </c>
      <c r="AX81" s="32">
        <v>41362</v>
      </c>
      <c r="AY81" s="32">
        <v>46657</v>
      </c>
      <c r="AZ81" s="32">
        <v>51437</v>
      </c>
      <c r="BA81" s="32">
        <v>56761</v>
      </c>
      <c r="BB81" s="32">
        <v>62022</v>
      </c>
      <c r="BC81" s="32">
        <v>65684</v>
      </c>
      <c r="BD81" s="32">
        <v>71354</v>
      </c>
      <c r="BE81" s="32">
        <v>73817</v>
      </c>
      <c r="BF81" s="32" t="s">
        <v>1360</v>
      </c>
      <c r="BG81" s="32" t="s">
        <v>1361</v>
      </c>
      <c r="BH81" s="32">
        <v>80789</v>
      </c>
      <c r="BI81" s="32">
        <v>83362</v>
      </c>
      <c r="BJ81" s="32" t="s">
        <v>1362</v>
      </c>
      <c r="BK81" s="32">
        <v>87741</v>
      </c>
      <c r="BL81" s="32" t="s">
        <v>1363</v>
      </c>
      <c r="BM81" s="32" t="s">
        <v>1364</v>
      </c>
      <c r="BN81" s="32">
        <v>94502</v>
      </c>
      <c r="BO81" s="32">
        <v>96600</v>
      </c>
      <c r="BP81" s="32" t="s">
        <v>1365</v>
      </c>
      <c r="BQ81" s="32" t="s">
        <v>1366</v>
      </c>
      <c r="BR81" s="32">
        <v>104644</v>
      </c>
      <c r="BS81" s="32" t="s">
        <v>1367</v>
      </c>
      <c r="BT81" s="32">
        <v>106456</v>
      </c>
      <c r="BU81" s="32">
        <v>111708</v>
      </c>
      <c r="BV81" s="32">
        <v>116328</v>
      </c>
      <c r="BW81" s="32" t="s">
        <v>1368</v>
      </c>
      <c r="BX81" s="32" t="s">
        <v>1369</v>
      </c>
      <c r="BY81" s="32">
        <v>120762</v>
      </c>
      <c r="BZ81" s="32">
        <v>124504</v>
      </c>
      <c r="CA81" s="32" t="s">
        <v>1370</v>
      </c>
      <c r="CB81" s="32" t="s">
        <v>1371</v>
      </c>
      <c r="CC81" s="32" t="s">
        <v>1372</v>
      </c>
      <c r="CD81" s="115" t="s">
        <v>594</v>
      </c>
      <c r="CE81" s="4" t="s">
        <v>1373</v>
      </c>
    </row>
    <row r="82" spans="1:83">
      <c r="A82" s="26"/>
      <c r="B82" s="21"/>
      <c r="C82" s="21"/>
      <c r="D82" s="110" t="s">
        <v>1384</v>
      </c>
      <c r="E82" s="32" t="s">
        <v>1375</v>
      </c>
      <c r="F82" s="26" t="s">
        <v>1376</v>
      </c>
      <c r="G82" s="32" t="s">
        <v>1377</v>
      </c>
      <c r="H82" s="32"/>
      <c r="I82" s="32"/>
      <c r="J82" s="22" t="s">
        <v>3159</v>
      </c>
      <c r="K82" s="23">
        <v>1</v>
      </c>
      <c r="L82" s="26" t="s">
        <v>38</v>
      </c>
      <c r="M82" s="33"/>
      <c r="N82" s="36" t="s">
        <v>1385</v>
      </c>
      <c r="O82" s="33"/>
      <c r="P82" s="26"/>
      <c r="Q82" s="26"/>
      <c r="R82" s="26"/>
      <c r="S82" s="35"/>
      <c r="T82" s="32"/>
      <c r="U82" s="32"/>
      <c r="V82" s="35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>
        <v>5056</v>
      </c>
      <c r="BJ82" s="32"/>
      <c r="BK82" s="32">
        <v>16543</v>
      </c>
      <c r="BL82" s="32" t="s">
        <v>1386</v>
      </c>
      <c r="BM82" s="32" t="s">
        <v>1387</v>
      </c>
      <c r="BN82" s="32">
        <v>28202</v>
      </c>
      <c r="BO82" s="32">
        <v>30738</v>
      </c>
      <c r="BP82" s="32" t="s">
        <v>759</v>
      </c>
      <c r="BQ82" s="32" t="s">
        <v>1388</v>
      </c>
      <c r="BR82" s="32">
        <v>42500</v>
      </c>
      <c r="BS82" s="32" t="s">
        <v>1389</v>
      </c>
      <c r="BT82" s="32">
        <v>52093</v>
      </c>
      <c r="BU82" s="32">
        <v>60891</v>
      </c>
      <c r="BV82" s="32">
        <v>66743</v>
      </c>
      <c r="BW82" s="32" t="s">
        <v>1390</v>
      </c>
      <c r="BX82" s="32" t="s">
        <v>1391</v>
      </c>
      <c r="BY82" s="32">
        <v>72572</v>
      </c>
      <c r="BZ82" s="32">
        <v>81040</v>
      </c>
      <c r="CA82" s="32" t="s">
        <v>1392</v>
      </c>
      <c r="CB82" s="32" t="s">
        <v>1393</v>
      </c>
      <c r="CC82" s="32" t="s">
        <v>1394</v>
      </c>
      <c r="CD82" s="115" t="s">
        <v>619</v>
      </c>
      <c r="CE82" s="4"/>
    </row>
    <row r="83" spans="1:83" hidden="1">
      <c r="A83" s="26"/>
      <c r="B83" s="21"/>
      <c r="C83" s="21"/>
      <c r="D83" s="110" t="s">
        <v>1395</v>
      </c>
      <c r="E83" s="32" t="s">
        <v>1396</v>
      </c>
      <c r="F83" s="26" t="s">
        <v>1397</v>
      </c>
      <c r="G83" s="32" t="s">
        <v>1398</v>
      </c>
      <c r="H83" s="32"/>
      <c r="I83" s="32"/>
      <c r="J83" s="121" t="s">
        <v>3158</v>
      </c>
      <c r="K83" s="23">
        <v>1</v>
      </c>
      <c r="L83" s="26" t="s">
        <v>61</v>
      </c>
      <c r="M83" s="33"/>
      <c r="N83" s="33" t="s">
        <v>1399</v>
      </c>
      <c r="O83" s="33"/>
      <c r="P83" s="26"/>
      <c r="Q83" s="26"/>
      <c r="R83" s="26"/>
      <c r="S83" s="35"/>
      <c r="T83" s="32"/>
      <c r="U83" s="32"/>
      <c r="V83" s="35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>
        <v>5</v>
      </c>
      <c r="AQ83" s="32">
        <v>5924</v>
      </c>
      <c r="AR83" s="32">
        <v>11586</v>
      </c>
      <c r="AS83" s="32">
        <v>16955</v>
      </c>
      <c r="AT83" s="32">
        <v>23368</v>
      </c>
      <c r="AU83" s="32">
        <v>30235</v>
      </c>
      <c r="AV83" s="32">
        <v>34831</v>
      </c>
      <c r="AW83" s="32">
        <v>39239</v>
      </c>
      <c r="AX83" s="32">
        <v>48253</v>
      </c>
      <c r="AY83" s="32">
        <v>52669</v>
      </c>
      <c r="AZ83" s="32">
        <v>58804</v>
      </c>
      <c r="BA83" s="32">
        <v>64011</v>
      </c>
      <c r="BB83" s="32">
        <v>70195</v>
      </c>
      <c r="BC83" s="32">
        <v>74632</v>
      </c>
      <c r="BD83" s="32">
        <v>79780</v>
      </c>
      <c r="BE83" s="32">
        <v>84395</v>
      </c>
      <c r="BF83" s="32" t="s">
        <v>1400</v>
      </c>
      <c r="BG83" s="32" t="s">
        <v>1401</v>
      </c>
      <c r="BH83" s="32">
        <v>90213</v>
      </c>
      <c r="BI83" s="32">
        <v>95279</v>
      </c>
      <c r="BJ83" s="32" t="s">
        <v>1402</v>
      </c>
      <c r="BK83" s="32">
        <v>99071</v>
      </c>
      <c r="BL83" s="32" t="s">
        <v>1403</v>
      </c>
      <c r="BM83" s="32" t="s">
        <v>1404</v>
      </c>
      <c r="BN83" s="32">
        <v>103220</v>
      </c>
      <c r="BO83" s="32">
        <v>109909</v>
      </c>
      <c r="BP83" s="32" t="s">
        <v>1405</v>
      </c>
      <c r="BQ83" s="32" t="s">
        <v>1406</v>
      </c>
      <c r="BR83" s="32">
        <v>114549</v>
      </c>
      <c r="BS83" s="32" t="s">
        <v>1407</v>
      </c>
      <c r="BT83" s="32">
        <v>118183</v>
      </c>
      <c r="BU83" s="32">
        <v>122506</v>
      </c>
      <c r="BV83" s="32">
        <v>125942</v>
      </c>
      <c r="BW83" s="32" t="s">
        <v>1408</v>
      </c>
      <c r="BX83" s="32" t="s">
        <v>1409</v>
      </c>
      <c r="BY83" s="32">
        <v>130571</v>
      </c>
      <c r="BZ83" s="32">
        <v>133950</v>
      </c>
      <c r="CA83" s="32" t="s">
        <v>1410</v>
      </c>
      <c r="CB83" s="32" t="s">
        <v>1411</v>
      </c>
      <c r="CC83" s="32" t="s">
        <v>1412</v>
      </c>
      <c r="CD83" s="115" t="s">
        <v>594</v>
      </c>
      <c r="CE83" s="4" t="s">
        <v>1413</v>
      </c>
    </row>
    <row r="84" spans="1:83" hidden="1">
      <c r="A84" s="26"/>
      <c r="B84" s="21"/>
      <c r="C84" s="21"/>
      <c r="D84" s="110" t="s">
        <v>1414</v>
      </c>
      <c r="E84" s="32" t="s">
        <v>1415</v>
      </c>
      <c r="F84" s="26" t="s">
        <v>1416</v>
      </c>
      <c r="G84" s="32" t="s">
        <v>1417</v>
      </c>
      <c r="H84" s="32"/>
      <c r="I84" s="32"/>
      <c r="J84" s="121" t="s">
        <v>3158</v>
      </c>
      <c r="K84" s="23">
        <v>1</v>
      </c>
      <c r="L84" s="26" t="s">
        <v>61</v>
      </c>
      <c r="M84" s="33"/>
      <c r="N84" s="33" t="s">
        <v>1418</v>
      </c>
      <c r="O84" s="33"/>
      <c r="P84" s="26"/>
      <c r="Q84" s="26"/>
      <c r="R84" s="26"/>
      <c r="S84" s="35"/>
      <c r="T84" s="32"/>
      <c r="U84" s="32"/>
      <c r="V84" s="35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>
        <v>1338</v>
      </c>
      <c r="AO84" s="32">
        <v>5751</v>
      </c>
      <c r="AP84" s="32">
        <v>9782</v>
      </c>
      <c r="AQ84" s="32">
        <v>13917</v>
      </c>
      <c r="AR84" s="32">
        <v>17136</v>
      </c>
      <c r="AS84" s="32">
        <v>19833</v>
      </c>
      <c r="AT84" s="32">
        <v>24499</v>
      </c>
      <c r="AU84" s="32">
        <v>28649</v>
      </c>
      <c r="AV84" s="32">
        <v>31945</v>
      </c>
      <c r="AW84" s="32">
        <v>34782</v>
      </c>
      <c r="AX84" s="32">
        <v>38471</v>
      </c>
      <c r="AY84" s="32">
        <v>42310</v>
      </c>
      <c r="AZ84" s="32">
        <v>46180</v>
      </c>
      <c r="BA84" s="32">
        <v>50581</v>
      </c>
      <c r="BB84" s="32">
        <v>55441</v>
      </c>
      <c r="BC84" s="32">
        <v>56034</v>
      </c>
      <c r="BD84" s="32">
        <v>62577</v>
      </c>
      <c r="BE84" s="32">
        <v>64177</v>
      </c>
      <c r="BF84" s="32" t="s">
        <v>1419</v>
      </c>
      <c r="BG84" s="32" t="s">
        <v>1420</v>
      </c>
      <c r="BH84" s="32">
        <v>67361</v>
      </c>
      <c r="BI84" s="32">
        <v>72368</v>
      </c>
      <c r="BJ84" s="32" t="s">
        <v>1421</v>
      </c>
      <c r="BK84" s="32">
        <v>76867</v>
      </c>
      <c r="BL84" s="32" t="s">
        <v>1422</v>
      </c>
      <c r="BM84" s="32" t="s">
        <v>1423</v>
      </c>
      <c r="BN84" s="32">
        <v>80008</v>
      </c>
      <c r="BO84" s="32">
        <v>84381</v>
      </c>
      <c r="BP84" s="32" t="s">
        <v>1424</v>
      </c>
      <c r="BQ84" s="32" t="s">
        <v>1425</v>
      </c>
      <c r="BR84" s="32">
        <v>88791</v>
      </c>
      <c r="BS84" s="32" t="s">
        <v>1426</v>
      </c>
      <c r="BT84" s="32">
        <v>91233</v>
      </c>
      <c r="BU84" s="32">
        <v>94561</v>
      </c>
      <c r="BV84" s="32">
        <v>100179</v>
      </c>
      <c r="BW84" s="32" t="s">
        <v>1427</v>
      </c>
      <c r="BX84" s="32" t="s">
        <v>1428</v>
      </c>
      <c r="BY84" s="32">
        <v>103588</v>
      </c>
      <c r="BZ84" s="32">
        <v>106431</v>
      </c>
      <c r="CA84" s="32" t="s">
        <v>1429</v>
      </c>
      <c r="CB84" s="32" t="s">
        <v>1430</v>
      </c>
      <c r="CC84" s="32" t="s">
        <v>1431</v>
      </c>
      <c r="CD84" s="115" t="s">
        <v>619</v>
      </c>
      <c r="CE84" s="4" t="s">
        <v>1432</v>
      </c>
    </row>
    <row r="85" spans="1:83" s="57" customFormat="1" hidden="1">
      <c r="A85" s="23"/>
      <c r="B85" s="56"/>
      <c r="C85" s="56"/>
      <c r="D85" s="110" t="s">
        <v>1433</v>
      </c>
      <c r="E85" s="22" t="s">
        <v>1434</v>
      </c>
      <c r="F85" s="23" t="s">
        <v>1435</v>
      </c>
      <c r="G85" s="22" t="s">
        <v>1436</v>
      </c>
      <c r="H85" s="22"/>
      <c r="I85" s="22"/>
      <c r="J85" s="121" t="s">
        <v>3158</v>
      </c>
      <c r="K85" s="23">
        <v>1</v>
      </c>
      <c r="L85" s="26" t="s">
        <v>61</v>
      </c>
      <c r="M85" s="24"/>
      <c r="N85" s="24" t="s">
        <v>1437</v>
      </c>
      <c r="O85" s="24"/>
      <c r="P85" s="23"/>
      <c r="Q85" s="23"/>
      <c r="R85" s="23"/>
      <c r="S85" s="25"/>
      <c r="T85" s="22"/>
      <c r="U85" s="22"/>
      <c r="V85" s="25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>
        <v>1930</v>
      </c>
      <c r="AS85" s="22">
        <v>4600</v>
      </c>
      <c r="AT85" s="22">
        <v>6883</v>
      </c>
      <c r="AU85" s="22">
        <v>9527</v>
      </c>
      <c r="AV85" s="22">
        <v>11552</v>
      </c>
      <c r="AW85" s="22">
        <v>13423</v>
      </c>
      <c r="AX85" s="22">
        <v>16641</v>
      </c>
      <c r="AY85" s="22">
        <v>18746</v>
      </c>
      <c r="AZ85" s="22">
        <v>20574</v>
      </c>
      <c r="BA85" s="22">
        <v>22196</v>
      </c>
      <c r="BB85" s="22">
        <v>24597</v>
      </c>
      <c r="BC85" s="22">
        <v>26245</v>
      </c>
      <c r="BD85" s="22">
        <v>28512</v>
      </c>
      <c r="BE85" s="22">
        <v>29698</v>
      </c>
      <c r="BF85" s="22" t="s">
        <v>1438</v>
      </c>
      <c r="BG85" s="22" t="s">
        <v>1439</v>
      </c>
      <c r="BH85" s="22">
        <v>32273</v>
      </c>
      <c r="BI85" s="22">
        <v>34216</v>
      </c>
      <c r="BJ85" s="22" t="s">
        <v>1440</v>
      </c>
      <c r="BK85" s="22">
        <v>36314</v>
      </c>
      <c r="BL85" s="22" t="s">
        <v>1441</v>
      </c>
      <c r="BM85" s="22" t="s">
        <v>1442</v>
      </c>
      <c r="BN85" s="22">
        <v>37789</v>
      </c>
      <c r="BO85" s="22">
        <v>40564</v>
      </c>
      <c r="BP85" s="22" t="s">
        <v>1443</v>
      </c>
      <c r="BQ85" s="22" t="s">
        <v>1444</v>
      </c>
      <c r="BR85" s="22">
        <v>45506</v>
      </c>
      <c r="BS85" s="22" t="s">
        <v>1445</v>
      </c>
      <c r="BT85" s="22">
        <v>47112</v>
      </c>
      <c r="BU85" s="22">
        <v>49374</v>
      </c>
      <c r="BV85" s="22">
        <v>52616</v>
      </c>
      <c r="BW85" s="22" t="s">
        <v>1446</v>
      </c>
      <c r="BX85" s="22" t="s">
        <v>1447</v>
      </c>
      <c r="BY85" s="22">
        <v>55558</v>
      </c>
      <c r="BZ85" s="22">
        <v>57464</v>
      </c>
      <c r="CA85" s="22" t="s">
        <v>1448</v>
      </c>
      <c r="CB85" s="22" t="s">
        <v>1449</v>
      </c>
      <c r="CC85" s="22" t="s">
        <v>1450</v>
      </c>
      <c r="CD85" s="114" t="s">
        <v>112</v>
      </c>
      <c r="CE85" s="39" t="s">
        <v>1451</v>
      </c>
    </row>
    <row r="86" spans="1:83">
      <c r="A86" s="26"/>
      <c r="B86" s="21"/>
      <c r="C86" s="21"/>
      <c r="D86" s="110" t="s">
        <v>1473</v>
      </c>
      <c r="E86" s="32" t="s">
        <v>1453</v>
      </c>
      <c r="F86" s="26" t="s">
        <v>1454</v>
      </c>
      <c r="G86" s="32" t="s">
        <v>1455</v>
      </c>
      <c r="H86" s="32"/>
      <c r="I86" s="32"/>
      <c r="J86" s="22" t="s">
        <v>3159</v>
      </c>
      <c r="K86" s="23">
        <v>1</v>
      </c>
      <c r="L86" s="26" t="s">
        <v>38</v>
      </c>
      <c r="M86" s="33"/>
      <c r="N86" s="36" t="s">
        <v>1474</v>
      </c>
      <c r="O86" s="33"/>
      <c r="P86" s="26"/>
      <c r="Q86" s="26"/>
      <c r="R86" s="26"/>
      <c r="S86" s="35"/>
      <c r="T86" s="32"/>
      <c r="U86" s="32"/>
      <c r="V86" s="4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>
        <v>15585</v>
      </c>
      <c r="BS86" s="32" t="s">
        <v>1475</v>
      </c>
      <c r="BT86" s="32">
        <v>20381</v>
      </c>
      <c r="BU86" s="32">
        <v>25768</v>
      </c>
      <c r="BV86" s="32">
        <v>29673</v>
      </c>
      <c r="BW86" s="32" t="s">
        <v>1476</v>
      </c>
      <c r="BX86" s="32" t="s">
        <v>1477</v>
      </c>
      <c r="BY86" s="32">
        <v>35325</v>
      </c>
      <c r="BZ86" s="32">
        <v>37989</v>
      </c>
      <c r="CA86" s="32" t="s">
        <v>1478</v>
      </c>
      <c r="CB86" s="32" t="s">
        <v>1479</v>
      </c>
      <c r="CC86" s="32" t="s">
        <v>1480</v>
      </c>
      <c r="CD86" s="115" t="s">
        <v>112</v>
      </c>
      <c r="CE86" s="4"/>
    </row>
    <row r="87" spans="1:83" s="57" customFormat="1" hidden="1">
      <c r="A87" s="23"/>
      <c r="B87" s="56"/>
      <c r="C87" s="56"/>
      <c r="D87" s="110" t="s">
        <v>1481</v>
      </c>
      <c r="E87" s="22" t="s">
        <v>1482</v>
      </c>
      <c r="F87" s="23" t="s">
        <v>1483</v>
      </c>
      <c r="G87" s="22" t="s">
        <v>1484</v>
      </c>
      <c r="H87" s="22"/>
      <c r="I87" s="22"/>
      <c r="J87" s="121" t="s">
        <v>3158</v>
      </c>
      <c r="K87" s="23">
        <v>1</v>
      </c>
      <c r="L87" s="26" t="s">
        <v>61</v>
      </c>
      <c r="M87" s="24"/>
      <c r="N87" s="24" t="s">
        <v>1485</v>
      </c>
      <c r="O87" s="24"/>
      <c r="P87" s="23"/>
      <c r="Q87" s="23"/>
      <c r="R87" s="23"/>
      <c r="S87" s="25"/>
      <c r="T87" s="22"/>
      <c r="U87" s="22"/>
      <c r="V87" s="39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>
        <v>3898</v>
      </c>
      <c r="AS87" s="22">
        <v>8293</v>
      </c>
      <c r="AT87" s="22">
        <v>14198</v>
      </c>
      <c r="AU87" s="22">
        <v>21439</v>
      </c>
      <c r="AV87" s="22">
        <v>24309</v>
      </c>
      <c r="AW87" s="22">
        <v>29692</v>
      </c>
      <c r="AX87" s="22">
        <v>38418</v>
      </c>
      <c r="AY87" s="22">
        <v>47745</v>
      </c>
      <c r="AZ87" s="22">
        <v>51750</v>
      </c>
      <c r="BA87" s="22">
        <v>56843</v>
      </c>
      <c r="BB87" s="22">
        <v>62459</v>
      </c>
      <c r="BC87" s="22">
        <v>67459</v>
      </c>
      <c r="BD87" s="22">
        <v>73132</v>
      </c>
      <c r="BE87" s="22">
        <v>77151</v>
      </c>
      <c r="BF87" s="22" t="s">
        <v>1486</v>
      </c>
      <c r="BG87" s="22" t="s">
        <v>1487</v>
      </c>
      <c r="BH87" s="22">
        <v>79398</v>
      </c>
      <c r="BI87" s="22">
        <v>85770</v>
      </c>
      <c r="BJ87" s="22" t="s">
        <v>1488</v>
      </c>
      <c r="BK87" s="22">
        <v>87958</v>
      </c>
      <c r="BL87" s="22" t="s">
        <v>1489</v>
      </c>
      <c r="BM87" s="22" t="s">
        <v>1490</v>
      </c>
      <c r="BN87" s="22">
        <v>93451</v>
      </c>
      <c r="BO87" s="22">
        <v>97016</v>
      </c>
      <c r="BP87" s="22" t="s">
        <v>1491</v>
      </c>
      <c r="BQ87" s="22" t="s">
        <v>1492</v>
      </c>
      <c r="BR87" s="22">
        <v>102101</v>
      </c>
      <c r="BS87" s="22" t="s">
        <v>1493</v>
      </c>
      <c r="BT87" s="22">
        <v>107094</v>
      </c>
      <c r="BU87" s="22">
        <v>111514</v>
      </c>
      <c r="BV87" s="22">
        <v>117904</v>
      </c>
      <c r="BW87" s="22" t="s">
        <v>1494</v>
      </c>
      <c r="BX87" s="22" t="s">
        <v>1495</v>
      </c>
      <c r="BY87" s="22">
        <v>120899</v>
      </c>
      <c r="BZ87" s="22">
        <v>123775</v>
      </c>
      <c r="CA87" s="22" t="s">
        <v>1496</v>
      </c>
      <c r="CB87" s="22" t="s">
        <v>1497</v>
      </c>
      <c r="CC87" s="22" t="s">
        <v>1498</v>
      </c>
      <c r="CD87" s="114" t="s">
        <v>619</v>
      </c>
      <c r="CE87" s="39" t="s">
        <v>1499</v>
      </c>
    </row>
    <row r="88" spans="1:83" hidden="1">
      <c r="A88" s="26"/>
      <c r="B88" s="21"/>
      <c r="C88" s="21"/>
      <c r="D88" s="110" t="s">
        <v>1514</v>
      </c>
      <c r="E88" s="32" t="s">
        <v>1515</v>
      </c>
      <c r="F88" s="26" t="s">
        <v>1516</v>
      </c>
      <c r="G88" s="32" t="s">
        <v>1517</v>
      </c>
      <c r="H88" s="32"/>
      <c r="I88" s="32"/>
      <c r="J88" s="121" t="s">
        <v>3158</v>
      </c>
      <c r="K88" s="23">
        <v>1</v>
      </c>
      <c r="L88" s="26" t="s">
        <v>61</v>
      </c>
      <c r="M88" s="33"/>
      <c r="N88" s="33" t="s">
        <v>1518</v>
      </c>
      <c r="O88" s="33"/>
      <c r="P88" s="26"/>
      <c r="Q88" s="26"/>
      <c r="R88" s="26"/>
      <c r="S88" s="35"/>
      <c r="T88" s="32"/>
      <c r="U88" s="32"/>
      <c r="V88" s="35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>
        <v>8686</v>
      </c>
      <c r="AO88" s="32">
        <v>17466</v>
      </c>
      <c r="AP88" s="32">
        <v>25000</v>
      </c>
      <c r="AQ88" s="32">
        <v>33120</v>
      </c>
      <c r="AR88" s="32">
        <v>40079</v>
      </c>
      <c r="AS88" s="32">
        <v>43859</v>
      </c>
      <c r="AT88" s="32">
        <v>50887</v>
      </c>
      <c r="AU88" s="32">
        <v>57289</v>
      </c>
      <c r="AV88" s="32">
        <v>64650</v>
      </c>
      <c r="AW88" s="32">
        <v>71472</v>
      </c>
      <c r="AX88" s="32">
        <v>79317</v>
      </c>
      <c r="AY88" s="32">
        <v>85636</v>
      </c>
      <c r="AZ88" s="32">
        <v>93103</v>
      </c>
      <c r="BA88" s="32">
        <v>98766</v>
      </c>
      <c r="BB88" s="32">
        <v>108802</v>
      </c>
      <c r="BC88" s="32">
        <v>113960</v>
      </c>
      <c r="BD88" s="32">
        <v>119838</v>
      </c>
      <c r="BE88" s="32">
        <v>123785</v>
      </c>
      <c r="BF88" s="32" t="s">
        <v>1519</v>
      </c>
      <c r="BG88" s="32" t="s">
        <v>1520</v>
      </c>
      <c r="BH88" s="32">
        <v>129553</v>
      </c>
      <c r="BI88" s="32">
        <v>136826</v>
      </c>
      <c r="BJ88" s="32" t="s">
        <v>1521</v>
      </c>
      <c r="BK88" s="32">
        <v>140558</v>
      </c>
      <c r="BL88" s="32" t="s">
        <v>1522</v>
      </c>
      <c r="BM88" s="32" t="s">
        <v>1523</v>
      </c>
      <c r="BN88" s="32">
        <v>145622</v>
      </c>
      <c r="BO88" s="32">
        <v>150208</v>
      </c>
      <c r="BP88" s="32" t="s">
        <v>1524</v>
      </c>
      <c r="BQ88" s="32" t="s">
        <v>1525</v>
      </c>
      <c r="BR88" s="32">
        <v>158784</v>
      </c>
      <c r="BS88" s="32" t="s">
        <v>1526</v>
      </c>
      <c r="BT88" s="32">
        <v>162433</v>
      </c>
      <c r="BU88" s="32">
        <v>168063</v>
      </c>
      <c r="BV88" s="32">
        <v>174618</v>
      </c>
      <c r="BW88" s="32" t="s">
        <v>1527</v>
      </c>
      <c r="BX88" s="32" t="s">
        <v>1528</v>
      </c>
      <c r="BY88" s="32">
        <v>181438</v>
      </c>
      <c r="BZ88" s="32">
        <v>186239</v>
      </c>
      <c r="CA88" s="32" t="s">
        <v>1529</v>
      </c>
      <c r="CB88" s="32" t="s">
        <v>1530</v>
      </c>
      <c r="CC88" s="32" t="s">
        <v>1531</v>
      </c>
      <c r="CD88" s="115" t="s">
        <v>594</v>
      </c>
      <c r="CE88" s="4" t="s">
        <v>1532</v>
      </c>
    </row>
    <row r="89" spans="1:83" s="57" customFormat="1" hidden="1">
      <c r="A89" s="23"/>
      <c r="B89" s="56"/>
      <c r="C89" s="56"/>
      <c r="D89" s="110" t="s">
        <v>1533</v>
      </c>
      <c r="E89" s="22" t="s">
        <v>1534</v>
      </c>
      <c r="F89" s="23" t="s">
        <v>1535</v>
      </c>
      <c r="G89" s="22" t="s">
        <v>1536</v>
      </c>
      <c r="H89" s="22"/>
      <c r="I89" s="22"/>
      <c r="J89" s="121" t="s">
        <v>3158</v>
      </c>
      <c r="K89" s="23">
        <v>1</v>
      </c>
      <c r="L89" s="26" t="s">
        <v>61</v>
      </c>
      <c r="M89" s="24"/>
      <c r="N89" s="24" t="s">
        <v>1537</v>
      </c>
      <c r="O89" s="24"/>
      <c r="P89" s="23"/>
      <c r="Q89" s="23"/>
      <c r="R89" s="23"/>
      <c r="S89" s="25"/>
      <c r="T89" s="22"/>
      <c r="U89" s="22"/>
      <c r="V89" s="25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>
        <v>7182</v>
      </c>
      <c r="AO89" s="22">
        <v>14687</v>
      </c>
      <c r="AP89" s="22">
        <v>25071</v>
      </c>
      <c r="AQ89" s="22">
        <v>30542</v>
      </c>
      <c r="AR89" s="22">
        <v>36040</v>
      </c>
      <c r="AS89" s="22">
        <v>41598</v>
      </c>
      <c r="AT89" s="22">
        <v>47413</v>
      </c>
      <c r="AU89" s="22">
        <v>53903</v>
      </c>
      <c r="AV89" s="22">
        <v>60545</v>
      </c>
      <c r="AW89" s="22">
        <v>68326</v>
      </c>
      <c r="AX89" s="22">
        <v>75351</v>
      </c>
      <c r="AY89" s="22">
        <v>84132</v>
      </c>
      <c r="AZ89" s="22">
        <v>89152</v>
      </c>
      <c r="BA89" s="22">
        <v>96129</v>
      </c>
      <c r="BB89" s="22">
        <v>102193</v>
      </c>
      <c r="BC89" s="22">
        <v>107031</v>
      </c>
      <c r="BD89" s="22">
        <v>114268</v>
      </c>
      <c r="BE89" s="22">
        <v>115953</v>
      </c>
      <c r="BF89" s="22" t="s">
        <v>1538</v>
      </c>
      <c r="BG89" s="22" t="s">
        <v>1539</v>
      </c>
      <c r="BH89" s="22">
        <v>122362</v>
      </c>
      <c r="BI89" s="22">
        <v>128737</v>
      </c>
      <c r="BJ89" s="22" t="s">
        <v>1540</v>
      </c>
      <c r="BK89" s="22">
        <v>133296</v>
      </c>
      <c r="BL89" s="22" t="s">
        <v>1541</v>
      </c>
      <c r="BM89" s="22" t="s">
        <v>1542</v>
      </c>
      <c r="BN89" s="22">
        <v>139182</v>
      </c>
      <c r="BO89" s="22">
        <v>147093</v>
      </c>
      <c r="BP89" s="22" t="s">
        <v>1543</v>
      </c>
      <c r="BQ89" s="22" t="s">
        <v>1544</v>
      </c>
      <c r="BR89" s="22">
        <v>150528</v>
      </c>
      <c r="BS89" s="22" t="s">
        <v>1545</v>
      </c>
      <c r="BT89" s="22">
        <v>154681</v>
      </c>
      <c r="BU89" s="22">
        <v>159486</v>
      </c>
      <c r="BV89" s="22">
        <v>165247</v>
      </c>
      <c r="BW89" s="22" t="s">
        <v>1546</v>
      </c>
      <c r="BX89" s="22" t="s">
        <v>1547</v>
      </c>
      <c r="BY89" s="22">
        <v>168867</v>
      </c>
      <c r="BZ89" s="22">
        <v>75557</v>
      </c>
      <c r="CA89" s="22" t="s">
        <v>1548</v>
      </c>
      <c r="CB89" s="22" t="s">
        <v>1549</v>
      </c>
      <c r="CC89" s="22" t="s">
        <v>1550</v>
      </c>
      <c r="CD89" s="114" t="s">
        <v>112</v>
      </c>
      <c r="CE89" s="39" t="s">
        <v>1551</v>
      </c>
    </row>
    <row r="90" spans="1:83" hidden="1">
      <c r="A90" s="26"/>
      <c r="B90" s="21"/>
      <c r="C90" s="21"/>
      <c r="D90" s="110" t="s">
        <v>1552</v>
      </c>
      <c r="E90" s="32" t="s">
        <v>1553</v>
      </c>
      <c r="F90" s="26" t="s">
        <v>1554</v>
      </c>
      <c r="G90" s="32" t="s">
        <v>1555</v>
      </c>
      <c r="H90" s="32"/>
      <c r="I90" s="32"/>
      <c r="J90" s="121" t="s">
        <v>3158</v>
      </c>
      <c r="K90" s="23">
        <v>1</v>
      </c>
      <c r="L90" s="26" t="s">
        <v>61</v>
      </c>
      <c r="M90" s="33"/>
      <c r="N90" s="33" t="s">
        <v>1556</v>
      </c>
      <c r="O90" s="33"/>
      <c r="P90" s="26"/>
      <c r="Q90" s="26"/>
      <c r="R90" s="26"/>
      <c r="S90" s="35"/>
      <c r="T90" s="32"/>
      <c r="U90" s="32"/>
      <c r="V90" s="35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>
        <v>2522</v>
      </c>
      <c r="AO90" s="32">
        <v>8162</v>
      </c>
      <c r="AP90" s="32">
        <v>12819</v>
      </c>
      <c r="AQ90" s="32">
        <v>15811</v>
      </c>
      <c r="AR90" s="32">
        <v>19316</v>
      </c>
      <c r="AS90" s="32">
        <v>24156</v>
      </c>
      <c r="AT90" s="32">
        <v>27803</v>
      </c>
      <c r="AU90" s="32">
        <v>32037</v>
      </c>
      <c r="AV90" s="32">
        <v>34000</v>
      </c>
      <c r="AW90" s="32">
        <v>40214</v>
      </c>
      <c r="AX90" s="32">
        <v>44183</v>
      </c>
      <c r="AY90" s="32">
        <v>47601</v>
      </c>
      <c r="AZ90" s="32">
        <v>51161</v>
      </c>
      <c r="BA90" s="32">
        <v>55370</v>
      </c>
      <c r="BB90" s="32">
        <v>61440</v>
      </c>
      <c r="BC90" s="32">
        <v>66356</v>
      </c>
      <c r="BD90" s="32">
        <v>69223</v>
      </c>
      <c r="BE90" s="32">
        <v>74767</v>
      </c>
      <c r="BF90" s="32" t="s">
        <v>1557</v>
      </c>
      <c r="BG90" s="32" t="s">
        <v>1558</v>
      </c>
      <c r="BH90" s="32">
        <v>79568</v>
      </c>
      <c r="BI90" s="32">
        <v>86571</v>
      </c>
      <c r="BJ90" s="32" t="s">
        <v>1559</v>
      </c>
      <c r="BK90" s="32">
        <v>92523</v>
      </c>
      <c r="BL90" s="32" t="s">
        <v>1560</v>
      </c>
      <c r="BM90" s="32" t="s">
        <v>1561</v>
      </c>
      <c r="BN90" s="32">
        <v>97661</v>
      </c>
      <c r="BO90" s="32">
        <v>101063</v>
      </c>
      <c r="BP90" s="32" t="s">
        <v>1562</v>
      </c>
      <c r="BQ90" s="32" t="s">
        <v>1563</v>
      </c>
      <c r="BR90" s="32">
        <v>107170</v>
      </c>
      <c r="BS90" s="32" t="s">
        <v>1564</v>
      </c>
      <c r="BT90" s="32">
        <v>113031</v>
      </c>
      <c r="BU90" s="32">
        <v>116419</v>
      </c>
      <c r="BV90" s="32">
        <v>121593</v>
      </c>
      <c r="BW90" s="32" t="s">
        <v>1565</v>
      </c>
      <c r="BX90" s="32" t="s">
        <v>1566</v>
      </c>
      <c r="BY90" s="32">
        <v>125679</v>
      </c>
      <c r="BZ90" s="32">
        <v>130449</v>
      </c>
      <c r="CA90" s="32" t="s">
        <v>1567</v>
      </c>
      <c r="CB90" s="32" t="s">
        <v>1568</v>
      </c>
      <c r="CC90" s="32" t="s">
        <v>1569</v>
      </c>
      <c r="CD90" s="115" t="s">
        <v>112</v>
      </c>
      <c r="CE90" s="4" t="s">
        <v>1570</v>
      </c>
    </row>
    <row r="91" spans="1:83" s="57" customFormat="1">
      <c r="A91" s="23"/>
      <c r="B91" s="56"/>
      <c r="C91" s="56"/>
      <c r="D91" s="110" t="s">
        <v>1598</v>
      </c>
      <c r="E91" s="32" t="s">
        <v>1572</v>
      </c>
      <c r="F91" s="26" t="s">
        <v>1573</v>
      </c>
      <c r="G91" s="32" t="s">
        <v>1574</v>
      </c>
      <c r="H91" s="22"/>
      <c r="I91" s="22"/>
      <c r="J91" s="22" t="s">
        <v>3159</v>
      </c>
      <c r="K91" s="23">
        <v>1</v>
      </c>
      <c r="L91" s="26" t="s">
        <v>38</v>
      </c>
      <c r="M91" s="24"/>
      <c r="N91" s="27" t="s">
        <v>1599</v>
      </c>
      <c r="O91" s="24"/>
      <c r="P91" s="23"/>
      <c r="Q91" s="23"/>
      <c r="R91" s="23"/>
      <c r="S91" s="25"/>
      <c r="T91" s="22"/>
      <c r="U91" s="22"/>
      <c r="V91" s="25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>
        <v>6314</v>
      </c>
      <c r="BV91" s="22">
        <v>14673</v>
      </c>
      <c r="BW91" s="22" t="s">
        <v>1594</v>
      </c>
      <c r="BX91" s="22"/>
      <c r="BY91" s="22">
        <v>23283</v>
      </c>
      <c r="BZ91" s="22">
        <v>31766</v>
      </c>
      <c r="CA91" s="22" t="s">
        <v>1600</v>
      </c>
      <c r="CB91" s="22" t="s">
        <v>1601</v>
      </c>
      <c r="CC91" s="22" t="s">
        <v>1602</v>
      </c>
      <c r="CD91" s="114" t="s">
        <v>556</v>
      </c>
      <c r="CE91" s="39" t="s">
        <v>1603</v>
      </c>
    </row>
    <row r="92" spans="1:83" hidden="1">
      <c r="A92" s="26"/>
      <c r="B92" s="21"/>
      <c r="C92" s="21"/>
      <c r="D92" s="110" t="s">
        <v>1604</v>
      </c>
      <c r="E92" s="32" t="s">
        <v>1586</v>
      </c>
      <c r="F92" s="26" t="s">
        <v>1587</v>
      </c>
      <c r="G92" s="32" t="s">
        <v>1588</v>
      </c>
      <c r="H92" s="32"/>
      <c r="I92" s="32"/>
      <c r="J92" s="121" t="s">
        <v>3158</v>
      </c>
      <c r="K92" s="23">
        <v>1</v>
      </c>
      <c r="L92" s="26" t="s">
        <v>61</v>
      </c>
      <c r="M92" s="33"/>
      <c r="N92" s="33" t="s">
        <v>1605</v>
      </c>
      <c r="O92" s="33"/>
      <c r="P92" s="26"/>
      <c r="Q92" s="26"/>
      <c r="R92" s="26"/>
      <c r="S92" s="35"/>
      <c r="T92" s="32"/>
      <c r="U92" s="32"/>
      <c r="V92" s="35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>
        <v>2227</v>
      </c>
      <c r="AY92" s="32">
        <v>3935</v>
      </c>
      <c r="AZ92" s="32">
        <v>7167</v>
      </c>
      <c r="BA92" s="32">
        <v>10269</v>
      </c>
      <c r="BB92" s="32">
        <v>12909</v>
      </c>
      <c r="BC92" s="32">
        <v>15710</v>
      </c>
      <c r="BD92" s="32">
        <v>18583</v>
      </c>
      <c r="BE92" s="32">
        <v>19438</v>
      </c>
      <c r="BF92" s="32" t="s">
        <v>1606</v>
      </c>
      <c r="BG92" s="32" t="s">
        <v>1607</v>
      </c>
      <c r="BH92" s="32">
        <v>21742</v>
      </c>
      <c r="BI92" s="32">
        <v>25251</v>
      </c>
      <c r="BJ92" s="32" t="s">
        <v>1608</v>
      </c>
      <c r="BK92" s="32">
        <v>28016</v>
      </c>
      <c r="BL92" s="32" t="s">
        <v>1609</v>
      </c>
      <c r="BM92" s="32" t="s">
        <v>1610</v>
      </c>
      <c r="BN92" s="32">
        <v>30167</v>
      </c>
      <c r="BO92" s="32">
        <v>33997</v>
      </c>
      <c r="BP92" s="32" t="s">
        <v>1611</v>
      </c>
      <c r="BQ92" s="32" t="s">
        <v>1612</v>
      </c>
      <c r="BR92" s="32">
        <v>36611</v>
      </c>
      <c r="BS92" s="32" t="s">
        <v>1613</v>
      </c>
      <c r="BT92" s="32">
        <v>38782</v>
      </c>
      <c r="BU92" s="32">
        <v>42016</v>
      </c>
      <c r="BV92" s="32">
        <v>44710</v>
      </c>
      <c r="BW92" s="32" t="s">
        <v>1614</v>
      </c>
      <c r="BX92" s="32" t="s">
        <v>1615</v>
      </c>
      <c r="BY92" s="32">
        <v>47097</v>
      </c>
      <c r="BZ92" s="32">
        <v>49485</v>
      </c>
      <c r="CA92" s="32" t="s">
        <v>1616</v>
      </c>
      <c r="CB92" s="32" t="s">
        <v>1617</v>
      </c>
      <c r="CC92" s="32" t="s">
        <v>1618</v>
      </c>
      <c r="CD92" s="115" t="s">
        <v>594</v>
      </c>
      <c r="CE92" s="4" t="s">
        <v>1619</v>
      </c>
    </row>
    <row r="93" spans="1:83" s="57" customFormat="1" hidden="1">
      <c r="A93" s="23"/>
      <c r="B93" s="56"/>
      <c r="C93" s="56"/>
      <c r="D93" s="110" t="s">
        <v>1636</v>
      </c>
      <c r="E93" s="32" t="s">
        <v>1621</v>
      </c>
      <c r="F93" s="26" t="s">
        <v>1622</v>
      </c>
      <c r="G93" s="32" t="s">
        <v>1623</v>
      </c>
      <c r="H93" s="22"/>
      <c r="I93" s="22"/>
      <c r="J93" s="121" t="s">
        <v>3158</v>
      </c>
      <c r="K93" s="23">
        <v>1</v>
      </c>
      <c r="L93" s="26" t="s">
        <v>728</v>
      </c>
      <c r="M93" s="24"/>
      <c r="N93" s="24" t="s">
        <v>1637</v>
      </c>
      <c r="O93" s="24"/>
      <c r="P93" s="23"/>
      <c r="Q93" s="23"/>
      <c r="R93" s="23"/>
      <c r="S93" s="25"/>
      <c r="T93" s="22"/>
      <c r="U93" s="22"/>
      <c r="V93" s="39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>
        <v>41602</v>
      </c>
      <c r="BL93" s="22" t="s">
        <v>1638</v>
      </c>
      <c r="BM93" s="22"/>
      <c r="BN93" s="22">
        <v>42127</v>
      </c>
      <c r="BO93" s="22">
        <v>43155</v>
      </c>
      <c r="BP93" s="22" t="s">
        <v>1639</v>
      </c>
      <c r="BQ93" s="22" t="s">
        <v>1640</v>
      </c>
      <c r="BR93" s="22">
        <v>44475</v>
      </c>
      <c r="BS93" s="22" t="s">
        <v>1641</v>
      </c>
      <c r="BT93" s="22">
        <v>45025</v>
      </c>
      <c r="BU93" s="22">
        <v>45600</v>
      </c>
      <c r="BV93" s="22">
        <v>46689</v>
      </c>
      <c r="BW93" s="22" t="s">
        <v>1642</v>
      </c>
      <c r="BX93" s="22" t="s">
        <v>1643</v>
      </c>
      <c r="BY93" s="22">
        <v>47588</v>
      </c>
      <c r="BZ93" s="22">
        <v>48183</v>
      </c>
      <c r="CA93" s="22" t="s">
        <v>1644</v>
      </c>
      <c r="CB93" s="22" t="s">
        <v>1645</v>
      </c>
      <c r="CC93" s="22" t="s">
        <v>1646</v>
      </c>
      <c r="CD93" s="114" t="s">
        <v>112</v>
      </c>
      <c r="CE93" s="39"/>
    </row>
    <row r="94" spans="1:83" hidden="1">
      <c r="A94" s="26"/>
      <c r="B94" s="21"/>
      <c r="C94" s="21"/>
      <c r="D94" s="110" t="s">
        <v>1647</v>
      </c>
      <c r="E94" s="32" t="s">
        <v>1632</v>
      </c>
      <c r="F94" s="26" t="s">
        <v>1633</v>
      </c>
      <c r="G94" s="32" t="s">
        <v>1634</v>
      </c>
      <c r="H94" s="32"/>
      <c r="I94" s="32"/>
      <c r="J94" s="32" t="s">
        <v>3160</v>
      </c>
      <c r="K94" s="23">
        <v>1</v>
      </c>
      <c r="L94" s="26" t="s">
        <v>1294</v>
      </c>
      <c r="M94" s="33"/>
      <c r="N94" s="33" t="s">
        <v>1648</v>
      </c>
      <c r="O94" s="33"/>
      <c r="P94" s="26"/>
      <c r="Q94" s="26"/>
      <c r="R94" s="26"/>
      <c r="S94" s="35"/>
      <c r="T94" s="32"/>
      <c r="U94" s="32"/>
      <c r="V94" s="4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>
        <v>15465</v>
      </c>
      <c r="AV94" s="32">
        <v>16454</v>
      </c>
      <c r="AW94" s="32">
        <v>19002</v>
      </c>
      <c r="AX94" s="32">
        <v>19882</v>
      </c>
      <c r="AY94" s="32">
        <v>20740</v>
      </c>
      <c r="AZ94" s="32">
        <v>21819</v>
      </c>
      <c r="BA94" s="32">
        <v>22626</v>
      </c>
      <c r="BB94" s="32">
        <v>24479</v>
      </c>
      <c r="BC94" s="32">
        <v>24990</v>
      </c>
      <c r="BD94" s="32">
        <v>25865</v>
      </c>
      <c r="BE94" s="32">
        <v>26326</v>
      </c>
      <c r="BF94" s="32" t="s">
        <v>1649</v>
      </c>
      <c r="BG94" s="32" t="s">
        <v>1650</v>
      </c>
      <c r="BH94" s="32">
        <v>27112</v>
      </c>
      <c r="BI94" s="32">
        <v>28100</v>
      </c>
      <c r="BJ94" s="32" t="s">
        <v>1651</v>
      </c>
      <c r="BK94" s="32">
        <v>29651</v>
      </c>
      <c r="BL94" s="32" t="s">
        <v>1652</v>
      </c>
      <c r="BM94" s="32" t="s">
        <v>1653</v>
      </c>
      <c r="BN94" s="32">
        <v>30277</v>
      </c>
      <c r="BO94" s="32">
        <v>31296</v>
      </c>
      <c r="BP94" s="32" t="s">
        <v>1654</v>
      </c>
      <c r="BQ94" s="32" t="s">
        <v>1655</v>
      </c>
      <c r="BR94" s="32">
        <v>32358</v>
      </c>
      <c r="BS94" s="32" t="s">
        <v>1656</v>
      </c>
      <c r="BT94" s="32">
        <v>33158</v>
      </c>
      <c r="BU94" s="32">
        <v>34278</v>
      </c>
      <c r="BV94" s="32">
        <v>34901</v>
      </c>
      <c r="BW94" s="32" t="s">
        <v>1657</v>
      </c>
      <c r="BX94" s="32" t="s">
        <v>1658</v>
      </c>
      <c r="BY94" s="32">
        <v>35573</v>
      </c>
      <c r="BZ94" s="32">
        <v>36238</v>
      </c>
      <c r="CA94" s="32" t="s">
        <v>1659</v>
      </c>
      <c r="CB94" s="32" t="s">
        <v>1660</v>
      </c>
      <c r="CC94" s="32" t="s">
        <v>1661</v>
      </c>
      <c r="CD94" s="115" t="s">
        <v>619</v>
      </c>
      <c r="CE94" s="4" t="s">
        <v>1662</v>
      </c>
    </row>
    <row r="95" spans="1:83" s="57" customFormat="1" hidden="1">
      <c r="A95" s="23"/>
      <c r="B95" s="56"/>
      <c r="C95" s="56"/>
      <c r="D95" s="110" t="s">
        <v>1663</v>
      </c>
      <c r="E95" s="22" t="s">
        <v>1664</v>
      </c>
      <c r="F95" s="23" t="s">
        <v>1665</v>
      </c>
      <c r="G95" s="22" t="s">
        <v>1666</v>
      </c>
      <c r="H95" s="22"/>
      <c r="I95" s="22"/>
      <c r="J95" s="32" t="s">
        <v>3160</v>
      </c>
      <c r="K95" s="23">
        <v>1</v>
      </c>
      <c r="L95" s="23" t="s">
        <v>1294</v>
      </c>
      <c r="M95" s="24"/>
      <c r="N95" s="24" t="s">
        <v>1667</v>
      </c>
      <c r="O95" s="24"/>
      <c r="P95" s="23"/>
      <c r="Q95" s="23"/>
      <c r="R95" s="23"/>
      <c r="S95" s="25"/>
      <c r="T95" s="22"/>
      <c r="U95" s="22"/>
      <c r="V95" s="39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>
        <v>381</v>
      </c>
      <c r="AR95" s="22">
        <v>1716</v>
      </c>
      <c r="AS95" s="22">
        <v>2787</v>
      </c>
      <c r="AT95" s="22">
        <v>4238</v>
      </c>
      <c r="AU95" s="22">
        <v>5493</v>
      </c>
      <c r="AV95" s="22">
        <v>6855</v>
      </c>
      <c r="AW95" s="22">
        <v>8199</v>
      </c>
      <c r="AX95" s="22">
        <v>9692</v>
      </c>
      <c r="AY95" s="22">
        <v>11017</v>
      </c>
      <c r="AZ95" s="22">
        <v>11778</v>
      </c>
      <c r="BA95" s="22">
        <v>13137</v>
      </c>
      <c r="BB95" s="22">
        <v>14137</v>
      </c>
      <c r="BC95" s="22">
        <v>15992</v>
      </c>
      <c r="BD95" s="22">
        <v>17568</v>
      </c>
      <c r="BE95" s="22">
        <v>18312</v>
      </c>
      <c r="BF95" s="22" t="s">
        <v>1668</v>
      </c>
      <c r="BG95" s="22" t="s">
        <v>1669</v>
      </c>
      <c r="BH95" s="22">
        <v>19251</v>
      </c>
      <c r="BI95" s="22">
        <v>20877</v>
      </c>
      <c r="BJ95" s="22" t="s">
        <v>1670</v>
      </c>
      <c r="BK95" s="22">
        <v>22103</v>
      </c>
      <c r="BL95" s="22" t="s">
        <v>1671</v>
      </c>
      <c r="BM95" s="22" t="s">
        <v>1672</v>
      </c>
      <c r="BN95" s="22">
        <v>23123</v>
      </c>
      <c r="BO95" s="22">
        <v>24973</v>
      </c>
      <c r="BP95" s="22" t="s">
        <v>1673</v>
      </c>
      <c r="BQ95" s="22" t="s">
        <v>1674</v>
      </c>
      <c r="BR95" s="22">
        <v>26199</v>
      </c>
      <c r="BS95" s="22" t="s">
        <v>1675</v>
      </c>
      <c r="BT95" s="22">
        <v>27454</v>
      </c>
      <c r="BU95" s="22">
        <v>28262</v>
      </c>
      <c r="BV95" s="22">
        <v>29402</v>
      </c>
      <c r="BW95" s="22" t="s">
        <v>1676</v>
      </c>
      <c r="BX95" s="22" t="s">
        <v>1677</v>
      </c>
      <c r="BY95" s="22">
        <v>30371</v>
      </c>
      <c r="BZ95" s="22">
        <v>31183</v>
      </c>
      <c r="CA95" s="22" t="s">
        <v>1678</v>
      </c>
      <c r="CB95" s="22" t="s">
        <v>1679</v>
      </c>
      <c r="CC95" s="22" t="s">
        <v>1680</v>
      </c>
      <c r="CD95" s="114" t="s">
        <v>556</v>
      </c>
      <c r="CE95" s="39"/>
    </row>
    <row r="96" spans="1:83" s="57" customFormat="1" hidden="1">
      <c r="A96" s="23"/>
      <c r="B96" s="56"/>
      <c r="C96" s="56"/>
      <c r="D96" s="110" t="s">
        <v>1698</v>
      </c>
      <c r="E96" s="22" t="s">
        <v>1682</v>
      </c>
      <c r="F96" s="23" t="s">
        <v>1683</v>
      </c>
      <c r="G96" s="22" t="s">
        <v>1684</v>
      </c>
      <c r="H96" s="22"/>
      <c r="I96" s="22"/>
      <c r="J96" s="121" t="s">
        <v>3158</v>
      </c>
      <c r="K96" s="23">
        <v>1</v>
      </c>
      <c r="L96" s="26" t="s">
        <v>61</v>
      </c>
      <c r="M96" s="24"/>
      <c r="N96" s="24" t="s">
        <v>1699</v>
      </c>
      <c r="O96" s="24"/>
      <c r="P96" s="23"/>
      <c r="Q96" s="23"/>
      <c r="R96" s="23"/>
      <c r="S96" s="25"/>
      <c r="T96" s="22"/>
      <c r="U96" s="22"/>
      <c r="V96" s="25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>
        <v>117016</v>
      </c>
      <c r="BV96" s="22">
        <v>118226</v>
      </c>
      <c r="BW96" s="22" t="s">
        <v>1694</v>
      </c>
      <c r="BX96" s="22"/>
      <c r="BY96" s="22">
        <v>119803</v>
      </c>
      <c r="BZ96" s="22">
        <v>120556</v>
      </c>
      <c r="CA96" s="22" t="s">
        <v>1700</v>
      </c>
      <c r="CB96" s="22" t="s">
        <v>1701</v>
      </c>
      <c r="CC96" s="22" t="s">
        <v>1702</v>
      </c>
      <c r="CD96" s="114" t="s">
        <v>112</v>
      </c>
      <c r="CE96" s="39" t="s">
        <v>1703</v>
      </c>
    </row>
    <row r="97" spans="1:83" s="57" customFormat="1" hidden="1">
      <c r="A97" s="23"/>
      <c r="B97" s="56"/>
      <c r="C97" s="56"/>
      <c r="D97" s="110" t="s">
        <v>1704</v>
      </c>
      <c r="E97" s="22" t="s">
        <v>1705</v>
      </c>
      <c r="F97" s="23" t="s">
        <v>1706</v>
      </c>
      <c r="G97" s="22" t="s">
        <v>1707</v>
      </c>
      <c r="H97" s="22"/>
      <c r="I97" s="22"/>
      <c r="J97" s="32" t="s">
        <v>3160</v>
      </c>
      <c r="K97" s="23">
        <v>1</v>
      </c>
      <c r="L97" s="23" t="s">
        <v>1294</v>
      </c>
      <c r="M97" s="24"/>
      <c r="N97" s="24" t="s">
        <v>1708</v>
      </c>
      <c r="O97" s="24"/>
      <c r="P97" s="23"/>
      <c r="Q97" s="23"/>
      <c r="R97" s="23"/>
      <c r="S97" s="25"/>
      <c r="T97" s="22"/>
      <c r="U97" s="22"/>
      <c r="V97" s="25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>
        <v>1392</v>
      </c>
      <c r="AS97" s="22">
        <v>2279</v>
      </c>
      <c r="AT97" s="22">
        <v>4633</v>
      </c>
      <c r="AU97" s="22">
        <v>5811</v>
      </c>
      <c r="AV97" s="22">
        <v>7383</v>
      </c>
      <c r="AW97" s="22">
        <v>7929</v>
      </c>
      <c r="AX97" s="22">
        <v>9713</v>
      </c>
      <c r="AY97" s="22">
        <v>10845</v>
      </c>
      <c r="AZ97" s="22">
        <v>11845</v>
      </c>
      <c r="BA97" s="22">
        <v>13117</v>
      </c>
      <c r="BB97" s="22">
        <v>14618</v>
      </c>
      <c r="BC97" s="22">
        <v>15521</v>
      </c>
      <c r="BD97" s="22">
        <v>16915</v>
      </c>
      <c r="BE97" s="22">
        <v>17780</v>
      </c>
      <c r="BF97" s="22" t="s">
        <v>1709</v>
      </c>
      <c r="BG97" s="22" t="s">
        <v>1710</v>
      </c>
      <c r="BH97" s="22">
        <v>19012</v>
      </c>
      <c r="BI97" s="22">
        <v>21645</v>
      </c>
      <c r="BJ97" s="22" t="s">
        <v>1711</v>
      </c>
      <c r="BK97" s="22">
        <v>22542</v>
      </c>
      <c r="BL97" s="22" t="s">
        <v>1712</v>
      </c>
      <c r="BM97" s="22" t="s">
        <v>1713</v>
      </c>
      <c r="BN97" s="22">
        <v>23681</v>
      </c>
      <c r="BO97" s="22">
        <v>25039</v>
      </c>
      <c r="BP97" s="22" t="s">
        <v>1714</v>
      </c>
      <c r="BQ97" s="22" t="s">
        <v>1715</v>
      </c>
      <c r="BR97" s="22">
        <v>26028</v>
      </c>
      <c r="BS97" s="22" t="s">
        <v>1716</v>
      </c>
      <c r="BT97" s="22">
        <v>26909</v>
      </c>
      <c r="BU97" s="22">
        <v>27769</v>
      </c>
      <c r="BV97" s="22">
        <v>28775</v>
      </c>
      <c r="BW97" s="22" t="s">
        <v>1717</v>
      </c>
      <c r="BX97" s="22" t="s">
        <v>1718</v>
      </c>
      <c r="BY97" s="22">
        <v>29630</v>
      </c>
      <c r="BZ97" s="22">
        <v>30239</v>
      </c>
      <c r="CA97" s="22" t="s">
        <v>1719</v>
      </c>
      <c r="CB97" s="22" t="s">
        <v>1720</v>
      </c>
      <c r="CC97" s="22" t="s">
        <v>1721</v>
      </c>
      <c r="CD97" s="114" t="s">
        <v>112</v>
      </c>
      <c r="CE97" s="39" t="s">
        <v>1697</v>
      </c>
    </row>
    <row r="98" spans="1:83" hidden="1">
      <c r="A98" s="26"/>
      <c r="B98" s="21"/>
      <c r="C98" s="21"/>
      <c r="D98" s="110" t="s">
        <v>1722</v>
      </c>
      <c r="E98" s="32" t="s">
        <v>1723</v>
      </c>
      <c r="F98" s="26" t="s">
        <v>1724</v>
      </c>
      <c r="G98" s="32" t="s">
        <v>1725</v>
      </c>
      <c r="H98" s="32"/>
      <c r="I98" s="32"/>
      <c r="J98" s="121" t="s">
        <v>3158</v>
      </c>
      <c r="K98" s="23">
        <v>1</v>
      </c>
      <c r="L98" s="26" t="s">
        <v>61</v>
      </c>
      <c r="M98" s="33"/>
      <c r="N98" s="33" t="s">
        <v>1726</v>
      </c>
      <c r="O98" s="33"/>
      <c r="P98" s="26"/>
      <c r="Q98" s="26"/>
      <c r="R98" s="26"/>
      <c r="S98" s="35"/>
      <c r="T98" s="32"/>
      <c r="U98" s="32"/>
      <c r="V98" s="4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>
        <v>51748</v>
      </c>
      <c r="AS98" s="32">
        <v>53785</v>
      </c>
      <c r="AT98" s="32">
        <v>62013</v>
      </c>
      <c r="AU98" s="32">
        <v>68562</v>
      </c>
      <c r="AV98" s="32">
        <v>73958</v>
      </c>
      <c r="AW98" s="32">
        <v>76596</v>
      </c>
      <c r="AX98" s="32">
        <v>87494</v>
      </c>
      <c r="AY98" s="32">
        <v>94413</v>
      </c>
      <c r="AZ98" s="32">
        <v>101864</v>
      </c>
      <c r="BA98" s="32">
        <v>106500</v>
      </c>
      <c r="BB98" s="32">
        <v>111185</v>
      </c>
      <c r="BC98" s="32">
        <v>118077</v>
      </c>
      <c r="BD98" s="32">
        <v>126237</v>
      </c>
      <c r="BE98" s="32">
        <v>128199</v>
      </c>
      <c r="BF98" s="32" t="s">
        <v>1727</v>
      </c>
      <c r="BG98" s="32" t="s">
        <v>1728</v>
      </c>
      <c r="BH98" s="32">
        <v>133026</v>
      </c>
      <c r="BI98" s="32">
        <v>139867</v>
      </c>
      <c r="BJ98" s="32" t="s">
        <v>1729</v>
      </c>
      <c r="BK98" s="32">
        <v>142946</v>
      </c>
      <c r="BL98" s="32" t="s">
        <v>1730</v>
      </c>
      <c r="BM98" s="32" t="s">
        <v>1731</v>
      </c>
      <c r="BN98" s="32">
        <v>149599</v>
      </c>
      <c r="BO98" s="32">
        <v>155934</v>
      </c>
      <c r="BP98" s="32" t="s">
        <v>1732</v>
      </c>
      <c r="BQ98" s="32" t="s">
        <v>1733</v>
      </c>
      <c r="BR98" s="32">
        <v>169894</v>
      </c>
      <c r="BS98" s="32" t="s">
        <v>1734</v>
      </c>
      <c r="BT98" s="32">
        <v>173868</v>
      </c>
      <c r="BU98" s="32">
        <v>178288</v>
      </c>
      <c r="BV98" s="32">
        <v>181232</v>
      </c>
      <c r="BW98" s="32" t="s">
        <v>1735</v>
      </c>
      <c r="BX98" s="32" t="s">
        <v>1736</v>
      </c>
      <c r="BY98" s="32">
        <v>186787</v>
      </c>
      <c r="BZ98" s="32">
        <v>189813</v>
      </c>
      <c r="CA98" s="32" t="s">
        <v>1737</v>
      </c>
      <c r="CB98" s="32" t="s">
        <v>1738</v>
      </c>
      <c r="CC98" s="32" t="s">
        <v>1739</v>
      </c>
      <c r="CD98" s="115" t="s">
        <v>112</v>
      </c>
      <c r="CE98" s="4" t="s">
        <v>1740</v>
      </c>
    </row>
    <row r="99" spans="1:83" s="57" customFormat="1" hidden="1">
      <c r="A99" s="23"/>
      <c r="B99" s="56"/>
      <c r="C99" s="56"/>
      <c r="D99" s="110" t="s">
        <v>1741</v>
      </c>
      <c r="E99" s="22" t="s">
        <v>1742</v>
      </c>
      <c r="F99" s="23" t="s">
        <v>1743</v>
      </c>
      <c r="G99" s="22" t="s">
        <v>1744</v>
      </c>
      <c r="H99" s="22"/>
      <c r="I99" s="22"/>
      <c r="J99" s="121" t="s">
        <v>3158</v>
      </c>
      <c r="K99" s="23">
        <v>1</v>
      </c>
      <c r="L99" s="26" t="s">
        <v>61</v>
      </c>
      <c r="M99" s="24"/>
      <c r="N99" s="24" t="s">
        <v>1745</v>
      </c>
      <c r="O99" s="24"/>
      <c r="P99" s="23"/>
      <c r="Q99" s="23"/>
      <c r="R99" s="23"/>
      <c r="S99" s="25"/>
      <c r="T99" s="22"/>
      <c r="U99" s="22"/>
      <c r="V99" s="39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>
        <v>3800</v>
      </c>
      <c r="AM99" s="22">
        <v>12743</v>
      </c>
      <c r="AN99" s="22">
        <v>20070</v>
      </c>
      <c r="AO99" s="22">
        <v>27889</v>
      </c>
      <c r="AP99" s="22">
        <v>39355</v>
      </c>
      <c r="AQ99" s="22">
        <v>51797</v>
      </c>
      <c r="AR99" s="22">
        <v>59557</v>
      </c>
      <c r="AS99" s="22">
        <v>66233</v>
      </c>
      <c r="AT99" s="22">
        <v>77024</v>
      </c>
      <c r="AU99" s="22">
        <v>86384</v>
      </c>
      <c r="AV99" s="22">
        <v>99080</v>
      </c>
      <c r="AW99" s="22">
        <v>106056</v>
      </c>
      <c r="AX99" s="22">
        <v>122218</v>
      </c>
      <c r="AY99" s="22">
        <v>132713</v>
      </c>
      <c r="AZ99" s="22">
        <v>142993</v>
      </c>
      <c r="BA99" s="22">
        <v>152944</v>
      </c>
      <c r="BB99" s="22">
        <v>167051</v>
      </c>
      <c r="BC99" s="22">
        <v>172156</v>
      </c>
      <c r="BD99" s="22">
        <v>180298</v>
      </c>
      <c r="BE99" s="22">
        <v>186850</v>
      </c>
      <c r="BF99" s="22" t="s">
        <v>1746</v>
      </c>
      <c r="BG99" s="22" t="s">
        <v>1747</v>
      </c>
      <c r="BH99" s="22">
        <v>195231</v>
      </c>
      <c r="BI99" s="22">
        <v>204748</v>
      </c>
      <c r="BJ99" s="22" t="s">
        <v>1748</v>
      </c>
      <c r="BK99" s="22">
        <v>218330</v>
      </c>
      <c r="BL99" s="22" t="s">
        <v>1749</v>
      </c>
      <c r="BM99" s="22" t="s">
        <v>1750</v>
      </c>
      <c r="BN99" s="22">
        <v>224544</v>
      </c>
      <c r="BO99" s="22">
        <v>235807</v>
      </c>
      <c r="BP99" s="22" t="s">
        <v>1751</v>
      </c>
      <c r="BQ99" s="22" t="s">
        <v>1752</v>
      </c>
      <c r="BR99" s="22">
        <v>242314</v>
      </c>
      <c r="BS99" s="22" t="s">
        <v>1753</v>
      </c>
      <c r="BT99" s="22">
        <v>251839</v>
      </c>
      <c r="BU99" s="22">
        <v>260787</v>
      </c>
      <c r="BV99" s="22">
        <v>267560</v>
      </c>
      <c r="BW99" s="22" t="s">
        <v>1754</v>
      </c>
      <c r="BX99" s="22" t="s">
        <v>1755</v>
      </c>
      <c r="BY99" s="22">
        <v>99478</v>
      </c>
      <c r="BZ99" s="22">
        <v>106875</v>
      </c>
      <c r="CA99" s="22" t="s">
        <v>1756</v>
      </c>
      <c r="CB99" s="22" t="s">
        <v>1757</v>
      </c>
      <c r="CC99" s="22" t="s">
        <v>1758</v>
      </c>
      <c r="CD99" s="114" t="s">
        <v>556</v>
      </c>
      <c r="CE99" s="39" t="s">
        <v>1759</v>
      </c>
    </row>
    <row r="100" spans="1:83" hidden="1">
      <c r="A100" s="26"/>
      <c r="B100" s="21"/>
      <c r="C100" s="21"/>
      <c r="D100" s="110" t="s">
        <v>1760</v>
      </c>
      <c r="E100" s="22" t="s">
        <v>1761</v>
      </c>
      <c r="F100" s="23" t="s">
        <v>1762</v>
      </c>
      <c r="G100" s="22" t="s">
        <v>1763</v>
      </c>
      <c r="H100" s="22"/>
      <c r="I100" s="22"/>
      <c r="J100" s="121" t="s">
        <v>3158</v>
      </c>
      <c r="K100" s="23">
        <v>1</v>
      </c>
      <c r="L100" s="26" t="s">
        <v>61</v>
      </c>
      <c r="M100" s="33"/>
      <c r="N100" s="33" t="s">
        <v>1764</v>
      </c>
      <c r="O100" s="33"/>
      <c r="P100" s="26"/>
      <c r="Q100" s="26"/>
      <c r="R100" s="26"/>
      <c r="S100" s="35"/>
      <c r="T100" s="32"/>
      <c r="U100" s="32"/>
      <c r="V100" s="4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>
        <v>8230</v>
      </c>
      <c r="AO100" s="32">
        <v>13481</v>
      </c>
      <c r="AP100" s="32">
        <v>17393</v>
      </c>
      <c r="AQ100" s="32">
        <v>19674</v>
      </c>
      <c r="AR100" s="32">
        <v>24679</v>
      </c>
      <c r="AS100" s="32">
        <v>26006</v>
      </c>
      <c r="AT100" s="32">
        <v>29964</v>
      </c>
      <c r="AU100" s="32">
        <v>39297</v>
      </c>
      <c r="AV100" s="32">
        <v>44770</v>
      </c>
      <c r="AW100" s="32">
        <v>50019</v>
      </c>
      <c r="AX100" s="32">
        <v>53760</v>
      </c>
      <c r="AY100" s="32">
        <v>63882</v>
      </c>
      <c r="AZ100" s="32">
        <v>68821</v>
      </c>
      <c r="BA100" s="32">
        <v>71651</v>
      </c>
      <c r="BB100" s="32">
        <v>76847</v>
      </c>
      <c r="BC100" s="32">
        <v>81847</v>
      </c>
      <c r="BD100" s="32">
        <v>86531</v>
      </c>
      <c r="BE100" s="32">
        <v>87373</v>
      </c>
      <c r="BF100" s="32" t="s">
        <v>1765</v>
      </c>
      <c r="BG100" s="32" t="s">
        <v>1766</v>
      </c>
      <c r="BH100" s="32">
        <v>91470</v>
      </c>
      <c r="BI100" s="32">
        <v>95166</v>
      </c>
      <c r="BJ100" s="32" t="s">
        <v>1767</v>
      </c>
      <c r="BK100" s="32">
        <v>100706</v>
      </c>
      <c r="BL100" s="32" t="s">
        <v>1768</v>
      </c>
      <c r="BM100" s="32" t="s">
        <v>1769</v>
      </c>
      <c r="BN100" s="32">
        <v>108174</v>
      </c>
      <c r="BO100" s="32">
        <v>118162</v>
      </c>
      <c r="BP100" s="32" t="s">
        <v>1770</v>
      </c>
      <c r="BQ100" s="32" t="s">
        <v>1771</v>
      </c>
      <c r="BR100" s="32">
        <v>124914</v>
      </c>
      <c r="BS100" s="32" t="s">
        <v>1772</v>
      </c>
      <c r="BT100" s="32">
        <v>128207</v>
      </c>
      <c r="BU100" s="32">
        <v>135374</v>
      </c>
      <c r="BV100" s="32">
        <v>142787</v>
      </c>
      <c r="BW100" s="32" t="s">
        <v>1773</v>
      </c>
      <c r="BX100" s="32" t="s">
        <v>1774</v>
      </c>
      <c r="BY100" s="32">
        <v>149237</v>
      </c>
      <c r="BZ100" s="32">
        <v>159668</v>
      </c>
      <c r="CA100" s="32" t="s">
        <v>1775</v>
      </c>
      <c r="CB100" s="32" t="s">
        <v>1776</v>
      </c>
      <c r="CC100" s="32" t="s">
        <v>1777</v>
      </c>
      <c r="CD100" s="115" t="s">
        <v>112</v>
      </c>
      <c r="CE100" s="4" t="s">
        <v>1778</v>
      </c>
    </row>
    <row r="101" spans="1:83" hidden="1">
      <c r="A101" s="26"/>
      <c r="B101" s="21"/>
      <c r="C101" s="21"/>
      <c r="D101" s="110" t="s">
        <v>1779</v>
      </c>
      <c r="E101" s="32" t="s">
        <v>1780</v>
      </c>
      <c r="F101" s="26" t="s">
        <v>1781</v>
      </c>
      <c r="G101" s="32" t="s">
        <v>1782</v>
      </c>
      <c r="H101" s="32"/>
      <c r="I101" s="32"/>
      <c r="J101" s="121" t="s">
        <v>3158</v>
      </c>
      <c r="K101" s="23">
        <v>1</v>
      </c>
      <c r="L101" s="26" t="s">
        <v>61</v>
      </c>
      <c r="M101" s="33"/>
      <c r="N101" s="33" t="s">
        <v>1783</v>
      </c>
      <c r="O101" s="33"/>
      <c r="P101" s="26"/>
      <c r="Q101" s="26"/>
      <c r="R101" s="26"/>
      <c r="S101" s="35"/>
      <c r="T101" s="32"/>
      <c r="U101" s="32"/>
      <c r="V101" s="35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>
        <v>4186</v>
      </c>
      <c r="AQ101" s="32">
        <v>18094</v>
      </c>
      <c r="AR101" s="32">
        <v>29640</v>
      </c>
      <c r="AS101" s="32">
        <v>38528</v>
      </c>
      <c r="AT101" s="32">
        <v>52984</v>
      </c>
      <c r="AU101" s="32">
        <v>6762</v>
      </c>
      <c r="AV101" s="32">
        <v>14463</v>
      </c>
      <c r="AW101" s="32">
        <v>22433</v>
      </c>
      <c r="AX101" s="32">
        <v>41423</v>
      </c>
      <c r="AY101" s="32">
        <v>51038</v>
      </c>
      <c r="AZ101" s="32">
        <v>62021</v>
      </c>
      <c r="BA101" s="32">
        <v>71597</v>
      </c>
      <c r="BB101" s="32">
        <v>79535</v>
      </c>
      <c r="BC101" s="32">
        <v>87630</v>
      </c>
      <c r="BD101" s="32">
        <v>97400</v>
      </c>
      <c r="BE101" s="32">
        <v>106401</v>
      </c>
      <c r="BF101" s="32" t="s">
        <v>1784</v>
      </c>
      <c r="BG101" s="32" t="s">
        <v>1785</v>
      </c>
      <c r="BH101" s="32">
        <v>117472</v>
      </c>
      <c r="BI101" s="32">
        <v>129553</v>
      </c>
      <c r="BJ101" s="32" t="s">
        <v>1786</v>
      </c>
      <c r="BK101" s="32">
        <v>136197</v>
      </c>
      <c r="BL101" s="32" t="s">
        <v>1787</v>
      </c>
      <c r="BM101" s="32" t="s">
        <v>1788</v>
      </c>
      <c r="BN101" s="32">
        <v>143099</v>
      </c>
      <c r="BO101" s="32">
        <v>153931</v>
      </c>
      <c r="BP101" s="32" t="s">
        <v>1789</v>
      </c>
      <c r="BQ101" s="32" t="s">
        <v>1790</v>
      </c>
      <c r="BR101" s="32">
        <v>164958</v>
      </c>
      <c r="BS101" s="32" t="s">
        <v>1791</v>
      </c>
      <c r="BT101" s="32">
        <v>174907</v>
      </c>
      <c r="BU101" s="32">
        <v>185248</v>
      </c>
      <c r="BV101" s="32">
        <v>192988</v>
      </c>
      <c r="BW101" s="32" t="s">
        <v>1792</v>
      </c>
      <c r="BX101" s="32" t="s">
        <v>1793</v>
      </c>
      <c r="BY101" s="32">
        <v>203627</v>
      </c>
      <c r="BZ101" s="32">
        <v>210787</v>
      </c>
      <c r="CA101" s="32" t="s">
        <v>1794</v>
      </c>
      <c r="CB101" s="32" t="s">
        <v>1795</v>
      </c>
      <c r="CC101" s="32" t="s">
        <v>1796</v>
      </c>
      <c r="CD101" s="115" t="s">
        <v>594</v>
      </c>
      <c r="CE101" s="4" t="s">
        <v>1797</v>
      </c>
    </row>
    <row r="102" spans="1:83" hidden="1">
      <c r="A102" s="26"/>
      <c r="B102" s="21"/>
      <c r="C102" s="21"/>
      <c r="D102" s="110" t="s">
        <v>1798</v>
      </c>
      <c r="E102" s="32" t="s">
        <v>1799</v>
      </c>
      <c r="F102" s="26" t="s">
        <v>1800</v>
      </c>
      <c r="G102" s="32" t="s">
        <v>1801</v>
      </c>
      <c r="H102" s="32"/>
      <c r="I102" s="32"/>
      <c r="J102" s="121" t="s">
        <v>3158</v>
      </c>
      <c r="K102" s="23">
        <v>1</v>
      </c>
      <c r="L102" s="26" t="s">
        <v>61</v>
      </c>
      <c r="M102" s="33"/>
      <c r="N102" s="33" t="s">
        <v>1802</v>
      </c>
      <c r="O102" s="33"/>
      <c r="P102" s="26"/>
      <c r="Q102" s="26"/>
      <c r="R102" s="26"/>
      <c r="S102" s="35"/>
      <c r="T102" s="32"/>
      <c r="U102" s="32"/>
      <c r="V102" s="35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>
        <v>0</v>
      </c>
      <c r="AR102" s="32">
        <v>3975</v>
      </c>
      <c r="AS102" s="32">
        <v>10796</v>
      </c>
      <c r="AT102" s="32">
        <v>15425</v>
      </c>
      <c r="AU102" s="32">
        <v>23253</v>
      </c>
      <c r="AV102" s="32">
        <v>29633</v>
      </c>
      <c r="AW102" s="32">
        <v>36661</v>
      </c>
      <c r="AX102" s="32">
        <v>43362</v>
      </c>
      <c r="AY102" s="32">
        <v>51189</v>
      </c>
      <c r="AZ102" s="32">
        <v>56420</v>
      </c>
      <c r="BA102" s="32">
        <v>62309</v>
      </c>
      <c r="BB102" s="32">
        <v>69130</v>
      </c>
      <c r="BC102" s="32">
        <v>75723</v>
      </c>
      <c r="BD102" s="32">
        <v>83962</v>
      </c>
      <c r="BE102" s="32">
        <v>87794</v>
      </c>
      <c r="BF102" s="32" t="s">
        <v>1803</v>
      </c>
      <c r="BG102" s="32" t="s">
        <v>1804</v>
      </c>
      <c r="BH102" s="32">
        <v>93283</v>
      </c>
      <c r="BI102" s="32">
        <v>100810</v>
      </c>
      <c r="BJ102" s="32" t="s">
        <v>1805</v>
      </c>
      <c r="BK102" s="32">
        <v>109561</v>
      </c>
      <c r="BL102" s="32" t="s">
        <v>1806</v>
      </c>
      <c r="BM102" s="32" t="s">
        <v>1807</v>
      </c>
      <c r="BN102" s="32">
        <v>115185</v>
      </c>
      <c r="BO102" s="32">
        <v>122322</v>
      </c>
      <c r="BP102" s="32" t="s">
        <v>1808</v>
      </c>
      <c r="BQ102" s="32" t="s">
        <v>1809</v>
      </c>
      <c r="BR102" s="32">
        <v>131494</v>
      </c>
      <c r="BS102" s="32" t="s">
        <v>1810</v>
      </c>
      <c r="BT102" s="32">
        <v>138001</v>
      </c>
      <c r="BU102" s="32">
        <v>149923</v>
      </c>
      <c r="BV102" s="32">
        <v>153968</v>
      </c>
      <c r="BW102" s="32" t="s">
        <v>1811</v>
      </c>
      <c r="BX102" s="32" t="s">
        <v>1812</v>
      </c>
      <c r="BY102" s="32">
        <v>159916</v>
      </c>
      <c r="BZ102" s="32">
        <v>164442</v>
      </c>
      <c r="CA102" s="32" t="s">
        <v>1813</v>
      </c>
      <c r="CB102" s="32" t="s">
        <v>1814</v>
      </c>
      <c r="CC102" s="32" t="s">
        <v>1815</v>
      </c>
      <c r="CD102" s="115" t="s">
        <v>619</v>
      </c>
      <c r="CE102" s="4" t="s">
        <v>1499</v>
      </c>
    </row>
    <row r="103" spans="1:83" s="57" customFormat="1" hidden="1">
      <c r="A103" s="23"/>
      <c r="B103" s="56"/>
      <c r="C103" s="56"/>
      <c r="D103" s="110" t="s">
        <v>1833</v>
      </c>
      <c r="E103" s="32" t="s">
        <v>1817</v>
      </c>
      <c r="F103" s="26" t="s">
        <v>1818</v>
      </c>
      <c r="G103" s="32" t="s">
        <v>1819</v>
      </c>
      <c r="H103" s="32"/>
      <c r="I103" s="32"/>
      <c r="J103" s="121" t="s">
        <v>3158</v>
      </c>
      <c r="K103" s="23">
        <v>1</v>
      </c>
      <c r="L103" s="26" t="s">
        <v>61</v>
      </c>
      <c r="M103" s="24"/>
      <c r="N103" s="24" t="s">
        <v>1834</v>
      </c>
      <c r="O103" s="24"/>
      <c r="P103" s="23"/>
      <c r="Q103" s="23"/>
      <c r="R103" s="23"/>
      <c r="S103" s="25"/>
      <c r="T103" s="22"/>
      <c r="U103" s="22"/>
      <c r="V103" s="25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>
        <v>11841</v>
      </c>
      <c r="BI103" s="22">
        <v>17656</v>
      </c>
      <c r="BJ103" s="22" t="s">
        <v>1835</v>
      </c>
      <c r="BK103" s="22">
        <v>23102</v>
      </c>
      <c r="BL103" s="22" t="s">
        <v>1836</v>
      </c>
      <c r="BM103" s="22" t="s">
        <v>1837</v>
      </c>
      <c r="BN103" s="22">
        <v>29182</v>
      </c>
      <c r="BO103" s="22">
        <v>40559</v>
      </c>
      <c r="BP103" s="22" t="s">
        <v>1838</v>
      </c>
      <c r="BQ103" s="22" t="s">
        <v>1839</v>
      </c>
      <c r="BR103" s="22">
        <v>48703</v>
      </c>
      <c r="BS103" s="22" t="s">
        <v>1840</v>
      </c>
      <c r="BT103" s="22">
        <v>57112</v>
      </c>
      <c r="BU103" s="22">
        <v>68051</v>
      </c>
      <c r="BV103" s="22">
        <v>72875</v>
      </c>
      <c r="BW103" s="22" t="s">
        <v>1841</v>
      </c>
      <c r="BX103" s="22" t="s">
        <v>1842</v>
      </c>
      <c r="BY103" s="22">
        <v>82762</v>
      </c>
      <c r="BZ103" s="22">
        <v>91403</v>
      </c>
      <c r="CA103" s="22" t="s">
        <v>1843</v>
      </c>
      <c r="CB103" s="22" t="s">
        <v>1844</v>
      </c>
      <c r="CC103" s="22" t="s">
        <v>1845</v>
      </c>
      <c r="CD103" s="114" t="s">
        <v>556</v>
      </c>
      <c r="CE103" s="39" t="s">
        <v>1846</v>
      </c>
    </row>
    <row r="104" spans="1:83">
      <c r="A104" s="26"/>
      <c r="B104" s="21"/>
      <c r="C104" s="21"/>
      <c r="D104" s="110" t="s">
        <v>1863</v>
      </c>
      <c r="E104" s="32" t="s">
        <v>1826</v>
      </c>
      <c r="F104" s="26" t="s">
        <v>1827</v>
      </c>
      <c r="G104" s="32" t="s">
        <v>1828</v>
      </c>
      <c r="H104" s="32"/>
      <c r="I104" s="26"/>
      <c r="J104" s="121" t="s">
        <v>3159</v>
      </c>
      <c r="K104" s="23">
        <v>1</v>
      </c>
      <c r="L104" s="26" t="s">
        <v>38</v>
      </c>
      <c r="M104" s="33"/>
      <c r="N104" s="36" t="s">
        <v>1864</v>
      </c>
      <c r="O104" s="33"/>
      <c r="P104" s="26"/>
      <c r="Q104" s="26"/>
      <c r="R104" s="26"/>
      <c r="S104" s="35"/>
      <c r="T104" s="32"/>
      <c r="U104" s="32"/>
      <c r="V104" s="35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>
        <v>8034</v>
      </c>
      <c r="BV104" s="32">
        <v>19399</v>
      </c>
      <c r="BW104" s="32" t="s">
        <v>1859</v>
      </c>
      <c r="BX104" s="32"/>
      <c r="BY104" s="32">
        <v>28774</v>
      </c>
      <c r="BZ104" s="32">
        <v>36396</v>
      </c>
      <c r="CA104" s="32" t="s">
        <v>1865</v>
      </c>
      <c r="CB104" s="32" t="s">
        <v>1866</v>
      </c>
      <c r="CC104" s="32" t="s">
        <v>1867</v>
      </c>
      <c r="CD104" s="115" t="s">
        <v>556</v>
      </c>
      <c r="CE104" s="4" t="s">
        <v>1868</v>
      </c>
    </row>
    <row r="105" spans="1:83" s="57" customFormat="1" hidden="1">
      <c r="A105" s="23"/>
      <c r="B105" s="56"/>
      <c r="C105" s="56"/>
      <c r="D105" s="110" t="s">
        <v>1869</v>
      </c>
      <c r="E105" s="22" t="s">
        <v>1870</v>
      </c>
      <c r="F105" s="23" t="s">
        <v>1871</v>
      </c>
      <c r="G105" s="22" t="s">
        <v>1872</v>
      </c>
      <c r="H105" s="22"/>
      <c r="I105" s="22"/>
      <c r="J105" s="121" t="s">
        <v>3158</v>
      </c>
      <c r="K105" s="23">
        <v>1</v>
      </c>
      <c r="L105" s="26" t="s">
        <v>61</v>
      </c>
      <c r="M105" s="24"/>
      <c r="N105" s="24" t="s">
        <v>1873</v>
      </c>
      <c r="O105" s="24"/>
      <c r="P105" s="23"/>
      <c r="Q105" s="23"/>
      <c r="R105" s="23"/>
      <c r="S105" s="25"/>
      <c r="T105" s="22"/>
      <c r="U105" s="22"/>
      <c r="V105" s="25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>
        <v>1419</v>
      </c>
      <c r="AS105" s="22">
        <v>3550</v>
      </c>
      <c r="AT105" s="22">
        <v>5519</v>
      </c>
      <c r="AU105" s="22">
        <v>8166</v>
      </c>
      <c r="AV105" s="22">
        <v>10181</v>
      </c>
      <c r="AW105" s="22">
        <v>12450</v>
      </c>
      <c r="AX105" s="22">
        <v>15001</v>
      </c>
      <c r="AY105" s="22">
        <v>17949</v>
      </c>
      <c r="AZ105" s="22">
        <v>20627</v>
      </c>
      <c r="BA105" s="22">
        <v>23650</v>
      </c>
      <c r="BB105" s="22">
        <v>25530</v>
      </c>
      <c r="BC105" s="22">
        <v>27487</v>
      </c>
      <c r="BD105" s="22">
        <v>31629</v>
      </c>
      <c r="BE105" s="22">
        <v>33213</v>
      </c>
      <c r="BF105" s="22" t="s">
        <v>1874</v>
      </c>
      <c r="BG105" s="22" t="s">
        <v>1875</v>
      </c>
      <c r="BH105" s="22">
        <v>38801</v>
      </c>
      <c r="BI105" s="22">
        <v>42883</v>
      </c>
      <c r="BJ105" s="22" t="s">
        <v>1876</v>
      </c>
      <c r="BK105" s="22">
        <v>44650</v>
      </c>
      <c r="BL105" s="22" t="s">
        <v>1877</v>
      </c>
      <c r="BM105" s="22" t="s">
        <v>1878</v>
      </c>
      <c r="BN105" s="22">
        <v>47560</v>
      </c>
      <c r="BO105" s="22">
        <v>50995</v>
      </c>
      <c r="BP105" s="22" t="s">
        <v>1879</v>
      </c>
      <c r="BQ105" s="22" t="s">
        <v>1880</v>
      </c>
      <c r="BR105" s="22">
        <v>53416</v>
      </c>
      <c r="BS105" s="22" t="s">
        <v>1881</v>
      </c>
      <c r="BT105" s="22">
        <v>56918</v>
      </c>
      <c r="BU105" s="22">
        <v>61243</v>
      </c>
      <c r="BV105" s="22">
        <v>63972</v>
      </c>
      <c r="BW105" s="22" t="s">
        <v>1882</v>
      </c>
      <c r="BX105" s="22" t="s">
        <v>1883</v>
      </c>
      <c r="BY105" s="22">
        <v>66858</v>
      </c>
      <c r="BZ105" s="22">
        <v>69817</v>
      </c>
      <c r="CA105" s="22" t="s">
        <v>1884</v>
      </c>
      <c r="CB105" s="22" t="s">
        <v>1885</v>
      </c>
      <c r="CC105" s="22" t="s">
        <v>1886</v>
      </c>
      <c r="CD105" s="114" t="s">
        <v>112</v>
      </c>
      <c r="CE105" s="39" t="s">
        <v>1887</v>
      </c>
    </row>
    <row r="106" spans="1:83" hidden="1">
      <c r="A106" s="26"/>
      <c r="B106" s="21"/>
      <c r="C106" s="21"/>
      <c r="D106" s="110" t="s">
        <v>1888</v>
      </c>
      <c r="E106" s="32" t="s">
        <v>1889</v>
      </c>
      <c r="F106" s="26" t="s">
        <v>1890</v>
      </c>
      <c r="G106" s="32" t="s">
        <v>1891</v>
      </c>
      <c r="H106" s="32"/>
      <c r="I106" s="32"/>
      <c r="J106" s="121" t="s">
        <v>3158</v>
      </c>
      <c r="K106" s="23">
        <v>1</v>
      </c>
      <c r="L106" s="26" t="s">
        <v>61</v>
      </c>
      <c r="M106" s="33"/>
      <c r="N106" s="33" t="s">
        <v>1892</v>
      </c>
      <c r="O106" s="33"/>
      <c r="P106" s="26"/>
      <c r="Q106" s="26"/>
      <c r="R106" s="26"/>
      <c r="S106" s="35"/>
      <c r="T106" s="32"/>
      <c r="U106" s="32"/>
      <c r="V106" s="35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>
        <v>980</v>
      </c>
      <c r="AR106" s="32">
        <v>8912</v>
      </c>
      <c r="AS106" s="32">
        <v>12514</v>
      </c>
      <c r="AT106" s="32">
        <v>18648</v>
      </c>
      <c r="AU106" s="32">
        <v>23934</v>
      </c>
      <c r="AV106" s="32">
        <v>30728</v>
      </c>
      <c r="AW106" s="32">
        <v>34111</v>
      </c>
      <c r="AX106" s="32">
        <v>41951</v>
      </c>
      <c r="AY106" s="32">
        <v>48742</v>
      </c>
      <c r="AZ106" s="32">
        <v>53986</v>
      </c>
      <c r="BA106" s="32">
        <v>59079</v>
      </c>
      <c r="BB106" s="32">
        <v>65430</v>
      </c>
      <c r="BC106" s="32">
        <v>71818</v>
      </c>
      <c r="BD106" s="32">
        <v>75955</v>
      </c>
      <c r="BE106" s="32">
        <v>80450</v>
      </c>
      <c r="BF106" s="32" t="s">
        <v>1893</v>
      </c>
      <c r="BG106" s="32" t="s">
        <v>1894</v>
      </c>
      <c r="BH106" s="32">
        <v>84976</v>
      </c>
      <c r="BI106" s="32">
        <v>89803</v>
      </c>
      <c r="BJ106" s="32" t="s">
        <v>1895</v>
      </c>
      <c r="BK106" s="32">
        <v>96310</v>
      </c>
      <c r="BL106" s="32" t="s">
        <v>1896</v>
      </c>
      <c r="BM106" s="32" t="s">
        <v>1897</v>
      </c>
      <c r="BN106" s="32">
        <v>101310</v>
      </c>
      <c r="BO106" s="32">
        <v>101617</v>
      </c>
      <c r="BP106" s="32" t="s">
        <v>1898</v>
      </c>
      <c r="BQ106" s="32" t="s">
        <v>1899</v>
      </c>
      <c r="BR106" s="32">
        <v>106552</v>
      </c>
      <c r="BS106" s="32" t="s">
        <v>1900</v>
      </c>
      <c r="BT106" s="32">
        <v>111652</v>
      </c>
      <c r="BU106" s="32">
        <v>116788</v>
      </c>
      <c r="BV106" s="32">
        <v>120499</v>
      </c>
      <c r="BW106" s="32" t="s">
        <v>1901</v>
      </c>
      <c r="BX106" s="32" t="s">
        <v>1902</v>
      </c>
      <c r="BY106" s="32">
        <v>124931</v>
      </c>
      <c r="BZ106" s="32">
        <v>128495</v>
      </c>
      <c r="CA106" s="32" t="s">
        <v>1903</v>
      </c>
      <c r="CB106" s="32" t="s">
        <v>1904</v>
      </c>
      <c r="CC106" s="32" t="s">
        <v>1905</v>
      </c>
      <c r="CD106" s="115" t="s">
        <v>619</v>
      </c>
      <c r="CE106" s="4" t="s">
        <v>1906</v>
      </c>
    </row>
    <row r="107" spans="1:83" s="57" customFormat="1" hidden="1">
      <c r="A107" s="23"/>
      <c r="B107" s="56"/>
      <c r="C107" s="56"/>
      <c r="D107" s="110" t="s">
        <v>1914</v>
      </c>
      <c r="E107" s="22" t="s">
        <v>1908</v>
      </c>
      <c r="F107" s="23" t="s">
        <v>1909</v>
      </c>
      <c r="G107" s="22" t="s">
        <v>1910</v>
      </c>
      <c r="H107" s="22"/>
      <c r="I107" s="22"/>
      <c r="J107" s="121" t="s">
        <v>3158</v>
      </c>
      <c r="K107" s="23">
        <v>1</v>
      </c>
      <c r="L107" s="26" t="s">
        <v>61</v>
      </c>
      <c r="M107" s="24"/>
      <c r="N107" s="24" t="s">
        <v>1911</v>
      </c>
      <c r="O107" s="24"/>
      <c r="P107" s="23"/>
      <c r="Q107" s="23"/>
      <c r="R107" s="23"/>
      <c r="S107" s="25"/>
      <c r="T107" s="22"/>
      <c r="U107" s="22"/>
      <c r="V107" s="25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>
        <v>3295</v>
      </c>
      <c r="BD107" s="22">
        <v>7706</v>
      </c>
      <c r="BE107" s="22">
        <v>10121</v>
      </c>
      <c r="BF107" s="22" t="s">
        <v>1915</v>
      </c>
      <c r="BG107" s="22" t="s">
        <v>1916</v>
      </c>
      <c r="BH107" s="22">
        <v>16974</v>
      </c>
      <c r="BI107" s="22">
        <v>22392</v>
      </c>
      <c r="BJ107" s="22" t="s">
        <v>1917</v>
      </c>
      <c r="BK107" s="22">
        <v>26308</v>
      </c>
      <c r="BL107" s="22" t="s">
        <v>1918</v>
      </c>
      <c r="BM107" s="22" t="s">
        <v>1919</v>
      </c>
      <c r="BN107" s="22">
        <v>33346</v>
      </c>
      <c r="BO107" s="22">
        <v>40246</v>
      </c>
      <c r="BP107" s="22" t="s">
        <v>1920</v>
      </c>
      <c r="BQ107" s="22" t="s">
        <v>1921</v>
      </c>
      <c r="BR107" s="22">
        <v>49832</v>
      </c>
      <c r="BS107" s="22" t="s">
        <v>1922</v>
      </c>
      <c r="BT107" s="22">
        <v>51699</v>
      </c>
      <c r="BU107" s="22">
        <v>56611</v>
      </c>
      <c r="BV107" s="22">
        <v>60351</v>
      </c>
      <c r="BW107" s="22" t="s">
        <v>1923</v>
      </c>
      <c r="BX107" s="22" t="s">
        <v>1924</v>
      </c>
      <c r="BY107" s="22">
        <v>65527</v>
      </c>
      <c r="BZ107" s="22">
        <v>70985</v>
      </c>
      <c r="CA107" s="22" t="s">
        <v>1925</v>
      </c>
      <c r="CB107" s="22" t="s">
        <v>1926</v>
      </c>
      <c r="CC107" s="22" t="s">
        <v>1927</v>
      </c>
      <c r="CD107" s="114" t="s">
        <v>112</v>
      </c>
      <c r="CE107" s="39" t="s">
        <v>1928</v>
      </c>
    </row>
    <row r="108" spans="1:83" s="57" customFormat="1" hidden="1">
      <c r="A108" s="23"/>
      <c r="B108" s="56"/>
      <c r="C108" s="56"/>
      <c r="D108" s="110" t="s">
        <v>1929</v>
      </c>
      <c r="E108" s="22" t="s">
        <v>1930</v>
      </c>
      <c r="F108" s="23" t="s">
        <v>1931</v>
      </c>
      <c r="G108" s="22" t="s">
        <v>1932</v>
      </c>
      <c r="H108" s="22"/>
      <c r="I108" s="22"/>
      <c r="J108" s="121" t="s">
        <v>3158</v>
      </c>
      <c r="K108" s="23">
        <v>1</v>
      </c>
      <c r="L108" s="26" t="s">
        <v>61</v>
      </c>
      <c r="M108" s="24"/>
      <c r="N108" s="24" t="s">
        <v>1933</v>
      </c>
      <c r="O108" s="24"/>
      <c r="P108" s="23"/>
      <c r="Q108" s="23"/>
      <c r="R108" s="23"/>
      <c r="S108" s="25"/>
      <c r="T108" s="22"/>
      <c r="U108" s="22"/>
      <c r="V108" s="25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>
        <v>2858</v>
      </c>
      <c r="AS108" s="22">
        <v>5265</v>
      </c>
      <c r="AT108" s="22">
        <v>8955</v>
      </c>
      <c r="AU108" s="22">
        <v>10986</v>
      </c>
      <c r="AV108" s="22">
        <v>14039</v>
      </c>
      <c r="AW108" s="22">
        <v>15104</v>
      </c>
      <c r="AX108" s="22">
        <v>18635</v>
      </c>
      <c r="AY108" s="22">
        <v>20050</v>
      </c>
      <c r="AZ108" s="22">
        <v>22201</v>
      </c>
      <c r="BA108" s="22">
        <v>23879</v>
      </c>
      <c r="BB108" s="22">
        <v>25879</v>
      </c>
      <c r="BC108" s="22">
        <v>27879</v>
      </c>
      <c r="BD108" s="22">
        <v>29704</v>
      </c>
      <c r="BE108" s="22">
        <v>32157</v>
      </c>
      <c r="BF108" s="22" t="s">
        <v>1934</v>
      </c>
      <c r="BG108" s="22" t="s">
        <v>1935</v>
      </c>
      <c r="BH108" s="22">
        <v>35321</v>
      </c>
      <c r="BI108" s="22">
        <v>38543</v>
      </c>
      <c r="BJ108" s="22" t="s">
        <v>1936</v>
      </c>
      <c r="BK108" s="22">
        <v>39422</v>
      </c>
      <c r="BL108" s="22" t="s">
        <v>1937</v>
      </c>
      <c r="BM108" s="22" t="s">
        <v>1938</v>
      </c>
      <c r="BN108" s="22">
        <v>42103</v>
      </c>
      <c r="BO108" s="22">
        <v>45516</v>
      </c>
      <c r="BP108" s="22" t="s">
        <v>1939</v>
      </c>
      <c r="BQ108" s="22" t="s">
        <v>1940</v>
      </c>
      <c r="BR108" s="22">
        <v>49202</v>
      </c>
      <c r="BS108" s="22" t="s">
        <v>1941</v>
      </c>
      <c r="BT108" s="22">
        <v>50390</v>
      </c>
      <c r="BU108" s="22">
        <v>53147</v>
      </c>
      <c r="BV108" s="22">
        <v>54610</v>
      </c>
      <c r="BW108" s="22" t="s">
        <v>1942</v>
      </c>
      <c r="BX108" s="22" t="s">
        <v>1943</v>
      </c>
      <c r="BY108" s="22">
        <v>56075</v>
      </c>
      <c r="BZ108" s="22">
        <v>57904</v>
      </c>
      <c r="CA108" s="22" t="s">
        <v>1944</v>
      </c>
      <c r="CB108" s="22" t="s">
        <v>1945</v>
      </c>
      <c r="CC108" s="22" t="s">
        <v>1946</v>
      </c>
      <c r="CD108" s="114" t="s">
        <v>456</v>
      </c>
      <c r="CE108" s="39" t="s">
        <v>1947</v>
      </c>
    </row>
    <row r="109" spans="1:83" hidden="1">
      <c r="A109" s="26"/>
      <c r="B109" s="21"/>
      <c r="C109" s="21"/>
      <c r="D109" s="110" t="s">
        <v>1959</v>
      </c>
      <c r="E109" s="32" t="s">
        <v>1960</v>
      </c>
      <c r="F109" s="26" t="s">
        <v>1961</v>
      </c>
      <c r="G109" s="32" t="s">
        <v>1962</v>
      </c>
      <c r="H109" s="32"/>
      <c r="I109" s="32"/>
      <c r="J109" s="121" t="s">
        <v>3158</v>
      </c>
      <c r="K109" s="23">
        <v>1</v>
      </c>
      <c r="L109" s="26" t="s">
        <v>61</v>
      </c>
      <c r="M109" s="33"/>
      <c r="N109" s="33" t="s">
        <v>1963</v>
      </c>
      <c r="O109" s="33"/>
      <c r="P109" s="26"/>
      <c r="Q109" s="26"/>
      <c r="R109" s="26"/>
      <c r="S109" s="35"/>
      <c r="T109" s="32"/>
      <c r="U109" s="32"/>
      <c r="V109" s="35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>
        <v>6333</v>
      </c>
      <c r="AO109" s="32">
        <v>20299</v>
      </c>
      <c r="AP109" s="32">
        <v>30601</v>
      </c>
      <c r="AQ109" s="32">
        <v>35741</v>
      </c>
      <c r="AR109" s="32">
        <v>40747</v>
      </c>
      <c r="AS109" s="32">
        <v>46121</v>
      </c>
      <c r="AT109" s="32">
        <v>53899</v>
      </c>
      <c r="AU109" s="32">
        <v>63027</v>
      </c>
      <c r="AV109" s="32">
        <v>66317</v>
      </c>
      <c r="AW109" s="32">
        <v>76569</v>
      </c>
      <c r="AX109" s="32">
        <v>88448</v>
      </c>
      <c r="AY109" s="32">
        <v>96521</v>
      </c>
      <c r="AZ109" s="32">
        <v>102593</v>
      </c>
      <c r="BA109" s="32">
        <v>108284</v>
      </c>
      <c r="BB109" s="32">
        <v>117577</v>
      </c>
      <c r="BC109" s="32">
        <v>124395</v>
      </c>
      <c r="BD109" s="32">
        <v>132962</v>
      </c>
      <c r="BE109" s="32">
        <v>139236</v>
      </c>
      <c r="BF109" s="32" t="s">
        <v>1964</v>
      </c>
      <c r="BG109" s="32" t="s">
        <v>1965</v>
      </c>
      <c r="BH109" s="32">
        <v>146890</v>
      </c>
      <c r="BI109" s="32">
        <v>158711</v>
      </c>
      <c r="BJ109" s="32" t="s">
        <v>1966</v>
      </c>
      <c r="BK109" s="32">
        <v>163453</v>
      </c>
      <c r="BL109" s="32" t="s">
        <v>1967</v>
      </c>
      <c r="BM109" s="32" t="s">
        <v>1968</v>
      </c>
      <c r="BN109" s="32">
        <v>172361</v>
      </c>
      <c r="BO109" s="32">
        <v>176718</v>
      </c>
      <c r="BP109" s="32" t="s">
        <v>1969</v>
      </c>
      <c r="BQ109" s="32" t="s">
        <v>1970</v>
      </c>
      <c r="BR109" s="32">
        <v>188193</v>
      </c>
      <c r="BS109" s="32" t="s">
        <v>1971</v>
      </c>
      <c r="BT109" s="32">
        <v>199290</v>
      </c>
      <c r="BU109" s="32">
        <v>204498</v>
      </c>
      <c r="BV109" s="32">
        <v>210202</v>
      </c>
      <c r="BW109" s="32" t="s">
        <v>1972</v>
      </c>
      <c r="BX109" s="32" t="s">
        <v>1973</v>
      </c>
      <c r="BY109" s="32">
        <v>213758</v>
      </c>
      <c r="BZ109" s="32">
        <v>218668</v>
      </c>
      <c r="CA109" s="32" t="s">
        <v>1974</v>
      </c>
      <c r="CB109" s="32" t="s">
        <v>1975</v>
      </c>
      <c r="CC109" s="32" t="s">
        <v>1976</v>
      </c>
      <c r="CD109" s="115" t="s">
        <v>112</v>
      </c>
      <c r="CE109" s="4" t="s">
        <v>1570</v>
      </c>
    </row>
    <row r="110" spans="1:83" hidden="1">
      <c r="A110" s="26"/>
      <c r="B110" s="21"/>
      <c r="C110" s="21"/>
      <c r="D110" s="110" t="s">
        <v>1977</v>
      </c>
      <c r="E110" s="32" t="s">
        <v>1978</v>
      </c>
      <c r="F110" s="26" t="s">
        <v>1979</v>
      </c>
      <c r="G110" s="32" t="s">
        <v>1980</v>
      </c>
      <c r="H110" s="32"/>
      <c r="I110" s="32"/>
      <c r="J110" s="121" t="s">
        <v>3158</v>
      </c>
      <c r="K110" s="23">
        <v>1</v>
      </c>
      <c r="L110" s="26" t="s">
        <v>61</v>
      </c>
      <c r="M110" s="33"/>
      <c r="N110" s="33" t="s">
        <v>1981</v>
      </c>
      <c r="O110" s="33"/>
      <c r="P110" s="26"/>
      <c r="Q110" s="26"/>
      <c r="R110" s="26"/>
      <c r="S110" s="35"/>
      <c r="T110" s="32"/>
      <c r="U110" s="32"/>
      <c r="V110" s="35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>
        <v>607</v>
      </c>
      <c r="AS110" s="32">
        <v>2372</v>
      </c>
      <c r="AT110" s="32">
        <v>5772</v>
      </c>
      <c r="AU110" s="32">
        <v>8391</v>
      </c>
      <c r="AV110" s="32">
        <v>10222</v>
      </c>
      <c r="AW110" s="32">
        <v>11424</v>
      </c>
      <c r="AX110" s="32">
        <v>14405</v>
      </c>
      <c r="AY110" s="32">
        <v>16388</v>
      </c>
      <c r="AZ110" s="32">
        <v>18171</v>
      </c>
      <c r="BA110" s="32">
        <v>21808</v>
      </c>
      <c r="BB110" s="32">
        <v>24283</v>
      </c>
      <c r="BC110" s="32">
        <v>26345</v>
      </c>
      <c r="BD110" s="32">
        <v>30242</v>
      </c>
      <c r="BE110" s="32">
        <v>31286</v>
      </c>
      <c r="BF110" s="32" t="s">
        <v>1982</v>
      </c>
      <c r="BG110" s="32" t="s">
        <v>1983</v>
      </c>
      <c r="BH110" s="32">
        <v>35060</v>
      </c>
      <c r="BI110" s="32">
        <v>37644</v>
      </c>
      <c r="BJ110" s="32" t="s">
        <v>1984</v>
      </c>
      <c r="BK110" s="32">
        <v>40467</v>
      </c>
      <c r="BL110" s="32" t="s">
        <v>1985</v>
      </c>
      <c r="BM110" s="32" t="s">
        <v>1986</v>
      </c>
      <c r="BN110" s="32">
        <v>44681</v>
      </c>
      <c r="BO110" s="32">
        <v>48909</v>
      </c>
      <c r="BP110" s="32" t="s">
        <v>1987</v>
      </c>
      <c r="BQ110" s="32" t="s">
        <v>1988</v>
      </c>
      <c r="BR110" s="32">
        <v>1475</v>
      </c>
      <c r="BS110" s="32" t="s">
        <v>1989</v>
      </c>
      <c r="BT110" s="32">
        <v>5407</v>
      </c>
      <c r="BU110" s="32">
        <v>9057</v>
      </c>
      <c r="BV110" s="32">
        <v>11720</v>
      </c>
      <c r="BW110" s="32" t="s">
        <v>1990</v>
      </c>
      <c r="BX110" s="32" t="s">
        <v>1991</v>
      </c>
      <c r="BY110" s="32">
        <v>15982</v>
      </c>
      <c r="BZ110" s="32">
        <v>20284</v>
      </c>
      <c r="CA110" s="32" t="s">
        <v>1992</v>
      </c>
      <c r="CB110" s="32" t="s">
        <v>1993</v>
      </c>
      <c r="CC110" s="32" t="s">
        <v>1994</v>
      </c>
      <c r="CD110" s="115" t="s">
        <v>556</v>
      </c>
      <c r="CE110" s="4" t="s">
        <v>1995</v>
      </c>
    </row>
    <row r="111" spans="1:83" s="57" customFormat="1" hidden="1">
      <c r="A111" s="23"/>
      <c r="B111" s="56"/>
      <c r="C111" s="56"/>
      <c r="D111" s="110" t="s">
        <v>1996</v>
      </c>
      <c r="E111" s="22" t="s">
        <v>1997</v>
      </c>
      <c r="F111" s="23" t="s">
        <v>1998</v>
      </c>
      <c r="G111" s="22" t="s">
        <v>1999</v>
      </c>
      <c r="H111" s="22"/>
      <c r="I111" s="22"/>
      <c r="J111" s="121" t="s">
        <v>3158</v>
      </c>
      <c r="K111" s="23">
        <v>1</v>
      </c>
      <c r="L111" s="26" t="s">
        <v>61</v>
      </c>
      <c r="M111" s="24"/>
      <c r="N111" s="24" t="s">
        <v>2000</v>
      </c>
      <c r="O111" s="24"/>
      <c r="P111" s="23"/>
      <c r="Q111" s="23"/>
      <c r="R111" s="23"/>
      <c r="S111" s="25"/>
      <c r="T111" s="22"/>
      <c r="U111" s="22"/>
      <c r="V111" s="25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>
        <v>2677</v>
      </c>
      <c r="AS111" s="22">
        <v>4665</v>
      </c>
      <c r="AT111" s="22">
        <v>9590</v>
      </c>
      <c r="AU111" s="22">
        <v>14431</v>
      </c>
      <c r="AV111" s="22">
        <v>18901</v>
      </c>
      <c r="AW111" s="22">
        <v>21334</v>
      </c>
      <c r="AX111" s="22">
        <v>30398</v>
      </c>
      <c r="AY111" s="22">
        <v>34463</v>
      </c>
      <c r="AZ111" s="22">
        <v>38792</v>
      </c>
      <c r="BA111" s="22">
        <v>41885</v>
      </c>
      <c r="BB111" s="22">
        <v>44606</v>
      </c>
      <c r="BC111" s="22">
        <v>47436</v>
      </c>
      <c r="BD111" s="22">
        <v>51439</v>
      </c>
      <c r="BE111" s="22">
        <v>53057</v>
      </c>
      <c r="BF111" s="22" t="s">
        <v>2001</v>
      </c>
      <c r="BG111" s="22" t="s">
        <v>2002</v>
      </c>
      <c r="BH111" s="22">
        <v>55258</v>
      </c>
      <c r="BI111" s="22">
        <v>58379</v>
      </c>
      <c r="BJ111" s="22" t="s">
        <v>2003</v>
      </c>
      <c r="BK111" s="22">
        <v>59250</v>
      </c>
      <c r="BL111" s="22" t="s">
        <v>2004</v>
      </c>
      <c r="BM111" s="22" t="s">
        <v>2005</v>
      </c>
      <c r="BN111" s="22">
        <v>62205</v>
      </c>
      <c r="BO111" s="22">
        <v>64838</v>
      </c>
      <c r="BP111" s="22" t="s">
        <v>2006</v>
      </c>
      <c r="BQ111" s="22" t="s">
        <v>2007</v>
      </c>
      <c r="BR111" s="22">
        <v>66471</v>
      </c>
      <c r="BS111" s="22" t="s">
        <v>2008</v>
      </c>
      <c r="BT111" s="22">
        <v>69224</v>
      </c>
      <c r="BU111" s="22">
        <v>73578</v>
      </c>
      <c r="BV111" s="22">
        <v>75899</v>
      </c>
      <c r="BW111" s="22" t="s">
        <v>2009</v>
      </c>
      <c r="BX111" s="22" t="s">
        <v>2010</v>
      </c>
      <c r="BY111" s="22">
        <v>78025</v>
      </c>
      <c r="BZ111" s="22">
        <v>82102</v>
      </c>
      <c r="CA111" s="22" t="s">
        <v>2011</v>
      </c>
      <c r="CB111" s="22" t="s">
        <v>2012</v>
      </c>
      <c r="CC111" s="22" t="s">
        <v>2013</v>
      </c>
      <c r="CD111" s="114" t="s">
        <v>594</v>
      </c>
      <c r="CE111" s="39" t="s">
        <v>1451</v>
      </c>
    </row>
    <row r="112" spans="1:83" hidden="1">
      <c r="A112" s="26"/>
      <c r="B112" s="21"/>
      <c r="C112" s="21"/>
      <c r="D112" s="110" t="s">
        <v>2014</v>
      </c>
      <c r="E112" s="32" t="s">
        <v>2015</v>
      </c>
      <c r="F112" s="26" t="s">
        <v>2016</v>
      </c>
      <c r="G112" s="32" t="s">
        <v>2017</v>
      </c>
      <c r="H112" s="32"/>
      <c r="I112" s="32"/>
      <c r="J112" s="121" t="s">
        <v>3158</v>
      </c>
      <c r="K112" s="23">
        <v>1</v>
      </c>
      <c r="L112" s="26" t="s">
        <v>61</v>
      </c>
      <c r="M112" s="33"/>
      <c r="N112" s="33" t="s">
        <v>2018</v>
      </c>
      <c r="O112" s="33"/>
      <c r="P112" s="26"/>
      <c r="Q112" s="26"/>
      <c r="R112" s="26"/>
      <c r="S112" s="35"/>
      <c r="T112" s="32"/>
      <c r="U112" s="32"/>
      <c r="V112" s="35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>
        <v>30857</v>
      </c>
      <c r="AQ112" s="32">
        <v>33526</v>
      </c>
      <c r="AR112" s="32">
        <v>37833</v>
      </c>
      <c r="AS112" s="32">
        <v>41462</v>
      </c>
      <c r="AT112" s="32">
        <v>46969</v>
      </c>
      <c r="AU112" s="32">
        <v>53448</v>
      </c>
      <c r="AV112" s="32">
        <v>57679</v>
      </c>
      <c r="AW112" s="32">
        <v>60667</v>
      </c>
      <c r="AX112" s="32">
        <v>69215</v>
      </c>
      <c r="AY112" s="32">
        <v>72968</v>
      </c>
      <c r="AZ112" s="32">
        <v>76003</v>
      </c>
      <c r="BA112" s="32">
        <v>80701</v>
      </c>
      <c r="BB112" s="32">
        <v>87837</v>
      </c>
      <c r="BC112" s="32">
        <v>92479</v>
      </c>
      <c r="BD112" s="32">
        <v>99988</v>
      </c>
      <c r="BE112" s="32">
        <v>103108</v>
      </c>
      <c r="BF112" s="32" t="s">
        <v>2019</v>
      </c>
      <c r="BG112" s="32" t="s">
        <v>2020</v>
      </c>
      <c r="BH112" s="32">
        <v>109058</v>
      </c>
      <c r="BI112" s="32">
        <v>114048</v>
      </c>
      <c r="BJ112" s="32" t="s">
        <v>2021</v>
      </c>
      <c r="BK112" s="32">
        <v>118430</v>
      </c>
      <c r="BL112" s="32" t="s">
        <v>2022</v>
      </c>
      <c r="BM112" s="32" t="s">
        <v>2023</v>
      </c>
      <c r="BN112" s="32">
        <v>125316</v>
      </c>
      <c r="BO112" s="32">
        <v>137505</v>
      </c>
      <c r="BP112" s="32" t="s">
        <v>2024</v>
      </c>
      <c r="BQ112" s="32" t="s">
        <v>2025</v>
      </c>
      <c r="BR112" s="32">
        <v>148459</v>
      </c>
      <c r="BS112" s="32" t="s">
        <v>2026</v>
      </c>
      <c r="BT112" s="32">
        <v>156476</v>
      </c>
      <c r="BU112" s="32">
        <v>166156</v>
      </c>
      <c r="BV112" s="32">
        <v>173752</v>
      </c>
      <c r="BW112" s="32" t="s">
        <v>2027</v>
      </c>
      <c r="BX112" s="32" t="s">
        <v>2028</v>
      </c>
      <c r="BY112" s="32">
        <v>184926</v>
      </c>
      <c r="BZ112" s="32">
        <v>194480</v>
      </c>
      <c r="CA112" s="32" t="s">
        <v>2029</v>
      </c>
      <c r="CB112" s="32" t="s">
        <v>2030</v>
      </c>
      <c r="CC112" s="32" t="s">
        <v>2031</v>
      </c>
      <c r="CD112" s="115" t="s">
        <v>594</v>
      </c>
      <c r="CE112" s="4" t="s">
        <v>2032</v>
      </c>
    </row>
    <row r="113" spans="1:87" s="57" customFormat="1" hidden="1">
      <c r="A113" s="23"/>
      <c r="B113" s="56"/>
      <c r="C113" s="56"/>
      <c r="D113" s="110" t="s">
        <v>2033</v>
      </c>
      <c r="E113" s="22" t="s">
        <v>2034</v>
      </c>
      <c r="F113" s="23" t="s">
        <v>2035</v>
      </c>
      <c r="G113" s="22" t="s">
        <v>2036</v>
      </c>
      <c r="H113" s="22"/>
      <c r="I113" s="22"/>
      <c r="J113" s="121" t="s">
        <v>3158</v>
      </c>
      <c r="K113" s="23">
        <v>1</v>
      </c>
      <c r="L113" s="26" t="s">
        <v>61</v>
      </c>
      <c r="M113" s="24"/>
      <c r="N113" s="24" t="s">
        <v>2037</v>
      </c>
      <c r="O113" s="24"/>
      <c r="P113" s="23"/>
      <c r="Q113" s="23"/>
      <c r="R113" s="23"/>
      <c r="S113" s="25"/>
      <c r="T113" s="22"/>
      <c r="U113" s="22"/>
      <c r="V113" s="25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>
        <v>7096</v>
      </c>
      <c r="AR113" s="22">
        <v>13092</v>
      </c>
      <c r="AS113" s="22">
        <v>16636</v>
      </c>
      <c r="AT113" s="22">
        <v>23486</v>
      </c>
      <c r="AU113" s="22">
        <v>30129</v>
      </c>
      <c r="AV113" s="22">
        <v>34985</v>
      </c>
      <c r="AW113" s="22">
        <v>39526</v>
      </c>
      <c r="AX113" s="22">
        <v>45395</v>
      </c>
      <c r="AY113" s="22">
        <v>53355</v>
      </c>
      <c r="AZ113" s="22">
        <v>4434</v>
      </c>
      <c r="BA113" s="22">
        <v>70871</v>
      </c>
      <c r="BB113" s="22">
        <v>77403</v>
      </c>
      <c r="BC113" s="22">
        <v>85470</v>
      </c>
      <c r="BD113" s="22">
        <v>94971</v>
      </c>
      <c r="BE113" s="22">
        <v>100140</v>
      </c>
      <c r="BF113" s="22" t="s">
        <v>2038</v>
      </c>
      <c r="BG113" s="22" t="s">
        <v>2039</v>
      </c>
      <c r="BH113" s="22">
        <v>107815</v>
      </c>
      <c r="BI113" s="22">
        <v>109440</v>
      </c>
      <c r="BJ113" s="22" t="s">
        <v>2040</v>
      </c>
      <c r="BK113" s="22">
        <v>113521</v>
      </c>
      <c r="BL113" s="22" t="s">
        <v>2041</v>
      </c>
      <c r="BM113" s="22" t="s">
        <v>2042</v>
      </c>
      <c r="BN113" s="22">
        <v>119344</v>
      </c>
      <c r="BO113" s="22">
        <v>123338</v>
      </c>
      <c r="BP113" s="22" t="s">
        <v>2043</v>
      </c>
      <c r="BQ113" s="22" t="s">
        <v>2044</v>
      </c>
      <c r="BR113" s="22">
        <v>131842</v>
      </c>
      <c r="BS113" s="22" t="s">
        <v>2045</v>
      </c>
      <c r="BT113" s="22">
        <v>133672</v>
      </c>
      <c r="BU113" s="22">
        <v>141402</v>
      </c>
      <c r="BV113" s="22">
        <v>147226</v>
      </c>
      <c r="BW113" s="22" t="s">
        <v>2046</v>
      </c>
      <c r="BX113" s="22" t="s">
        <v>2047</v>
      </c>
      <c r="BY113" s="22">
        <v>155673</v>
      </c>
      <c r="BZ113" s="22">
        <v>160850</v>
      </c>
      <c r="CA113" s="22" t="s">
        <v>2048</v>
      </c>
      <c r="CB113" s="22" t="s">
        <v>2049</v>
      </c>
      <c r="CC113" s="22" t="s">
        <v>2050</v>
      </c>
      <c r="CD113" s="114" t="s">
        <v>594</v>
      </c>
      <c r="CE113" s="77" t="s">
        <v>2051</v>
      </c>
      <c r="CF113" s="78"/>
      <c r="CG113" s="78"/>
      <c r="CH113" s="78"/>
      <c r="CI113" s="78"/>
    </row>
    <row r="114" spans="1:87" hidden="1">
      <c r="A114" s="26"/>
      <c r="B114" s="21"/>
      <c r="C114" s="21"/>
      <c r="D114" s="110" t="s">
        <v>2059</v>
      </c>
      <c r="E114" s="32" t="s">
        <v>2053</v>
      </c>
      <c r="F114" s="26" t="s">
        <v>2054</v>
      </c>
      <c r="G114" s="32" t="s">
        <v>2055</v>
      </c>
      <c r="H114" s="32"/>
      <c r="I114" s="32"/>
      <c r="J114" s="121" t="s">
        <v>3158</v>
      </c>
      <c r="K114" s="23">
        <v>1</v>
      </c>
      <c r="L114" s="26" t="s">
        <v>61</v>
      </c>
      <c r="M114" s="33"/>
      <c r="N114" s="33" t="s">
        <v>2056</v>
      </c>
      <c r="O114" s="33"/>
      <c r="P114" s="26"/>
      <c r="Q114" s="26"/>
      <c r="R114" s="26"/>
      <c r="S114" s="35"/>
      <c r="T114" s="32"/>
      <c r="U114" s="32"/>
      <c r="V114" s="35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>
        <v>3307</v>
      </c>
      <c r="BD114" s="32">
        <v>10169</v>
      </c>
      <c r="BE114" s="32">
        <v>15957</v>
      </c>
      <c r="BF114" s="32" t="s">
        <v>2060</v>
      </c>
      <c r="BG114" s="32" t="s">
        <v>2061</v>
      </c>
      <c r="BH114" s="32">
        <v>25760</v>
      </c>
      <c r="BI114" s="32">
        <v>36949</v>
      </c>
      <c r="BJ114" s="32" t="s">
        <v>2062</v>
      </c>
      <c r="BK114" s="32">
        <v>41480</v>
      </c>
      <c r="BL114" s="32" t="s">
        <v>2063</v>
      </c>
      <c r="BM114" s="32" t="s">
        <v>2064</v>
      </c>
      <c r="BN114" s="32">
        <v>50144</v>
      </c>
      <c r="BO114" s="32">
        <v>56676</v>
      </c>
      <c r="BP114" s="32" t="s">
        <v>2065</v>
      </c>
      <c r="BQ114" s="32" t="s">
        <v>2066</v>
      </c>
      <c r="BR114" s="32">
        <v>66503</v>
      </c>
      <c r="BS114" s="32" t="s">
        <v>2067</v>
      </c>
      <c r="BT114" s="32">
        <v>69881</v>
      </c>
      <c r="BU114" s="32">
        <v>76230</v>
      </c>
      <c r="BV114" s="32">
        <v>85813</v>
      </c>
      <c r="BW114" s="32" t="s">
        <v>2068</v>
      </c>
      <c r="BX114" s="32" t="s">
        <v>2069</v>
      </c>
      <c r="BY114" s="32">
        <v>92655</v>
      </c>
      <c r="BZ114" s="32">
        <v>96146</v>
      </c>
      <c r="CA114" s="32" t="s">
        <v>2070</v>
      </c>
      <c r="CB114" s="32" t="s">
        <v>2071</v>
      </c>
      <c r="CC114" s="32" t="s">
        <v>2072</v>
      </c>
      <c r="CD114" s="115" t="s">
        <v>594</v>
      </c>
      <c r="CE114" s="4" t="s">
        <v>2073</v>
      </c>
    </row>
    <row r="115" spans="1:87" hidden="1">
      <c r="A115" s="26"/>
      <c r="B115" s="21"/>
      <c r="C115" s="21"/>
      <c r="D115" s="110" t="s">
        <v>2074</v>
      </c>
      <c r="E115" s="32" t="s">
        <v>2075</v>
      </c>
      <c r="F115" s="26" t="s">
        <v>2076</v>
      </c>
      <c r="G115" s="32" t="s">
        <v>2077</v>
      </c>
      <c r="H115" s="32"/>
      <c r="I115" s="32"/>
      <c r="J115" s="121" t="s">
        <v>3158</v>
      </c>
      <c r="K115" s="23">
        <v>1</v>
      </c>
      <c r="L115" s="26" t="s">
        <v>61</v>
      </c>
      <c r="M115" s="33"/>
      <c r="N115" s="33" t="s">
        <v>2078</v>
      </c>
      <c r="O115" s="65"/>
      <c r="P115" s="43"/>
      <c r="Q115" s="43"/>
      <c r="R115" s="26"/>
      <c r="S115" s="35"/>
      <c r="T115" s="32"/>
      <c r="U115" s="32"/>
      <c r="V115" s="35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>
        <v>2616</v>
      </c>
      <c r="AO115" s="32">
        <v>6935</v>
      </c>
      <c r="AP115" s="32">
        <v>11800</v>
      </c>
      <c r="AQ115" s="32">
        <v>17450</v>
      </c>
      <c r="AR115" s="32">
        <v>21715</v>
      </c>
      <c r="AS115" s="32">
        <v>24283</v>
      </c>
      <c r="AT115" s="32">
        <v>28140</v>
      </c>
      <c r="AU115" s="32">
        <v>32775</v>
      </c>
      <c r="AV115" s="32">
        <v>36473</v>
      </c>
      <c r="AW115" s="32">
        <v>43175</v>
      </c>
      <c r="AX115" s="32">
        <v>48188</v>
      </c>
      <c r="AY115" s="32">
        <v>53497</v>
      </c>
      <c r="AZ115" s="32">
        <v>59190</v>
      </c>
      <c r="BA115" s="32">
        <v>64617</v>
      </c>
      <c r="BB115" s="32">
        <v>70352</v>
      </c>
      <c r="BC115" s="32">
        <v>74582</v>
      </c>
      <c r="BD115" s="32">
        <v>78628</v>
      </c>
      <c r="BE115" s="32">
        <v>81473</v>
      </c>
      <c r="BF115" s="32" t="s">
        <v>2079</v>
      </c>
      <c r="BG115" s="32" t="s">
        <v>2080</v>
      </c>
      <c r="BH115" s="32">
        <v>87182</v>
      </c>
      <c r="BI115" s="32">
        <v>92536</v>
      </c>
      <c r="BJ115" s="32" t="s">
        <v>2081</v>
      </c>
      <c r="BK115" s="32">
        <v>96850</v>
      </c>
      <c r="BL115" s="32" t="s">
        <v>2082</v>
      </c>
      <c r="BM115" s="32" t="s">
        <v>2083</v>
      </c>
      <c r="BN115" s="32">
        <v>102762</v>
      </c>
      <c r="BO115" s="32">
        <v>108472</v>
      </c>
      <c r="BP115" s="32" t="s">
        <v>2084</v>
      </c>
      <c r="BQ115" s="32" t="s">
        <v>2085</v>
      </c>
      <c r="BR115" s="32">
        <v>111589</v>
      </c>
      <c r="BS115" s="32" t="s">
        <v>2086</v>
      </c>
      <c r="BT115" s="32">
        <v>116749</v>
      </c>
      <c r="BU115" s="32">
        <v>120028</v>
      </c>
      <c r="BV115" s="32">
        <v>123386</v>
      </c>
      <c r="BW115" s="32" t="s">
        <v>2087</v>
      </c>
      <c r="BX115" s="32" t="s">
        <v>2088</v>
      </c>
      <c r="BY115" s="32">
        <v>127717</v>
      </c>
      <c r="BZ115" s="32">
        <v>131589</v>
      </c>
      <c r="CA115" s="32" t="s">
        <v>2089</v>
      </c>
      <c r="CB115" s="32" t="s">
        <v>2090</v>
      </c>
      <c r="CC115" s="32" t="s">
        <v>2091</v>
      </c>
      <c r="CD115" s="115" t="s">
        <v>556</v>
      </c>
      <c r="CE115" s="4" t="s">
        <v>2092</v>
      </c>
    </row>
    <row r="116" spans="1:87" hidden="1">
      <c r="A116" s="26"/>
      <c r="B116" s="21"/>
      <c r="C116" s="21"/>
      <c r="D116" s="110" t="s">
        <v>2093</v>
      </c>
      <c r="E116" s="32" t="s">
        <v>2094</v>
      </c>
      <c r="F116" s="26" t="s">
        <v>2095</v>
      </c>
      <c r="G116" s="32" t="s">
        <v>2096</v>
      </c>
      <c r="H116" s="32"/>
      <c r="I116" s="32"/>
      <c r="J116" s="121" t="s">
        <v>3158</v>
      </c>
      <c r="K116" s="23">
        <v>1</v>
      </c>
      <c r="L116" s="26" t="s">
        <v>61</v>
      </c>
      <c r="M116" s="33"/>
      <c r="N116" s="33" t="s">
        <v>2097</v>
      </c>
      <c r="O116" s="65"/>
      <c r="P116" s="43"/>
      <c r="Q116" s="43"/>
      <c r="R116" s="26"/>
      <c r="S116" s="35"/>
      <c r="T116" s="32"/>
      <c r="U116" s="32"/>
      <c r="V116" s="35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>
        <v>563</v>
      </c>
      <c r="AM116" s="32">
        <v>3996</v>
      </c>
      <c r="AN116" s="32">
        <v>9523</v>
      </c>
      <c r="AO116" s="32">
        <v>11874</v>
      </c>
      <c r="AP116" s="32">
        <v>15303</v>
      </c>
      <c r="AQ116" s="32">
        <v>17855</v>
      </c>
      <c r="AR116" s="32">
        <v>20496</v>
      </c>
      <c r="AS116" s="32">
        <v>26048</v>
      </c>
      <c r="AT116" s="32">
        <v>30162</v>
      </c>
      <c r="AU116" s="32">
        <v>34828</v>
      </c>
      <c r="AV116" s="32">
        <v>38784</v>
      </c>
      <c r="AW116" s="32">
        <v>40501</v>
      </c>
      <c r="AX116" s="32">
        <v>49636</v>
      </c>
      <c r="AY116" s="32">
        <v>51666</v>
      </c>
      <c r="AZ116" s="32">
        <v>56611</v>
      </c>
      <c r="BA116" s="32">
        <v>59756</v>
      </c>
      <c r="BB116" s="32">
        <v>63226</v>
      </c>
      <c r="BC116" s="32">
        <v>66839</v>
      </c>
      <c r="BD116" s="32">
        <v>71077</v>
      </c>
      <c r="BE116" s="32">
        <v>72407</v>
      </c>
      <c r="BF116" s="32" t="s">
        <v>2098</v>
      </c>
      <c r="BG116" s="32" t="s">
        <v>2099</v>
      </c>
      <c r="BH116" s="32">
        <v>77023</v>
      </c>
      <c r="BI116" s="32">
        <v>83109</v>
      </c>
      <c r="BJ116" s="32" t="s">
        <v>2100</v>
      </c>
      <c r="BK116" s="32">
        <v>86542</v>
      </c>
      <c r="BL116" s="32" t="s">
        <v>2101</v>
      </c>
      <c r="BM116" s="32" t="s">
        <v>2102</v>
      </c>
      <c r="BN116" s="32">
        <v>89999</v>
      </c>
      <c r="BO116" s="32">
        <v>92515</v>
      </c>
      <c r="BP116" s="32" t="s">
        <v>2103</v>
      </c>
      <c r="BQ116" s="32" t="s">
        <v>2104</v>
      </c>
      <c r="BR116" s="32">
        <v>94406</v>
      </c>
      <c r="BS116" s="32" t="s">
        <v>2105</v>
      </c>
      <c r="BT116" s="32">
        <v>97680</v>
      </c>
      <c r="BU116" s="32">
        <v>101539</v>
      </c>
      <c r="BV116" s="32">
        <v>104025</v>
      </c>
      <c r="BW116" s="32" t="s">
        <v>2106</v>
      </c>
      <c r="BX116" s="32" t="s">
        <v>2107</v>
      </c>
      <c r="BY116" s="32">
        <v>105860</v>
      </c>
      <c r="BZ116" s="32">
        <v>2209</v>
      </c>
      <c r="CA116" s="32" t="s">
        <v>2108</v>
      </c>
      <c r="CB116" s="32" t="s">
        <v>2109</v>
      </c>
      <c r="CC116" s="32" t="s">
        <v>2110</v>
      </c>
      <c r="CD116" s="115" t="s">
        <v>594</v>
      </c>
      <c r="CE116" s="4" t="s">
        <v>2111</v>
      </c>
    </row>
    <row r="117" spans="1:87" s="57" customFormat="1" hidden="1">
      <c r="A117" s="23"/>
      <c r="B117" s="56"/>
      <c r="C117" s="56"/>
      <c r="D117" s="112"/>
      <c r="E117" s="32" t="s">
        <v>2113</v>
      </c>
      <c r="F117" s="26" t="s">
        <v>2114</v>
      </c>
      <c r="G117" s="32" t="s">
        <v>2115</v>
      </c>
      <c r="H117" s="22"/>
      <c r="I117" s="22"/>
      <c r="J117" s="121" t="s">
        <v>3158</v>
      </c>
      <c r="K117" s="23">
        <v>1</v>
      </c>
      <c r="L117" s="26" t="s">
        <v>61</v>
      </c>
      <c r="M117" s="24"/>
      <c r="N117" s="24" t="s">
        <v>1830</v>
      </c>
      <c r="O117" s="24"/>
      <c r="P117" s="23"/>
      <c r="Q117" s="23"/>
      <c r="R117" s="23"/>
      <c r="S117" s="25"/>
      <c r="T117" s="22"/>
      <c r="U117" s="22"/>
      <c r="V117" s="39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>
        <v>165656</v>
      </c>
      <c r="CA117" s="22" t="s">
        <v>2147</v>
      </c>
      <c r="CB117" s="22"/>
      <c r="CC117" s="22"/>
      <c r="CD117" s="114" t="s">
        <v>594</v>
      </c>
      <c r="CE117" s="39" t="s">
        <v>2148</v>
      </c>
    </row>
    <row r="118" spans="1:87" hidden="1">
      <c r="A118" s="26"/>
      <c r="B118" s="21"/>
      <c r="C118" s="21"/>
      <c r="D118" s="110" t="s">
        <v>2149</v>
      </c>
      <c r="E118" s="32" t="s">
        <v>2133</v>
      </c>
      <c r="F118" s="26" t="s">
        <v>2134</v>
      </c>
      <c r="G118" s="32" t="s">
        <v>2135</v>
      </c>
      <c r="H118" s="32"/>
      <c r="I118" s="32"/>
      <c r="J118" s="121" t="s">
        <v>3158</v>
      </c>
      <c r="K118" s="23">
        <v>1</v>
      </c>
      <c r="L118" s="26" t="s">
        <v>61</v>
      </c>
      <c r="M118" s="33"/>
      <c r="N118" s="33" t="s">
        <v>2150</v>
      </c>
      <c r="O118" s="33"/>
      <c r="P118" s="26"/>
      <c r="Q118" s="26"/>
      <c r="R118" s="26"/>
      <c r="S118" s="47"/>
      <c r="T118" s="32"/>
      <c r="U118" s="32"/>
      <c r="V118" s="4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>
        <v>56964</v>
      </c>
      <c r="BV118" s="32">
        <v>62712</v>
      </c>
      <c r="BW118" s="32" t="s">
        <v>2145</v>
      </c>
      <c r="BX118" s="32"/>
      <c r="BY118" s="32">
        <v>66832</v>
      </c>
      <c r="BZ118" s="32">
        <v>72510</v>
      </c>
      <c r="CA118" s="32" t="s">
        <v>2151</v>
      </c>
      <c r="CB118" s="32" t="s">
        <v>2152</v>
      </c>
      <c r="CC118" s="32" t="s">
        <v>2153</v>
      </c>
      <c r="CD118" s="115" t="s">
        <v>556</v>
      </c>
      <c r="CE118" s="4" t="s">
        <v>2154</v>
      </c>
    </row>
    <row r="119" spans="1:87" s="57" customFormat="1" hidden="1">
      <c r="A119" s="23"/>
      <c r="B119" s="56"/>
      <c r="C119" s="56"/>
      <c r="D119" s="110" t="s">
        <v>2155</v>
      </c>
      <c r="E119" s="22" t="s">
        <v>2156</v>
      </c>
      <c r="F119" s="23" t="s">
        <v>2157</v>
      </c>
      <c r="G119" s="22" t="s">
        <v>2158</v>
      </c>
      <c r="H119" s="22"/>
      <c r="I119" s="22"/>
      <c r="J119" s="121" t="s">
        <v>3158</v>
      </c>
      <c r="K119" s="23">
        <v>1</v>
      </c>
      <c r="L119" s="26" t="s">
        <v>61</v>
      </c>
      <c r="M119" s="24"/>
      <c r="N119" s="24" t="s">
        <v>2159</v>
      </c>
      <c r="O119" s="24"/>
      <c r="P119" s="23"/>
      <c r="Q119" s="23"/>
      <c r="R119" s="23"/>
      <c r="S119" s="25"/>
      <c r="T119" s="22"/>
      <c r="U119" s="22"/>
      <c r="V119" s="39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>
        <v>3439</v>
      </c>
      <c r="AS119" s="22">
        <v>6681</v>
      </c>
      <c r="AT119" s="22">
        <v>12507</v>
      </c>
      <c r="AU119" s="22">
        <v>16097</v>
      </c>
      <c r="AV119" s="22">
        <v>22538</v>
      </c>
      <c r="AW119" s="22">
        <v>25078</v>
      </c>
      <c r="AX119" s="22">
        <v>34743</v>
      </c>
      <c r="AY119" s="22">
        <v>41429</v>
      </c>
      <c r="AZ119" s="22">
        <v>48789</v>
      </c>
      <c r="BA119" s="22">
        <v>55633</v>
      </c>
      <c r="BB119" s="22">
        <v>64255</v>
      </c>
      <c r="BC119" s="22">
        <v>69255</v>
      </c>
      <c r="BD119" s="22">
        <v>73110</v>
      </c>
      <c r="BE119" s="22">
        <v>75678</v>
      </c>
      <c r="BF119" s="22" t="s">
        <v>2160</v>
      </c>
      <c r="BG119" s="22" t="s">
        <v>2161</v>
      </c>
      <c r="BH119" s="22">
        <v>85435</v>
      </c>
      <c r="BI119" s="22">
        <v>92065</v>
      </c>
      <c r="BJ119" s="22" t="s">
        <v>2162</v>
      </c>
      <c r="BK119" s="22">
        <v>104462</v>
      </c>
      <c r="BL119" s="22" t="s">
        <v>2163</v>
      </c>
      <c r="BM119" s="22" t="s">
        <v>2164</v>
      </c>
      <c r="BN119" s="22">
        <v>109802</v>
      </c>
      <c r="BO119" s="22">
        <v>116840</v>
      </c>
      <c r="BP119" s="22" t="s">
        <v>2165</v>
      </c>
      <c r="BQ119" s="22" t="s">
        <v>2166</v>
      </c>
      <c r="BR119" s="22">
        <v>120131</v>
      </c>
      <c r="BS119" s="22" t="s">
        <v>2167</v>
      </c>
      <c r="BT119" s="22">
        <v>126553</v>
      </c>
      <c r="BU119" s="22">
        <v>133717</v>
      </c>
      <c r="BV119" s="22">
        <v>138382</v>
      </c>
      <c r="BW119" s="22" t="s">
        <v>2168</v>
      </c>
      <c r="BX119" s="22" t="s">
        <v>2169</v>
      </c>
      <c r="BY119" s="22">
        <v>142197</v>
      </c>
      <c r="BZ119" s="22">
        <v>146475</v>
      </c>
      <c r="CA119" s="22" t="s">
        <v>2170</v>
      </c>
      <c r="CB119" s="22" t="s">
        <v>2171</v>
      </c>
      <c r="CC119" s="22" t="s">
        <v>2172</v>
      </c>
      <c r="CD119" s="114" t="s">
        <v>556</v>
      </c>
      <c r="CE119" s="39" t="s">
        <v>2173</v>
      </c>
    </row>
    <row r="120" spans="1:87" s="57" customFormat="1" hidden="1">
      <c r="A120" s="23"/>
      <c r="B120" s="56"/>
      <c r="C120" s="56"/>
      <c r="D120" s="110" t="s">
        <v>2180</v>
      </c>
      <c r="E120" s="22" t="s">
        <v>2175</v>
      </c>
      <c r="F120" s="23" t="s">
        <v>2176</v>
      </c>
      <c r="G120" s="22" t="s">
        <v>2177</v>
      </c>
      <c r="H120" s="22"/>
      <c r="I120" s="22"/>
      <c r="J120" s="121" t="s">
        <v>3158</v>
      </c>
      <c r="K120" s="23">
        <v>1</v>
      </c>
      <c r="L120" s="26" t="s">
        <v>61</v>
      </c>
      <c r="M120" s="24"/>
      <c r="N120" s="24" t="s">
        <v>2181</v>
      </c>
      <c r="O120" s="24"/>
      <c r="P120" s="23"/>
      <c r="Q120" s="23"/>
      <c r="R120" s="23"/>
      <c r="S120" s="25"/>
      <c r="T120" s="22"/>
      <c r="U120" s="22"/>
      <c r="V120" s="25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>
        <v>33982</v>
      </c>
      <c r="AW120" s="22">
        <v>39255</v>
      </c>
      <c r="AX120" s="22">
        <v>48392</v>
      </c>
      <c r="AY120" s="22">
        <v>54352</v>
      </c>
      <c r="AZ120" s="22">
        <v>62294</v>
      </c>
      <c r="BA120" s="22">
        <v>71078</v>
      </c>
      <c r="BB120" s="22">
        <v>82625</v>
      </c>
      <c r="BC120" s="22">
        <v>87850</v>
      </c>
      <c r="BD120" s="22">
        <v>96026</v>
      </c>
      <c r="BE120" s="22">
        <v>105373</v>
      </c>
      <c r="BF120" s="22" t="s">
        <v>2182</v>
      </c>
      <c r="BG120" s="22" t="s">
        <v>2183</v>
      </c>
      <c r="BH120" s="22">
        <v>114235</v>
      </c>
      <c r="BI120" s="22">
        <v>122667</v>
      </c>
      <c r="BJ120" s="22" t="s">
        <v>2184</v>
      </c>
      <c r="BK120" s="22">
        <v>128973</v>
      </c>
      <c r="BL120" s="22" t="s">
        <v>2185</v>
      </c>
      <c r="BM120" s="22" t="s">
        <v>2186</v>
      </c>
      <c r="BN120" s="22">
        <v>134829</v>
      </c>
      <c r="BO120" s="22">
        <v>142981</v>
      </c>
      <c r="BP120" s="22" t="s">
        <v>2187</v>
      </c>
      <c r="BQ120" s="22" t="s">
        <v>2188</v>
      </c>
      <c r="BR120" s="22">
        <v>150260</v>
      </c>
      <c r="BS120" s="22" t="s">
        <v>2189</v>
      </c>
      <c r="BT120" s="22">
        <v>156155</v>
      </c>
      <c r="BU120" s="22">
        <v>166117</v>
      </c>
      <c r="BV120" s="22">
        <v>173380</v>
      </c>
      <c r="BW120" s="22" t="s">
        <v>2190</v>
      </c>
      <c r="BX120" s="22" t="s">
        <v>2191</v>
      </c>
      <c r="BY120" s="22">
        <v>181148</v>
      </c>
      <c r="BZ120" s="22">
        <v>187123</v>
      </c>
      <c r="CA120" s="22" t="s">
        <v>2192</v>
      </c>
      <c r="CB120" s="22" t="s">
        <v>2193</v>
      </c>
      <c r="CC120" s="22" t="s">
        <v>2194</v>
      </c>
      <c r="CD120" s="114" t="s">
        <v>594</v>
      </c>
      <c r="CE120" s="39"/>
    </row>
    <row r="121" spans="1:87" s="57" customFormat="1" hidden="1">
      <c r="A121" s="23"/>
      <c r="B121" s="56"/>
      <c r="C121" s="56"/>
      <c r="D121" s="110" t="s">
        <v>2195</v>
      </c>
      <c r="E121" s="22" t="s">
        <v>2196</v>
      </c>
      <c r="F121" s="23" t="s">
        <v>2197</v>
      </c>
      <c r="G121" s="22" t="s">
        <v>2198</v>
      </c>
      <c r="H121" s="22"/>
      <c r="I121" s="22"/>
      <c r="J121" s="121" t="s">
        <v>3158</v>
      </c>
      <c r="K121" s="23">
        <v>1</v>
      </c>
      <c r="L121" s="26" t="s">
        <v>61</v>
      </c>
      <c r="M121" s="24"/>
      <c r="N121" s="24" t="s">
        <v>2199</v>
      </c>
      <c r="O121" s="24"/>
      <c r="P121" s="23"/>
      <c r="Q121" s="23"/>
      <c r="R121" s="23"/>
      <c r="S121" s="25"/>
      <c r="T121" s="22"/>
      <c r="U121" s="22"/>
      <c r="V121" s="25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>
        <v>1870</v>
      </c>
      <c r="AS121" s="22">
        <v>5965</v>
      </c>
      <c r="AT121" s="22">
        <v>9682</v>
      </c>
      <c r="AU121" s="22">
        <v>11755</v>
      </c>
      <c r="AV121" s="22">
        <v>14830</v>
      </c>
      <c r="AW121" s="22">
        <v>16334</v>
      </c>
      <c r="AX121" s="22">
        <v>19394</v>
      </c>
      <c r="AY121" s="22">
        <v>23149</v>
      </c>
      <c r="AZ121" s="22">
        <v>26355</v>
      </c>
      <c r="BA121" s="22">
        <v>29708</v>
      </c>
      <c r="BB121" s="22">
        <v>34457</v>
      </c>
      <c r="BC121" s="22">
        <v>36458</v>
      </c>
      <c r="BD121" s="22">
        <v>38301</v>
      </c>
      <c r="BE121" s="22">
        <v>39138</v>
      </c>
      <c r="BF121" s="22" t="s">
        <v>2200</v>
      </c>
      <c r="BG121" s="22" t="s">
        <v>2201</v>
      </c>
      <c r="BH121" s="22">
        <v>42835</v>
      </c>
      <c r="BI121" s="22">
        <v>46127</v>
      </c>
      <c r="BJ121" s="22" t="s">
        <v>2202</v>
      </c>
      <c r="BK121" s="22">
        <v>47335</v>
      </c>
      <c r="BL121" s="22" t="s">
        <v>2203</v>
      </c>
      <c r="BM121" s="22" t="s">
        <v>2204</v>
      </c>
      <c r="BN121" s="22">
        <v>49843</v>
      </c>
      <c r="BO121" s="22">
        <v>50862</v>
      </c>
      <c r="BP121" s="22" t="s">
        <v>2205</v>
      </c>
      <c r="BQ121" s="22" t="s">
        <v>2206</v>
      </c>
      <c r="BR121" s="22">
        <v>52730</v>
      </c>
      <c r="BS121" s="22" t="s">
        <v>2207</v>
      </c>
      <c r="BT121" s="22">
        <v>54540</v>
      </c>
      <c r="BU121" s="22">
        <v>56826</v>
      </c>
      <c r="BV121" s="22">
        <v>58548</v>
      </c>
      <c r="BW121" s="22" t="s">
        <v>2208</v>
      </c>
      <c r="BX121" s="22" t="s">
        <v>2209</v>
      </c>
      <c r="BY121" s="22">
        <v>60254</v>
      </c>
      <c r="BZ121" s="22">
        <v>61932</v>
      </c>
      <c r="CA121" s="22" t="s">
        <v>2210</v>
      </c>
      <c r="CB121" s="22" t="s">
        <v>2211</v>
      </c>
      <c r="CC121" s="22" t="s">
        <v>2212</v>
      </c>
      <c r="CD121" s="114" t="s">
        <v>456</v>
      </c>
      <c r="CE121" s="39" t="s">
        <v>2213</v>
      </c>
    </row>
    <row r="122" spans="1:87" hidden="1">
      <c r="A122" s="26"/>
      <c r="B122" s="21"/>
      <c r="C122" s="21"/>
      <c r="D122" s="110" t="s">
        <v>2214</v>
      </c>
      <c r="E122" s="32" t="s">
        <v>2215</v>
      </c>
      <c r="F122" s="26" t="s">
        <v>2216</v>
      </c>
      <c r="G122" s="32" t="s">
        <v>2217</v>
      </c>
      <c r="H122" s="32"/>
      <c r="I122" s="32"/>
      <c r="J122" s="121" t="s">
        <v>3158</v>
      </c>
      <c r="K122" s="23">
        <v>1</v>
      </c>
      <c r="L122" s="26" t="s">
        <v>61</v>
      </c>
      <c r="M122" s="33"/>
      <c r="N122" s="33" t="s">
        <v>2218</v>
      </c>
      <c r="O122" s="33"/>
      <c r="P122" s="26"/>
      <c r="Q122" s="26"/>
      <c r="R122" s="26"/>
      <c r="S122" s="35"/>
      <c r="T122" s="32"/>
      <c r="U122" s="32"/>
      <c r="V122" s="35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>
        <v>1841</v>
      </c>
      <c r="AL122" s="32">
        <v>4236</v>
      </c>
      <c r="AM122" s="32">
        <v>5782</v>
      </c>
      <c r="AN122" s="32">
        <v>0</v>
      </c>
      <c r="AO122" s="32">
        <v>1083</v>
      </c>
      <c r="AP122" s="32">
        <v>2924</v>
      </c>
      <c r="AQ122" s="32">
        <v>4688</v>
      </c>
      <c r="AR122" s="32">
        <v>5844</v>
      </c>
      <c r="AS122" s="32">
        <v>7343</v>
      </c>
      <c r="AT122" s="32">
        <v>9194</v>
      </c>
      <c r="AU122" s="32">
        <v>10967</v>
      </c>
      <c r="AV122" s="32">
        <v>12477</v>
      </c>
      <c r="AW122" s="32">
        <v>14132</v>
      </c>
      <c r="AX122" s="32">
        <v>17165</v>
      </c>
      <c r="AY122" s="32">
        <v>20098</v>
      </c>
      <c r="AZ122" s="32">
        <v>21962</v>
      </c>
      <c r="BA122" s="32">
        <v>24182</v>
      </c>
      <c r="BB122" s="32">
        <v>26518</v>
      </c>
      <c r="BC122" s="32">
        <v>28864</v>
      </c>
      <c r="BD122" s="32">
        <v>30362</v>
      </c>
      <c r="BE122" s="32">
        <v>31207</v>
      </c>
      <c r="BF122" s="32" t="s">
        <v>2219</v>
      </c>
      <c r="BG122" s="32" t="s">
        <v>2220</v>
      </c>
      <c r="BH122" s="32">
        <v>33351</v>
      </c>
      <c r="BI122" s="32">
        <v>37894</v>
      </c>
      <c r="BJ122" s="32" t="s">
        <v>2221</v>
      </c>
      <c r="BK122" s="32">
        <v>39694</v>
      </c>
      <c r="BL122" s="32" t="s">
        <v>2222</v>
      </c>
      <c r="BM122" s="32" t="s">
        <v>2223</v>
      </c>
      <c r="BN122" s="32">
        <v>40650</v>
      </c>
      <c r="BO122" s="32">
        <v>41950</v>
      </c>
      <c r="BP122" s="32" t="s">
        <v>2224</v>
      </c>
      <c r="BQ122" s="32" t="s">
        <v>2225</v>
      </c>
      <c r="BR122" s="32">
        <v>44096</v>
      </c>
      <c r="BS122" s="32" t="s">
        <v>2226</v>
      </c>
      <c r="BT122" s="32">
        <v>46475</v>
      </c>
      <c r="BU122" s="32">
        <v>50784</v>
      </c>
      <c r="BV122" s="32">
        <v>52653</v>
      </c>
      <c r="BW122" s="32" t="s">
        <v>2227</v>
      </c>
      <c r="BX122" s="32" t="s">
        <v>2228</v>
      </c>
      <c r="BY122" s="32">
        <v>55128</v>
      </c>
      <c r="BZ122" s="32">
        <v>57248</v>
      </c>
      <c r="CA122" s="32" t="s">
        <v>2229</v>
      </c>
      <c r="CB122" s="32" t="s">
        <v>2230</v>
      </c>
      <c r="CC122" s="32" t="s">
        <v>2231</v>
      </c>
      <c r="CD122" s="115" t="s">
        <v>556</v>
      </c>
      <c r="CE122" s="4" t="s">
        <v>2232</v>
      </c>
    </row>
    <row r="123" spans="1:87" hidden="1">
      <c r="A123" s="26">
        <v>227</v>
      </c>
      <c r="B123" s="21" t="s">
        <v>1001</v>
      </c>
      <c r="C123" s="21"/>
      <c r="D123" s="110" t="s">
        <v>2233</v>
      </c>
      <c r="E123" s="32" t="s">
        <v>2234</v>
      </c>
      <c r="F123" s="26" t="s">
        <v>2235</v>
      </c>
      <c r="G123" s="32" t="s">
        <v>2236</v>
      </c>
      <c r="H123" s="32" t="s">
        <v>2237</v>
      </c>
      <c r="I123" s="32"/>
      <c r="J123" s="26" t="s">
        <v>2605</v>
      </c>
      <c r="K123" s="23">
        <v>1</v>
      </c>
      <c r="L123" s="26" t="s">
        <v>3166</v>
      </c>
      <c r="M123" s="33"/>
      <c r="N123" s="33">
        <v>2114381</v>
      </c>
      <c r="O123" s="33"/>
      <c r="P123" s="26"/>
      <c r="Q123" s="26">
        <v>48506</v>
      </c>
      <c r="R123" s="26"/>
      <c r="S123" s="35"/>
      <c r="T123" s="32">
        <v>74775</v>
      </c>
      <c r="U123" s="32">
        <v>75152</v>
      </c>
      <c r="V123" s="35">
        <v>75355</v>
      </c>
      <c r="W123" s="32">
        <v>75605</v>
      </c>
      <c r="X123" s="32">
        <v>76139</v>
      </c>
      <c r="Y123" s="32">
        <v>76261</v>
      </c>
      <c r="Z123" s="32">
        <v>76448</v>
      </c>
      <c r="AA123" s="32">
        <v>76681</v>
      </c>
      <c r="AB123" s="32">
        <v>76790</v>
      </c>
      <c r="AC123" s="32">
        <v>76961</v>
      </c>
      <c r="AD123" s="32">
        <v>77244</v>
      </c>
      <c r="AE123" s="32">
        <v>77542</v>
      </c>
      <c r="AF123" s="32">
        <v>77773</v>
      </c>
      <c r="AG123" s="32">
        <v>78058</v>
      </c>
      <c r="AH123" s="32">
        <v>78276</v>
      </c>
      <c r="AI123" s="32">
        <v>78486</v>
      </c>
      <c r="AJ123" s="32">
        <v>78636</v>
      </c>
      <c r="AK123" s="32">
        <v>78950</v>
      </c>
      <c r="AL123" s="32">
        <v>79353</v>
      </c>
      <c r="AM123" s="32">
        <v>80109</v>
      </c>
      <c r="AN123" s="32">
        <v>80523</v>
      </c>
      <c r="AO123" s="32">
        <v>80897</v>
      </c>
      <c r="AP123" s="32">
        <v>81343</v>
      </c>
      <c r="AQ123" s="32">
        <v>81775</v>
      </c>
      <c r="AR123" s="32">
        <v>82228</v>
      </c>
      <c r="AS123" s="32">
        <v>82555</v>
      </c>
      <c r="AT123" s="32">
        <v>82755</v>
      </c>
      <c r="AU123" s="32">
        <v>83145</v>
      </c>
      <c r="AV123" s="32">
        <v>83519</v>
      </c>
      <c r="AW123" s="32">
        <v>83937</v>
      </c>
      <c r="AX123" s="32">
        <v>84556</v>
      </c>
      <c r="AY123" s="32">
        <v>84818</v>
      </c>
      <c r="AZ123" s="32">
        <v>85112</v>
      </c>
      <c r="BA123" s="32">
        <v>85579</v>
      </c>
      <c r="BB123" s="32">
        <v>85954</v>
      </c>
      <c r="BC123" s="32">
        <v>86190</v>
      </c>
      <c r="BD123" s="32">
        <v>86478</v>
      </c>
      <c r="BE123" s="32">
        <v>86618</v>
      </c>
      <c r="BF123" s="32" t="s">
        <v>2238</v>
      </c>
      <c r="BG123" s="32" t="s">
        <v>2239</v>
      </c>
      <c r="BH123" s="32">
        <v>86859</v>
      </c>
      <c r="BI123" s="32">
        <v>87242</v>
      </c>
      <c r="BJ123" s="32" t="s">
        <v>2240</v>
      </c>
      <c r="BK123" s="32">
        <v>87386</v>
      </c>
      <c r="BL123" s="32" t="s">
        <v>2241</v>
      </c>
      <c r="BM123" s="32" t="s">
        <v>2242</v>
      </c>
      <c r="BN123" s="32">
        <v>87608</v>
      </c>
      <c r="BO123" s="32">
        <v>87800</v>
      </c>
      <c r="BP123" s="32" t="s">
        <v>2243</v>
      </c>
      <c r="BQ123" s="32" t="s">
        <v>2244</v>
      </c>
      <c r="BR123" s="32">
        <v>88142</v>
      </c>
      <c r="BS123" s="32" t="s">
        <v>2245</v>
      </c>
      <c r="BT123" s="32">
        <v>88438</v>
      </c>
      <c r="BU123" s="32">
        <v>88806</v>
      </c>
      <c r="BV123" s="32">
        <v>89141</v>
      </c>
      <c r="BW123" s="32" t="s">
        <v>2246</v>
      </c>
      <c r="BX123" s="32" t="s">
        <v>2247</v>
      </c>
      <c r="BY123" s="32">
        <v>89475</v>
      </c>
      <c r="BZ123" s="32">
        <v>89731</v>
      </c>
      <c r="CA123" s="32" t="s">
        <v>2248</v>
      </c>
      <c r="CB123" s="32" t="s">
        <v>2249</v>
      </c>
      <c r="CC123" s="32" t="s">
        <v>2250</v>
      </c>
      <c r="CD123" s="115" t="s">
        <v>619</v>
      </c>
      <c r="CE123" s="4"/>
    </row>
    <row r="124" spans="1:87" hidden="1">
      <c r="A124" s="26">
        <v>228</v>
      </c>
      <c r="B124" s="21" t="s">
        <v>1001</v>
      </c>
      <c r="C124" s="21"/>
      <c r="D124" s="110" t="s">
        <v>2251</v>
      </c>
      <c r="E124" s="32" t="s">
        <v>2234</v>
      </c>
      <c r="F124" s="26" t="s">
        <v>2235</v>
      </c>
      <c r="G124" s="32" t="s">
        <v>2236</v>
      </c>
      <c r="H124" s="32" t="s">
        <v>2237</v>
      </c>
      <c r="I124" s="32"/>
      <c r="J124" s="121" t="s">
        <v>3158</v>
      </c>
      <c r="K124" s="23">
        <v>1</v>
      </c>
      <c r="L124" s="26" t="s">
        <v>599</v>
      </c>
      <c r="M124" s="33"/>
      <c r="N124" s="33" t="s">
        <v>2252</v>
      </c>
      <c r="O124" s="33"/>
      <c r="P124" s="26">
        <v>24244</v>
      </c>
      <c r="Q124" s="26"/>
      <c r="R124" s="26"/>
      <c r="S124" s="35"/>
      <c r="T124" s="32">
        <v>28502</v>
      </c>
      <c r="U124" s="32">
        <v>29236</v>
      </c>
      <c r="V124" s="35">
        <v>29649</v>
      </c>
      <c r="W124" s="32">
        <v>1001</v>
      </c>
      <c r="X124" s="32">
        <v>1598</v>
      </c>
      <c r="Y124" s="32">
        <v>1794</v>
      </c>
      <c r="Z124" s="32">
        <v>2157</v>
      </c>
      <c r="AA124" s="32">
        <v>2486</v>
      </c>
      <c r="AB124" s="32">
        <v>2754</v>
      </c>
      <c r="AC124" s="32">
        <v>3082</v>
      </c>
      <c r="AD124" s="32">
        <v>3290</v>
      </c>
      <c r="AE124" s="32">
        <v>3861</v>
      </c>
      <c r="AF124" s="32">
        <v>145</v>
      </c>
      <c r="AG124" s="32">
        <v>434</v>
      </c>
      <c r="AH124" s="32">
        <v>645</v>
      </c>
      <c r="AI124" s="32">
        <v>1244</v>
      </c>
      <c r="AJ124" s="32">
        <v>1529</v>
      </c>
      <c r="AK124" s="32">
        <v>2026</v>
      </c>
      <c r="AL124" s="32">
        <v>2412</v>
      </c>
      <c r="AM124" s="32">
        <v>3726</v>
      </c>
      <c r="AN124" s="32">
        <v>53</v>
      </c>
      <c r="AO124" s="32">
        <v>461</v>
      </c>
      <c r="AP124" s="32">
        <v>988</v>
      </c>
      <c r="AQ124" s="32">
        <v>1277</v>
      </c>
      <c r="AR124" s="32">
        <v>33</v>
      </c>
      <c r="AS124" s="32">
        <v>404</v>
      </c>
      <c r="AT124" s="32">
        <v>770</v>
      </c>
      <c r="AU124" s="32">
        <v>1342</v>
      </c>
      <c r="AV124" s="32">
        <v>1985</v>
      </c>
      <c r="AW124" s="32">
        <v>2315</v>
      </c>
      <c r="AX124" s="32">
        <v>2564</v>
      </c>
      <c r="AY124" s="32">
        <v>2827</v>
      </c>
      <c r="AZ124" s="32">
        <v>3</v>
      </c>
      <c r="BA124" s="32">
        <v>233</v>
      </c>
      <c r="BB124" s="32">
        <v>492</v>
      </c>
      <c r="BC124" s="32">
        <v>607</v>
      </c>
      <c r="BD124" s="32">
        <v>766</v>
      </c>
      <c r="BE124" s="32">
        <v>1260</v>
      </c>
      <c r="BF124" s="32" t="s">
        <v>2253</v>
      </c>
      <c r="BG124" s="32" t="s">
        <v>2254</v>
      </c>
      <c r="BH124" s="32">
        <v>2033</v>
      </c>
      <c r="BI124" s="32">
        <v>2260</v>
      </c>
      <c r="BJ124" s="32" t="s">
        <v>2255</v>
      </c>
      <c r="BK124" s="32">
        <v>2315</v>
      </c>
      <c r="BL124" s="32" t="s">
        <v>2256</v>
      </c>
      <c r="BM124" s="32" t="s">
        <v>2257</v>
      </c>
      <c r="BN124" s="32">
        <v>2459</v>
      </c>
      <c r="BO124" s="32">
        <v>2523</v>
      </c>
      <c r="BP124" s="32" t="s">
        <v>2258</v>
      </c>
      <c r="BQ124" s="32" t="s">
        <v>2259</v>
      </c>
      <c r="BR124" s="32">
        <v>2610</v>
      </c>
      <c r="BS124" s="32" t="s">
        <v>2260</v>
      </c>
      <c r="BT124" s="32">
        <v>2737</v>
      </c>
      <c r="BU124" s="32">
        <v>2808</v>
      </c>
      <c r="BV124" s="32">
        <v>2866</v>
      </c>
      <c r="BW124" s="32" t="s">
        <v>2261</v>
      </c>
      <c r="BX124" s="32" t="s">
        <v>2262</v>
      </c>
      <c r="BY124" s="32">
        <v>2994</v>
      </c>
      <c r="BZ124" s="32">
        <v>3084</v>
      </c>
      <c r="CA124" s="32" t="s">
        <v>2263</v>
      </c>
      <c r="CB124" s="32" t="s">
        <v>2264</v>
      </c>
      <c r="CC124" s="32" t="s">
        <v>2265</v>
      </c>
      <c r="CD124" s="115" t="s">
        <v>619</v>
      </c>
      <c r="CE124" s="4" t="s">
        <v>2266</v>
      </c>
    </row>
    <row r="125" spans="1:87" hidden="1">
      <c r="A125" s="26"/>
      <c r="B125" s="80"/>
      <c r="C125" s="80"/>
      <c r="D125" s="110" t="s">
        <v>2267</v>
      </c>
      <c r="E125" s="32" t="s">
        <v>2268</v>
      </c>
      <c r="F125" s="26" t="s">
        <v>2269</v>
      </c>
      <c r="G125" s="32" t="s">
        <v>1819</v>
      </c>
      <c r="H125" s="81"/>
      <c r="I125" s="81"/>
      <c r="J125" s="121" t="s">
        <v>3158</v>
      </c>
      <c r="K125" s="23">
        <v>1</v>
      </c>
      <c r="L125" s="26" t="s">
        <v>61</v>
      </c>
      <c r="M125" s="5"/>
      <c r="N125" s="82" t="s">
        <v>2270</v>
      </c>
      <c r="O125" s="82"/>
      <c r="P125" s="83"/>
      <c r="Q125" s="83"/>
      <c r="R125" s="83"/>
      <c r="S125" s="35"/>
      <c r="T125" s="32"/>
      <c r="U125" s="32"/>
      <c r="V125" s="35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>
        <v>72</v>
      </c>
      <c r="AR125" s="32">
        <v>743</v>
      </c>
      <c r="AS125" s="32">
        <v>1702</v>
      </c>
      <c r="AT125" s="32">
        <v>2527</v>
      </c>
      <c r="AU125" s="32">
        <v>3626</v>
      </c>
      <c r="AV125" s="32">
        <v>4200</v>
      </c>
      <c r="AW125" s="32">
        <v>4515</v>
      </c>
      <c r="AX125" s="32">
        <v>5426</v>
      </c>
      <c r="AY125" s="32">
        <v>6809</v>
      </c>
      <c r="AZ125" s="32">
        <v>7966</v>
      </c>
      <c r="BA125" s="32">
        <v>8954</v>
      </c>
      <c r="BB125" s="32">
        <v>9358</v>
      </c>
      <c r="BC125" s="32">
        <v>9823</v>
      </c>
      <c r="BD125" s="32">
        <v>10529</v>
      </c>
      <c r="BE125" s="32">
        <v>11212</v>
      </c>
      <c r="BF125" s="32" t="s">
        <v>2271</v>
      </c>
      <c r="BG125" s="32" t="s">
        <v>2272</v>
      </c>
      <c r="BH125" s="32">
        <v>12549</v>
      </c>
      <c r="BI125" s="32">
        <v>13470</v>
      </c>
      <c r="BJ125" s="32" t="s">
        <v>2273</v>
      </c>
      <c r="BK125" s="32">
        <v>13883</v>
      </c>
      <c r="BL125" s="32" t="s">
        <v>2274</v>
      </c>
      <c r="BM125" s="32" t="s">
        <v>2275</v>
      </c>
      <c r="BN125" s="32">
        <v>14603</v>
      </c>
      <c r="BO125" s="32">
        <v>15529</v>
      </c>
      <c r="BP125" s="32" t="s">
        <v>2276</v>
      </c>
      <c r="BQ125" s="32" t="s">
        <v>2277</v>
      </c>
      <c r="BR125" s="32">
        <v>16092</v>
      </c>
      <c r="BS125" s="32" t="s">
        <v>2278</v>
      </c>
      <c r="BT125" s="32">
        <v>16477</v>
      </c>
      <c r="BU125" s="32">
        <v>16990</v>
      </c>
      <c r="BV125" s="32">
        <v>17794</v>
      </c>
      <c r="BW125" s="32" t="s">
        <v>2279</v>
      </c>
      <c r="BX125" s="32" t="s">
        <v>2280</v>
      </c>
      <c r="BY125" s="32">
        <v>18160</v>
      </c>
      <c r="BZ125" s="32">
        <v>18402</v>
      </c>
      <c r="CA125" s="32" t="s">
        <v>2281</v>
      </c>
      <c r="CB125" s="32" t="s">
        <v>2282</v>
      </c>
      <c r="CC125" s="32" t="s">
        <v>2283</v>
      </c>
      <c r="CD125" s="115" t="s">
        <v>556</v>
      </c>
      <c r="CE125" s="4" t="s">
        <v>1906</v>
      </c>
    </row>
    <row r="126" spans="1:87" hidden="1">
      <c r="A126" s="26"/>
      <c r="B126" s="80"/>
      <c r="C126" s="80"/>
      <c r="D126" s="110" t="s">
        <v>2284</v>
      </c>
      <c r="E126" s="32" t="s">
        <v>2285</v>
      </c>
      <c r="F126" s="26" t="s">
        <v>2286</v>
      </c>
      <c r="G126" s="32" t="s">
        <v>2287</v>
      </c>
      <c r="H126" s="81"/>
      <c r="I126" s="81"/>
      <c r="J126" s="121" t="s">
        <v>3158</v>
      </c>
      <c r="K126" s="23">
        <v>1</v>
      </c>
      <c r="L126" s="26" t="s">
        <v>61</v>
      </c>
      <c r="M126" s="5"/>
      <c r="N126" s="82" t="s">
        <v>2288</v>
      </c>
      <c r="O126" s="82"/>
      <c r="P126" s="83"/>
      <c r="Q126" s="83"/>
      <c r="R126" s="83"/>
      <c r="S126" s="35"/>
      <c r="T126" s="32"/>
      <c r="U126" s="32"/>
      <c r="V126" s="35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>
        <v>1985</v>
      </c>
      <c r="AO126" s="32">
        <v>4763</v>
      </c>
      <c r="AP126" s="32">
        <v>8700</v>
      </c>
      <c r="AQ126" s="32">
        <v>10198</v>
      </c>
      <c r="AR126" s="32">
        <v>12446</v>
      </c>
      <c r="AS126" s="32">
        <v>21304</v>
      </c>
      <c r="AT126" s="32">
        <v>30991</v>
      </c>
      <c r="AU126" s="32">
        <v>39132</v>
      </c>
      <c r="AV126" s="32">
        <v>42871</v>
      </c>
      <c r="AW126" s="32">
        <v>44013</v>
      </c>
      <c r="AX126" s="32">
        <v>50213</v>
      </c>
      <c r="AY126" s="32">
        <v>55821</v>
      </c>
      <c r="AZ126" s="32">
        <v>59409</v>
      </c>
      <c r="BA126" s="32">
        <v>63310</v>
      </c>
      <c r="BB126" s="32">
        <v>68310</v>
      </c>
      <c r="BC126" s="32">
        <v>69484</v>
      </c>
      <c r="BD126" s="32">
        <v>69714</v>
      </c>
      <c r="BE126" s="32">
        <v>69920</v>
      </c>
      <c r="BF126" s="32" t="s">
        <v>2289</v>
      </c>
      <c r="BG126" s="32" t="s">
        <v>2290</v>
      </c>
      <c r="BH126" s="32">
        <v>73872</v>
      </c>
      <c r="BI126" s="32">
        <v>83743</v>
      </c>
      <c r="BJ126" s="32" t="s">
        <v>2291</v>
      </c>
      <c r="BK126" s="32">
        <v>86290</v>
      </c>
      <c r="BL126" s="32" t="s">
        <v>2292</v>
      </c>
      <c r="BM126" s="32" t="s">
        <v>2293</v>
      </c>
      <c r="BN126" s="32">
        <v>87648</v>
      </c>
      <c r="BO126" s="32">
        <v>94685</v>
      </c>
      <c r="BP126" s="32" t="s">
        <v>2294</v>
      </c>
      <c r="BQ126" s="32" t="s">
        <v>2295</v>
      </c>
      <c r="BR126" s="32">
        <v>97978</v>
      </c>
      <c r="BS126" s="32" t="s">
        <v>2296</v>
      </c>
      <c r="BT126" s="32">
        <v>100899</v>
      </c>
      <c r="BU126" s="32">
        <v>103880</v>
      </c>
      <c r="BV126" s="32">
        <v>106730</v>
      </c>
      <c r="BW126" s="32" t="s">
        <v>2297</v>
      </c>
      <c r="BX126" s="32" t="s">
        <v>2298</v>
      </c>
      <c r="BY126" s="32">
        <v>112188</v>
      </c>
      <c r="BZ126" s="32">
        <v>115434</v>
      </c>
      <c r="CA126" s="32" t="s">
        <v>2299</v>
      </c>
      <c r="CB126" s="32" t="s">
        <v>2300</v>
      </c>
      <c r="CC126" s="32" t="s">
        <v>2301</v>
      </c>
      <c r="CD126" s="115" t="s">
        <v>556</v>
      </c>
      <c r="CE126" s="4" t="s">
        <v>2302</v>
      </c>
    </row>
    <row r="127" spans="1:87" hidden="1">
      <c r="A127" s="26"/>
      <c r="B127" s="80"/>
      <c r="C127" s="80"/>
      <c r="D127" s="110" t="s">
        <v>2324</v>
      </c>
      <c r="E127" s="81" t="s">
        <v>2325</v>
      </c>
      <c r="F127" s="83" t="s">
        <v>2326</v>
      </c>
      <c r="G127" s="89" t="s">
        <v>2327</v>
      </c>
      <c r="H127" s="81"/>
      <c r="I127" s="83"/>
      <c r="J127" s="121" t="s">
        <v>3158</v>
      </c>
      <c r="K127" s="23">
        <v>1</v>
      </c>
      <c r="L127" s="26" t="s">
        <v>61</v>
      </c>
      <c r="M127" s="3"/>
      <c r="N127" s="82" t="s">
        <v>2328</v>
      </c>
      <c r="O127" s="90"/>
      <c r="P127" s="83"/>
      <c r="Q127" s="83"/>
      <c r="R127" s="83"/>
      <c r="S127" s="35"/>
      <c r="T127" s="32"/>
      <c r="U127" s="32"/>
      <c r="V127" s="35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26" t="s">
        <v>2329</v>
      </c>
      <c r="AM127" s="91">
        <v>10052</v>
      </c>
      <c r="AN127" s="91">
        <v>10852</v>
      </c>
      <c r="AO127" s="91">
        <v>12437</v>
      </c>
      <c r="AP127" s="91">
        <v>14894</v>
      </c>
      <c r="AQ127" s="91">
        <v>17336</v>
      </c>
      <c r="AR127" s="91">
        <v>19292</v>
      </c>
      <c r="AS127" s="91">
        <v>22782</v>
      </c>
      <c r="AT127" s="91">
        <v>26188</v>
      </c>
      <c r="AU127" s="91">
        <v>29889</v>
      </c>
      <c r="AV127" s="91">
        <v>32366</v>
      </c>
      <c r="AW127" s="91">
        <v>34547</v>
      </c>
      <c r="AX127" s="91">
        <v>39670</v>
      </c>
      <c r="AY127" s="91">
        <v>41888</v>
      </c>
      <c r="AZ127" s="91">
        <v>43410</v>
      </c>
      <c r="BA127" s="91">
        <v>45635</v>
      </c>
      <c r="BB127" s="91">
        <v>50818</v>
      </c>
      <c r="BC127" s="91">
        <v>53318</v>
      </c>
      <c r="BD127" s="91">
        <v>59300</v>
      </c>
      <c r="BE127" s="91">
        <v>62310</v>
      </c>
      <c r="BF127" s="91" t="s">
        <v>2330</v>
      </c>
      <c r="BG127" s="92" t="s">
        <v>2331</v>
      </c>
      <c r="BH127" s="91">
        <v>63626</v>
      </c>
      <c r="BI127" s="91">
        <v>4052</v>
      </c>
      <c r="BJ127" s="92" t="s">
        <v>2332</v>
      </c>
      <c r="BK127" s="91">
        <v>5843</v>
      </c>
      <c r="BL127" s="92" t="s">
        <v>2333</v>
      </c>
      <c r="BM127" s="92" t="s">
        <v>2334</v>
      </c>
      <c r="BN127" s="91">
        <v>10268</v>
      </c>
      <c r="BO127" s="91">
        <v>13387</v>
      </c>
      <c r="BP127" s="92" t="s">
        <v>2335</v>
      </c>
      <c r="BQ127" s="92" t="s">
        <v>2336</v>
      </c>
      <c r="BR127" s="91">
        <v>18396</v>
      </c>
      <c r="BS127" s="92" t="s">
        <v>2337</v>
      </c>
      <c r="BT127" s="91">
        <v>24874</v>
      </c>
      <c r="BU127" s="91">
        <v>29027</v>
      </c>
      <c r="BV127" s="91">
        <v>37865</v>
      </c>
      <c r="BW127" s="92" t="s">
        <v>2338</v>
      </c>
      <c r="BX127" s="92" t="s">
        <v>2339</v>
      </c>
      <c r="BY127" s="91">
        <v>43091</v>
      </c>
      <c r="BZ127" s="91">
        <v>46484</v>
      </c>
      <c r="CA127" s="91" t="s">
        <v>2340</v>
      </c>
      <c r="CB127" s="92" t="s">
        <v>2341</v>
      </c>
      <c r="CC127" s="92" t="s">
        <v>2342</v>
      </c>
      <c r="CD127" s="115" t="s">
        <v>619</v>
      </c>
      <c r="CE127" s="4" t="s">
        <v>2343</v>
      </c>
    </row>
    <row r="128" spans="1:87" hidden="1">
      <c r="A128" s="26"/>
      <c r="B128" s="80"/>
      <c r="C128" s="80"/>
      <c r="D128" s="110" t="s">
        <v>2344</v>
      </c>
      <c r="E128" s="81" t="s">
        <v>2345</v>
      </c>
      <c r="F128" s="83" t="s">
        <v>2346</v>
      </c>
      <c r="G128" s="93" t="s">
        <v>2347</v>
      </c>
      <c r="H128" s="81"/>
      <c r="I128" s="83"/>
      <c r="J128" s="121" t="s">
        <v>3158</v>
      </c>
      <c r="K128" s="23">
        <v>1</v>
      </c>
      <c r="L128" s="26" t="s">
        <v>61</v>
      </c>
      <c r="M128" s="3"/>
      <c r="N128" s="82" t="s">
        <v>2348</v>
      </c>
      <c r="O128" s="90"/>
      <c r="P128" s="83"/>
      <c r="Q128" s="83"/>
      <c r="R128" s="83"/>
      <c r="S128" s="35"/>
      <c r="T128" s="32"/>
      <c r="U128" s="32"/>
      <c r="V128" s="35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>
        <v>1479</v>
      </c>
      <c r="AM128" s="32">
        <v>9421</v>
      </c>
      <c r="AN128" s="32">
        <v>14844</v>
      </c>
      <c r="AO128" s="32">
        <v>22271</v>
      </c>
      <c r="AP128" s="32">
        <v>29930</v>
      </c>
      <c r="AQ128" s="32">
        <v>36008</v>
      </c>
      <c r="AR128" s="32">
        <v>40068</v>
      </c>
      <c r="AS128" s="32">
        <v>42593</v>
      </c>
      <c r="AT128" s="32">
        <v>49530</v>
      </c>
      <c r="AU128" s="32">
        <v>52744</v>
      </c>
      <c r="AV128" s="32">
        <v>54944</v>
      </c>
      <c r="AW128" s="32">
        <v>58744</v>
      </c>
      <c r="AX128" s="32">
        <v>64139</v>
      </c>
      <c r="AY128" s="32">
        <v>77544</v>
      </c>
      <c r="AZ128" s="32">
        <v>84538</v>
      </c>
      <c r="BA128" s="32">
        <v>90618</v>
      </c>
      <c r="BB128" s="32">
        <v>95618</v>
      </c>
      <c r="BC128" s="32">
        <v>101614</v>
      </c>
      <c r="BD128" s="32">
        <v>103488</v>
      </c>
      <c r="BE128" s="32">
        <v>107800</v>
      </c>
      <c r="BF128" s="32" t="s">
        <v>2349</v>
      </c>
      <c r="BG128" s="32" t="s">
        <v>2350</v>
      </c>
      <c r="BH128" s="32">
        <v>111415</v>
      </c>
      <c r="BI128" s="32">
        <v>118123</v>
      </c>
      <c r="BJ128" s="32" t="s">
        <v>2351</v>
      </c>
      <c r="BK128" s="32">
        <v>120058</v>
      </c>
      <c r="BL128" s="32" t="s">
        <v>2352</v>
      </c>
      <c r="BM128" s="32" t="s">
        <v>2353</v>
      </c>
      <c r="BN128" s="32">
        <v>124935</v>
      </c>
      <c r="BO128" s="32">
        <v>126326</v>
      </c>
      <c r="BP128" s="32" t="s">
        <v>2354</v>
      </c>
      <c r="BQ128" s="32" t="s">
        <v>2355</v>
      </c>
      <c r="BR128" s="32">
        <v>132045</v>
      </c>
      <c r="BS128" s="32" t="s">
        <v>2356</v>
      </c>
      <c r="BT128" s="32">
        <v>137973</v>
      </c>
      <c r="BU128" s="32">
        <v>148485</v>
      </c>
      <c r="BV128" s="32">
        <v>153224</v>
      </c>
      <c r="BW128" s="32" t="s">
        <v>2357</v>
      </c>
      <c r="BX128" s="32" t="s">
        <v>2358</v>
      </c>
      <c r="BY128" s="32">
        <v>157177</v>
      </c>
      <c r="BZ128" s="32">
        <v>159052</v>
      </c>
      <c r="CA128" s="32" t="s">
        <v>2359</v>
      </c>
      <c r="CB128" s="32" t="s">
        <v>2360</v>
      </c>
      <c r="CC128" s="32" t="s">
        <v>2361</v>
      </c>
      <c r="CD128" s="115" t="s">
        <v>53</v>
      </c>
      <c r="CE128" s="4" t="s">
        <v>2362</v>
      </c>
    </row>
    <row r="129" spans="1:83" hidden="1">
      <c r="A129" s="26">
        <v>237</v>
      </c>
      <c r="B129" s="21" t="s">
        <v>2363</v>
      </c>
      <c r="C129" s="21"/>
      <c r="D129" s="110" t="s">
        <v>2364</v>
      </c>
      <c r="E129" s="32" t="s">
        <v>2365</v>
      </c>
      <c r="F129" s="26" t="s">
        <v>2366</v>
      </c>
      <c r="G129" s="32" t="s">
        <v>2367</v>
      </c>
      <c r="H129" s="32" t="s">
        <v>2368</v>
      </c>
      <c r="I129" s="32"/>
      <c r="J129" s="32" t="s">
        <v>3162</v>
      </c>
      <c r="K129" s="23">
        <v>1</v>
      </c>
      <c r="L129" s="26" t="s">
        <v>3163</v>
      </c>
      <c r="M129" s="26"/>
      <c r="N129" s="26">
        <v>21746505</v>
      </c>
      <c r="O129" s="26"/>
      <c r="P129" s="26">
        <v>194254</v>
      </c>
      <c r="Q129" s="26">
        <v>194412</v>
      </c>
      <c r="R129" s="26">
        <v>194580</v>
      </c>
      <c r="S129" s="35">
        <v>194953</v>
      </c>
      <c r="T129" s="32">
        <v>195040</v>
      </c>
      <c r="U129" s="32">
        <v>195252</v>
      </c>
      <c r="V129" s="35">
        <v>195436</v>
      </c>
      <c r="W129" s="32">
        <v>195702</v>
      </c>
      <c r="X129" s="32">
        <v>195979</v>
      </c>
      <c r="Y129" s="32">
        <v>196271</v>
      </c>
      <c r="Z129" s="32">
        <v>196381</v>
      </c>
      <c r="AA129" s="32">
        <v>196625</v>
      </c>
      <c r="AB129" s="32">
        <v>196865</v>
      </c>
      <c r="AC129" s="32">
        <v>197025</v>
      </c>
      <c r="AD129" s="32">
        <v>197213</v>
      </c>
      <c r="AE129" s="32">
        <v>197353</v>
      </c>
      <c r="AF129" s="32">
        <v>197451</v>
      </c>
      <c r="AG129" s="32">
        <v>197643</v>
      </c>
      <c r="AH129" s="32">
        <v>197821</v>
      </c>
      <c r="AI129" s="32">
        <v>197968</v>
      </c>
      <c r="AJ129" s="32">
        <v>198076</v>
      </c>
      <c r="AK129" s="32">
        <v>198480</v>
      </c>
      <c r="AL129" s="32">
        <v>198694</v>
      </c>
      <c r="AM129" s="32">
        <v>199027</v>
      </c>
      <c r="AN129" s="32">
        <v>199042</v>
      </c>
      <c r="AO129" s="32">
        <v>199634</v>
      </c>
      <c r="AP129" s="32">
        <v>199932</v>
      </c>
      <c r="AQ129" s="32">
        <v>200382</v>
      </c>
      <c r="AR129" s="32">
        <v>200616</v>
      </c>
      <c r="AS129" s="32">
        <v>200808</v>
      </c>
      <c r="AT129" s="32">
        <v>200922</v>
      </c>
      <c r="AU129" s="32">
        <v>201217</v>
      </c>
      <c r="AV129" s="32">
        <v>201483</v>
      </c>
      <c r="AW129" s="32">
        <v>201629</v>
      </c>
      <c r="AX129" s="32">
        <v>201765</v>
      </c>
      <c r="AY129" s="32">
        <v>202067</v>
      </c>
      <c r="AZ129" s="32">
        <v>202482</v>
      </c>
      <c r="BA129" s="32">
        <v>202759</v>
      </c>
      <c r="BB129" s="32">
        <v>203077</v>
      </c>
      <c r="BC129" s="32">
        <v>203259</v>
      </c>
      <c r="BD129" s="32">
        <v>203476</v>
      </c>
      <c r="BE129" s="32">
        <v>203585</v>
      </c>
      <c r="BF129" s="32" t="s">
        <v>2369</v>
      </c>
      <c r="BG129" s="32" t="s">
        <v>2370</v>
      </c>
      <c r="BH129" s="32">
        <v>203917</v>
      </c>
      <c r="BI129" s="32">
        <v>204103</v>
      </c>
      <c r="BJ129" s="32" t="s">
        <v>2371</v>
      </c>
      <c r="BK129" s="32">
        <v>204237</v>
      </c>
      <c r="BL129" s="32" t="s">
        <v>2372</v>
      </c>
      <c r="BM129" s="32" t="s">
        <v>2373</v>
      </c>
      <c r="BN129" s="32">
        <v>204431</v>
      </c>
      <c r="BO129" s="32">
        <v>204603</v>
      </c>
      <c r="BP129" s="32" t="s">
        <v>2374</v>
      </c>
      <c r="BQ129" s="32" t="s">
        <v>2375</v>
      </c>
      <c r="BR129" s="32">
        <v>204829</v>
      </c>
      <c r="BS129" s="32" t="s">
        <v>2376</v>
      </c>
      <c r="BT129" s="32">
        <v>205070</v>
      </c>
      <c r="BU129" s="32">
        <v>205176</v>
      </c>
      <c r="BV129" s="32">
        <v>205372</v>
      </c>
      <c r="BW129" s="32" t="s">
        <v>2377</v>
      </c>
      <c r="BX129" s="32" t="s">
        <v>2378</v>
      </c>
      <c r="BY129" s="32">
        <v>205490</v>
      </c>
      <c r="BZ129" s="32">
        <v>205754</v>
      </c>
      <c r="CA129" s="32" t="s">
        <v>2379</v>
      </c>
      <c r="CB129" s="32" t="s">
        <v>2380</v>
      </c>
      <c r="CC129" s="32" t="s">
        <v>2381</v>
      </c>
      <c r="CD129" s="115" t="s">
        <v>32</v>
      </c>
      <c r="CE129" s="4"/>
    </row>
    <row r="130" spans="1:83">
      <c r="A130" s="26"/>
      <c r="B130" s="21"/>
      <c r="C130" s="21"/>
      <c r="D130" s="110" t="s">
        <v>2382</v>
      </c>
      <c r="E130" s="32" t="s">
        <v>2365</v>
      </c>
      <c r="F130" s="26" t="s">
        <v>2366</v>
      </c>
      <c r="G130" s="32" t="s">
        <v>2367</v>
      </c>
      <c r="H130" s="32"/>
      <c r="I130" s="32"/>
      <c r="J130" s="121" t="s">
        <v>3159</v>
      </c>
      <c r="K130" s="23">
        <v>1</v>
      </c>
      <c r="L130" s="26" t="s">
        <v>38</v>
      </c>
      <c r="M130" s="26"/>
      <c r="N130" s="43" t="s">
        <v>2383</v>
      </c>
      <c r="O130" s="26"/>
      <c r="P130" s="26"/>
      <c r="Q130" s="26"/>
      <c r="R130" s="26"/>
      <c r="S130" s="35"/>
      <c r="T130" s="32"/>
      <c r="U130" s="32"/>
      <c r="V130" s="35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>
        <v>1655</v>
      </c>
      <c r="BA130" s="32">
        <v>3059</v>
      </c>
      <c r="BB130" s="32">
        <v>4369</v>
      </c>
      <c r="BC130" s="32">
        <v>5567</v>
      </c>
      <c r="BD130" s="32">
        <v>6992</v>
      </c>
      <c r="BE130" s="32">
        <v>7853</v>
      </c>
      <c r="BF130" s="32" t="s">
        <v>2384</v>
      </c>
      <c r="BG130" s="32" t="s">
        <v>2385</v>
      </c>
      <c r="BH130" s="32">
        <v>8998</v>
      </c>
      <c r="BI130" s="32">
        <v>10649</v>
      </c>
      <c r="BJ130" s="32" t="s">
        <v>2386</v>
      </c>
      <c r="BK130" s="32">
        <v>11755</v>
      </c>
      <c r="BL130" s="32" t="s">
        <v>2387</v>
      </c>
      <c r="BM130" s="32" t="s">
        <v>2388</v>
      </c>
      <c r="BN130" s="32">
        <v>13411</v>
      </c>
      <c r="BO130" s="32">
        <v>14586</v>
      </c>
      <c r="BP130" s="32" t="s">
        <v>2389</v>
      </c>
      <c r="BQ130" s="32" t="s">
        <v>2390</v>
      </c>
      <c r="BR130" s="32">
        <v>16275</v>
      </c>
      <c r="BS130" s="32" t="s">
        <v>2391</v>
      </c>
      <c r="BT130" s="32">
        <v>17280</v>
      </c>
      <c r="BU130" s="32">
        <v>18195</v>
      </c>
      <c r="BV130" s="32">
        <v>19890</v>
      </c>
      <c r="BW130" s="32" t="s">
        <v>2392</v>
      </c>
      <c r="BX130" s="32" t="s">
        <v>2393</v>
      </c>
      <c r="BY130" s="32">
        <v>20641</v>
      </c>
      <c r="BZ130" s="32">
        <v>22234</v>
      </c>
      <c r="CA130" s="32" t="s">
        <v>2394</v>
      </c>
      <c r="CB130" s="32" t="s">
        <v>2395</v>
      </c>
      <c r="CC130" s="32" t="s">
        <v>2396</v>
      </c>
      <c r="CD130" s="115" t="s">
        <v>32</v>
      </c>
      <c r="CE130" s="4" t="s">
        <v>2397</v>
      </c>
    </row>
    <row r="131" spans="1:83" s="57" customFormat="1">
      <c r="A131" s="23"/>
      <c r="B131" s="56"/>
      <c r="C131" s="56"/>
      <c r="D131" s="110" t="s">
        <v>2417</v>
      </c>
      <c r="E131" s="22" t="s">
        <v>2418</v>
      </c>
      <c r="F131" s="23" t="s">
        <v>2419</v>
      </c>
      <c r="G131" s="22" t="s">
        <v>2420</v>
      </c>
      <c r="H131" s="22"/>
      <c r="I131" s="23"/>
      <c r="J131" s="121" t="s">
        <v>3159</v>
      </c>
      <c r="K131" s="23">
        <v>1</v>
      </c>
      <c r="L131" s="26" t="s">
        <v>38</v>
      </c>
      <c r="M131" s="23"/>
      <c r="N131" s="94" t="s">
        <v>2421</v>
      </c>
      <c r="O131" s="23"/>
      <c r="P131" s="23"/>
      <c r="Q131" s="23"/>
      <c r="R131" s="23"/>
      <c r="S131" s="25"/>
      <c r="T131" s="22"/>
      <c r="U131" s="22"/>
      <c r="V131" s="25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>
        <v>47027</v>
      </c>
      <c r="BF131" s="22"/>
      <c r="BG131" s="22" t="s">
        <v>2422</v>
      </c>
      <c r="BH131" s="22">
        <v>51590</v>
      </c>
      <c r="BI131" s="22">
        <v>54056</v>
      </c>
      <c r="BJ131" s="22" t="s">
        <v>2423</v>
      </c>
      <c r="BK131" s="22">
        <v>56881</v>
      </c>
      <c r="BL131" s="22" t="s">
        <v>2424</v>
      </c>
      <c r="BM131" s="22" t="s">
        <v>2425</v>
      </c>
      <c r="BN131" s="22">
        <v>59087</v>
      </c>
      <c r="BO131" s="22">
        <v>62064</v>
      </c>
      <c r="BP131" s="22" t="s">
        <v>2426</v>
      </c>
      <c r="BQ131" s="22" t="s">
        <v>2427</v>
      </c>
      <c r="BR131" s="22">
        <v>63241</v>
      </c>
      <c r="BS131" s="22" t="s">
        <v>2428</v>
      </c>
      <c r="BT131" s="22">
        <v>63566</v>
      </c>
      <c r="BU131" s="22">
        <v>66546</v>
      </c>
      <c r="BV131" s="22">
        <v>69700</v>
      </c>
      <c r="BW131" s="22" t="s">
        <v>2429</v>
      </c>
      <c r="BX131" s="22"/>
      <c r="BY131" s="22">
        <v>80523</v>
      </c>
      <c r="BZ131" s="22">
        <v>87173</v>
      </c>
      <c r="CA131" s="22" t="s">
        <v>2430</v>
      </c>
      <c r="CB131" s="22" t="s">
        <v>2431</v>
      </c>
      <c r="CC131" s="22" t="s">
        <v>2432</v>
      </c>
      <c r="CD131" s="114" t="s">
        <v>456</v>
      </c>
      <c r="CE131" s="39"/>
    </row>
    <row r="132" spans="1:83" hidden="1">
      <c r="A132" s="19"/>
      <c r="B132" s="20"/>
      <c r="C132" s="20"/>
      <c r="D132" s="110" t="s">
        <v>2433</v>
      </c>
      <c r="E132" s="22" t="s">
        <v>2434</v>
      </c>
      <c r="F132" s="23" t="s">
        <v>2435</v>
      </c>
      <c r="G132" s="22" t="s">
        <v>2436</v>
      </c>
      <c r="H132" s="22"/>
      <c r="I132" s="22"/>
      <c r="J132" s="121" t="s">
        <v>3158</v>
      </c>
      <c r="K132" s="23">
        <v>1</v>
      </c>
      <c r="L132" s="26" t="s">
        <v>61</v>
      </c>
      <c r="M132" s="23"/>
      <c r="N132" s="23" t="s">
        <v>2437</v>
      </c>
      <c r="O132" s="19"/>
      <c r="P132" s="19"/>
      <c r="Q132" s="19"/>
      <c r="R132" s="19"/>
      <c r="S132" s="41"/>
      <c r="T132" s="32"/>
      <c r="U132" s="32"/>
      <c r="V132" s="35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>
        <v>16251</v>
      </c>
      <c r="AQ132" s="32">
        <v>18795</v>
      </c>
      <c r="AR132" s="32">
        <v>20120</v>
      </c>
      <c r="AS132" s="32">
        <v>22695</v>
      </c>
      <c r="AT132" s="32">
        <v>2359</v>
      </c>
      <c r="AU132" s="32">
        <v>28300</v>
      </c>
      <c r="AV132" s="32">
        <v>32307</v>
      </c>
      <c r="AW132" s="32">
        <v>33641</v>
      </c>
      <c r="AX132" s="32">
        <v>36360</v>
      </c>
      <c r="AY132" s="32">
        <v>38943</v>
      </c>
      <c r="AZ132" s="32">
        <v>41139</v>
      </c>
      <c r="BA132" s="32">
        <v>44101</v>
      </c>
      <c r="BB132" s="32">
        <v>46373</v>
      </c>
      <c r="BC132" s="32">
        <v>48873</v>
      </c>
      <c r="BD132" s="32">
        <v>51373</v>
      </c>
      <c r="BE132" s="32">
        <v>52350</v>
      </c>
      <c r="BF132" s="32" t="s">
        <v>2438</v>
      </c>
      <c r="BG132" s="32" t="s">
        <v>2439</v>
      </c>
      <c r="BH132" s="32">
        <v>54759</v>
      </c>
      <c r="BI132" s="32">
        <v>58657</v>
      </c>
      <c r="BJ132" s="32" t="s">
        <v>2440</v>
      </c>
      <c r="BK132" s="26">
        <v>62693</v>
      </c>
      <c r="BL132" s="91" t="s">
        <v>2441</v>
      </c>
      <c r="BM132" s="32" t="s">
        <v>2442</v>
      </c>
      <c r="BN132" s="32">
        <v>67424</v>
      </c>
      <c r="BO132" s="32">
        <v>71497</v>
      </c>
      <c r="BP132" s="32" t="s">
        <v>2443</v>
      </c>
      <c r="BQ132" s="32" t="s">
        <v>2444</v>
      </c>
      <c r="BR132" s="32">
        <v>75030</v>
      </c>
      <c r="BS132" s="26" t="s">
        <v>2445</v>
      </c>
      <c r="BT132" s="26">
        <v>78684</v>
      </c>
      <c r="BU132" s="26">
        <v>82103</v>
      </c>
      <c r="BV132" s="26">
        <v>86253</v>
      </c>
      <c r="BW132" s="26" t="s">
        <v>2446</v>
      </c>
      <c r="BX132" s="26" t="s">
        <v>2447</v>
      </c>
      <c r="BY132" s="26">
        <v>90540</v>
      </c>
      <c r="BZ132" s="26">
        <v>94359</v>
      </c>
      <c r="CA132" s="26" t="s">
        <v>2448</v>
      </c>
      <c r="CB132" s="26" t="s">
        <v>2449</v>
      </c>
      <c r="CC132" s="26" t="s">
        <v>2450</v>
      </c>
      <c r="CD132" s="115" t="s">
        <v>53</v>
      </c>
      <c r="CE132" s="42" t="s">
        <v>2451</v>
      </c>
    </row>
    <row r="133" spans="1:83">
      <c r="A133" s="26"/>
      <c r="B133" s="21"/>
      <c r="C133" s="21"/>
      <c r="D133" s="110" t="s">
        <v>2452</v>
      </c>
      <c r="E133" s="32" t="s">
        <v>2453</v>
      </c>
      <c r="F133" s="26" t="s">
        <v>2454</v>
      </c>
      <c r="G133" s="32" t="s">
        <v>2455</v>
      </c>
      <c r="H133" s="32"/>
      <c r="I133" s="32"/>
      <c r="J133" s="121" t="s">
        <v>3159</v>
      </c>
      <c r="K133" s="23">
        <v>1</v>
      </c>
      <c r="L133" s="26" t="s">
        <v>38</v>
      </c>
      <c r="M133" s="26"/>
      <c r="N133" s="26" t="s">
        <v>2456</v>
      </c>
      <c r="O133" s="26"/>
      <c r="P133" s="26"/>
      <c r="Q133" s="26"/>
      <c r="R133" s="26"/>
      <c r="S133" s="35"/>
      <c r="T133" s="32"/>
      <c r="U133" s="32"/>
      <c r="V133" s="35"/>
      <c r="W133" s="32"/>
      <c r="X133" s="32"/>
      <c r="Y133" s="32"/>
      <c r="Z133" s="32"/>
      <c r="AA133" s="32"/>
      <c r="AB133" s="32"/>
      <c r="AC133" s="32"/>
      <c r="AD133" s="26"/>
      <c r="AE133" s="26"/>
      <c r="AF133" s="26"/>
      <c r="AG133" s="26"/>
      <c r="AH133" s="91"/>
      <c r="AI133" s="91"/>
      <c r="AJ133" s="91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>
        <v>5497</v>
      </c>
      <c r="BA133" s="26">
        <v>8800</v>
      </c>
      <c r="BB133" s="26">
        <v>12135</v>
      </c>
      <c r="BC133" s="26"/>
      <c r="BD133" s="26" t="s">
        <v>2457</v>
      </c>
      <c r="BE133" s="26">
        <v>26502</v>
      </c>
      <c r="BF133" s="26"/>
      <c r="BG133" s="26" t="s">
        <v>2458</v>
      </c>
      <c r="BH133" s="26">
        <v>30001</v>
      </c>
      <c r="BI133" s="26">
        <v>35448</v>
      </c>
      <c r="BJ133" s="26" t="s">
        <v>2459</v>
      </c>
      <c r="BK133" s="26">
        <v>36508</v>
      </c>
      <c r="BL133" s="26" t="s">
        <v>2460</v>
      </c>
      <c r="BM133" s="26" t="s">
        <v>2461</v>
      </c>
      <c r="BN133" s="26">
        <v>42539</v>
      </c>
      <c r="BO133" s="26">
        <v>45853</v>
      </c>
      <c r="BP133" s="26" t="s">
        <v>2462</v>
      </c>
      <c r="BQ133" s="26" t="s">
        <v>2463</v>
      </c>
      <c r="BR133" s="26">
        <v>48608</v>
      </c>
      <c r="BS133" s="26" t="s">
        <v>2464</v>
      </c>
      <c r="BT133" s="26">
        <v>50451</v>
      </c>
      <c r="BU133" s="26">
        <v>55452</v>
      </c>
      <c r="BV133" s="26">
        <v>57369</v>
      </c>
      <c r="BW133" s="26" t="s">
        <v>2465</v>
      </c>
      <c r="BX133" s="26" t="s">
        <v>2466</v>
      </c>
      <c r="BY133" s="26">
        <v>64397</v>
      </c>
      <c r="BZ133" s="26">
        <v>66739</v>
      </c>
      <c r="CA133" s="26" t="s">
        <v>2467</v>
      </c>
      <c r="CB133" s="26" t="s">
        <v>2468</v>
      </c>
      <c r="CC133" s="26" t="s">
        <v>2469</v>
      </c>
      <c r="CD133" s="115" t="s">
        <v>32</v>
      </c>
    </row>
    <row r="134" spans="1:83">
      <c r="A134" s="26"/>
      <c r="B134" s="21"/>
      <c r="C134" s="21"/>
      <c r="D134" s="110" t="s">
        <v>2470</v>
      </c>
      <c r="E134" s="32" t="s">
        <v>2453</v>
      </c>
      <c r="F134" s="26" t="s">
        <v>2454</v>
      </c>
      <c r="G134" s="32" t="s">
        <v>2455</v>
      </c>
      <c r="H134" s="32"/>
      <c r="I134" s="32"/>
      <c r="J134" s="121" t="s">
        <v>3159</v>
      </c>
      <c r="K134" s="23">
        <v>1</v>
      </c>
      <c r="L134" s="26" t="s">
        <v>38</v>
      </c>
      <c r="M134" s="26"/>
      <c r="N134" s="26" t="s">
        <v>2471</v>
      </c>
      <c r="O134" s="26"/>
      <c r="P134" s="26"/>
      <c r="Q134" s="26"/>
      <c r="R134" s="26"/>
      <c r="S134" s="35"/>
      <c r="T134" s="32"/>
      <c r="U134" s="32"/>
      <c r="V134" s="35"/>
      <c r="W134" s="32"/>
      <c r="X134" s="32"/>
      <c r="Y134" s="32"/>
      <c r="Z134" s="32"/>
      <c r="AA134" s="32"/>
      <c r="AB134" s="32"/>
      <c r="AC134" s="32"/>
      <c r="AD134" s="26"/>
      <c r="AE134" s="26"/>
      <c r="AF134" s="26"/>
      <c r="AG134" s="26"/>
      <c r="AH134" s="91"/>
      <c r="AI134" s="91"/>
      <c r="AJ134" s="91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>
        <v>12913</v>
      </c>
      <c r="BA134" s="26">
        <v>23280</v>
      </c>
      <c r="BB134" s="26">
        <v>32630</v>
      </c>
      <c r="BC134" s="26"/>
      <c r="BD134" s="26" t="s">
        <v>2457</v>
      </c>
      <c r="BE134" s="26">
        <v>55428</v>
      </c>
      <c r="BF134" s="26"/>
      <c r="BG134" s="26" t="s">
        <v>2472</v>
      </c>
      <c r="BH134" s="26">
        <v>61809</v>
      </c>
      <c r="BI134" s="26">
        <v>71620</v>
      </c>
      <c r="BJ134" s="26" t="s">
        <v>2473</v>
      </c>
      <c r="BK134" s="26">
        <v>78152</v>
      </c>
      <c r="BL134" s="26" t="s">
        <v>2474</v>
      </c>
      <c r="BM134" s="26" t="s">
        <v>2475</v>
      </c>
      <c r="BN134" s="26">
        <v>88984</v>
      </c>
      <c r="BO134" s="26">
        <v>90044</v>
      </c>
      <c r="BP134" s="26" t="s">
        <v>2476</v>
      </c>
      <c r="BQ134" s="26" t="s">
        <v>2477</v>
      </c>
      <c r="BR134" s="26">
        <v>95378</v>
      </c>
      <c r="BS134" s="26" t="s">
        <v>2478</v>
      </c>
      <c r="BT134" s="26">
        <v>102476</v>
      </c>
      <c r="BU134" s="26">
        <v>113556</v>
      </c>
      <c r="BV134" s="26">
        <v>121261</v>
      </c>
      <c r="BW134" s="26" t="s">
        <v>2479</v>
      </c>
      <c r="BX134" s="26" t="s">
        <v>2480</v>
      </c>
      <c r="BY134" s="26">
        <v>136166</v>
      </c>
      <c r="BZ134" s="26">
        <v>144222</v>
      </c>
      <c r="CA134" s="26" t="s">
        <v>2481</v>
      </c>
      <c r="CB134" s="26" t="s">
        <v>2482</v>
      </c>
      <c r="CC134" s="26" t="s">
        <v>2483</v>
      </c>
      <c r="CD134" s="115" t="s">
        <v>32</v>
      </c>
    </row>
    <row r="135" spans="1:83">
      <c r="A135" s="26"/>
      <c r="B135" s="21"/>
      <c r="C135" s="21"/>
      <c r="D135" s="110" t="s">
        <v>2484</v>
      </c>
      <c r="E135" s="32" t="s">
        <v>2453</v>
      </c>
      <c r="F135" s="26" t="s">
        <v>2454</v>
      </c>
      <c r="G135" s="32" t="s">
        <v>2485</v>
      </c>
      <c r="H135" s="32"/>
      <c r="I135" s="32"/>
      <c r="J135" s="121" t="s">
        <v>3159</v>
      </c>
      <c r="K135" s="23">
        <v>1</v>
      </c>
      <c r="L135" s="26" t="s">
        <v>38</v>
      </c>
      <c r="M135" s="26"/>
      <c r="N135" s="26" t="s">
        <v>2486</v>
      </c>
      <c r="O135" s="26"/>
      <c r="P135" s="26"/>
      <c r="Q135" s="26"/>
      <c r="R135" s="26"/>
      <c r="S135" s="35"/>
      <c r="T135" s="32"/>
      <c r="U135" s="32"/>
      <c r="V135" s="35"/>
      <c r="W135" s="32"/>
      <c r="X135" s="32"/>
      <c r="Y135" s="32"/>
      <c r="Z135" s="32"/>
      <c r="AA135" s="32"/>
      <c r="AB135" s="32"/>
      <c r="AC135" s="32"/>
      <c r="AD135" s="26"/>
      <c r="AE135" s="26"/>
      <c r="AF135" s="26"/>
      <c r="AG135" s="26"/>
      <c r="AH135" s="91"/>
      <c r="AI135" s="91"/>
      <c r="AJ135" s="91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>
        <v>35637</v>
      </c>
      <c r="BL135" s="26" t="s">
        <v>2487</v>
      </c>
      <c r="BM135" s="26"/>
      <c r="BN135" s="26">
        <v>36744</v>
      </c>
      <c r="BO135" s="26">
        <v>36863</v>
      </c>
      <c r="BP135" s="26" t="s">
        <v>2488</v>
      </c>
      <c r="BQ135" s="26" t="s">
        <v>2489</v>
      </c>
      <c r="BR135" s="26">
        <v>36908</v>
      </c>
      <c r="BS135" s="26" t="s">
        <v>2490</v>
      </c>
      <c r="BT135" s="26">
        <v>37123</v>
      </c>
      <c r="BU135" s="26">
        <v>37611</v>
      </c>
      <c r="BV135" s="26">
        <v>37959</v>
      </c>
      <c r="BW135" s="26" t="s">
        <v>2491</v>
      </c>
      <c r="BX135" s="26" t="s">
        <v>2492</v>
      </c>
      <c r="BY135" s="26">
        <v>38829</v>
      </c>
      <c r="BZ135" s="26">
        <v>39906</v>
      </c>
      <c r="CA135" s="26" t="s">
        <v>2493</v>
      </c>
      <c r="CB135" s="26" t="s">
        <v>2494</v>
      </c>
      <c r="CC135" s="26" t="s">
        <v>2495</v>
      </c>
      <c r="CD135" s="115" t="s">
        <v>32</v>
      </c>
    </row>
    <row r="136" spans="1:83" hidden="1">
      <c r="A136" s="26">
        <v>255</v>
      </c>
      <c r="B136" s="21" t="s">
        <v>2363</v>
      </c>
      <c r="C136" s="21"/>
      <c r="D136" s="110" t="s">
        <v>2496</v>
      </c>
      <c r="E136" s="32" t="s">
        <v>2453</v>
      </c>
      <c r="F136" s="26" t="s">
        <v>2454</v>
      </c>
      <c r="G136" s="32" t="s">
        <v>2497</v>
      </c>
      <c r="H136" s="32" t="s">
        <v>2498</v>
      </c>
      <c r="I136" s="32"/>
      <c r="J136" s="121" t="s">
        <v>3158</v>
      </c>
      <c r="K136" s="23">
        <v>1</v>
      </c>
      <c r="L136" s="26" t="s">
        <v>3156</v>
      </c>
      <c r="M136" s="26"/>
      <c r="N136" s="26" t="s">
        <v>2499</v>
      </c>
      <c r="O136" s="26"/>
      <c r="P136" s="26"/>
      <c r="Q136" s="26"/>
      <c r="R136" s="26"/>
      <c r="S136" s="35"/>
      <c r="T136" s="32">
        <v>245214</v>
      </c>
      <c r="U136" s="32"/>
      <c r="V136" s="35"/>
      <c r="W136" s="32"/>
      <c r="X136" s="32"/>
      <c r="Y136" s="32"/>
      <c r="Z136" s="32"/>
      <c r="AA136" s="32">
        <v>31727</v>
      </c>
      <c r="AB136" s="32">
        <v>32890</v>
      </c>
      <c r="AC136" s="32">
        <v>33748</v>
      </c>
      <c r="AD136" s="26" t="s">
        <v>2457</v>
      </c>
      <c r="AE136" s="26">
        <v>37831</v>
      </c>
      <c r="AF136" s="26">
        <v>40270</v>
      </c>
      <c r="AG136" s="26">
        <v>41913</v>
      </c>
      <c r="AH136" s="91">
        <v>45416</v>
      </c>
      <c r="AI136" s="91">
        <v>51674</v>
      </c>
      <c r="AJ136" s="91">
        <v>69396</v>
      </c>
      <c r="AK136" s="26">
        <v>82627</v>
      </c>
      <c r="AL136" s="26">
        <v>92950</v>
      </c>
      <c r="AM136" s="26">
        <v>102253</v>
      </c>
      <c r="AN136" s="26">
        <v>110863</v>
      </c>
      <c r="AO136" s="26" t="s">
        <v>2457</v>
      </c>
      <c r="AP136" s="26">
        <v>127130</v>
      </c>
      <c r="AQ136" s="26" t="s">
        <v>2457</v>
      </c>
      <c r="AR136" s="26"/>
      <c r="AS136" s="26">
        <v>8588</v>
      </c>
      <c r="AT136" s="26">
        <v>12541</v>
      </c>
      <c r="AU136" s="26">
        <v>15762</v>
      </c>
      <c r="AV136" s="26">
        <v>18930</v>
      </c>
      <c r="AW136" s="26">
        <v>20460</v>
      </c>
      <c r="AX136" s="26">
        <v>22260</v>
      </c>
      <c r="AY136" s="26">
        <v>27364</v>
      </c>
      <c r="AZ136" s="26" t="s">
        <v>2500</v>
      </c>
      <c r="BA136" s="26">
        <v>32874</v>
      </c>
      <c r="BB136" s="26">
        <v>37296</v>
      </c>
      <c r="BC136" s="26">
        <v>41663</v>
      </c>
      <c r="BD136" s="26" t="s">
        <v>2457</v>
      </c>
      <c r="BE136" s="26">
        <v>44082</v>
      </c>
      <c r="BF136" s="26"/>
      <c r="BG136" s="26" t="s">
        <v>2501</v>
      </c>
      <c r="BH136" s="26">
        <v>47927</v>
      </c>
      <c r="BI136" s="26">
        <v>57871</v>
      </c>
      <c r="BJ136" s="26" t="s">
        <v>2502</v>
      </c>
      <c r="BK136" s="26">
        <v>58873</v>
      </c>
      <c r="BL136" s="26" t="s">
        <v>2503</v>
      </c>
      <c r="BM136" s="26" t="s">
        <v>2504</v>
      </c>
      <c r="BN136" s="26">
        <v>63047</v>
      </c>
      <c r="BO136" s="26">
        <v>64783</v>
      </c>
      <c r="BP136" s="26" t="s">
        <v>2505</v>
      </c>
      <c r="BQ136" s="26" t="s">
        <v>2506</v>
      </c>
      <c r="BR136" s="26">
        <v>71181</v>
      </c>
      <c r="BS136" s="26" t="s">
        <v>2507</v>
      </c>
      <c r="BT136" s="26">
        <v>73231</v>
      </c>
      <c r="BU136" s="26">
        <v>80604</v>
      </c>
      <c r="BV136" s="26">
        <v>86810</v>
      </c>
      <c r="BW136" s="26" t="s">
        <v>2508</v>
      </c>
      <c r="BX136" s="26" t="s">
        <v>2509</v>
      </c>
      <c r="BY136" s="26">
        <v>92989</v>
      </c>
      <c r="BZ136" s="26">
        <v>96630</v>
      </c>
      <c r="CA136" s="26" t="s">
        <v>2510</v>
      </c>
      <c r="CB136" s="26" t="s">
        <v>2511</v>
      </c>
      <c r="CC136" s="26" t="s">
        <v>2512</v>
      </c>
      <c r="CD136" s="115" t="s">
        <v>32</v>
      </c>
    </row>
    <row r="137" spans="1:83" s="57" customFormat="1" hidden="1">
      <c r="A137" s="23">
        <v>256</v>
      </c>
      <c r="B137" s="56" t="s">
        <v>2363</v>
      </c>
      <c r="C137" s="56"/>
      <c r="D137" s="110" t="s">
        <v>2513</v>
      </c>
      <c r="E137" s="22" t="s">
        <v>2453</v>
      </c>
      <c r="F137" s="23" t="s">
        <v>2454</v>
      </c>
      <c r="G137" s="22" t="s">
        <v>2514</v>
      </c>
      <c r="H137" s="22" t="s">
        <v>2498</v>
      </c>
      <c r="I137" s="22"/>
      <c r="J137" s="121" t="s">
        <v>3158</v>
      </c>
      <c r="K137" s="23">
        <v>1</v>
      </c>
      <c r="L137" s="26" t="s">
        <v>3156</v>
      </c>
      <c r="M137" s="23"/>
      <c r="N137" s="23" t="s">
        <v>485</v>
      </c>
      <c r="O137" s="23"/>
      <c r="P137" s="23"/>
      <c r="Q137" s="23"/>
      <c r="R137" s="23"/>
      <c r="S137" s="25"/>
      <c r="T137" s="22">
        <v>456428</v>
      </c>
      <c r="U137" s="22"/>
      <c r="V137" s="25"/>
      <c r="W137" s="22"/>
      <c r="X137" s="22"/>
      <c r="Y137" s="22"/>
      <c r="Z137" s="22"/>
      <c r="AA137" s="22">
        <v>82629</v>
      </c>
      <c r="AB137" s="22">
        <v>88827</v>
      </c>
      <c r="AC137" s="22">
        <v>92654</v>
      </c>
      <c r="AD137" s="23" t="s">
        <v>2457</v>
      </c>
      <c r="AE137" s="23">
        <v>106949</v>
      </c>
      <c r="AF137" s="23">
        <v>108888</v>
      </c>
      <c r="AG137" s="23">
        <v>115056</v>
      </c>
      <c r="AH137" s="95">
        <v>120677</v>
      </c>
      <c r="AI137" s="95">
        <v>122791</v>
      </c>
      <c r="AJ137" s="95">
        <v>126263</v>
      </c>
      <c r="AK137" s="23">
        <v>129077</v>
      </c>
      <c r="AL137" s="23">
        <v>132692</v>
      </c>
      <c r="AM137" s="23">
        <v>137183</v>
      </c>
      <c r="AN137" s="23">
        <v>137313</v>
      </c>
      <c r="AO137" s="23" t="s">
        <v>2457</v>
      </c>
      <c r="AP137" s="23">
        <v>142810</v>
      </c>
      <c r="AQ137" s="23" t="s">
        <v>2457</v>
      </c>
      <c r="AR137" s="23"/>
      <c r="AS137" s="23">
        <v>1128</v>
      </c>
      <c r="AT137" s="23">
        <v>1856</v>
      </c>
      <c r="AU137" s="26">
        <v>4294</v>
      </c>
      <c r="AV137" s="26">
        <v>18421</v>
      </c>
      <c r="AW137" s="26">
        <v>25702</v>
      </c>
      <c r="AX137" s="26">
        <v>47473</v>
      </c>
      <c r="AY137" s="26">
        <v>53329</v>
      </c>
      <c r="AZ137" s="26">
        <v>59269</v>
      </c>
      <c r="BA137" s="26">
        <v>64725</v>
      </c>
      <c r="BB137" s="26">
        <v>67621</v>
      </c>
      <c r="BC137" s="26"/>
      <c r="BD137" s="26" t="s">
        <v>2457</v>
      </c>
      <c r="BE137" s="26">
        <v>245759</v>
      </c>
      <c r="BF137" s="26"/>
      <c r="BG137" s="26" t="s">
        <v>2515</v>
      </c>
      <c r="BH137" s="26">
        <v>249767</v>
      </c>
      <c r="BI137" s="26">
        <v>251854</v>
      </c>
      <c r="BJ137" s="26" t="s">
        <v>2516</v>
      </c>
      <c r="BK137" s="26">
        <v>252116</v>
      </c>
      <c r="BL137" s="26" t="s">
        <v>2517</v>
      </c>
      <c r="BM137" s="26" t="s">
        <v>2518</v>
      </c>
      <c r="BN137" s="26">
        <v>258627</v>
      </c>
      <c r="BO137" s="26">
        <v>262620</v>
      </c>
      <c r="BP137" s="26" t="s">
        <v>2519</v>
      </c>
      <c r="BQ137" s="26" t="s">
        <v>2520</v>
      </c>
      <c r="BR137" s="26">
        <v>270543</v>
      </c>
      <c r="BS137" s="26" t="s">
        <v>2521</v>
      </c>
      <c r="BT137" s="26">
        <v>272354</v>
      </c>
      <c r="BU137" s="26">
        <v>298803</v>
      </c>
      <c r="BV137" s="26">
        <v>303978</v>
      </c>
      <c r="BW137" s="26" t="s">
        <v>2522</v>
      </c>
      <c r="BX137" s="26" t="s">
        <v>2523</v>
      </c>
      <c r="BY137" s="26">
        <v>305963</v>
      </c>
      <c r="BZ137" s="26">
        <v>307213</v>
      </c>
      <c r="CA137" s="26" t="s">
        <v>2524</v>
      </c>
      <c r="CB137" s="26" t="s">
        <v>2525</v>
      </c>
      <c r="CC137" s="26" t="s">
        <v>2526</v>
      </c>
      <c r="CD137" s="115" t="s">
        <v>32</v>
      </c>
    </row>
    <row r="138" spans="1:83" hidden="1">
      <c r="A138" s="26"/>
      <c r="B138" s="21"/>
      <c r="C138" s="21"/>
      <c r="D138" s="110" t="s">
        <v>2527</v>
      </c>
      <c r="E138" s="32" t="s">
        <v>2453</v>
      </c>
      <c r="F138" s="26" t="s">
        <v>2454</v>
      </c>
      <c r="G138" s="32" t="s">
        <v>2528</v>
      </c>
      <c r="H138" s="32"/>
      <c r="I138" s="32"/>
      <c r="J138" s="121" t="s">
        <v>3158</v>
      </c>
      <c r="K138" s="23">
        <v>1</v>
      </c>
      <c r="L138" s="26" t="s">
        <v>3156</v>
      </c>
      <c r="M138" s="26"/>
      <c r="N138" s="26" t="s">
        <v>2529</v>
      </c>
      <c r="O138" s="26"/>
      <c r="P138" s="26"/>
      <c r="Q138" s="26"/>
      <c r="R138" s="26"/>
      <c r="S138" s="35"/>
      <c r="T138" s="32"/>
      <c r="U138" s="32"/>
      <c r="V138" s="35"/>
      <c r="W138" s="32"/>
      <c r="X138" s="32"/>
      <c r="Y138" s="32"/>
      <c r="Z138" s="32"/>
      <c r="AA138" s="32"/>
      <c r="AB138" s="32"/>
      <c r="AC138" s="32"/>
      <c r="AD138" s="26"/>
      <c r="AE138" s="26"/>
      <c r="AF138" s="26"/>
      <c r="AG138" s="26"/>
      <c r="AH138" s="91"/>
      <c r="AI138" s="91"/>
      <c r="AJ138" s="91"/>
      <c r="AK138" s="26"/>
      <c r="AL138" s="26"/>
      <c r="AM138" s="26"/>
      <c r="AN138" s="26"/>
      <c r="AO138" s="26"/>
      <c r="AP138" s="26"/>
      <c r="AQ138" s="26"/>
      <c r="AR138" s="26"/>
      <c r="AS138" s="26">
        <v>15160</v>
      </c>
      <c r="AT138" s="26">
        <v>20905</v>
      </c>
      <c r="AU138" s="26">
        <v>27715</v>
      </c>
      <c r="AV138" s="26">
        <v>35172</v>
      </c>
      <c r="AW138" s="26">
        <v>37800</v>
      </c>
      <c r="AX138" s="26">
        <v>42383</v>
      </c>
      <c r="AY138" s="26">
        <v>49728</v>
      </c>
      <c r="AZ138" s="26" t="s">
        <v>2500</v>
      </c>
      <c r="BA138" s="26">
        <v>64037</v>
      </c>
      <c r="BB138" s="26">
        <v>69665</v>
      </c>
      <c r="BC138" s="26">
        <v>80485</v>
      </c>
      <c r="BD138" s="26" t="s">
        <v>2457</v>
      </c>
      <c r="BE138" s="26">
        <v>95483</v>
      </c>
      <c r="BF138" s="26"/>
      <c r="BG138" s="26" t="s">
        <v>2530</v>
      </c>
      <c r="BH138" s="26">
        <v>98969</v>
      </c>
      <c r="BI138" s="26">
        <v>100997</v>
      </c>
      <c r="BJ138" s="26" t="s">
        <v>2531</v>
      </c>
      <c r="BK138" s="26">
        <v>102712</v>
      </c>
      <c r="BL138" s="26" t="s">
        <v>2532</v>
      </c>
      <c r="BM138" s="26" t="s">
        <v>2533</v>
      </c>
      <c r="BN138" s="26">
        <v>107704</v>
      </c>
      <c r="BO138" s="26">
        <v>113070</v>
      </c>
      <c r="BP138" s="26" t="s">
        <v>2534</v>
      </c>
      <c r="BQ138" s="26" t="s">
        <v>2535</v>
      </c>
      <c r="BR138" s="26">
        <v>120562</v>
      </c>
      <c r="BS138" s="26" t="s">
        <v>2536</v>
      </c>
      <c r="BT138" s="26">
        <v>126990</v>
      </c>
      <c r="BU138" s="26">
        <v>133129</v>
      </c>
      <c r="BV138" s="26">
        <v>136799</v>
      </c>
      <c r="BW138" s="26" t="s">
        <v>2537</v>
      </c>
      <c r="BX138" s="26" t="s">
        <v>2538</v>
      </c>
      <c r="BY138" s="26">
        <v>141862</v>
      </c>
      <c r="BZ138" s="26">
        <v>147853</v>
      </c>
      <c r="CA138" s="26" t="s">
        <v>2539</v>
      </c>
      <c r="CB138" s="26" t="s">
        <v>2540</v>
      </c>
      <c r="CC138" s="26" t="s">
        <v>2541</v>
      </c>
      <c r="CD138" s="115" t="s">
        <v>32</v>
      </c>
    </row>
    <row r="139" spans="1:83" hidden="1">
      <c r="A139" s="26">
        <v>257</v>
      </c>
      <c r="B139" s="21" t="s">
        <v>2363</v>
      </c>
      <c r="C139" s="21"/>
      <c r="D139" s="110" t="s">
        <v>2542</v>
      </c>
      <c r="E139" s="32" t="s">
        <v>2453</v>
      </c>
      <c r="F139" s="26" t="s">
        <v>2454</v>
      </c>
      <c r="G139" s="32" t="s">
        <v>2543</v>
      </c>
      <c r="H139" s="32" t="s">
        <v>2498</v>
      </c>
      <c r="I139" s="32"/>
      <c r="J139" s="121" t="s">
        <v>3158</v>
      </c>
      <c r="K139" s="23">
        <v>1</v>
      </c>
      <c r="L139" s="26" t="s">
        <v>3156</v>
      </c>
      <c r="M139" s="26"/>
      <c r="N139" s="26" t="s">
        <v>2544</v>
      </c>
      <c r="O139" s="26"/>
      <c r="P139" s="26"/>
      <c r="Q139" s="26"/>
      <c r="R139" s="26"/>
      <c r="S139" s="35"/>
      <c r="T139" s="32">
        <v>261171</v>
      </c>
      <c r="U139" s="32"/>
      <c r="V139" s="35"/>
      <c r="W139" s="32"/>
      <c r="X139" s="32"/>
      <c r="Y139" s="32"/>
      <c r="Z139" s="32"/>
      <c r="AA139" s="32">
        <v>331785</v>
      </c>
      <c r="AB139" s="32">
        <v>337594</v>
      </c>
      <c r="AC139" s="32"/>
      <c r="AD139" s="26" t="s">
        <v>2457</v>
      </c>
      <c r="AE139" s="26">
        <v>374866</v>
      </c>
      <c r="AF139" s="26">
        <v>379470</v>
      </c>
      <c r="AG139" s="26">
        <v>381122</v>
      </c>
      <c r="AH139" s="91">
        <v>386179</v>
      </c>
      <c r="AI139" s="91">
        <v>399698</v>
      </c>
      <c r="AJ139" s="91">
        <v>413520</v>
      </c>
      <c r="AK139" s="26">
        <v>434656</v>
      </c>
      <c r="AL139" s="26">
        <v>447758</v>
      </c>
      <c r="AM139" s="26">
        <v>450134</v>
      </c>
      <c r="AN139" s="26">
        <v>453114</v>
      </c>
      <c r="AO139" s="26" t="s">
        <v>2457</v>
      </c>
      <c r="AP139" s="26">
        <v>466334</v>
      </c>
      <c r="AQ139" s="26" t="s">
        <v>2457</v>
      </c>
      <c r="AR139" s="26"/>
      <c r="AS139" s="26">
        <v>14709</v>
      </c>
      <c r="AT139" s="26">
        <v>18664</v>
      </c>
      <c r="AU139" s="26" t="s">
        <v>2457</v>
      </c>
      <c r="AV139" s="26">
        <v>45926</v>
      </c>
      <c r="AW139" s="26">
        <v>61739</v>
      </c>
      <c r="AX139" s="26">
        <v>66902</v>
      </c>
      <c r="AY139" s="26">
        <v>92106</v>
      </c>
      <c r="AZ139" s="26" t="s">
        <v>2500</v>
      </c>
      <c r="BA139" s="26">
        <v>99196</v>
      </c>
      <c r="BB139" s="26">
        <v>100874</v>
      </c>
      <c r="BC139" s="26">
        <v>102603</v>
      </c>
      <c r="BD139" s="26" t="s">
        <v>2457</v>
      </c>
      <c r="BE139" s="26">
        <v>104440</v>
      </c>
      <c r="BF139" s="26"/>
      <c r="BG139" s="26" t="s">
        <v>2545</v>
      </c>
      <c r="BH139" s="26" t="s">
        <v>2546</v>
      </c>
      <c r="BI139" s="26">
        <v>106521</v>
      </c>
      <c r="BJ139" s="26"/>
      <c r="BK139" s="26" t="s">
        <v>2547</v>
      </c>
      <c r="BL139" s="26"/>
      <c r="BM139" s="26" t="s">
        <v>2548</v>
      </c>
      <c r="BN139" s="26">
        <v>109183</v>
      </c>
      <c r="BO139" s="26">
        <v>110017</v>
      </c>
      <c r="BP139" s="26" t="s">
        <v>2549</v>
      </c>
      <c r="BQ139" s="26" t="s">
        <v>2550</v>
      </c>
      <c r="BR139" s="26">
        <v>120069</v>
      </c>
      <c r="BS139" s="26" t="s">
        <v>2551</v>
      </c>
      <c r="BT139" s="26">
        <v>120165</v>
      </c>
      <c r="BU139" s="26">
        <v>120262</v>
      </c>
      <c r="BV139" s="26">
        <v>120427</v>
      </c>
      <c r="BW139" s="26" t="s">
        <v>2552</v>
      </c>
      <c r="BX139" s="26" t="s">
        <v>2553</v>
      </c>
      <c r="BY139" s="26">
        <v>120478</v>
      </c>
      <c r="BZ139" s="26">
        <v>120642</v>
      </c>
      <c r="CA139" s="26" t="s">
        <v>2554</v>
      </c>
      <c r="CB139" s="26" t="s">
        <v>2555</v>
      </c>
      <c r="CC139" s="26" t="s">
        <v>2556</v>
      </c>
      <c r="CD139" s="115" t="s">
        <v>32</v>
      </c>
    </row>
    <row r="140" spans="1:83" hidden="1">
      <c r="A140" s="26"/>
      <c r="B140" s="21"/>
      <c r="C140" s="21"/>
      <c r="D140" s="110" t="s">
        <v>2557</v>
      </c>
      <c r="E140" s="32" t="s">
        <v>2453</v>
      </c>
      <c r="F140" s="26" t="s">
        <v>2454</v>
      </c>
      <c r="G140" s="96" t="s">
        <v>2558</v>
      </c>
      <c r="H140" s="32"/>
      <c r="I140" s="32"/>
      <c r="J140" s="121" t="s">
        <v>3158</v>
      </c>
      <c r="K140" s="23">
        <v>1</v>
      </c>
      <c r="L140" s="26" t="s">
        <v>3156</v>
      </c>
      <c r="M140" s="26"/>
      <c r="N140" s="26" t="s">
        <v>2559</v>
      </c>
      <c r="O140" s="26"/>
      <c r="P140" s="26"/>
      <c r="Q140" s="26"/>
      <c r="R140" s="26"/>
      <c r="S140" s="35"/>
      <c r="T140" s="32"/>
      <c r="U140" s="32"/>
      <c r="V140" s="35"/>
      <c r="W140" s="32"/>
      <c r="X140" s="32"/>
      <c r="Y140" s="32"/>
      <c r="Z140" s="32"/>
      <c r="AA140" s="32">
        <v>372927</v>
      </c>
      <c r="AB140" s="32">
        <v>381390</v>
      </c>
      <c r="AC140" s="32"/>
      <c r="AD140" s="26" t="s">
        <v>2457</v>
      </c>
      <c r="AE140" s="26">
        <v>400301</v>
      </c>
      <c r="AF140" s="26">
        <v>17550</v>
      </c>
      <c r="AG140" s="26">
        <v>21792</v>
      </c>
      <c r="AH140" s="91">
        <v>30313</v>
      </c>
      <c r="AI140" s="91">
        <v>32196</v>
      </c>
      <c r="AJ140" s="91">
        <v>38935</v>
      </c>
      <c r="AK140" s="26">
        <v>41843</v>
      </c>
      <c r="AL140" s="26">
        <v>47555</v>
      </c>
      <c r="AM140" s="26">
        <v>52039</v>
      </c>
      <c r="AN140" s="26">
        <v>56833</v>
      </c>
      <c r="AO140" s="26" t="s">
        <v>2457</v>
      </c>
      <c r="AP140" s="26">
        <v>68287</v>
      </c>
      <c r="AQ140" s="26" t="s">
        <v>2457</v>
      </c>
      <c r="AR140" s="26"/>
      <c r="AS140" s="26">
        <v>36467</v>
      </c>
      <c r="AT140" s="26">
        <v>45413</v>
      </c>
      <c r="AU140" s="26">
        <v>50851</v>
      </c>
      <c r="AV140" s="26">
        <v>59468</v>
      </c>
      <c r="AW140" s="26">
        <v>65651</v>
      </c>
      <c r="AX140" s="26">
        <v>74091</v>
      </c>
      <c r="AY140" s="26">
        <v>81824</v>
      </c>
      <c r="AZ140" s="26">
        <v>89590</v>
      </c>
      <c r="BA140" s="26">
        <v>93854</v>
      </c>
      <c r="BB140" s="26">
        <v>104044</v>
      </c>
      <c r="BC140" s="26">
        <v>116473</v>
      </c>
      <c r="BD140" s="26" t="s">
        <v>2457</v>
      </c>
      <c r="BE140" s="26">
        <v>126563</v>
      </c>
      <c r="BF140" s="26"/>
      <c r="BG140" s="26" t="s">
        <v>2560</v>
      </c>
      <c r="BH140" s="26">
        <v>135930</v>
      </c>
      <c r="BI140" s="26">
        <v>145131</v>
      </c>
      <c r="BJ140" s="26" t="s">
        <v>2561</v>
      </c>
      <c r="BK140" s="26">
        <v>148339</v>
      </c>
      <c r="BL140" s="26" t="s">
        <v>2562</v>
      </c>
      <c r="BM140" s="26" t="s">
        <v>2563</v>
      </c>
      <c r="BN140" s="26">
        <v>153737</v>
      </c>
      <c r="BO140" s="26">
        <v>158278</v>
      </c>
      <c r="BP140" s="26" t="s">
        <v>2564</v>
      </c>
      <c r="BQ140" s="26" t="s">
        <v>2565</v>
      </c>
      <c r="BR140" s="26">
        <v>167662</v>
      </c>
      <c r="BS140" s="26" t="s">
        <v>2566</v>
      </c>
      <c r="BT140" s="26">
        <v>175590</v>
      </c>
      <c r="BU140" s="26">
        <v>180174</v>
      </c>
      <c r="BV140" s="26">
        <v>185195</v>
      </c>
      <c r="BW140" s="26" t="s">
        <v>2567</v>
      </c>
      <c r="BX140" s="26" t="s">
        <v>2568</v>
      </c>
      <c r="BY140" s="26">
        <v>191970</v>
      </c>
      <c r="BZ140" s="26" t="s">
        <v>2500</v>
      </c>
      <c r="CA140" s="26" t="s">
        <v>2569</v>
      </c>
      <c r="CB140" s="26" t="s">
        <v>2570</v>
      </c>
      <c r="CC140" s="26" t="s">
        <v>2571</v>
      </c>
      <c r="CD140" s="115" t="s">
        <v>32</v>
      </c>
      <c r="CE140" s="3" t="s">
        <v>2572</v>
      </c>
    </row>
    <row r="141" spans="1:83" hidden="1">
      <c r="A141" s="26"/>
      <c r="B141" s="21"/>
      <c r="C141" s="21"/>
      <c r="D141" s="110" t="s">
        <v>2573</v>
      </c>
      <c r="E141" s="32" t="s">
        <v>2453</v>
      </c>
      <c r="F141" s="26" t="s">
        <v>2454</v>
      </c>
      <c r="G141" s="32" t="s">
        <v>2574</v>
      </c>
      <c r="H141" s="32"/>
      <c r="I141" s="32"/>
      <c r="J141" s="121" t="s">
        <v>3158</v>
      </c>
      <c r="K141" s="23">
        <v>1</v>
      </c>
      <c r="L141" s="26" t="s">
        <v>3156</v>
      </c>
      <c r="M141" s="26"/>
      <c r="N141" s="26" t="s">
        <v>2575</v>
      </c>
      <c r="O141" s="26"/>
      <c r="P141" s="26"/>
      <c r="Q141" s="26"/>
      <c r="R141" s="26"/>
      <c r="S141" s="35"/>
      <c r="T141" s="32"/>
      <c r="U141" s="32"/>
      <c r="V141" s="35"/>
      <c r="W141" s="32"/>
      <c r="X141" s="32"/>
      <c r="Y141" s="32"/>
      <c r="Z141" s="32"/>
      <c r="AA141" s="32">
        <v>315750</v>
      </c>
      <c r="AB141" s="32">
        <v>319825</v>
      </c>
      <c r="AC141" s="32"/>
      <c r="AD141" s="26" t="s">
        <v>2457</v>
      </c>
      <c r="AE141" s="26">
        <v>334814</v>
      </c>
      <c r="AF141" s="26">
        <v>340010</v>
      </c>
      <c r="AG141" s="26">
        <v>343180</v>
      </c>
      <c r="AH141" s="91">
        <v>345922</v>
      </c>
      <c r="AI141" s="91">
        <v>352050</v>
      </c>
      <c r="AJ141" s="91">
        <v>364555</v>
      </c>
      <c r="AK141" s="26">
        <v>369453</v>
      </c>
      <c r="AL141" s="26">
        <v>377564</v>
      </c>
      <c r="AM141" s="26">
        <v>393792</v>
      </c>
      <c r="AN141" s="26">
        <v>398032</v>
      </c>
      <c r="AO141" s="26" t="s">
        <v>2457</v>
      </c>
      <c r="AP141" s="26">
        <v>398384</v>
      </c>
      <c r="AQ141" s="26" t="s">
        <v>2457</v>
      </c>
      <c r="AR141" s="26"/>
      <c r="AS141" s="26">
        <v>371759</v>
      </c>
      <c r="AT141" s="26">
        <v>374274</v>
      </c>
      <c r="AU141" s="26" t="s">
        <v>2457</v>
      </c>
      <c r="AV141" s="26">
        <v>389653</v>
      </c>
      <c r="AW141" s="26">
        <v>390854</v>
      </c>
      <c r="AX141" s="26">
        <v>395696</v>
      </c>
      <c r="AY141" s="26">
        <v>412171</v>
      </c>
      <c r="AZ141" s="26">
        <v>413075</v>
      </c>
      <c r="BA141" s="26">
        <v>413096</v>
      </c>
      <c r="BB141" s="26">
        <v>413393</v>
      </c>
      <c r="BC141" s="26">
        <v>416047</v>
      </c>
      <c r="BD141" s="26" t="s">
        <v>2457</v>
      </c>
      <c r="BE141" s="26">
        <v>423911</v>
      </c>
      <c r="BF141" s="26"/>
      <c r="BG141" s="26" t="s">
        <v>2576</v>
      </c>
      <c r="BH141" s="26">
        <v>434330</v>
      </c>
      <c r="BI141" s="26">
        <v>444888</v>
      </c>
      <c r="BJ141" s="26" t="s">
        <v>2577</v>
      </c>
      <c r="BK141" s="26">
        <v>446464</v>
      </c>
      <c r="BL141" s="26" t="s">
        <v>2578</v>
      </c>
      <c r="BM141" s="26" t="s">
        <v>2579</v>
      </c>
      <c r="BN141" s="26">
        <v>452481</v>
      </c>
      <c r="BO141" s="26">
        <v>455988</v>
      </c>
      <c r="BP141" s="26" t="s">
        <v>2580</v>
      </c>
      <c r="BQ141" s="26" t="s">
        <v>2581</v>
      </c>
      <c r="BR141" s="26">
        <v>459107</v>
      </c>
      <c r="BS141" s="26" t="s">
        <v>2582</v>
      </c>
      <c r="BT141" s="26">
        <v>459429</v>
      </c>
      <c r="BU141" s="26">
        <v>465838</v>
      </c>
      <c r="BV141" s="26">
        <v>470289</v>
      </c>
      <c r="BW141" s="26" t="s">
        <v>2583</v>
      </c>
      <c r="BX141" s="26" t="s">
        <v>2584</v>
      </c>
      <c r="BY141" s="26">
        <v>471490</v>
      </c>
      <c r="BZ141" s="26">
        <v>472430</v>
      </c>
      <c r="CA141" s="26" t="s">
        <v>2585</v>
      </c>
      <c r="CB141" s="26" t="s">
        <v>2586</v>
      </c>
      <c r="CC141" s="26" t="s">
        <v>2587</v>
      </c>
      <c r="CD141" s="115" t="s">
        <v>32</v>
      </c>
    </row>
    <row r="142" spans="1:83" hidden="1">
      <c r="A142" s="26"/>
      <c r="B142" s="21"/>
      <c r="C142" s="21"/>
      <c r="D142" s="110" t="s">
        <v>2588</v>
      </c>
      <c r="E142" s="32" t="s">
        <v>2453</v>
      </c>
      <c r="F142" s="26" t="s">
        <v>2454</v>
      </c>
      <c r="G142" s="96" t="s">
        <v>2589</v>
      </c>
      <c r="H142" s="97"/>
      <c r="I142" s="97"/>
      <c r="J142" s="121" t="s">
        <v>3158</v>
      </c>
      <c r="K142" s="23">
        <v>1</v>
      </c>
      <c r="L142" s="26" t="s">
        <v>3156</v>
      </c>
      <c r="M142" s="26"/>
      <c r="N142" s="26" t="s">
        <v>2590</v>
      </c>
      <c r="O142" s="26"/>
      <c r="P142" s="26"/>
      <c r="Q142" s="26"/>
      <c r="R142" s="26"/>
      <c r="S142" s="35"/>
      <c r="T142" s="32"/>
      <c r="U142" s="32"/>
      <c r="V142" s="35"/>
      <c r="W142" s="32"/>
      <c r="X142" s="32"/>
      <c r="Y142" s="32"/>
      <c r="Z142" s="32"/>
      <c r="AA142" s="32">
        <v>529612</v>
      </c>
      <c r="AB142" s="32">
        <v>544673</v>
      </c>
      <c r="AC142" s="32"/>
      <c r="AD142" s="26" t="s">
        <v>2457</v>
      </c>
      <c r="AE142" s="26">
        <v>634297</v>
      </c>
      <c r="AF142" s="26">
        <v>644881</v>
      </c>
      <c r="AG142" s="26">
        <v>666249</v>
      </c>
      <c r="AH142" s="91">
        <v>680807</v>
      </c>
      <c r="AI142" s="91">
        <v>693674</v>
      </c>
      <c r="AJ142" s="91">
        <v>708135</v>
      </c>
      <c r="AK142" s="26">
        <v>719048</v>
      </c>
      <c r="AL142" s="26">
        <v>728258</v>
      </c>
      <c r="AM142" s="26">
        <v>747847</v>
      </c>
      <c r="AN142" s="26">
        <v>762678</v>
      </c>
      <c r="AO142" s="26" t="s">
        <v>2457</v>
      </c>
      <c r="AP142" s="26">
        <v>787741</v>
      </c>
      <c r="AQ142" s="26" t="s">
        <v>2457</v>
      </c>
      <c r="AR142" s="26"/>
      <c r="AS142" s="26">
        <v>24777</v>
      </c>
      <c r="AT142" s="26">
        <v>32898</v>
      </c>
      <c r="AU142" s="26">
        <v>45237</v>
      </c>
      <c r="AV142" s="26">
        <v>51584</v>
      </c>
      <c r="AW142" s="26">
        <v>60593</v>
      </c>
      <c r="AX142" s="26">
        <v>67142</v>
      </c>
      <c r="AY142" s="26" t="s">
        <v>2500</v>
      </c>
      <c r="AZ142" s="26">
        <v>26586</v>
      </c>
      <c r="BA142" s="26">
        <v>46743</v>
      </c>
      <c r="BB142" s="26">
        <v>59403</v>
      </c>
      <c r="BC142" s="26">
        <v>72084</v>
      </c>
      <c r="BD142" s="26" t="s">
        <v>2457</v>
      </c>
      <c r="BE142" s="26">
        <v>85856</v>
      </c>
      <c r="BF142" s="26"/>
      <c r="BG142" s="26" t="s">
        <v>2591</v>
      </c>
      <c r="BH142" s="26">
        <v>95173</v>
      </c>
      <c r="BI142" s="26">
        <v>110815</v>
      </c>
      <c r="BJ142" s="26" t="s">
        <v>2592</v>
      </c>
      <c r="BK142" s="26">
        <v>119056</v>
      </c>
      <c r="BL142" s="26" t="s">
        <v>2593</v>
      </c>
      <c r="BM142" s="26" t="s">
        <v>2594</v>
      </c>
      <c r="BN142" s="26">
        <v>133329</v>
      </c>
      <c r="BO142" s="26">
        <v>149107</v>
      </c>
      <c r="BP142" s="26" t="s">
        <v>2595</v>
      </c>
      <c r="BQ142" s="26" t="s">
        <v>2596</v>
      </c>
      <c r="BR142" s="26">
        <v>156860</v>
      </c>
      <c r="BS142" s="26" t="s">
        <v>2597</v>
      </c>
      <c r="BT142" s="26">
        <v>164658</v>
      </c>
      <c r="BU142" s="26">
        <v>171539</v>
      </c>
      <c r="BV142" s="26">
        <v>185100</v>
      </c>
      <c r="BW142" s="26" t="s">
        <v>2598</v>
      </c>
      <c r="BX142" s="26" t="s">
        <v>2599</v>
      </c>
      <c r="BY142" s="26">
        <v>190794</v>
      </c>
      <c r="BZ142" s="26">
        <v>204573</v>
      </c>
      <c r="CA142" s="26" t="s">
        <v>2600</v>
      </c>
      <c r="CB142" s="26" t="s">
        <v>2601</v>
      </c>
      <c r="CC142" s="26" t="s">
        <v>2602</v>
      </c>
      <c r="CD142" s="115" t="s">
        <v>32</v>
      </c>
    </row>
    <row r="143" spans="1:83" hidden="1">
      <c r="A143" s="26"/>
      <c r="B143" s="21"/>
      <c r="C143" s="21"/>
      <c r="D143" s="110" t="s">
        <v>2603</v>
      </c>
      <c r="E143" s="32" t="s">
        <v>2453</v>
      </c>
      <c r="F143" s="26" t="s">
        <v>2454</v>
      </c>
      <c r="G143" s="96" t="s">
        <v>2604</v>
      </c>
      <c r="H143" s="97"/>
      <c r="I143" s="97"/>
      <c r="J143" s="26" t="s">
        <v>2605</v>
      </c>
      <c r="K143" s="23">
        <v>1</v>
      </c>
      <c r="L143" s="26" t="s">
        <v>3165</v>
      </c>
      <c r="M143" s="26"/>
      <c r="N143" s="26" t="s">
        <v>2606</v>
      </c>
      <c r="O143" s="26"/>
      <c r="P143" s="26"/>
      <c r="Q143" s="26"/>
      <c r="R143" s="26"/>
      <c r="S143" s="35"/>
      <c r="T143" s="32"/>
      <c r="U143" s="32"/>
      <c r="V143" s="35"/>
      <c r="W143" s="32"/>
      <c r="X143" s="32"/>
      <c r="Y143" s="32"/>
      <c r="Z143" s="32"/>
      <c r="AA143" s="32"/>
      <c r="AB143" s="32"/>
      <c r="AC143" s="32"/>
      <c r="AD143" s="26"/>
      <c r="AE143" s="26">
        <v>101407</v>
      </c>
      <c r="AF143" s="26">
        <v>102521</v>
      </c>
      <c r="AG143" s="26">
        <v>104399</v>
      </c>
      <c r="AH143" s="91">
        <v>105419</v>
      </c>
      <c r="AI143" s="91">
        <v>105947</v>
      </c>
      <c r="AJ143" s="91">
        <v>107112</v>
      </c>
      <c r="AK143" s="26">
        <v>107502</v>
      </c>
      <c r="AL143" s="26">
        <v>107870</v>
      </c>
      <c r="AM143" s="26">
        <v>109980</v>
      </c>
      <c r="AN143" s="26">
        <v>110518</v>
      </c>
      <c r="AO143" s="26" t="s">
        <v>2457</v>
      </c>
      <c r="AP143" s="26">
        <v>114302</v>
      </c>
      <c r="AQ143" s="26" t="s">
        <v>2457</v>
      </c>
      <c r="AR143" s="26"/>
      <c r="AS143" s="26">
        <v>125095</v>
      </c>
      <c r="AT143" s="26">
        <v>127627</v>
      </c>
      <c r="AU143" s="26">
        <v>129713</v>
      </c>
      <c r="AV143" s="26">
        <v>132429</v>
      </c>
      <c r="AW143" s="26">
        <v>134279</v>
      </c>
      <c r="AX143" s="26">
        <v>137271</v>
      </c>
      <c r="AY143" s="26">
        <v>139929</v>
      </c>
      <c r="AZ143" s="26">
        <v>142849</v>
      </c>
      <c r="BA143" s="26">
        <v>145331</v>
      </c>
      <c r="BB143" s="26">
        <v>146317</v>
      </c>
      <c r="BC143" s="26">
        <v>149353</v>
      </c>
      <c r="BD143" s="26" t="s">
        <v>2457</v>
      </c>
      <c r="BE143" s="26">
        <v>160853</v>
      </c>
      <c r="BF143" s="26"/>
      <c r="BG143" s="26" t="s">
        <v>2607</v>
      </c>
      <c r="BH143" s="26">
        <v>165955</v>
      </c>
      <c r="BI143" s="26">
        <v>169247</v>
      </c>
      <c r="BJ143" s="26" t="s">
        <v>2608</v>
      </c>
      <c r="BK143" s="26">
        <v>172539</v>
      </c>
      <c r="BL143" s="26" t="s">
        <v>2609</v>
      </c>
      <c r="BM143" s="26" t="s">
        <v>2610</v>
      </c>
      <c r="BN143" s="26">
        <v>174629</v>
      </c>
      <c r="BO143" s="26">
        <v>175499</v>
      </c>
      <c r="BP143" s="26" t="s">
        <v>2611</v>
      </c>
      <c r="BQ143" s="26" t="s">
        <v>2612</v>
      </c>
      <c r="BR143" s="26">
        <v>177123</v>
      </c>
      <c r="BS143" s="26" t="s">
        <v>2613</v>
      </c>
      <c r="BT143" s="26">
        <v>177966</v>
      </c>
      <c r="BU143" s="26">
        <v>181289</v>
      </c>
      <c r="BV143" s="26" t="s">
        <v>2500</v>
      </c>
      <c r="BW143" s="26" t="s">
        <v>2614</v>
      </c>
      <c r="BX143" s="26" t="s">
        <v>2615</v>
      </c>
      <c r="BY143" s="26">
        <v>182349</v>
      </c>
      <c r="BZ143" s="26">
        <v>182727</v>
      </c>
      <c r="CA143" s="26" t="s">
        <v>2616</v>
      </c>
      <c r="CB143" s="26" t="s">
        <v>2617</v>
      </c>
      <c r="CC143" s="26"/>
      <c r="CD143" s="115" t="s">
        <v>32</v>
      </c>
    </row>
    <row r="144" spans="1:83" hidden="1">
      <c r="A144" s="26"/>
      <c r="B144" s="21"/>
      <c r="C144" s="21"/>
      <c r="D144" s="110" t="s">
        <v>2618</v>
      </c>
      <c r="E144" s="32" t="s">
        <v>2453</v>
      </c>
      <c r="F144" s="26" t="s">
        <v>2454</v>
      </c>
      <c r="G144" s="96" t="s">
        <v>2619</v>
      </c>
      <c r="H144" s="97"/>
      <c r="I144" s="97"/>
      <c r="J144" s="121" t="s">
        <v>3159</v>
      </c>
      <c r="K144" s="23">
        <v>1</v>
      </c>
      <c r="L144" s="26" t="s">
        <v>2620</v>
      </c>
      <c r="M144" s="26"/>
      <c r="N144" s="26">
        <v>290561</v>
      </c>
      <c r="O144" s="26"/>
      <c r="P144" s="26"/>
      <c r="Q144" s="26"/>
      <c r="R144" s="26"/>
      <c r="S144" s="35"/>
      <c r="T144" s="32"/>
      <c r="U144" s="32"/>
      <c r="V144" s="35"/>
      <c r="W144" s="32"/>
      <c r="X144" s="32"/>
      <c r="Y144" s="32"/>
      <c r="Z144" s="32"/>
      <c r="AA144" s="32"/>
      <c r="AB144" s="32"/>
      <c r="AC144" s="32"/>
      <c r="AD144" s="26"/>
      <c r="AE144" s="26"/>
      <c r="AF144" s="26"/>
      <c r="AG144" s="26"/>
      <c r="AH144" s="91"/>
      <c r="AI144" s="91"/>
      <c r="AJ144" s="91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 t="s">
        <v>2621</v>
      </c>
      <c r="BL144" s="26" t="s">
        <v>2622</v>
      </c>
      <c r="BM144" s="26"/>
      <c r="BN144" s="26" t="s">
        <v>2623</v>
      </c>
      <c r="BO144" s="26" t="s">
        <v>2624</v>
      </c>
      <c r="BP144" s="26" t="s">
        <v>2625</v>
      </c>
      <c r="BQ144" s="26" t="s">
        <v>2626</v>
      </c>
      <c r="BR144" s="26" t="s">
        <v>2627</v>
      </c>
      <c r="BS144" s="26" t="s">
        <v>2628</v>
      </c>
      <c r="BT144" s="26" t="s">
        <v>2629</v>
      </c>
      <c r="BU144" s="26" t="s">
        <v>2630</v>
      </c>
      <c r="BV144" s="26" t="s">
        <v>2631</v>
      </c>
      <c r="BW144" s="26" t="s">
        <v>2632</v>
      </c>
      <c r="BX144" s="26" t="s">
        <v>2633</v>
      </c>
      <c r="BY144" s="26" t="s">
        <v>2634</v>
      </c>
      <c r="BZ144" s="26" t="s">
        <v>2635</v>
      </c>
      <c r="CA144" s="26" t="s">
        <v>2636</v>
      </c>
      <c r="CB144" s="26" t="s">
        <v>2637</v>
      </c>
      <c r="CC144" s="26" t="s">
        <v>2638</v>
      </c>
      <c r="CD144" s="115" t="s">
        <v>32</v>
      </c>
    </row>
    <row r="145" spans="1:83" hidden="1">
      <c r="A145" s="26"/>
      <c r="B145" s="21"/>
      <c r="C145" s="21"/>
      <c r="D145" s="110"/>
      <c r="E145" s="32"/>
      <c r="F145" s="26"/>
      <c r="G145" s="96"/>
      <c r="H145" s="97"/>
      <c r="I145" s="97"/>
      <c r="J145" s="97"/>
      <c r="K145" s="97"/>
      <c r="L145" s="26"/>
      <c r="M145" s="26"/>
      <c r="N145" s="26"/>
      <c r="O145" s="26"/>
      <c r="P145" s="26"/>
      <c r="Q145" s="26"/>
      <c r="R145" s="26"/>
      <c r="S145" s="35"/>
      <c r="T145" s="32"/>
      <c r="U145" s="32"/>
      <c r="V145" s="35"/>
      <c r="W145" s="32"/>
      <c r="X145" s="32"/>
      <c r="Y145" s="32"/>
      <c r="Z145" s="32"/>
      <c r="AA145" s="32"/>
      <c r="AB145" s="32"/>
      <c r="AC145" s="32"/>
      <c r="AD145" s="26"/>
      <c r="AE145" s="26"/>
      <c r="AF145" s="26"/>
      <c r="AG145" s="26"/>
      <c r="AH145" s="91"/>
      <c r="AI145" s="91"/>
      <c r="AJ145" s="91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 t="s">
        <v>2639</v>
      </c>
      <c r="BL145" s="26" t="s">
        <v>2622</v>
      </c>
      <c r="BM145" s="26"/>
      <c r="BN145" s="26" t="s">
        <v>2640</v>
      </c>
      <c r="BO145" s="26" t="s">
        <v>2641</v>
      </c>
      <c r="BP145" s="26" t="s">
        <v>2625</v>
      </c>
      <c r="BQ145" s="26" t="s">
        <v>2626</v>
      </c>
      <c r="BR145" s="26" t="s">
        <v>2642</v>
      </c>
      <c r="BS145" s="26" t="s">
        <v>2628</v>
      </c>
      <c r="BT145" s="26" t="s">
        <v>2643</v>
      </c>
      <c r="BU145" s="26" t="s">
        <v>2644</v>
      </c>
      <c r="BV145" s="26" t="s">
        <v>2645</v>
      </c>
      <c r="BW145" s="26" t="s">
        <v>2632</v>
      </c>
      <c r="BX145" s="26" t="s">
        <v>2633</v>
      </c>
      <c r="BY145" s="26" t="s">
        <v>2646</v>
      </c>
      <c r="BZ145" s="26" t="s">
        <v>2646</v>
      </c>
      <c r="CA145" s="26" t="s">
        <v>2636</v>
      </c>
      <c r="CB145" s="26" t="s">
        <v>2637</v>
      </c>
      <c r="CC145" s="26" t="s">
        <v>2638</v>
      </c>
      <c r="CD145" s="115" t="s">
        <v>32</v>
      </c>
    </row>
    <row r="146" spans="1:83" hidden="1">
      <c r="A146" s="26"/>
      <c r="B146" s="21"/>
      <c r="C146" s="21"/>
      <c r="D146" s="110" t="s">
        <v>2647</v>
      </c>
      <c r="E146" s="32" t="s">
        <v>2453</v>
      </c>
      <c r="F146" s="26" t="s">
        <v>2454</v>
      </c>
      <c r="G146" s="96" t="s">
        <v>2648</v>
      </c>
      <c r="H146" s="97"/>
      <c r="I146" s="97"/>
      <c r="J146" s="121" t="s">
        <v>3158</v>
      </c>
      <c r="K146" s="23">
        <v>1</v>
      </c>
      <c r="L146" s="26" t="s">
        <v>3156</v>
      </c>
      <c r="M146" s="26"/>
      <c r="N146" s="26" t="s">
        <v>1005</v>
      </c>
      <c r="O146" s="26"/>
      <c r="P146" s="26"/>
      <c r="Q146" s="26"/>
      <c r="R146" s="26"/>
      <c r="S146" s="35"/>
      <c r="T146" s="32"/>
      <c r="U146" s="32"/>
      <c r="V146" s="35"/>
      <c r="W146" s="32"/>
      <c r="X146" s="32"/>
      <c r="Y146" s="32"/>
      <c r="Z146" s="32"/>
      <c r="AA146" s="32"/>
      <c r="AB146" s="32"/>
      <c r="AC146" s="32"/>
      <c r="AD146" s="26"/>
      <c r="AE146" s="26"/>
      <c r="AF146" s="26"/>
      <c r="AG146" s="26"/>
      <c r="AH146" s="91"/>
      <c r="AI146" s="91"/>
      <c r="AJ146" s="91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 t="s">
        <v>2649</v>
      </c>
      <c r="BW146" s="26"/>
      <c r="BX146" s="26"/>
      <c r="BY146" s="26">
        <v>433</v>
      </c>
      <c r="BZ146" s="26">
        <v>164194</v>
      </c>
      <c r="CA146" s="26" t="s">
        <v>2650</v>
      </c>
      <c r="CB146" s="26" t="s">
        <v>2651</v>
      </c>
      <c r="CC146" s="26"/>
      <c r="CD146" s="115" t="s">
        <v>32</v>
      </c>
      <c r="CE146" s="3" t="s">
        <v>2652</v>
      </c>
    </row>
    <row r="147" spans="1:83" hidden="1">
      <c r="A147" s="26"/>
      <c r="B147" s="21"/>
      <c r="C147" s="21"/>
      <c r="D147" s="110" t="s">
        <v>2653</v>
      </c>
      <c r="E147" s="32" t="s">
        <v>2654</v>
      </c>
      <c r="F147" s="26"/>
      <c r="G147" s="96"/>
      <c r="H147" s="97"/>
      <c r="I147" s="97"/>
      <c r="J147" s="121" t="s">
        <v>3158</v>
      </c>
      <c r="K147" s="23">
        <v>1</v>
      </c>
      <c r="L147" s="26" t="s">
        <v>3156</v>
      </c>
      <c r="M147" s="26"/>
      <c r="N147" s="26"/>
      <c r="O147" s="26"/>
      <c r="P147" s="26"/>
      <c r="Q147" s="26"/>
      <c r="R147" s="26"/>
      <c r="S147" s="35"/>
      <c r="T147" s="32"/>
      <c r="U147" s="32"/>
      <c r="V147" s="35"/>
      <c r="W147" s="32"/>
      <c r="X147" s="32"/>
      <c r="Y147" s="32"/>
      <c r="Z147" s="32"/>
      <c r="AA147" s="32"/>
      <c r="AB147" s="32"/>
      <c r="AC147" s="26" t="s">
        <v>2457</v>
      </c>
      <c r="AD147" s="26" t="s">
        <v>2655</v>
      </c>
      <c r="AE147" s="26" t="s">
        <v>2457</v>
      </c>
      <c r="AF147" s="26" t="s">
        <v>2457</v>
      </c>
      <c r="AG147" s="26" t="s">
        <v>2457</v>
      </c>
      <c r="AH147" s="91" t="s">
        <v>2457</v>
      </c>
      <c r="AI147" s="91" t="s">
        <v>2457</v>
      </c>
      <c r="AJ147" s="91" t="s">
        <v>2457</v>
      </c>
      <c r="AK147" s="26" t="s">
        <v>2457</v>
      </c>
      <c r="AL147" s="26" t="s">
        <v>2457</v>
      </c>
      <c r="AM147" s="26" t="s">
        <v>2457</v>
      </c>
      <c r="AN147" s="26" t="s">
        <v>2457</v>
      </c>
      <c r="AO147" s="26" t="s">
        <v>2457</v>
      </c>
      <c r="AP147" s="26" t="s">
        <v>2457</v>
      </c>
      <c r="AQ147" s="26" t="s">
        <v>2457</v>
      </c>
      <c r="AR147" s="26" t="s">
        <v>2457</v>
      </c>
      <c r="AS147" s="26" t="s">
        <v>2457</v>
      </c>
      <c r="AT147" s="26" t="s">
        <v>2457</v>
      </c>
      <c r="AU147" s="26" t="s">
        <v>2457</v>
      </c>
      <c r="AV147" s="26" t="s">
        <v>2457</v>
      </c>
      <c r="AW147" s="26" t="s">
        <v>2457</v>
      </c>
      <c r="AX147" s="26" t="s">
        <v>2457</v>
      </c>
      <c r="AY147" s="26" t="s">
        <v>2457</v>
      </c>
      <c r="AZ147" s="26" t="s">
        <v>2457</v>
      </c>
      <c r="BA147" s="26" t="s">
        <v>2457</v>
      </c>
      <c r="BB147" s="26" t="s">
        <v>2457</v>
      </c>
      <c r="BC147" s="26"/>
      <c r="BD147" s="26" t="s">
        <v>2457</v>
      </c>
      <c r="BE147" s="26" t="s">
        <v>2457</v>
      </c>
      <c r="BF147" s="26"/>
      <c r="BG147" s="26"/>
      <c r="BH147" s="26" t="s">
        <v>2457</v>
      </c>
      <c r="BI147" s="26" t="s">
        <v>2457</v>
      </c>
      <c r="BJ147" s="26"/>
      <c r="BK147" s="26" t="s">
        <v>2457</v>
      </c>
      <c r="BL147" s="26"/>
      <c r="BM147" s="26"/>
      <c r="BN147" s="26" t="s">
        <v>2457</v>
      </c>
      <c r="BO147" s="26" t="s">
        <v>2457</v>
      </c>
      <c r="BP147" s="26"/>
      <c r="BQ147" s="26"/>
      <c r="BR147" s="26" t="s">
        <v>2457</v>
      </c>
      <c r="BS147" s="26"/>
      <c r="BT147" s="26" t="s">
        <v>2457</v>
      </c>
      <c r="BU147" s="26" t="s">
        <v>2457</v>
      </c>
      <c r="BV147" s="26" t="s">
        <v>2457</v>
      </c>
      <c r="BW147" s="26" t="s">
        <v>2457</v>
      </c>
      <c r="BX147" s="26"/>
      <c r="BY147" s="26" t="s">
        <v>2457</v>
      </c>
      <c r="BZ147" s="26" t="s">
        <v>2457</v>
      </c>
      <c r="CA147" s="26"/>
      <c r="CB147" s="26"/>
      <c r="CC147" s="26"/>
      <c r="CD147" s="115" t="s">
        <v>2656</v>
      </c>
    </row>
    <row r="148" spans="1:83" hidden="1">
      <c r="A148" s="26"/>
      <c r="B148" s="21"/>
      <c r="C148" s="21"/>
      <c r="D148" s="110" t="s">
        <v>2657</v>
      </c>
      <c r="E148" s="32" t="s">
        <v>2658</v>
      </c>
      <c r="F148" s="26"/>
      <c r="G148" s="96"/>
      <c r="H148" s="97"/>
      <c r="I148" s="97"/>
      <c r="J148" s="97"/>
      <c r="K148" s="23"/>
      <c r="L148" s="26"/>
      <c r="M148" s="26"/>
      <c r="N148" s="26"/>
      <c r="O148" s="26"/>
      <c r="P148" s="26"/>
      <c r="Q148" s="26"/>
      <c r="R148" s="26"/>
      <c r="S148" s="35"/>
      <c r="T148" s="32"/>
      <c r="U148" s="32"/>
      <c r="V148" s="35"/>
      <c r="W148" s="32"/>
      <c r="X148" s="32"/>
      <c r="Y148" s="32"/>
      <c r="Z148" s="32"/>
      <c r="AA148" s="32"/>
      <c r="AB148" s="32"/>
      <c r="AC148" s="26"/>
      <c r="AD148" s="26" t="s">
        <v>2457</v>
      </c>
      <c r="AE148" s="26" t="s">
        <v>2457</v>
      </c>
      <c r="AF148" s="26" t="s">
        <v>2457</v>
      </c>
      <c r="AG148" s="26" t="s">
        <v>2457</v>
      </c>
      <c r="AH148" s="91" t="s">
        <v>2457</v>
      </c>
      <c r="AI148" s="26" t="s">
        <v>2457</v>
      </c>
      <c r="AJ148" s="26" t="s">
        <v>2457</v>
      </c>
      <c r="AK148" s="26" t="s">
        <v>2457</v>
      </c>
      <c r="AL148" s="26" t="s">
        <v>2457</v>
      </c>
      <c r="AM148" s="26" t="s">
        <v>2457</v>
      </c>
      <c r="AN148" s="26" t="s">
        <v>2457</v>
      </c>
      <c r="AO148" s="26" t="s">
        <v>2457</v>
      </c>
      <c r="AP148" s="26" t="s">
        <v>2457</v>
      </c>
      <c r="AQ148" s="26" t="s">
        <v>2457</v>
      </c>
      <c r="AR148" s="26" t="s">
        <v>2457</v>
      </c>
      <c r="AS148" s="26" t="s">
        <v>2457</v>
      </c>
      <c r="AT148" s="26" t="s">
        <v>2457</v>
      </c>
      <c r="AU148" s="26" t="s">
        <v>2457</v>
      </c>
      <c r="AV148" s="26" t="s">
        <v>2457</v>
      </c>
      <c r="AW148" s="26" t="s">
        <v>2457</v>
      </c>
      <c r="AX148" s="26" t="s">
        <v>2457</v>
      </c>
      <c r="AY148" s="26" t="s">
        <v>2457</v>
      </c>
      <c r="AZ148" s="26" t="s">
        <v>2457</v>
      </c>
      <c r="BA148" s="26" t="s">
        <v>2457</v>
      </c>
      <c r="BB148" s="26" t="s">
        <v>2457</v>
      </c>
      <c r="BC148" s="26" t="s">
        <v>2457</v>
      </c>
      <c r="BD148" s="26" t="s">
        <v>2457</v>
      </c>
      <c r="BE148" s="26" t="s">
        <v>2457</v>
      </c>
      <c r="BF148" s="26"/>
      <c r="BG148" s="26"/>
      <c r="BH148" s="26" t="s">
        <v>2457</v>
      </c>
      <c r="BI148" s="26" t="s">
        <v>2457</v>
      </c>
      <c r="BJ148" s="26"/>
      <c r="BK148" s="26" t="s">
        <v>2457</v>
      </c>
      <c r="BL148" s="26"/>
      <c r="BM148" s="26"/>
      <c r="BN148" s="26" t="s">
        <v>2457</v>
      </c>
      <c r="BO148" s="26" t="s">
        <v>2457</v>
      </c>
      <c r="BP148" s="26"/>
      <c r="BQ148" s="26"/>
      <c r="BR148" s="26" t="s">
        <v>2457</v>
      </c>
      <c r="BS148" s="26"/>
      <c r="BT148" s="26" t="s">
        <v>2457</v>
      </c>
      <c r="BU148" s="26" t="s">
        <v>2457</v>
      </c>
      <c r="BV148" s="26" t="s">
        <v>2457</v>
      </c>
      <c r="BW148" s="26" t="s">
        <v>2457</v>
      </c>
      <c r="BX148" s="26"/>
      <c r="BY148" s="26" t="s">
        <v>2457</v>
      </c>
      <c r="BZ148" s="26"/>
      <c r="CA148" s="26"/>
      <c r="CB148" s="26"/>
      <c r="CC148" s="26"/>
      <c r="CD148" s="115" t="s">
        <v>2656</v>
      </c>
      <c r="CE148" s="3" t="s">
        <v>2659</v>
      </c>
    </row>
    <row r="149" spans="1:83" hidden="1">
      <c r="A149" s="26">
        <v>258</v>
      </c>
      <c r="B149" s="21" t="s">
        <v>2363</v>
      </c>
      <c r="C149" s="21"/>
      <c r="D149" s="110" t="s">
        <v>2660</v>
      </c>
      <c r="E149" s="32" t="s">
        <v>2661</v>
      </c>
      <c r="F149" s="26" t="s">
        <v>2662</v>
      </c>
      <c r="G149" s="32" t="s">
        <v>2663</v>
      </c>
      <c r="H149" s="32" t="s">
        <v>2664</v>
      </c>
      <c r="I149" s="32"/>
      <c r="J149" s="121" t="s">
        <v>3158</v>
      </c>
      <c r="K149" s="23">
        <v>1</v>
      </c>
      <c r="L149" s="26" t="s">
        <v>199</v>
      </c>
      <c r="M149" s="26"/>
      <c r="N149" s="26" t="s">
        <v>2665</v>
      </c>
      <c r="O149" s="26" t="s">
        <v>2666</v>
      </c>
      <c r="P149" s="26"/>
      <c r="Q149" s="26"/>
      <c r="R149" s="26">
        <v>688</v>
      </c>
      <c r="S149" s="33">
        <v>814</v>
      </c>
      <c r="T149" s="32">
        <v>1004</v>
      </c>
      <c r="U149" s="32">
        <v>1703</v>
      </c>
      <c r="V149" s="35">
        <v>2283</v>
      </c>
      <c r="W149" s="32">
        <v>3658</v>
      </c>
      <c r="X149" s="32">
        <v>4817</v>
      </c>
      <c r="Y149" s="32">
        <v>6588</v>
      </c>
      <c r="Z149" s="32">
        <v>7590</v>
      </c>
      <c r="AA149" s="32">
        <v>8241</v>
      </c>
      <c r="AB149" s="32">
        <v>8974</v>
      </c>
      <c r="AC149" s="32">
        <v>9212</v>
      </c>
      <c r="AD149" s="32">
        <v>9728</v>
      </c>
      <c r="AE149" s="32">
        <v>9736</v>
      </c>
      <c r="AF149" s="32">
        <v>9959</v>
      </c>
      <c r="AG149" s="32">
        <v>10371</v>
      </c>
      <c r="AH149" s="32">
        <v>10544</v>
      </c>
      <c r="AI149" s="32">
        <v>10842</v>
      </c>
      <c r="AJ149" s="32">
        <v>11005</v>
      </c>
      <c r="AK149" s="32">
        <v>11162</v>
      </c>
      <c r="AL149" s="32">
        <v>11256</v>
      </c>
      <c r="AM149" s="32">
        <v>11443</v>
      </c>
      <c r="AN149" s="32">
        <v>11538</v>
      </c>
      <c r="AO149" s="32">
        <v>11649</v>
      </c>
      <c r="AP149" s="32">
        <v>11649</v>
      </c>
      <c r="AQ149" s="32">
        <v>12523</v>
      </c>
      <c r="AR149" s="32">
        <v>14238</v>
      </c>
      <c r="AS149" s="32">
        <v>14359</v>
      </c>
      <c r="AT149" s="32">
        <v>14765</v>
      </c>
      <c r="AU149" s="32">
        <v>14765</v>
      </c>
      <c r="AV149" s="32">
        <v>15047</v>
      </c>
      <c r="AW149" s="32">
        <v>15047</v>
      </c>
      <c r="AX149" s="32">
        <v>15047</v>
      </c>
      <c r="AY149" s="32">
        <v>15047</v>
      </c>
      <c r="AZ149" s="32">
        <v>15658</v>
      </c>
      <c r="BA149" s="32">
        <v>15658</v>
      </c>
      <c r="BB149" s="32">
        <v>15658</v>
      </c>
      <c r="BC149" s="32">
        <v>15658</v>
      </c>
      <c r="BD149" s="32">
        <v>15658</v>
      </c>
      <c r="BE149" s="32">
        <v>15658</v>
      </c>
      <c r="BF149" s="32" t="s">
        <v>2667</v>
      </c>
      <c r="BG149" s="32" t="s">
        <v>2668</v>
      </c>
      <c r="BH149" s="32">
        <v>15658</v>
      </c>
      <c r="BI149" s="32">
        <v>18119</v>
      </c>
      <c r="BJ149" s="32" t="s">
        <v>2669</v>
      </c>
      <c r="BK149" s="32">
        <v>18655</v>
      </c>
      <c r="BL149" s="32" t="s">
        <v>2670</v>
      </c>
      <c r="BM149" s="32" t="s">
        <v>2671</v>
      </c>
      <c r="BN149" s="32">
        <v>18931</v>
      </c>
      <c r="BO149" s="32">
        <v>20095</v>
      </c>
      <c r="BP149" s="32" t="s">
        <v>2672</v>
      </c>
      <c r="BQ149" s="32" t="s">
        <v>2673</v>
      </c>
      <c r="BR149" s="32">
        <v>21106</v>
      </c>
      <c r="BS149" s="32" t="s">
        <v>2674</v>
      </c>
      <c r="BT149" s="32">
        <v>21423</v>
      </c>
      <c r="BU149" s="32">
        <v>23280</v>
      </c>
      <c r="BV149" s="32">
        <v>24325</v>
      </c>
      <c r="BW149" s="32" t="s">
        <v>2675</v>
      </c>
      <c r="BX149" s="32" t="s">
        <v>2676</v>
      </c>
      <c r="BY149" s="32">
        <v>24814</v>
      </c>
      <c r="BZ149" s="32">
        <v>26649</v>
      </c>
      <c r="CA149" s="32" t="s">
        <v>2677</v>
      </c>
      <c r="CB149" s="32" t="s">
        <v>2678</v>
      </c>
      <c r="CC149" s="32" t="s">
        <v>2679</v>
      </c>
      <c r="CD149" s="115" t="s">
        <v>32</v>
      </c>
    </row>
    <row r="150" spans="1:83" s="57" customFormat="1" hidden="1">
      <c r="A150" s="23"/>
      <c r="B150" s="56"/>
      <c r="C150" s="56"/>
      <c r="D150" s="110" t="s">
        <v>2680</v>
      </c>
      <c r="E150" s="22" t="s">
        <v>2681</v>
      </c>
      <c r="F150" s="23" t="s">
        <v>2682</v>
      </c>
      <c r="G150" s="22" t="s">
        <v>2683</v>
      </c>
      <c r="H150" s="22"/>
      <c r="I150" s="22"/>
      <c r="J150" s="121" t="s">
        <v>3158</v>
      </c>
      <c r="K150" s="23">
        <v>1</v>
      </c>
      <c r="L150" s="26" t="s">
        <v>61</v>
      </c>
      <c r="M150" s="23"/>
      <c r="N150" s="23" t="s">
        <v>2684</v>
      </c>
      <c r="O150" s="23"/>
      <c r="P150" s="23"/>
      <c r="Q150" s="23"/>
      <c r="R150" s="23"/>
      <c r="S150" s="25"/>
      <c r="T150" s="22"/>
      <c r="U150" s="22"/>
      <c r="V150" s="25"/>
      <c r="W150" s="22"/>
      <c r="X150" s="22"/>
      <c r="Y150" s="22"/>
      <c r="Z150" s="22"/>
      <c r="AA150" s="22"/>
      <c r="AB150" s="22"/>
      <c r="AC150" s="22"/>
      <c r="AD150" s="22"/>
      <c r="AE150" s="22">
        <v>1298</v>
      </c>
      <c r="AF150" s="22">
        <v>3214</v>
      </c>
      <c r="AG150" s="22">
        <v>5618</v>
      </c>
      <c r="AH150" s="22">
        <v>7623</v>
      </c>
      <c r="AI150" s="22">
        <v>11710</v>
      </c>
      <c r="AJ150" s="22">
        <v>13273</v>
      </c>
      <c r="AK150" s="22">
        <v>15442</v>
      </c>
      <c r="AL150" s="22">
        <v>16272</v>
      </c>
      <c r="AM150" s="22">
        <v>18246</v>
      </c>
      <c r="AN150" s="22">
        <v>20431</v>
      </c>
      <c r="AO150" s="22">
        <v>23753</v>
      </c>
      <c r="AP150" s="22">
        <v>25373</v>
      </c>
      <c r="AQ150" s="22">
        <v>27019</v>
      </c>
      <c r="AR150" s="22">
        <v>28358</v>
      </c>
      <c r="AS150" s="22">
        <v>30059</v>
      </c>
      <c r="AT150" s="22">
        <v>32444</v>
      </c>
      <c r="AU150" s="22">
        <v>34581</v>
      </c>
      <c r="AV150" s="22">
        <v>36892</v>
      </c>
      <c r="AW150" s="22">
        <v>37948</v>
      </c>
      <c r="AX150" s="22">
        <v>39288</v>
      </c>
      <c r="AY150" s="22">
        <v>41437</v>
      </c>
      <c r="AZ150" s="22">
        <v>43550</v>
      </c>
      <c r="BA150" s="22">
        <v>45605</v>
      </c>
      <c r="BB150" s="22">
        <v>47140</v>
      </c>
      <c r="BC150" s="22">
        <v>48482</v>
      </c>
      <c r="BD150" s="22">
        <v>50760</v>
      </c>
      <c r="BE150" s="22">
        <v>52568</v>
      </c>
      <c r="BF150" s="22" t="s">
        <v>2685</v>
      </c>
      <c r="BG150" s="22" t="s">
        <v>2686</v>
      </c>
      <c r="BH150" s="22">
        <v>54152</v>
      </c>
      <c r="BI150" s="22">
        <v>55844</v>
      </c>
      <c r="BJ150" s="22" t="s">
        <v>2687</v>
      </c>
      <c r="BK150" s="22">
        <v>57982</v>
      </c>
      <c r="BL150" s="22" t="s">
        <v>2688</v>
      </c>
      <c r="BM150" s="22" t="s">
        <v>2689</v>
      </c>
      <c r="BN150" s="22">
        <v>60105</v>
      </c>
      <c r="BO150" s="22">
        <v>61535</v>
      </c>
      <c r="BP150" s="22" t="s">
        <v>2690</v>
      </c>
      <c r="BQ150" s="22" t="s">
        <v>2691</v>
      </c>
      <c r="BR150" s="22">
        <v>67456</v>
      </c>
      <c r="BS150" s="22" t="s">
        <v>951</v>
      </c>
      <c r="BT150" s="22">
        <v>71601</v>
      </c>
      <c r="BU150" s="22">
        <v>73231</v>
      </c>
      <c r="BV150" s="22">
        <v>76231</v>
      </c>
      <c r="BW150" s="22" t="s">
        <v>2692</v>
      </c>
      <c r="BX150" s="22" t="s">
        <v>2693</v>
      </c>
      <c r="BY150" s="22">
        <v>77897</v>
      </c>
      <c r="BZ150" s="22">
        <v>79721</v>
      </c>
      <c r="CA150" s="22" t="s">
        <v>2694</v>
      </c>
      <c r="CB150" s="22" t="s">
        <v>2695</v>
      </c>
      <c r="CC150" s="22" t="s">
        <v>2696</v>
      </c>
      <c r="CD150" s="114" t="s">
        <v>456</v>
      </c>
      <c r="CE150" s="57" t="s">
        <v>2697</v>
      </c>
    </row>
    <row r="151" spans="1:83" hidden="1">
      <c r="A151" s="98"/>
      <c r="B151" s="99"/>
      <c r="C151" s="99"/>
      <c r="D151" s="110" t="s">
        <v>2698</v>
      </c>
      <c r="E151" s="100" t="s">
        <v>2699</v>
      </c>
      <c r="F151" s="101" t="s">
        <v>2700</v>
      </c>
      <c r="G151" s="100" t="s">
        <v>2701</v>
      </c>
      <c r="H151" s="100"/>
      <c r="I151" s="100"/>
      <c r="J151" s="121" t="s">
        <v>3159</v>
      </c>
      <c r="K151" s="23">
        <v>1</v>
      </c>
      <c r="L151" s="23" t="s">
        <v>1101</v>
      </c>
      <c r="M151" s="102"/>
      <c r="N151" s="102">
        <v>13837</v>
      </c>
      <c r="O151" s="102"/>
      <c r="P151" s="102"/>
      <c r="Q151" s="102"/>
      <c r="R151" s="102"/>
      <c r="S151" s="103"/>
      <c r="T151" s="81"/>
      <c r="U151" s="81"/>
      <c r="V151" s="90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>
        <v>996</v>
      </c>
      <c r="AZ151" s="81">
        <v>1519</v>
      </c>
      <c r="BA151" s="81">
        <v>2583</v>
      </c>
      <c r="BB151" s="81">
        <v>3526</v>
      </c>
      <c r="BC151" s="81">
        <v>4924</v>
      </c>
      <c r="BD151" s="81">
        <v>5704</v>
      </c>
      <c r="BE151" s="81">
        <v>7366</v>
      </c>
      <c r="BF151" s="81" t="s">
        <v>2702</v>
      </c>
      <c r="BG151" s="81" t="s">
        <v>2703</v>
      </c>
      <c r="BH151" s="81">
        <v>8377</v>
      </c>
      <c r="BI151" s="81">
        <v>9577</v>
      </c>
      <c r="BJ151" s="81" t="s">
        <v>2704</v>
      </c>
      <c r="BK151" s="81">
        <v>10218</v>
      </c>
      <c r="BL151" s="81" t="s">
        <v>2705</v>
      </c>
      <c r="BM151" s="81" t="s">
        <v>2706</v>
      </c>
      <c r="BN151" s="81">
        <v>11393</v>
      </c>
      <c r="BO151" s="81">
        <v>11980</v>
      </c>
      <c r="BP151" s="81" t="s">
        <v>2707</v>
      </c>
      <c r="BQ151" s="81" t="s">
        <v>2708</v>
      </c>
      <c r="BR151" s="81">
        <v>12843</v>
      </c>
      <c r="BS151" s="81" t="s">
        <v>2709</v>
      </c>
      <c r="BT151" s="81">
        <v>14235</v>
      </c>
      <c r="BU151" s="81">
        <v>15814</v>
      </c>
      <c r="BV151" s="81">
        <v>16822</v>
      </c>
      <c r="BW151" s="81" t="s">
        <v>2710</v>
      </c>
      <c r="BX151" s="81" t="s">
        <v>2711</v>
      </c>
      <c r="BY151" s="81">
        <v>17733</v>
      </c>
      <c r="BZ151" s="81">
        <v>18118</v>
      </c>
      <c r="CA151" s="81" t="s">
        <v>2712</v>
      </c>
      <c r="CB151" s="81" t="s">
        <v>2713</v>
      </c>
      <c r="CC151" s="81" t="s">
        <v>2714</v>
      </c>
      <c r="CD151" s="119" t="s">
        <v>32</v>
      </c>
      <c r="CE151" s="3" t="s">
        <v>2715</v>
      </c>
    </row>
    <row r="152" spans="1:83" hidden="1">
      <c r="D152" s="110" t="s">
        <v>2716</v>
      </c>
      <c r="E152" s="32" t="s">
        <v>2717</v>
      </c>
      <c r="F152" s="26" t="s">
        <v>2718</v>
      </c>
      <c r="G152" s="32" t="s">
        <v>2719</v>
      </c>
      <c r="H152" s="32"/>
      <c r="I152" s="32"/>
      <c r="J152" s="121" t="s">
        <v>3158</v>
      </c>
      <c r="K152" s="23">
        <v>1</v>
      </c>
      <c r="L152" s="26" t="s">
        <v>3156</v>
      </c>
      <c r="M152" s="26"/>
      <c r="N152" s="26" t="s">
        <v>2720</v>
      </c>
      <c r="O152" s="26"/>
      <c r="P152" s="26"/>
      <c r="Q152" s="26"/>
      <c r="R152" s="26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>
        <v>230955</v>
      </c>
      <c r="BS152" s="32"/>
      <c r="BT152" s="32">
        <v>241268</v>
      </c>
      <c r="BU152" s="32">
        <v>247709</v>
      </c>
      <c r="BV152" s="32">
        <v>251130</v>
      </c>
      <c r="BW152" s="32" t="s">
        <v>2721</v>
      </c>
      <c r="BX152" s="32" t="s">
        <v>2722</v>
      </c>
      <c r="BY152" s="32">
        <v>277276</v>
      </c>
      <c r="BZ152" s="32">
        <v>286430</v>
      </c>
      <c r="CA152" s="32" t="s">
        <v>2723</v>
      </c>
      <c r="CB152" s="32" t="s">
        <v>2724</v>
      </c>
      <c r="CC152" s="32" t="s">
        <v>2725</v>
      </c>
      <c r="CD152" s="115" t="s">
        <v>95</v>
      </c>
      <c r="CE152" s="3" t="s">
        <v>2726</v>
      </c>
    </row>
    <row r="153" spans="1:83" hidden="1">
      <c r="B153" s="104"/>
      <c r="C153" s="104"/>
      <c r="D153" s="110" t="s">
        <v>2727</v>
      </c>
      <c r="E153" s="32" t="s">
        <v>2728</v>
      </c>
      <c r="F153" s="26" t="s">
        <v>2729</v>
      </c>
      <c r="G153" s="32" t="s">
        <v>2730</v>
      </c>
      <c r="H153" s="32"/>
      <c r="I153" s="32"/>
      <c r="J153" s="121" t="s">
        <v>3158</v>
      </c>
      <c r="K153" s="23">
        <v>1</v>
      </c>
      <c r="L153" s="26" t="s">
        <v>61</v>
      </c>
      <c r="M153" s="26"/>
      <c r="N153" s="26" t="s">
        <v>2731</v>
      </c>
      <c r="O153" s="26"/>
      <c r="P153" s="26"/>
      <c r="Q153" s="26"/>
      <c r="R153" s="26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>
        <v>48098</v>
      </c>
      <c r="BC153" s="32">
        <v>51428</v>
      </c>
      <c r="BD153" s="32">
        <v>52576</v>
      </c>
      <c r="BE153" s="32">
        <v>53865</v>
      </c>
      <c r="BF153" s="32" t="s">
        <v>2732</v>
      </c>
      <c r="BG153" s="32" t="s">
        <v>2733</v>
      </c>
      <c r="BH153" s="32">
        <v>54999</v>
      </c>
      <c r="BI153" s="32">
        <v>56541</v>
      </c>
      <c r="BJ153" s="32" t="s">
        <v>2734</v>
      </c>
      <c r="BK153" s="32">
        <v>57958</v>
      </c>
      <c r="BL153" s="32" t="s">
        <v>2735</v>
      </c>
      <c r="BM153" s="32" t="s">
        <v>2736</v>
      </c>
      <c r="BN153" s="32">
        <v>734</v>
      </c>
      <c r="BO153" s="32">
        <v>2580</v>
      </c>
      <c r="BP153" s="32" t="s">
        <v>2737</v>
      </c>
      <c r="BQ153" s="32" t="s">
        <v>2738</v>
      </c>
      <c r="BR153" s="32">
        <v>4154</v>
      </c>
      <c r="BS153" s="32" t="s">
        <v>2739</v>
      </c>
      <c r="BT153" s="32">
        <v>6260</v>
      </c>
      <c r="BU153" s="32">
        <v>9081</v>
      </c>
      <c r="BV153" s="32">
        <v>11581</v>
      </c>
      <c r="BW153" s="32" t="s">
        <v>2740</v>
      </c>
      <c r="BX153" s="32" t="s">
        <v>2741</v>
      </c>
      <c r="BY153" s="32">
        <v>62114</v>
      </c>
      <c r="BZ153" s="32">
        <v>63941</v>
      </c>
      <c r="CA153" s="32" t="s">
        <v>2742</v>
      </c>
      <c r="CB153" s="32" t="s">
        <v>2743</v>
      </c>
      <c r="CC153" s="32" t="s">
        <v>2744</v>
      </c>
      <c r="CD153" s="115" t="s">
        <v>95</v>
      </c>
      <c r="CE153" s="3" t="s">
        <v>2745</v>
      </c>
    </row>
    <row r="154" spans="1:83" hidden="1">
      <c r="B154" s="105"/>
      <c r="C154" s="105"/>
      <c r="D154" s="110" t="s">
        <v>2746</v>
      </c>
      <c r="E154" s="32" t="s">
        <v>2747</v>
      </c>
      <c r="F154" s="26" t="s">
        <v>2748</v>
      </c>
      <c r="G154" s="32" t="s">
        <v>2749</v>
      </c>
      <c r="H154" s="32"/>
      <c r="I154" s="32"/>
      <c r="J154" s="121" t="s">
        <v>3158</v>
      </c>
      <c r="K154" s="23">
        <v>1</v>
      </c>
      <c r="L154" s="26" t="s">
        <v>3156</v>
      </c>
      <c r="M154" s="26"/>
      <c r="N154" s="26" t="s">
        <v>2750</v>
      </c>
      <c r="O154" s="26"/>
      <c r="P154" s="26"/>
      <c r="Q154" s="26"/>
      <c r="R154" s="26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>
        <v>0</v>
      </c>
      <c r="AH154" s="32">
        <v>4521</v>
      </c>
      <c r="AI154" s="32">
        <v>10151</v>
      </c>
      <c r="AJ154" s="32">
        <v>17863</v>
      </c>
      <c r="AK154" s="32">
        <v>24924</v>
      </c>
      <c r="AL154" s="32">
        <v>33863</v>
      </c>
      <c r="AM154" s="32">
        <v>41974</v>
      </c>
      <c r="AN154" s="32">
        <v>49463</v>
      </c>
      <c r="AO154" s="32">
        <v>56550</v>
      </c>
      <c r="AP154" s="32">
        <v>63442</v>
      </c>
      <c r="AQ154" s="32">
        <v>69325</v>
      </c>
      <c r="AR154" s="32">
        <v>74495</v>
      </c>
      <c r="AS154" s="32">
        <v>79093</v>
      </c>
      <c r="AT154" s="32">
        <v>85354</v>
      </c>
      <c r="AU154" s="32">
        <v>90248</v>
      </c>
      <c r="AV154" s="32">
        <v>95669</v>
      </c>
      <c r="AW154" s="32">
        <v>103947</v>
      </c>
      <c r="AX154" s="32">
        <v>120626</v>
      </c>
      <c r="AY154" s="32">
        <v>132500</v>
      </c>
      <c r="AZ154" s="32">
        <v>143344</v>
      </c>
      <c r="BA154" s="32">
        <v>156258</v>
      </c>
      <c r="BB154" s="32">
        <v>166258</v>
      </c>
      <c r="BC154" s="32">
        <v>173381</v>
      </c>
      <c r="BD154" s="32">
        <v>179119</v>
      </c>
      <c r="BE154" s="32">
        <v>185158</v>
      </c>
      <c r="BF154" s="32" t="s">
        <v>2751</v>
      </c>
      <c r="BG154" s="32" t="s">
        <v>2752</v>
      </c>
      <c r="BH154" s="32">
        <v>190817</v>
      </c>
      <c r="BI154" s="32">
        <v>197175</v>
      </c>
      <c r="BJ154" s="32" t="s">
        <v>2753</v>
      </c>
      <c r="BK154" s="32">
        <v>204419</v>
      </c>
      <c r="BL154" s="32" t="s">
        <v>2754</v>
      </c>
      <c r="BM154" s="32" t="s">
        <v>2755</v>
      </c>
      <c r="BN154" s="32">
        <v>214647</v>
      </c>
      <c r="BO154" s="32">
        <v>228003</v>
      </c>
      <c r="BP154" s="32" t="s">
        <v>2756</v>
      </c>
      <c r="BQ154" s="32" t="s">
        <v>2757</v>
      </c>
      <c r="BR154" s="32">
        <v>235797</v>
      </c>
      <c r="BS154" s="32" t="s">
        <v>2758</v>
      </c>
      <c r="BT154" s="32">
        <v>243838</v>
      </c>
      <c r="BU154" s="32">
        <v>255622</v>
      </c>
      <c r="BV154" s="32">
        <v>264754</v>
      </c>
      <c r="BW154" s="32" t="s">
        <v>2759</v>
      </c>
      <c r="BX154" s="32" t="s">
        <v>2760</v>
      </c>
      <c r="BY154" s="32">
        <v>277150</v>
      </c>
      <c r="BZ154" s="32">
        <v>286146</v>
      </c>
      <c r="CA154" s="32" t="s">
        <v>2761</v>
      </c>
      <c r="CB154" s="32" t="s">
        <v>2762</v>
      </c>
      <c r="CC154" s="32" t="s">
        <v>2763</v>
      </c>
      <c r="CD154" s="115" t="s">
        <v>95</v>
      </c>
      <c r="CE154" s="3" t="s">
        <v>2764</v>
      </c>
    </row>
    <row r="155" spans="1:83">
      <c r="B155" s="105"/>
      <c r="C155" s="105"/>
      <c r="D155" s="110" t="s">
        <v>2765</v>
      </c>
      <c r="E155" s="32" t="s">
        <v>2747</v>
      </c>
      <c r="F155" s="26" t="s">
        <v>2748</v>
      </c>
      <c r="G155" s="32" t="s">
        <v>2749</v>
      </c>
      <c r="H155" s="32"/>
      <c r="I155" s="32"/>
      <c r="J155" s="121" t="s">
        <v>3159</v>
      </c>
      <c r="K155" s="23">
        <v>1</v>
      </c>
      <c r="L155" s="26" t="s">
        <v>38</v>
      </c>
      <c r="M155" s="26"/>
      <c r="N155" s="43" t="s">
        <v>2766</v>
      </c>
      <c r="O155" s="26"/>
      <c r="P155" s="26"/>
      <c r="Q155" s="26"/>
      <c r="R155" s="26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>
        <v>3205</v>
      </c>
      <c r="AY155" s="32">
        <v>5992</v>
      </c>
      <c r="AZ155" s="32">
        <v>7810</v>
      </c>
      <c r="BA155" s="32">
        <v>11054</v>
      </c>
      <c r="BB155" s="32">
        <v>13554</v>
      </c>
      <c r="BC155" s="32">
        <v>19418</v>
      </c>
      <c r="BD155" s="32">
        <v>22708</v>
      </c>
      <c r="BE155" s="32">
        <v>25212</v>
      </c>
      <c r="BF155" s="32" t="s">
        <v>2767</v>
      </c>
      <c r="BG155" s="32" t="s">
        <v>2768</v>
      </c>
      <c r="BH155" s="32">
        <v>26722</v>
      </c>
      <c r="BI155" s="32">
        <v>31462</v>
      </c>
      <c r="BJ155" s="32" t="s">
        <v>2769</v>
      </c>
      <c r="BK155" s="32">
        <v>33373</v>
      </c>
      <c r="BL155" s="32" t="s">
        <v>2770</v>
      </c>
      <c r="BM155" s="32" t="s">
        <v>2771</v>
      </c>
      <c r="BN155" s="32">
        <v>37130</v>
      </c>
      <c r="BO155" s="32">
        <v>41863</v>
      </c>
      <c r="BP155" s="32" t="s">
        <v>2772</v>
      </c>
      <c r="BQ155" s="32" t="s">
        <v>2773</v>
      </c>
      <c r="BR155" s="32">
        <v>44573</v>
      </c>
      <c r="BS155" s="32" t="s">
        <v>2774</v>
      </c>
      <c r="BT155" s="32">
        <v>51873</v>
      </c>
      <c r="BU155" s="32">
        <v>56331</v>
      </c>
      <c r="BV155" s="32">
        <v>60186</v>
      </c>
      <c r="BW155" s="32" t="s">
        <v>2775</v>
      </c>
      <c r="BX155" s="32" t="s">
        <v>2776</v>
      </c>
      <c r="BY155" s="32">
        <v>62176</v>
      </c>
      <c r="BZ155" s="32">
        <v>63351</v>
      </c>
      <c r="CA155" s="32" t="s">
        <v>2777</v>
      </c>
      <c r="CB155" s="32" t="s">
        <v>2778</v>
      </c>
      <c r="CC155" s="32" t="s">
        <v>2779</v>
      </c>
      <c r="CD155" s="115" t="s">
        <v>95</v>
      </c>
      <c r="CE155" s="3" t="s">
        <v>2780</v>
      </c>
    </row>
    <row r="156" spans="1:83" hidden="1">
      <c r="D156" s="110" t="s">
        <v>2781</v>
      </c>
      <c r="E156" s="32" t="s">
        <v>2782</v>
      </c>
      <c r="F156" s="26" t="s">
        <v>2783</v>
      </c>
      <c r="G156" s="32" t="s">
        <v>2784</v>
      </c>
      <c r="H156" s="32"/>
      <c r="I156" s="32"/>
      <c r="J156" s="121" t="s">
        <v>3158</v>
      </c>
      <c r="K156" s="23">
        <v>1</v>
      </c>
      <c r="L156" s="26" t="s">
        <v>61</v>
      </c>
      <c r="M156" s="26"/>
      <c r="N156" s="26" t="s">
        <v>2785</v>
      </c>
      <c r="O156" s="26"/>
      <c r="P156" s="26"/>
      <c r="Q156" s="26"/>
      <c r="R156" s="26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>
        <v>0</v>
      </c>
      <c r="AI156" s="32">
        <v>3933</v>
      </c>
      <c r="AJ156" s="32">
        <v>6707</v>
      </c>
      <c r="AK156" s="32">
        <v>9701</v>
      </c>
      <c r="AL156" s="32">
        <v>13690</v>
      </c>
      <c r="AM156" s="32">
        <v>17597</v>
      </c>
      <c r="AN156" s="32">
        <v>21940</v>
      </c>
      <c r="AO156" s="32">
        <v>25385</v>
      </c>
      <c r="AP156" s="32">
        <v>31879</v>
      </c>
      <c r="AQ156" s="32">
        <v>34989</v>
      </c>
      <c r="AR156" s="32">
        <v>38863</v>
      </c>
      <c r="AS156" s="32">
        <v>41818</v>
      </c>
      <c r="AT156" s="32">
        <v>45668</v>
      </c>
      <c r="AU156" s="32">
        <v>49785</v>
      </c>
      <c r="AV156" s="32">
        <v>52196</v>
      </c>
      <c r="AW156" s="32">
        <v>55116</v>
      </c>
      <c r="AX156" s="32">
        <v>58590</v>
      </c>
      <c r="AY156" s="32">
        <v>62037</v>
      </c>
      <c r="AZ156" s="32">
        <v>66091</v>
      </c>
      <c r="BA156" s="32">
        <v>70550</v>
      </c>
      <c r="BB156" s="32">
        <v>76976</v>
      </c>
      <c r="BC156" s="32">
        <v>80107</v>
      </c>
      <c r="BD156" s="32">
        <v>84551</v>
      </c>
      <c r="BE156" s="32">
        <v>89130</v>
      </c>
      <c r="BF156" s="32" t="s">
        <v>2786</v>
      </c>
      <c r="BG156" s="32" t="s">
        <v>2787</v>
      </c>
      <c r="BH156" s="32">
        <v>92601</v>
      </c>
      <c r="BI156" s="32">
        <v>99201</v>
      </c>
      <c r="BJ156" s="32" t="s">
        <v>2788</v>
      </c>
      <c r="BK156" s="32">
        <v>102073</v>
      </c>
      <c r="BL156" s="32" t="s">
        <v>2789</v>
      </c>
      <c r="BM156" s="32" t="s">
        <v>2790</v>
      </c>
      <c r="BN156" s="32">
        <v>106357</v>
      </c>
      <c r="BO156" s="32">
        <v>111108</v>
      </c>
      <c r="BP156" s="32" t="s">
        <v>2791</v>
      </c>
      <c r="BQ156" s="32" t="s">
        <v>2792</v>
      </c>
      <c r="BR156" s="32">
        <v>117092</v>
      </c>
      <c r="BS156" s="32" t="s">
        <v>2793</v>
      </c>
      <c r="BT156" s="32">
        <v>122274</v>
      </c>
      <c r="BU156" s="32">
        <v>130188</v>
      </c>
      <c r="BV156" s="32">
        <v>135179</v>
      </c>
      <c r="BW156" s="32" t="s">
        <v>2794</v>
      </c>
      <c r="BX156" s="32" t="s">
        <v>2795</v>
      </c>
      <c r="BY156" s="32">
        <v>138936</v>
      </c>
      <c r="BZ156" s="32">
        <v>144326</v>
      </c>
      <c r="CA156" s="32" t="s">
        <v>2796</v>
      </c>
      <c r="CB156" s="32" t="s">
        <v>2797</v>
      </c>
      <c r="CC156" s="32" t="s">
        <v>2798</v>
      </c>
      <c r="CD156" s="115" t="s">
        <v>53</v>
      </c>
      <c r="CE156" s="3" t="s">
        <v>2799</v>
      </c>
    </row>
    <row r="157" spans="1:83" hidden="1">
      <c r="D157" s="110" t="s">
        <v>2800</v>
      </c>
      <c r="E157" s="32" t="s">
        <v>2801</v>
      </c>
      <c r="F157" s="26" t="s">
        <v>2802</v>
      </c>
      <c r="G157" s="96" t="s">
        <v>2803</v>
      </c>
      <c r="H157" s="32"/>
      <c r="I157" s="32"/>
      <c r="J157" s="121" t="s">
        <v>3158</v>
      </c>
      <c r="K157" s="23">
        <v>1</v>
      </c>
      <c r="L157" s="26" t="s">
        <v>3156</v>
      </c>
      <c r="M157" s="26"/>
      <c r="N157" s="26" t="s">
        <v>2804</v>
      </c>
      <c r="O157" s="26"/>
      <c r="P157" s="26"/>
      <c r="Q157" s="26"/>
      <c r="R157" s="26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>
        <v>0</v>
      </c>
      <c r="AI157" s="32">
        <v>245</v>
      </c>
      <c r="AJ157" s="32">
        <v>1250</v>
      </c>
      <c r="AK157" s="32">
        <v>2191</v>
      </c>
      <c r="AL157" s="32">
        <v>3488</v>
      </c>
      <c r="AM157" s="32">
        <v>5050</v>
      </c>
      <c r="AN157" s="32">
        <v>6201</v>
      </c>
      <c r="AO157" s="32">
        <v>7929</v>
      </c>
      <c r="AP157" s="32">
        <v>9543</v>
      </c>
      <c r="AQ157" s="32">
        <v>10710</v>
      </c>
      <c r="AR157" s="32">
        <v>11890</v>
      </c>
      <c r="AS157" s="32">
        <v>13384</v>
      </c>
      <c r="AT157" s="32">
        <v>14887</v>
      </c>
      <c r="AU157" s="32">
        <v>15898</v>
      </c>
      <c r="AV157" s="32">
        <v>17535</v>
      </c>
      <c r="AW157" s="32">
        <v>19186</v>
      </c>
      <c r="AX157" s="32">
        <v>20980</v>
      </c>
      <c r="AY157" s="32">
        <v>22977</v>
      </c>
      <c r="AZ157" s="32">
        <v>24015</v>
      </c>
      <c r="BA157" s="32">
        <v>25336</v>
      </c>
      <c r="BB157" s="32">
        <v>26779</v>
      </c>
      <c r="BC157" s="32">
        <v>27975</v>
      </c>
      <c r="BD157" s="32">
        <v>28843</v>
      </c>
      <c r="BE157" s="32">
        <v>29710</v>
      </c>
      <c r="BF157" s="32" t="s">
        <v>2805</v>
      </c>
      <c r="BG157" s="32" t="s">
        <v>2806</v>
      </c>
      <c r="BH157" s="32">
        <v>31052</v>
      </c>
      <c r="BI157" s="32">
        <v>31855</v>
      </c>
      <c r="BJ157" s="32" t="s">
        <v>2807</v>
      </c>
      <c r="BK157" s="32">
        <v>32995</v>
      </c>
      <c r="BL157" s="32" t="s">
        <v>2808</v>
      </c>
      <c r="BM157" s="32" t="s">
        <v>2809</v>
      </c>
      <c r="BN157" s="32">
        <v>33732</v>
      </c>
      <c r="BO157" s="32">
        <v>34802</v>
      </c>
      <c r="BP157" s="32" t="s">
        <v>2810</v>
      </c>
      <c r="BQ157" s="32" t="s">
        <v>2811</v>
      </c>
      <c r="BR157" s="32">
        <v>35268</v>
      </c>
      <c r="BS157" s="32" t="s">
        <v>2812</v>
      </c>
      <c r="BT157" s="32">
        <v>35831</v>
      </c>
      <c r="BU157" s="32">
        <v>36434</v>
      </c>
      <c r="BV157" s="32">
        <v>37280</v>
      </c>
      <c r="BW157" s="32" t="s">
        <v>2813</v>
      </c>
      <c r="BX157" s="32" t="s">
        <v>2814</v>
      </c>
      <c r="BY157" s="32">
        <v>38241</v>
      </c>
      <c r="BZ157" s="32">
        <v>38838</v>
      </c>
      <c r="CA157" s="32" t="s">
        <v>2815</v>
      </c>
      <c r="CB157" s="32" t="s">
        <v>2816</v>
      </c>
      <c r="CC157" s="32" t="s">
        <v>2817</v>
      </c>
      <c r="CD157" s="115" t="s">
        <v>456</v>
      </c>
      <c r="CE157" s="3" t="s">
        <v>2818</v>
      </c>
    </row>
    <row r="158" spans="1:83" hidden="1">
      <c r="D158" s="110" t="s">
        <v>2819</v>
      </c>
      <c r="E158" s="32" t="s">
        <v>2801</v>
      </c>
      <c r="F158" s="26" t="s">
        <v>2802</v>
      </c>
      <c r="G158" s="96" t="s">
        <v>2803</v>
      </c>
      <c r="H158" s="32"/>
      <c r="I158" s="32"/>
      <c r="J158" s="121" t="s">
        <v>3158</v>
      </c>
      <c r="K158" s="23">
        <v>1</v>
      </c>
      <c r="L158" s="26" t="s">
        <v>3156</v>
      </c>
      <c r="M158" s="26"/>
      <c r="N158" s="26" t="s">
        <v>2820</v>
      </c>
      <c r="O158" s="26"/>
      <c r="P158" s="26"/>
      <c r="Q158" s="26"/>
      <c r="R158" s="26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>
        <v>0</v>
      </c>
      <c r="AI158" s="32">
        <v>3268</v>
      </c>
      <c r="AJ158" s="32">
        <v>7695</v>
      </c>
      <c r="AK158" s="32">
        <v>12065</v>
      </c>
      <c r="AL158" s="32">
        <v>16623</v>
      </c>
      <c r="AM158" s="32">
        <v>19853</v>
      </c>
      <c r="AN158" s="32">
        <v>22634</v>
      </c>
      <c r="AO158" s="32">
        <v>26355</v>
      </c>
      <c r="AP158" s="32">
        <v>27359</v>
      </c>
      <c r="AQ158" s="32">
        <v>28216</v>
      </c>
      <c r="AR158" s="32">
        <v>29015</v>
      </c>
      <c r="AS158" s="32">
        <v>30475</v>
      </c>
      <c r="AT158" s="32">
        <v>32349</v>
      </c>
      <c r="AU158" s="32">
        <v>33964</v>
      </c>
      <c r="AV158" s="32">
        <v>38244</v>
      </c>
      <c r="AW158" s="32">
        <v>40685</v>
      </c>
      <c r="AX158" s="32">
        <v>44843</v>
      </c>
      <c r="AY158" s="32">
        <v>50485</v>
      </c>
      <c r="AZ158" s="32">
        <v>53186</v>
      </c>
      <c r="BA158" s="32">
        <v>56748</v>
      </c>
      <c r="BB158" s="32">
        <v>59320</v>
      </c>
      <c r="BC158" s="32">
        <v>60580</v>
      </c>
      <c r="BD158" s="32">
        <v>60870</v>
      </c>
      <c r="BE158" s="32">
        <v>61091</v>
      </c>
      <c r="BF158" s="32" t="s">
        <v>2821</v>
      </c>
      <c r="BG158" s="32" t="s">
        <v>2822</v>
      </c>
      <c r="BH158" s="32">
        <v>61826</v>
      </c>
      <c r="BI158" s="32">
        <v>67262</v>
      </c>
      <c r="BJ158" s="32" t="s">
        <v>2823</v>
      </c>
      <c r="BK158" s="32">
        <v>75597</v>
      </c>
      <c r="BL158" s="32" t="s">
        <v>2824</v>
      </c>
      <c r="BM158" s="32" t="s">
        <v>2825</v>
      </c>
      <c r="BN158" s="32">
        <v>75966</v>
      </c>
      <c r="BO158" s="32">
        <v>76219</v>
      </c>
      <c r="BP158" s="32" t="s">
        <v>2826</v>
      </c>
      <c r="BQ158" s="32" t="s">
        <v>2827</v>
      </c>
      <c r="BR158" s="32">
        <v>78072</v>
      </c>
      <c r="BS158" s="32" t="s">
        <v>2828</v>
      </c>
      <c r="BT158" s="32">
        <v>78581</v>
      </c>
      <c r="BU158" s="32">
        <v>78820</v>
      </c>
      <c r="BV158" s="32">
        <v>89316</v>
      </c>
      <c r="BW158" s="32" t="s">
        <v>2829</v>
      </c>
      <c r="BX158" s="32" t="s">
        <v>2830</v>
      </c>
      <c r="BY158" s="32">
        <v>97922</v>
      </c>
      <c r="BZ158" s="32">
        <v>98584</v>
      </c>
      <c r="CA158" s="32" t="s">
        <v>2831</v>
      </c>
      <c r="CB158" s="32" t="s">
        <v>2832</v>
      </c>
      <c r="CC158" s="32" t="s">
        <v>2833</v>
      </c>
      <c r="CD158" s="115" t="s">
        <v>456</v>
      </c>
      <c r="CE158" s="3" t="s">
        <v>2818</v>
      </c>
    </row>
    <row r="159" spans="1:83" hidden="1">
      <c r="D159" s="110" t="s">
        <v>2834</v>
      </c>
      <c r="E159" s="32" t="s">
        <v>2801</v>
      </c>
      <c r="F159" s="26" t="s">
        <v>2802</v>
      </c>
      <c r="G159" s="96" t="s">
        <v>2803</v>
      </c>
      <c r="H159" s="32"/>
      <c r="I159" s="32"/>
      <c r="J159" s="121" t="s">
        <v>3158</v>
      </c>
      <c r="K159" s="23">
        <v>1</v>
      </c>
      <c r="L159" s="26" t="s">
        <v>3156</v>
      </c>
      <c r="M159" s="26"/>
      <c r="N159" s="26" t="s">
        <v>2835</v>
      </c>
      <c r="O159" s="26"/>
      <c r="P159" s="26"/>
      <c r="Q159" s="26"/>
      <c r="R159" s="26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>
        <v>0</v>
      </c>
      <c r="AI159" s="32">
        <v>197</v>
      </c>
      <c r="AJ159" s="32">
        <v>694</v>
      </c>
      <c r="AK159" s="32">
        <v>1343</v>
      </c>
      <c r="AL159" s="32">
        <v>2170</v>
      </c>
      <c r="AM159" s="32">
        <v>2569</v>
      </c>
      <c r="AN159" s="32">
        <v>3040</v>
      </c>
      <c r="AO159" s="32">
        <v>3535</v>
      </c>
      <c r="AP159" s="32">
        <v>4069</v>
      </c>
      <c r="AQ159" s="32">
        <v>4531</v>
      </c>
      <c r="AR159" s="32">
        <v>4933</v>
      </c>
      <c r="AS159" s="32">
        <v>5126</v>
      </c>
      <c r="AT159" s="32">
        <v>5554</v>
      </c>
      <c r="AU159" s="32">
        <v>5806</v>
      </c>
      <c r="AV159" s="32">
        <v>5964</v>
      </c>
      <c r="AW159" s="32">
        <v>6297</v>
      </c>
      <c r="AX159" s="32">
        <v>6705</v>
      </c>
      <c r="AY159" s="32">
        <v>7195</v>
      </c>
      <c r="AZ159" s="32">
        <v>7523</v>
      </c>
      <c r="BA159" s="32">
        <v>7990</v>
      </c>
      <c r="BB159" s="32">
        <v>8459</v>
      </c>
      <c r="BC159" s="32">
        <v>8749</v>
      </c>
      <c r="BD159" s="32">
        <v>9048</v>
      </c>
      <c r="BE159" s="32">
        <v>9342</v>
      </c>
      <c r="BF159" s="32" t="s">
        <v>2836</v>
      </c>
      <c r="BG159" s="32" t="s">
        <v>2837</v>
      </c>
      <c r="BH159" s="32">
        <v>9834</v>
      </c>
      <c r="BI159" s="32">
        <v>10102</v>
      </c>
      <c r="BJ159" s="32" t="s">
        <v>2838</v>
      </c>
      <c r="BK159" s="32">
        <v>10181</v>
      </c>
      <c r="BL159" s="32" t="s">
        <v>2839</v>
      </c>
      <c r="BM159" s="32" t="s">
        <v>2840</v>
      </c>
      <c r="BN159" s="32">
        <v>10181</v>
      </c>
      <c r="BO159" s="32">
        <v>10233</v>
      </c>
      <c r="BP159" s="32" t="s">
        <v>2841</v>
      </c>
      <c r="BQ159" s="32" t="s">
        <v>2842</v>
      </c>
      <c r="BR159" s="32">
        <v>10549</v>
      </c>
      <c r="BS159" s="32" t="s">
        <v>2843</v>
      </c>
      <c r="BT159" s="32">
        <v>10875</v>
      </c>
      <c r="BU159" s="32">
        <v>11079</v>
      </c>
      <c r="BV159" s="32">
        <v>11301</v>
      </c>
      <c r="BW159" s="32" t="s">
        <v>2844</v>
      </c>
      <c r="BX159" s="32" t="s">
        <v>2845</v>
      </c>
      <c r="BY159" s="32">
        <v>11328</v>
      </c>
      <c r="BZ159" s="32">
        <v>11386</v>
      </c>
      <c r="CA159" s="32" t="s">
        <v>2846</v>
      </c>
      <c r="CB159" s="32" t="s">
        <v>2847</v>
      </c>
      <c r="CC159" s="32" t="s">
        <v>2848</v>
      </c>
      <c r="CD159" s="115" t="s">
        <v>456</v>
      </c>
      <c r="CE159" s="3" t="s">
        <v>2818</v>
      </c>
    </row>
    <row r="160" spans="1:83" hidden="1">
      <c r="D160" s="110" t="s">
        <v>2849</v>
      </c>
      <c r="E160" s="32" t="s">
        <v>2801</v>
      </c>
      <c r="F160" s="26" t="s">
        <v>2802</v>
      </c>
      <c r="G160" s="96" t="s">
        <v>2803</v>
      </c>
      <c r="H160" s="32"/>
      <c r="I160" s="32"/>
      <c r="J160" s="121" t="s">
        <v>3158</v>
      </c>
      <c r="K160" s="23">
        <v>1</v>
      </c>
      <c r="L160" s="26" t="s">
        <v>3156</v>
      </c>
      <c r="M160" s="26"/>
      <c r="N160" s="26" t="s">
        <v>2850</v>
      </c>
      <c r="O160" s="26"/>
      <c r="P160" s="26"/>
      <c r="Q160" s="26"/>
      <c r="R160" s="26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>
        <v>0</v>
      </c>
      <c r="AI160" s="32">
        <v>12139</v>
      </c>
      <c r="AJ160" s="32">
        <v>28590</v>
      </c>
      <c r="AK160" s="32">
        <v>44289</v>
      </c>
      <c r="AL160" s="32">
        <v>60961</v>
      </c>
      <c r="AM160" s="32">
        <v>73173</v>
      </c>
      <c r="AN160" s="32">
        <v>88468</v>
      </c>
      <c r="AO160" s="32">
        <v>108255</v>
      </c>
      <c r="AP160" s="32">
        <v>131331</v>
      </c>
      <c r="AQ160" s="32">
        <v>139517</v>
      </c>
      <c r="AR160" s="32">
        <v>154705</v>
      </c>
      <c r="AS160" s="32">
        <v>172188</v>
      </c>
      <c r="AT160" s="32">
        <v>191474</v>
      </c>
      <c r="AU160" s="32">
        <v>207123</v>
      </c>
      <c r="AV160" s="32">
        <v>224357</v>
      </c>
      <c r="AW160" s="32">
        <v>242523</v>
      </c>
      <c r="AX160" s="32">
        <v>265006</v>
      </c>
      <c r="AY160" s="32">
        <v>291487</v>
      </c>
      <c r="AZ160" s="32">
        <v>306559</v>
      </c>
      <c r="BA160" s="32">
        <v>325629</v>
      </c>
      <c r="BB160" s="32">
        <v>352046</v>
      </c>
      <c r="BC160" s="32">
        <v>374215</v>
      </c>
      <c r="BD160" s="32">
        <v>388788</v>
      </c>
      <c r="BE160" s="32">
        <v>405995</v>
      </c>
      <c r="BF160" s="32" t="s">
        <v>2851</v>
      </c>
      <c r="BG160" s="32" t="s">
        <v>2852</v>
      </c>
      <c r="BH160" s="32">
        <v>427175</v>
      </c>
      <c r="BI160" s="32">
        <v>438532</v>
      </c>
      <c r="BJ160" s="32" t="s">
        <v>2853</v>
      </c>
      <c r="BK160" s="32">
        <v>458766</v>
      </c>
      <c r="BL160" s="32" t="s">
        <v>2854</v>
      </c>
      <c r="BM160" s="32" t="s">
        <v>2855</v>
      </c>
      <c r="BN160" s="32">
        <v>475091</v>
      </c>
      <c r="BO160" s="32">
        <v>496240</v>
      </c>
      <c r="BP160" s="32" t="s">
        <v>2856</v>
      </c>
      <c r="BQ160" s="32" t="s">
        <v>2857</v>
      </c>
      <c r="BR160" s="32">
        <v>515895</v>
      </c>
      <c r="BS160" s="32" t="s">
        <v>2858</v>
      </c>
      <c r="BT160" s="32">
        <v>533049</v>
      </c>
      <c r="BU160" s="32">
        <v>551465</v>
      </c>
      <c r="BV160" s="32">
        <v>567298</v>
      </c>
      <c r="BW160" s="32" t="s">
        <v>2859</v>
      </c>
      <c r="BX160" s="32" t="s">
        <v>2860</v>
      </c>
      <c r="BY160" s="32">
        <v>569166</v>
      </c>
      <c r="BZ160" s="32">
        <v>569523</v>
      </c>
      <c r="CA160" s="32" t="s">
        <v>2861</v>
      </c>
      <c r="CB160" s="32" t="s">
        <v>2862</v>
      </c>
      <c r="CC160" s="32" t="s">
        <v>2863</v>
      </c>
      <c r="CD160" s="115" t="s">
        <v>456</v>
      </c>
      <c r="CE160" s="3" t="s">
        <v>2818</v>
      </c>
    </row>
    <row r="161" spans="1:93" hidden="1">
      <c r="D161" s="110" t="s">
        <v>2864</v>
      </c>
      <c r="E161" s="32" t="s">
        <v>2801</v>
      </c>
      <c r="F161" s="26" t="s">
        <v>2802</v>
      </c>
      <c r="G161" s="96" t="s">
        <v>2803</v>
      </c>
      <c r="H161" s="32"/>
      <c r="I161" s="32"/>
      <c r="J161" s="121" t="s">
        <v>3158</v>
      </c>
      <c r="K161" s="23">
        <v>1</v>
      </c>
      <c r="L161" s="26" t="s">
        <v>3156</v>
      </c>
      <c r="M161" s="26"/>
      <c r="N161" s="26" t="s">
        <v>2865</v>
      </c>
      <c r="O161" s="26"/>
      <c r="P161" s="26"/>
      <c r="Q161" s="26"/>
      <c r="R161" s="26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>
        <v>9034</v>
      </c>
      <c r="AQ161" s="32">
        <v>13673</v>
      </c>
      <c r="AR161" s="32">
        <v>18013</v>
      </c>
      <c r="AS161" s="32">
        <v>22804</v>
      </c>
      <c r="AT161" s="32">
        <v>27625</v>
      </c>
      <c r="AU161" s="32">
        <v>30690</v>
      </c>
      <c r="AV161" s="32">
        <v>35526</v>
      </c>
      <c r="AW161" s="32">
        <v>41294</v>
      </c>
      <c r="AX161" s="32">
        <v>46232</v>
      </c>
      <c r="AY161" s="32">
        <v>53535</v>
      </c>
      <c r="AZ161" s="32">
        <v>57217</v>
      </c>
      <c r="BA161" s="32">
        <v>61453</v>
      </c>
      <c r="BB161" s="32">
        <v>69669</v>
      </c>
      <c r="BC161" s="32">
        <v>80248</v>
      </c>
      <c r="BD161" s="32">
        <v>85978</v>
      </c>
      <c r="BE161" s="32">
        <v>93037</v>
      </c>
      <c r="BF161" s="32" t="s">
        <v>2866</v>
      </c>
      <c r="BG161" s="32" t="s">
        <v>2867</v>
      </c>
      <c r="BH161" s="32">
        <v>104600</v>
      </c>
      <c r="BI161" s="32">
        <v>109662</v>
      </c>
      <c r="BJ161" s="32" t="s">
        <v>2868</v>
      </c>
      <c r="BK161" s="32">
        <v>117280</v>
      </c>
      <c r="BL161" s="32" t="s">
        <v>2869</v>
      </c>
      <c r="BM161" s="32" t="s">
        <v>2870</v>
      </c>
      <c r="BN161" s="32">
        <v>125602</v>
      </c>
      <c r="BO161" s="32">
        <v>134172</v>
      </c>
      <c r="BP161" s="32" t="s">
        <v>2871</v>
      </c>
      <c r="BQ161" s="32" t="s">
        <v>2872</v>
      </c>
      <c r="BR161" s="32">
        <v>142996</v>
      </c>
      <c r="BS161" s="32" t="s">
        <v>2873</v>
      </c>
      <c r="BT161" s="32">
        <v>150919</v>
      </c>
      <c r="BU161" s="32">
        <v>160365</v>
      </c>
      <c r="BV161" s="32">
        <v>168512</v>
      </c>
      <c r="BW161" s="32" t="s">
        <v>2874</v>
      </c>
      <c r="BX161" s="32" t="s">
        <v>2875</v>
      </c>
      <c r="BY161" s="32">
        <v>178681</v>
      </c>
      <c r="BZ161" s="32">
        <v>184466</v>
      </c>
      <c r="CA161" s="32" t="s">
        <v>2876</v>
      </c>
      <c r="CB161" s="32" t="s">
        <v>2877</v>
      </c>
      <c r="CC161" s="32" t="s">
        <v>2878</v>
      </c>
      <c r="CD161" s="115" t="s">
        <v>456</v>
      </c>
      <c r="CE161" s="3" t="s">
        <v>2879</v>
      </c>
    </row>
    <row r="162" spans="1:93" hidden="1">
      <c r="D162" s="110" t="s">
        <v>2880</v>
      </c>
      <c r="E162" s="32" t="s">
        <v>2881</v>
      </c>
      <c r="F162" s="26" t="s">
        <v>2882</v>
      </c>
      <c r="G162" s="32" t="s">
        <v>2883</v>
      </c>
      <c r="H162" s="32"/>
      <c r="I162" s="32"/>
      <c r="J162" s="121" t="s">
        <v>3158</v>
      </c>
      <c r="K162" s="23">
        <v>1</v>
      </c>
      <c r="L162" s="26" t="s">
        <v>61</v>
      </c>
      <c r="M162" s="26"/>
      <c r="N162" s="26" t="s">
        <v>2884</v>
      </c>
      <c r="O162" s="26"/>
      <c r="P162" s="26"/>
      <c r="Q162" s="26"/>
      <c r="R162" s="26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>
        <v>4000</v>
      </c>
      <c r="AJ162" s="32">
        <v>8000</v>
      </c>
      <c r="AK162" s="32">
        <v>10762</v>
      </c>
      <c r="AL162" s="32">
        <v>14844</v>
      </c>
      <c r="AM162" s="32">
        <v>18924</v>
      </c>
      <c r="AN162" s="32">
        <v>23001</v>
      </c>
      <c r="AO162" s="32">
        <v>27081</v>
      </c>
      <c r="AP162" s="32">
        <v>31162</v>
      </c>
      <c r="AQ162" s="32">
        <v>35242</v>
      </c>
      <c r="AR162" s="32">
        <v>39322</v>
      </c>
      <c r="AS162" s="32">
        <v>43401</v>
      </c>
      <c r="AT162" s="32">
        <v>47479</v>
      </c>
      <c r="AU162" s="32">
        <v>51559</v>
      </c>
      <c r="AV162" s="32">
        <v>55637</v>
      </c>
      <c r="AW162" s="32">
        <v>59636</v>
      </c>
      <c r="AX162" s="32">
        <v>63716</v>
      </c>
      <c r="AY162" s="32">
        <v>67796</v>
      </c>
      <c r="AZ162" s="32">
        <v>71875</v>
      </c>
      <c r="BA162" s="32">
        <v>75955</v>
      </c>
      <c r="BB162" s="32">
        <v>80035</v>
      </c>
      <c r="BC162" s="32">
        <v>84115</v>
      </c>
      <c r="BD162" s="32">
        <v>88196</v>
      </c>
      <c r="BE162" s="32">
        <v>92276</v>
      </c>
      <c r="BF162" s="32" t="s">
        <v>2885</v>
      </c>
      <c r="BG162" s="32" t="s">
        <v>2886</v>
      </c>
      <c r="BH162" s="32">
        <v>96356</v>
      </c>
      <c r="BI162" s="32">
        <v>100436</v>
      </c>
      <c r="BJ162" s="32" t="s">
        <v>2887</v>
      </c>
      <c r="BK162" s="32">
        <v>104516</v>
      </c>
      <c r="BL162" s="32" t="s">
        <v>2888</v>
      </c>
      <c r="BM162" s="32" t="s">
        <v>2889</v>
      </c>
      <c r="BN162" s="32">
        <v>108596</v>
      </c>
      <c r="BO162" s="32">
        <v>112676</v>
      </c>
      <c r="BP162" s="32" t="s">
        <v>2890</v>
      </c>
      <c r="BQ162" s="32" t="s">
        <v>2891</v>
      </c>
      <c r="BR162" s="32">
        <v>116756</v>
      </c>
      <c r="BS162" s="32" t="s">
        <v>2892</v>
      </c>
      <c r="BT162" s="32">
        <v>120835</v>
      </c>
      <c r="BU162" s="32">
        <v>124915</v>
      </c>
      <c r="BV162" s="32">
        <v>128915</v>
      </c>
      <c r="BW162" s="32" t="s">
        <v>2893</v>
      </c>
      <c r="BX162" s="32" t="s">
        <v>2894</v>
      </c>
      <c r="BY162" s="32">
        <v>132915</v>
      </c>
      <c r="BZ162" s="32">
        <v>136915</v>
      </c>
      <c r="CA162" s="32" t="s">
        <v>2895</v>
      </c>
      <c r="CB162" s="32" t="s">
        <v>2896</v>
      </c>
      <c r="CC162" s="32" t="s">
        <v>2897</v>
      </c>
      <c r="CD162" s="115" t="s">
        <v>456</v>
      </c>
      <c r="CE162" s="3" t="s">
        <v>2898</v>
      </c>
    </row>
    <row r="163" spans="1:93" hidden="1">
      <c r="D163" s="110" t="s">
        <v>2899</v>
      </c>
      <c r="E163" s="81" t="s">
        <v>2900</v>
      </c>
      <c r="F163" s="83" t="s">
        <v>2901</v>
      </c>
      <c r="G163" s="93" t="s">
        <v>2902</v>
      </c>
      <c r="H163" s="93"/>
      <c r="I163" s="93"/>
      <c r="J163" s="121" t="s">
        <v>3158</v>
      </c>
      <c r="K163" s="23">
        <v>1</v>
      </c>
      <c r="L163" s="26" t="s">
        <v>3156</v>
      </c>
      <c r="M163" s="83"/>
      <c r="N163" s="83" t="s">
        <v>2903</v>
      </c>
      <c r="O163" s="83"/>
      <c r="P163" s="83"/>
      <c r="Q163" s="83"/>
      <c r="R163" s="83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>
        <v>10401</v>
      </c>
      <c r="AK163" s="81">
        <v>17512</v>
      </c>
      <c r="AL163" s="81">
        <v>30426</v>
      </c>
      <c r="AM163" s="81">
        <v>40010</v>
      </c>
      <c r="AN163" s="81">
        <v>53385</v>
      </c>
      <c r="AO163" s="81">
        <v>69361</v>
      </c>
      <c r="AP163" s="81">
        <v>79771</v>
      </c>
      <c r="AQ163" s="81">
        <v>90660</v>
      </c>
      <c r="AR163" s="81">
        <v>100553</v>
      </c>
      <c r="AS163" s="81">
        <v>110419</v>
      </c>
      <c r="AT163" s="81">
        <v>120285</v>
      </c>
      <c r="AU163" s="81">
        <v>129198</v>
      </c>
      <c r="AV163" s="81">
        <v>138406</v>
      </c>
      <c r="AW163" s="81">
        <v>145472</v>
      </c>
      <c r="AX163" s="81">
        <v>156437</v>
      </c>
      <c r="AY163" s="81">
        <v>163460</v>
      </c>
      <c r="AZ163" s="81">
        <v>173580</v>
      </c>
      <c r="BA163" s="81">
        <v>186240</v>
      </c>
      <c r="BB163" s="81">
        <v>200378</v>
      </c>
      <c r="BC163" s="81">
        <v>208680</v>
      </c>
      <c r="BD163" s="81">
        <v>223696</v>
      </c>
      <c r="BE163" s="81">
        <v>229943</v>
      </c>
      <c r="BF163" s="81" t="s">
        <v>2904</v>
      </c>
      <c r="BG163" s="81" t="s">
        <v>2905</v>
      </c>
      <c r="BH163" s="81">
        <v>241854</v>
      </c>
      <c r="BI163" s="81">
        <v>250717</v>
      </c>
      <c r="BJ163" s="81" t="s">
        <v>2906</v>
      </c>
      <c r="BK163" s="81">
        <v>262302</v>
      </c>
      <c r="BL163" s="81" t="s">
        <v>2907</v>
      </c>
      <c r="BM163" s="81" t="s">
        <v>2908</v>
      </c>
      <c r="BN163" s="81">
        <v>276620</v>
      </c>
      <c r="BO163" s="81">
        <v>289088</v>
      </c>
      <c r="BP163" s="81" t="s">
        <v>2909</v>
      </c>
      <c r="BQ163" s="81" t="s">
        <v>2910</v>
      </c>
      <c r="BR163" s="81">
        <v>305393</v>
      </c>
      <c r="BS163" s="81" t="s">
        <v>2911</v>
      </c>
      <c r="BT163" s="81">
        <v>319436</v>
      </c>
      <c r="BU163" s="81">
        <v>333430</v>
      </c>
      <c r="BV163" s="81">
        <v>345765</v>
      </c>
      <c r="BW163" s="81" t="s">
        <v>2912</v>
      </c>
      <c r="BX163" s="81" t="s">
        <v>2913</v>
      </c>
      <c r="BY163" s="81">
        <v>357820</v>
      </c>
      <c r="BZ163" s="81">
        <v>366545</v>
      </c>
      <c r="CA163" s="81" t="s">
        <v>2914</v>
      </c>
      <c r="CB163" s="81" t="s">
        <v>2915</v>
      </c>
      <c r="CC163" s="81" t="s">
        <v>2916</v>
      </c>
      <c r="CD163" s="119" t="s">
        <v>53</v>
      </c>
      <c r="CE163" s="3" t="s">
        <v>2917</v>
      </c>
    </row>
    <row r="164" spans="1:93" hidden="1">
      <c r="D164" s="110" t="s">
        <v>2918</v>
      </c>
      <c r="E164" s="81" t="s">
        <v>2900</v>
      </c>
      <c r="F164" s="83" t="s">
        <v>2901</v>
      </c>
      <c r="G164" s="93" t="s">
        <v>2902</v>
      </c>
      <c r="H164" s="93"/>
      <c r="I164" s="93"/>
      <c r="J164" s="121" t="s">
        <v>3158</v>
      </c>
      <c r="K164" s="23">
        <v>1</v>
      </c>
      <c r="L164" s="26" t="s">
        <v>61</v>
      </c>
      <c r="M164" s="83"/>
      <c r="N164" s="83" t="s">
        <v>2919</v>
      </c>
      <c r="O164" s="83"/>
      <c r="P164" s="83"/>
      <c r="Q164" s="83"/>
      <c r="R164" s="83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>
        <v>2994</v>
      </c>
      <c r="AN164" s="81">
        <v>7482</v>
      </c>
      <c r="AO164" s="81">
        <v>10221</v>
      </c>
      <c r="AP164" s="81">
        <v>12466</v>
      </c>
      <c r="AQ164" s="81">
        <v>14531</v>
      </c>
      <c r="AR164" s="81">
        <v>16873</v>
      </c>
      <c r="AS164" s="81">
        <v>19004</v>
      </c>
      <c r="AT164" s="81">
        <v>21087</v>
      </c>
      <c r="AU164" s="81">
        <v>23581</v>
      </c>
      <c r="AV164" s="81">
        <v>25605</v>
      </c>
      <c r="AW164" s="81">
        <v>27003</v>
      </c>
      <c r="AX164" s="81">
        <v>28769</v>
      </c>
      <c r="AY164" s="81">
        <v>30657</v>
      </c>
      <c r="AZ164" s="81">
        <v>34863</v>
      </c>
      <c r="BA164" s="81">
        <v>38993</v>
      </c>
      <c r="BB164" s="81">
        <v>43823</v>
      </c>
      <c r="BC164" s="81">
        <v>53362</v>
      </c>
      <c r="BD164" s="81">
        <v>59585</v>
      </c>
      <c r="BE164" s="81">
        <v>66421</v>
      </c>
      <c r="BF164" s="81" t="s">
        <v>2920</v>
      </c>
      <c r="BG164" s="81" t="s">
        <v>2921</v>
      </c>
      <c r="BH164" s="81">
        <v>69421</v>
      </c>
      <c r="BI164" s="81">
        <v>78013</v>
      </c>
      <c r="BJ164" s="81" t="s">
        <v>2922</v>
      </c>
      <c r="BK164" s="81">
        <v>83155</v>
      </c>
      <c r="BL164" s="81" t="s">
        <v>2923</v>
      </c>
      <c r="BM164" s="81" t="s">
        <v>2924</v>
      </c>
      <c r="BN164" s="81">
        <v>92821</v>
      </c>
      <c r="BO164" s="81">
        <v>96925</v>
      </c>
      <c r="BP164" s="81" t="s">
        <v>2925</v>
      </c>
      <c r="BQ164" s="81" t="s">
        <v>2926</v>
      </c>
      <c r="BR164" s="81">
        <v>103369</v>
      </c>
      <c r="BS164" s="81" t="s">
        <v>2927</v>
      </c>
      <c r="BT164" s="81">
        <v>111257</v>
      </c>
      <c r="BU164" s="81">
        <v>119075</v>
      </c>
      <c r="BV164" s="81">
        <v>130615</v>
      </c>
      <c r="BW164" s="81" t="s">
        <v>2928</v>
      </c>
      <c r="BX164" s="81" t="s">
        <v>2929</v>
      </c>
      <c r="BY164" s="81">
        <v>141481</v>
      </c>
      <c r="BZ164" s="81">
        <v>154143</v>
      </c>
      <c r="CA164" s="81" t="s">
        <v>2930</v>
      </c>
      <c r="CB164" s="81" t="s">
        <v>2931</v>
      </c>
      <c r="CC164" s="81" t="s">
        <v>2932</v>
      </c>
      <c r="CD164" s="119" t="s">
        <v>53</v>
      </c>
      <c r="CE164" s="3" t="s">
        <v>2933</v>
      </c>
    </row>
    <row r="165" spans="1:93" s="32" customFormat="1" hidden="1">
      <c r="A165" s="26"/>
      <c r="B165" s="21"/>
      <c r="C165" s="21"/>
      <c r="D165" s="110" t="s">
        <v>2934</v>
      </c>
      <c r="E165" s="32" t="s">
        <v>2935</v>
      </c>
      <c r="F165" s="26" t="s">
        <v>2936</v>
      </c>
      <c r="G165" s="32" t="s">
        <v>2937</v>
      </c>
      <c r="J165" s="121" t="s">
        <v>3158</v>
      </c>
      <c r="K165" s="23">
        <v>1</v>
      </c>
      <c r="L165" s="26" t="s">
        <v>61</v>
      </c>
      <c r="M165" s="26"/>
      <c r="N165" s="26" t="s">
        <v>2938</v>
      </c>
      <c r="O165" s="26"/>
      <c r="P165" s="26"/>
      <c r="Q165" s="26"/>
      <c r="R165" s="26"/>
      <c r="AL165" s="32">
        <v>2008</v>
      </c>
      <c r="AM165" s="32">
        <v>3525</v>
      </c>
      <c r="AN165" s="32">
        <v>4326</v>
      </c>
      <c r="AO165" s="32">
        <v>6013</v>
      </c>
      <c r="AP165" s="32">
        <v>6896</v>
      </c>
      <c r="AQ165" s="32">
        <v>7939</v>
      </c>
      <c r="AR165" s="32">
        <v>10279</v>
      </c>
      <c r="AS165" s="32">
        <v>11387</v>
      </c>
      <c r="AT165" s="32">
        <v>13369</v>
      </c>
      <c r="AU165" s="32">
        <v>15322</v>
      </c>
      <c r="AV165" s="32">
        <v>16520</v>
      </c>
      <c r="AW165" s="32">
        <v>17733</v>
      </c>
      <c r="AX165" s="32">
        <v>19554</v>
      </c>
      <c r="AY165" s="32">
        <v>20301</v>
      </c>
      <c r="AZ165" s="32">
        <v>21172</v>
      </c>
      <c r="BA165" s="32">
        <v>22527</v>
      </c>
      <c r="BB165" s="32">
        <v>23467</v>
      </c>
      <c r="BC165" s="32">
        <v>25364</v>
      </c>
      <c r="BD165" s="32">
        <v>26028</v>
      </c>
      <c r="BE165" s="32">
        <v>26845</v>
      </c>
      <c r="BF165" s="32" t="s">
        <v>2939</v>
      </c>
      <c r="BG165" s="32" t="s">
        <v>2940</v>
      </c>
      <c r="BH165" s="32">
        <v>27948</v>
      </c>
      <c r="BI165" s="32">
        <v>28824</v>
      </c>
      <c r="BJ165" s="32" t="s">
        <v>2941</v>
      </c>
      <c r="BK165" s="32">
        <v>29282</v>
      </c>
      <c r="BL165" s="32" t="s">
        <v>2942</v>
      </c>
      <c r="BM165" s="32" t="s">
        <v>2943</v>
      </c>
      <c r="BN165" s="32">
        <v>30375</v>
      </c>
      <c r="BO165" s="32">
        <v>31978</v>
      </c>
      <c r="BP165" s="32" t="s">
        <v>2944</v>
      </c>
      <c r="BQ165" s="32" t="s">
        <v>2945</v>
      </c>
      <c r="BR165" s="32">
        <v>32443</v>
      </c>
      <c r="BS165" s="32" t="s">
        <v>2946</v>
      </c>
      <c r="BT165" s="32">
        <v>33367</v>
      </c>
      <c r="BU165" s="32">
        <v>33839</v>
      </c>
      <c r="BV165" s="32">
        <v>34382</v>
      </c>
      <c r="BW165" s="32" t="s">
        <v>2947</v>
      </c>
      <c r="BX165" s="32" t="s">
        <v>2948</v>
      </c>
      <c r="BY165" s="32">
        <v>35259</v>
      </c>
      <c r="BZ165" s="32">
        <v>36180</v>
      </c>
      <c r="CA165" s="32" t="s">
        <v>2949</v>
      </c>
      <c r="CB165" s="32" t="s">
        <v>2950</v>
      </c>
      <c r="CC165" s="32" t="s">
        <v>2951</v>
      </c>
      <c r="CD165" s="115" t="s">
        <v>95</v>
      </c>
      <c r="CE165" s="106" t="s">
        <v>2952</v>
      </c>
      <c r="CF165" s="4"/>
      <c r="CG165" s="4"/>
      <c r="CH165" s="4"/>
      <c r="CI165" s="4"/>
      <c r="CJ165" s="4"/>
      <c r="CK165" s="4"/>
      <c r="CL165" s="4"/>
      <c r="CM165" s="4"/>
      <c r="CN165" s="4"/>
      <c r="CO165" s="4"/>
    </row>
    <row r="166" spans="1:93" s="32" customFormat="1" hidden="1">
      <c r="A166" s="26"/>
      <c r="B166" s="21"/>
      <c r="C166" s="21"/>
      <c r="D166" s="110" t="s">
        <v>2953</v>
      </c>
      <c r="E166" s="32" t="s">
        <v>2954</v>
      </c>
      <c r="F166" s="26" t="s">
        <v>2955</v>
      </c>
      <c r="G166" s="32" t="s">
        <v>2956</v>
      </c>
      <c r="J166" s="121" t="s">
        <v>3158</v>
      </c>
      <c r="K166" s="23">
        <v>1</v>
      </c>
      <c r="L166" s="26" t="s">
        <v>61</v>
      </c>
      <c r="M166" s="26"/>
      <c r="N166" s="26" t="s">
        <v>2957</v>
      </c>
      <c r="O166" s="26"/>
      <c r="P166" s="26"/>
      <c r="Q166" s="26"/>
      <c r="R166" s="26"/>
      <c r="AL166" s="32">
        <v>7396</v>
      </c>
      <c r="AM166" s="32">
        <v>15433</v>
      </c>
      <c r="AN166" s="32">
        <v>20070</v>
      </c>
      <c r="AO166" s="32">
        <v>26030</v>
      </c>
      <c r="AP166" s="32">
        <v>31929</v>
      </c>
      <c r="AQ166" s="32">
        <v>5387</v>
      </c>
      <c r="AR166" s="32">
        <v>13295</v>
      </c>
      <c r="AS166" s="32">
        <v>18751</v>
      </c>
      <c r="AT166" s="32">
        <v>25148</v>
      </c>
      <c r="AU166" s="32">
        <v>32132</v>
      </c>
      <c r="AV166" s="32">
        <v>39057</v>
      </c>
      <c r="AW166" s="32">
        <v>46094</v>
      </c>
      <c r="AX166" s="32">
        <v>54732</v>
      </c>
      <c r="AY166" s="32">
        <v>63120</v>
      </c>
      <c r="AZ166" s="32">
        <v>70954</v>
      </c>
      <c r="BA166" s="32">
        <v>78312</v>
      </c>
      <c r="BB166" s="32">
        <v>21334</v>
      </c>
      <c r="BC166" s="32">
        <v>29800</v>
      </c>
      <c r="BD166" s="32">
        <v>38145</v>
      </c>
      <c r="BE166" s="32">
        <v>43116</v>
      </c>
      <c r="BF166" s="32" t="s">
        <v>2958</v>
      </c>
      <c r="BG166" s="32" t="s">
        <v>2959</v>
      </c>
      <c r="BH166" s="32">
        <v>48518</v>
      </c>
      <c r="BI166" s="32">
        <v>54459</v>
      </c>
      <c r="BJ166" s="32" t="s">
        <v>2960</v>
      </c>
      <c r="BK166" s="32">
        <v>58622</v>
      </c>
      <c r="BL166" s="32" t="s">
        <v>2961</v>
      </c>
      <c r="BM166" s="32" t="s">
        <v>2962</v>
      </c>
      <c r="BN166" s="32">
        <v>62959</v>
      </c>
      <c r="BO166" s="32">
        <v>70208</v>
      </c>
      <c r="BP166" s="32" t="s">
        <v>2963</v>
      </c>
      <c r="BQ166" s="32" t="s">
        <v>2964</v>
      </c>
      <c r="BR166" s="32">
        <v>77934</v>
      </c>
      <c r="BS166" s="32" t="s">
        <v>2965</v>
      </c>
      <c r="BT166" s="32">
        <v>81113</v>
      </c>
      <c r="BU166" s="32">
        <v>84771</v>
      </c>
      <c r="BV166" s="32">
        <v>89328</v>
      </c>
      <c r="BW166" s="32" t="s">
        <v>2966</v>
      </c>
      <c r="BX166" s="32" t="s">
        <v>2967</v>
      </c>
      <c r="BY166" s="32">
        <v>92238</v>
      </c>
      <c r="BZ166" s="32">
        <v>97135</v>
      </c>
      <c r="CA166" s="32" t="s">
        <v>2968</v>
      </c>
      <c r="CB166" s="32" t="s">
        <v>2969</v>
      </c>
      <c r="CC166" s="32" t="s">
        <v>2970</v>
      </c>
      <c r="CD166" s="115" t="s">
        <v>53</v>
      </c>
      <c r="CE166" s="106" t="s">
        <v>2971</v>
      </c>
      <c r="CF166" s="4"/>
      <c r="CG166" s="4"/>
      <c r="CH166" s="4"/>
      <c r="CI166" s="4"/>
      <c r="CJ166" s="4"/>
      <c r="CK166" s="4"/>
      <c r="CL166" s="4"/>
      <c r="CM166" s="4"/>
      <c r="CN166" s="4"/>
      <c r="CO166" s="4"/>
    </row>
    <row r="167" spans="1:93" hidden="1">
      <c r="D167" s="110" t="s">
        <v>2972</v>
      </c>
      <c r="E167" s="32" t="s">
        <v>2973</v>
      </c>
      <c r="F167" s="26" t="s">
        <v>2974</v>
      </c>
      <c r="G167" s="32" t="s">
        <v>2975</v>
      </c>
      <c r="H167" s="32"/>
      <c r="I167" s="32"/>
      <c r="J167" s="32" t="s">
        <v>3160</v>
      </c>
      <c r="K167" s="23">
        <v>1</v>
      </c>
      <c r="L167" s="26" t="s">
        <v>2116</v>
      </c>
      <c r="M167" s="26"/>
      <c r="N167" s="26" t="s">
        <v>2976</v>
      </c>
      <c r="O167" s="26"/>
      <c r="P167" s="26"/>
      <c r="Q167" s="26"/>
      <c r="R167" s="26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>
        <v>12</v>
      </c>
      <c r="AV167" s="32">
        <v>83</v>
      </c>
      <c r="AW167" s="32">
        <v>297</v>
      </c>
      <c r="AX167" s="32">
        <v>1009</v>
      </c>
      <c r="AY167" s="32">
        <v>1632</v>
      </c>
      <c r="AZ167" s="32">
        <v>2884</v>
      </c>
      <c r="BA167" s="32">
        <v>4121</v>
      </c>
      <c r="BB167" s="32">
        <v>4121</v>
      </c>
      <c r="BC167" s="32">
        <v>9529</v>
      </c>
      <c r="BD167" s="32">
        <v>14356</v>
      </c>
      <c r="BE167" s="32">
        <v>15318</v>
      </c>
      <c r="BF167" s="32" t="s">
        <v>2977</v>
      </c>
      <c r="BG167" s="32" t="s">
        <v>2978</v>
      </c>
      <c r="BH167" s="32">
        <v>16109</v>
      </c>
      <c r="BI167" s="32">
        <v>16984</v>
      </c>
      <c r="BJ167" s="32" t="s">
        <v>2979</v>
      </c>
      <c r="BK167" s="32">
        <v>18311</v>
      </c>
      <c r="BL167" s="32" t="s">
        <v>2980</v>
      </c>
      <c r="BM167" s="32" t="s">
        <v>2981</v>
      </c>
      <c r="BN167" s="32">
        <v>19534</v>
      </c>
      <c r="BO167" s="32">
        <v>21003</v>
      </c>
      <c r="BP167" s="32" t="s">
        <v>2982</v>
      </c>
      <c r="BQ167" s="32" t="s">
        <v>2983</v>
      </c>
      <c r="BR167" s="32">
        <v>22770</v>
      </c>
      <c r="BS167" s="32" t="s">
        <v>2984</v>
      </c>
      <c r="BT167" s="32">
        <v>24002</v>
      </c>
      <c r="BU167" s="32">
        <v>25265</v>
      </c>
      <c r="BV167" s="32">
        <v>26045</v>
      </c>
      <c r="BW167" s="32" t="s">
        <v>2985</v>
      </c>
      <c r="BX167" s="32" t="s">
        <v>2986</v>
      </c>
      <c r="BY167" s="32">
        <v>27014</v>
      </c>
      <c r="BZ167" s="32">
        <v>28023</v>
      </c>
      <c r="CA167" s="32" t="s">
        <v>2987</v>
      </c>
      <c r="CB167" s="32" t="s">
        <v>2988</v>
      </c>
      <c r="CC167" s="32" t="s">
        <v>2989</v>
      </c>
      <c r="CD167" s="115" t="s">
        <v>95</v>
      </c>
      <c r="CE167" s="3" t="s">
        <v>2990</v>
      </c>
    </row>
    <row r="168" spans="1:93" hidden="1">
      <c r="D168" s="110" t="s">
        <v>2991</v>
      </c>
      <c r="E168" s="32" t="s">
        <v>2992</v>
      </c>
      <c r="F168" s="26" t="s">
        <v>2993</v>
      </c>
      <c r="G168" s="32" t="s">
        <v>2994</v>
      </c>
      <c r="H168" s="32"/>
      <c r="I168" s="32"/>
      <c r="J168" s="121" t="s">
        <v>3159</v>
      </c>
      <c r="K168" s="23">
        <v>1</v>
      </c>
      <c r="L168" s="26" t="s">
        <v>943</v>
      </c>
      <c r="M168" s="26"/>
      <c r="N168" s="26">
        <v>321725</v>
      </c>
      <c r="O168" s="26"/>
      <c r="P168" s="26"/>
      <c r="Q168" s="26"/>
      <c r="R168" s="26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>
        <v>399</v>
      </c>
      <c r="AZ168" s="32">
        <v>3900</v>
      </c>
      <c r="BA168" s="32">
        <v>5384</v>
      </c>
      <c r="BB168" s="32">
        <v>6584</v>
      </c>
      <c r="BC168" s="32">
        <v>7884</v>
      </c>
      <c r="BD168" s="32">
        <v>8717</v>
      </c>
      <c r="BE168" s="32">
        <v>9041</v>
      </c>
      <c r="BF168" s="32" t="s">
        <v>2995</v>
      </c>
      <c r="BG168" s="32" t="s">
        <v>2996</v>
      </c>
      <c r="BH168" s="32">
        <v>12672</v>
      </c>
      <c r="BI168" s="32">
        <v>13248</v>
      </c>
      <c r="BJ168" s="32" t="s">
        <v>2997</v>
      </c>
      <c r="BK168" s="32">
        <v>13762</v>
      </c>
      <c r="BL168" s="32" t="s">
        <v>2998</v>
      </c>
      <c r="BM168" s="32" t="s">
        <v>2999</v>
      </c>
      <c r="BN168" s="32">
        <v>14418</v>
      </c>
      <c r="BO168" s="32">
        <v>24600</v>
      </c>
      <c r="BP168" s="32" t="s">
        <v>3000</v>
      </c>
      <c r="BQ168" s="32" t="s">
        <v>3001</v>
      </c>
      <c r="BR168" s="32">
        <v>25289</v>
      </c>
      <c r="BS168" s="32" t="s">
        <v>3002</v>
      </c>
      <c r="BT168" s="32">
        <v>25933</v>
      </c>
      <c r="BU168" s="32">
        <v>26222</v>
      </c>
      <c r="BV168" s="32">
        <v>28122</v>
      </c>
      <c r="BW168" s="32" t="s">
        <v>3003</v>
      </c>
      <c r="BX168" s="32" t="s">
        <v>3004</v>
      </c>
      <c r="BY168" s="32">
        <v>29344</v>
      </c>
      <c r="BZ168" s="32">
        <v>30068</v>
      </c>
      <c r="CA168" s="32" t="s">
        <v>3005</v>
      </c>
      <c r="CB168" s="32" t="s">
        <v>3006</v>
      </c>
      <c r="CC168" s="32" t="s">
        <v>3007</v>
      </c>
      <c r="CD168" s="115" t="s">
        <v>32</v>
      </c>
      <c r="CE168" s="3" t="s">
        <v>3008</v>
      </c>
    </row>
    <row r="169" spans="1:93" hidden="1">
      <c r="D169" s="110" t="s">
        <v>3009</v>
      </c>
      <c r="E169" s="32" t="s">
        <v>2992</v>
      </c>
      <c r="F169" s="26" t="s">
        <v>3010</v>
      </c>
      <c r="G169" s="32" t="s">
        <v>3011</v>
      </c>
      <c r="H169" s="32"/>
      <c r="I169" s="32"/>
      <c r="J169" s="121" t="s">
        <v>3159</v>
      </c>
      <c r="K169" s="23">
        <v>1</v>
      </c>
      <c r="L169" s="26" t="s">
        <v>943</v>
      </c>
      <c r="M169" s="26"/>
      <c r="N169" s="26">
        <v>322386</v>
      </c>
      <c r="O169" s="26"/>
      <c r="P169" s="26"/>
      <c r="Q169" s="26"/>
      <c r="R169" s="26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>
        <v>3771</v>
      </c>
      <c r="BI169" s="32">
        <v>6649</v>
      </c>
      <c r="BJ169" s="32" t="s">
        <v>3012</v>
      </c>
      <c r="BK169" s="32">
        <v>10062</v>
      </c>
      <c r="BL169" s="32" t="s">
        <v>3013</v>
      </c>
      <c r="BM169" s="32" t="s">
        <v>3014</v>
      </c>
      <c r="BN169" s="32">
        <v>15362</v>
      </c>
      <c r="BO169" s="32">
        <v>17695</v>
      </c>
      <c r="BP169" s="32" t="s">
        <v>3015</v>
      </c>
      <c r="BQ169" s="32" t="s">
        <v>3016</v>
      </c>
      <c r="BR169" s="32">
        <v>21168</v>
      </c>
      <c r="BS169" s="32" t="s">
        <v>3017</v>
      </c>
      <c r="BT169" s="32">
        <v>23659</v>
      </c>
      <c r="BU169" s="32">
        <v>27276</v>
      </c>
      <c r="BV169" s="32">
        <v>30035</v>
      </c>
      <c r="BW169" s="32" t="s">
        <v>3018</v>
      </c>
      <c r="BX169" s="32" t="s">
        <v>3019</v>
      </c>
      <c r="BY169" s="32">
        <v>33253</v>
      </c>
      <c r="BZ169" s="32">
        <v>35686</v>
      </c>
      <c r="CA169" s="32" t="s">
        <v>3020</v>
      </c>
      <c r="CB169" s="32" t="s">
        <v>3021</v>
      </c>
      <c r="CC169" s="32" t="s">
        <v>3022</v>
      </c>
      <c r="CD169" s="115" t="s">
        <v>53</v>
      </c>
    </row>
    <row r="170" spans="1:93" hidden="1">
      <c r="D170" s="110" t="s">
        <v>3023</v>
      </c>
      <c r="E170" s="32" t="s">
        <v>3024</v>
      </c>
      <c r="F170" s="26" t="s">
        <v>3025</v>
      </c>
      <c r="G170" s="32" t="s">
        <v>3026</v>
      </c>
      <c r="H170" s="32"/>
      <c r="I170" s="32"/>
      <c r="J170" s="121" t="s">
        <v>3159</v>
      </c>
      <c r="K170" s="23">
        <v>1</v>
      </c>
      <c r="L170" s="26" t="s">
        <v>2620</v>
      </c>
      <c r="M170" s="26"/>
      <c r="N170" s="26">
        <v>290264</v>
      </c>
      <c r="O170" s="26"/>
      <c r="P170" s="26"/>
      <c r="Q170" s="26"/>
      <c r="R170" s="26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 t="s">
        <v>3027</v>
      </c>
      <c r="AZ170" s="32" t="s">
        <v>3028</v>
      </c>
      <c r="BA170" s="46" t="s">
        <v>3029</v>
      </c>
      <c r="BB170" s="46" t="s">
        <v>3029</v>
      </c>
      <c r="BC170" s="46" t="s">
        <v>3029</v>
      </c>
      <c r="BD170" s="37" t="s">
        <v>3030</v>
      </c>
      <c r="BE170" s="37" t="s">
        <v>3031</v>
      </c>
      <c r="BF170" s="37" t="s">
        <v>3032</v>
      </c>
      <c r="BG170" s="37" t="s">
        <v>3033</v>
      </c>
      <c r="BH170" s="37" t="s">
        <v>3031</v>
      </c>
      <c r="BI170" s="37" t="s">
        <v>3034</v>
      </c>
      <c r="BJ170" s="37" t="s">
        <v>3035</v>
      </c>
      <c r="BK170" s="37" t="s">
        <v>3036</v>
      </c>
      <c r="BL170" s="37" t="s">
        <v>1896</v>
      </c>
      <c r="BM170" s="37" t="s">
        <v>3037</v>
      </c>
      <c r="BN170" s="37" t="s">
        <v>3036</v>
      </c>
      <c r="BO170" s="37" t="s">
        <v>3038</v>
      </c>
      <c r="BP170" s="37" t="s">
        <v>3039</v>
      </c>
      <c r="BQ170" s="37" t="s">
        <v>3040</v>
      </c>
      <c r="BR170" s="37" t="s">
        <v>3038</v>
      </c>
      <c r="BS170" s="37" t="s">
        <v>3041</v>
      </c>
      <c r="BT170" s="37" t="s">
        <v>3038</v>
      </c>
      <c r="BU170" s="37" t="s">
        <v>3038</v>
      </c>
      <c r="BV170" s="37" t="s">
        <v>3038</v>
      </c>
      <c r="BW170" s="37" t="s">
        <v>3042</v>
      </c>
      <c r="BX170" s="37" t="s">
        <v>3043</v>
      </c>
      <c r="BY170" s="37" t="s">
        <v>3044</v>
      </c>
      <c r="BZ170" s="37" t="s">
        <v>3044</v>
      </c>
      <c r="CA170" s="37" t="s">
        <v>3045</v>
      </c>
      <c r="CB170" s="37" t="s">
        <v>3046</v>
      </c>
      <c r="CC170" s="37" t="s">
        <v>3047</v>
      </c>
      <c r="CD170" s="115" t="s">
        <v>32</v>
      </c>
      <c r="CE170" s="3" t="s">
        <v>3048</v>
      </c>
    </row>
    <row r="171" spans="1:93" hidden="1">
      <c r="D171" s="110"/>
      <c r="E171" s="32"/>
      <c r="F171" s="26"/>
      <c r="G171" s="32"/>
      <c r="H171" s="32"/>
      <c r="I171" s="32"/>
      <c r="J171" s="32"/>
      <c r="K171" s="32"/>
      <c r="L171" s="26"/>
      <c r="M171" s="26"/>
      <c r="N171" s="26"/>
      <c r="O171" s="26"/>
      <c r="P171" s="26"/>
      <c r="Q171" s="26"/>
      <c r="R171" s="26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 t="s">
        <v>3049</v>
      </c>
      <c r="AZ171" s="32" t="s">
        <v>3050</v>
      </c>
      <c r="BA171" s="46"/>
      <c r="BB171" s="46"/>
      <c r="BC171" s="46"/>
      <c r="BD171" s="37" t="s">
        <v>3051</v>
      </c>
      <c r="BE171" s="37" t="s">
        <v>3052</v>
      </c>
      <c r="BF171" s="37" t="s">
        <v>3032</v>
      </c>
      <c r="BG171" s="37" t="s">
        <v>3033</v>
      </c>
      <c r="BH171" s="37" t="s">
        <v>3053</v>
      </c>
      <c r="BI171" s="37" t="s">
        <v>3054</v>
      </c>
      <c r="BJ171" s="37" t="s">
        <v>3035</v>
      </c>
      <c r="BK171" s="37" t="s">
        <v>3055</v>
      </c>
      <c r="BL171" s="37" t="s">
        <v>1896</v>
      </c>
      <c r="BM171" s="37" t="s">
        <v>3037</v>
      </c>
      <c r="BN171" s="37" t="s">
        <v>3056</v>
      </c>
      <c r="BO171" s="37" t="s">
        <v>3057</v>
      </c>
      <c r="BP171" s="37" t="s">
        <v>3039</v>
      </c>
      <c r="BQ171" s="37" t="s">
        <v>3040</v>
      </c>
      <c r="BR171" s="37" t="s">
        <v>3058</v>
      </c>
      <c r="BS171" s="37" t="s">
        <v>3041</v>
      </c>
      <c r="BT171" s="37" t="s">
        <v>3059</v>
      </c>
      <c r="BU171" s="37" t="s">
        <v>3060</v>
      </c>
      <c r="BV171" s="37" t="s">
        <v>3061</v>
      </c>
      <c r="BW171" s="37" t="s">
        <v>3042</v>
      </c>
      <c r="BX171" s="37" t="s">
        <v>3043</v>
      </c>
      <c r="BY171" s="37" t="s">
        <v>3062</v>
      </c>
      <c r="BZ171" s="37" t="s">
        <v>3063</v>
      </c>
      <c r="CA171" s="37" t="s">
        <v>3045</v>
      </c>
      <c r="CB171" s="37" t="s">
        <v>3046</v>
      </c>
      <c r="CC171" s="37" t="s">
        <v>3047</v>
      </c>
      <c r="CD171" s="115" t="s">
        <v>32</v>
      </c>
    </row>
    <row r="172" spans="1:93">
      <c r="D172" s="110" t="s">
        <v>3064</v>
      </c>
      <c r="E172" s="32" t="s">
        <v>3065</v>
      </c>
      <c r="F172" s="26" t="s">
        <v>3066</v>
      </c>
      <c r="G172" s="32" t="s">
        <v>3067</v>
      </c>
      <c r="H172" s="32"/>
      <c r="I172" s="32"/>
      <c r="J172" s="121" t="s">
        <v>3159</v>
      </c>
      <c r="K172" s="23">
        <v>1</v>
      </c>
      <c r="L172" s="26" t="s">
        <v>38</v>
      </c>
      <c r="M172" s="26"/>
      <c r="N172" s="43" t="s">
        <v>3068</v>
      </c>
      <c r="O172" s="26"/>
      <c r="P172" s="26"/>
      <c r="Q172" s="26"/>
      <c r="R172" s="26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>
        <v>3185</v>
      </c>
      <c r="BJ172" s="32"/>
      <c r="BK172" s="32">
        <v>4685</v>
      </c>
      <c r="BL172" s="32" t="s">
        <v>3069</v>
      </c>
      <c r="BM172" s="32" t="s">
        <v>3070</v>
      </c>
      <c r="BN172" s="32">
        <v>7224</v>
      </c>
      <c r="BO172" s="32">
        <v>10374</v>
      </c>
      <c r="BP172" s="32" t="s">
        <v>3071</v>
      </c>
      <c r="BQ172" s="32" t="s">
        <v>3072</v>
      </c>
      <c r="BR172" s="32">
        <v>12193</v>
      </c>
      <c r="BS172" s="32" t="s">
        <v>3073</v>
      </c>
      <c r="BT172" s="32">
        <v>14593</v>
      </c>
      <c r="BU172" s="32">
        <v>19100</v>
      </c>
      <c r="BV172" s="32">
        <v>20661</v>
      </c>
      <c r="BW172" s="32" t="s">
        <v>3074</v>
      </c>
      <c r="BX172" s="32" t="s">
        <v>3075</v>
      </c>
      <c r="BY172" s="32">
        <v>22545</v>
      </c>
      <c r="BZ172" s="32">
        <v>25871</v>
      </c>
      <c r="CA172" s="32" t="s">
        <v>3076</v>
      </c>
      <c r="CB172" s="32" t="s">
        <v>3077</v>
      </c>
      <c r="CC172" s="32" t="s">
        <v>3078</v>
      </c>
      <c r="CD172" s="115" t="s">
        <v>32</v>
      </c>
    </row>
    <row r="173" spans="1:93" hidden="1">
      <c r="D173" s="110" t="s">
        <v>3079</v>
      </c>
      <c r="E173" s="32" t="s">
        <v>3080</v>
      </c>
      <c r="F173" s="26" t="s">
        <v>3081</v>
      </c>
      <c r="G173" s="32" t="s">
        <v>3082</v>
      </c>
      <c r="H173" s="32"/>
      <c r="I173" s="32"/>
      <c r="J173" s="121" t="s">
        <v>3158</v>
      </c>
      <c r="K173" s="23">
        <v>1</v>
      </c>
      <c r="L173" s="26" t="s">
        <v>3156</v>
      </c>
      <c r="M173" s="26"/>
      <c r="N173" s="26" t="s">
        <v>3083</v>
      </c>
      <c r="O173" s="26"/>
      <c r="P173" s="26"/>
      <c r="Q173" s="26"/>
      <c r="R173" s="26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>
        <v>195108</v>
      </c>
      <c r="BU173" s="32">
        <v>196348</v>
      </c>
      <c r="BV173" s="32">
        <v>198018</v>
      </c>
      <c r="BW173" s="32" t="s">
        <v>3084</v>
      </c>
      <c r="BX173" s="32" t="s">
        <v>3085</v>
      </c>
      <c r="BY173" s="32">
        <v>199256</v>
      </c>
      <c r="BZ173" s="32">
        <v>200588</v>
      </c>
      <c r="CA173" s="32" t="s">
        <v>3086</v>
      </c>
      <c r="CB173" s="32" t="s">
        <v>3087</v>
      </c>
      <c r="CC173" s="32" t="s">
        <v>3088</v>
      </c>
      <c r="CD173" s="115" t="s">
        <v>95</v>
      </c>
      <c r="CE173" s="3" t="s">
        <v>3089</v>
      </c>
    </row>
    <row r="174" spans="1:93" hidden="1">
      <c r="D174" s="110" t="s">
        <v>3090</v>
      </c>
      <c r="E174" s="32" t="s">
        <v>3091</v>
      </c>
      <c r="F174" s="26" t="s">
        <v>3092</v>
      </c>
      <c r="G174" s="32" t="s">
        <v>3093</v>
      </c>
      <c r="H174" s="32"/>
      <c r="I174" s="32"/>
      <c r="J174" s="133" t="s">
        <v>2605</v>
      </c>
      <c r="K174" s="23">
        <v>1</v>
      </c>
      <c r="L174" s="26" t="s">
        <v>3164</v>
      </c>
      <c r="M174" s="26"/>
      <c r="N174" s="26" t="s">
        <v>3094</v>
      </c>
      <c r="O174" s="26"/>
      <c r="P174" s="26"/>
      <c r="Q174" s="26"/>
      <c r="R174" s="26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>
        <v>195983</v>
      </c>
      <c r="BW174" s="32"/>
      <c r="BX174" s="32"/>
      <c r="BY174" s="32">
        <v>196063</v>
      </c>
      <c r="BZ174" s="32">
        <v>196965</v>
      </c>
      <c r="CA174" s="32" t="s">
        <v>3095</v>
      </c>
      <c r="CB174" s="32" t="s">
        <v>3096</v>
      </c>
      <c r="CC174" s="32" t="s">
        <v>3097</v>
      </c>
      <c r="CD174" s="115" t="s">
        <v>32</v>
      </c>
      <c r="CE174" s="3" t="s">
        <v>3098</v>
      </c>
    </row>
    <row r="175" spans="1:93">
      <c r="D175" s="134"/>
      <c r="E175" s="135"/>
      <c r="F175" s="136"/>
      <c r="G175" s="135"/>
      <c r="H175" s="135"/>
      <c r="I175" s="135"/>
      <c r="J175" s="135"/>
      <c r="K175" s="137">
        <f>SUM(K2:K174)</f>
        <v>169</v>
      </c>
      <c r="L175" s="136"/>
      <c r="M175" s="136"/>
      <c r="N175" s="136"/>
      <c r="O175" s="136"/>
      <c r="P175" s="136"/>
      <c r="Q175" s="136"/>
      <c r="R175" s="136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5"/>
      <c r="CC175" s="135"/>
      <c r="CD175" s="138"/>
    </row>
    <row r="176" spans="1:93" ht="18" thickBot="1"/>
    <row r="177" spans="4:72">
      <c r="D177" s="142" t="s">
        <v>3197</v>
      </c>
      <c r="E177" s="143" t="s">
        <v>3198</v>
      </c>
      <c r="F177" s="143" t="s">
        <v>7</v>
      </c>
      <c r="G177" s="193" t="s">
        <v>3199</v>
      </c>
    </row>
    <row r="178" spans="4:72">
      <c r="D178" s="208" t="s">
        <v>3158</v>
      </c>
      <c r="E178" s="209">
        <f>G178+G179+G180+G181+G182</f>
        <v>126</v>
      </c>
      <c r="F178" s="26" t="s">
        <v>3169</v>
      </c>
      <c r="G178" s="194">
        <v>3</v>
      </c>
      <c r="N178" s="201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140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201"/>
    </row>
    <row r="179" spans="4:72">
      <c r="D179" s="208"/>
      <c r="E179" s="209"/>
      <c r="F179" s="26" t="s">
        <v>3170</v>
      </c>
      <c r="G179" s="194">
        <v>4</v>
      </c>
      <c r="N179" s="201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140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201"/>
    </row>
    <row r="180" spans="4:72">
      <c r="D180" s="208"/>
      <c r="E180" s="209"/>
      <c r="F180" s="26" t="s">
        <v>3171</v>
      </c>
      <c r="G180" s="194">
        <v>78</v>
      </c>
      <c r="N180" s="201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201"/>
    </row>
    <row r="181" spans="4:72">
      <c r="D181" s="208"/>
      <c r="E181" s="209"/>
      <c r="F181" s="26" t="s">
        <v>3172</v>
      </c>
      <c r="G181" s="194">
        <v>2</v>
      </c>
      <c r="N181" s="201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140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201"/>
    </row>
    <row r="182" spans="4:72">
      <c r="D182" s="208"/>
      <c r="E182" s="209"/>
      <c r="F182" s="26" t="s">
        <v>253</v>
      </c>
      <c r="G182" s="194">
        <v>39</v>
      </c>
      <c r="N182" s="201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201"/>
    </row>
    <row r="183" spans="4:72">
      <c r="D183" s="208" t="s">
        <v>3160</v>
      </c>
      <c r="E183" s="209">
        <f>G183+G184+G185+G186</f>
        <v>8</v>
      </c>
      <c r="F183" s="26" t="s">
        <v>3173</v>
      </c>
      <c r="G183" s="194">
        <v>3</v>
      </c>
      <c r="N183" s="201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140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201"/>
    </row>
    <row r="184" spans="4:72">
      <c r="D184" s="208"/>
      <c r="E184" s="209"/>
      <c r="F184" s="26" t="s">
        <v>3174</v>
      </c>
      <c r="G184" s="194">
        <v>2</v>
      </c>
      <c r="N184" s="201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201"/>
    </row>
    <row r="185" spans="4:72">
      <c r="D185" s="208"/>
      <c r="E185" s="209"/>
      <c r="F185" s="26" t="s">
        <v>3175</v>
      </c>
      <c r="G185" s="194">
        <v>1</v>
      </c>
      <c r="N185" s="201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201"/>
    </row>
    <row r="186" spans="4:72">
      <c r="D186" s="208"/>
      <c r="E186" s="209"/>
      <c r="F186" s="26" t="s">
        <v>3176</v>
      </c>
      <c r="G186" s="194">
        <v>2</v>
      </c>
      <c r="N186" s="201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201"/>
    </row>
    <row r="187" spans="4:72">
      <c r="D187" s="208" t="s">
        <v>3189</v>
      </c>
      <c r="E187" s="209">
        <f>G187+G188+G189+G190+G191</f>
        <v>5</v>
      </c>
      <c r="F187" s="26" t="s">
        <v>3167</v>
      </c>
      <c r="G187" s="194">
        <v>1</v>
      </c>
      <c r="N187" s="201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140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201"/>
    </row>
    <row r="188" spans="4:72">
      <c r="D188" s="208"/>
      <c r="E188" s="209"/>
      <c r="F188" s="26" t="s">
        <v>3177</v>
      </c>
      <c r="G188" s="194">
        <v>1</v>
      </c>
      <c r="N188" s="201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201"/>
    </row>
    <row r="189" spans="4:72">
      <c r="D189" s="208"/>
      <c r="E189" s="209"/>
      <c r="F189" s="26" t="s">
        <v>3165</v>
      </c>
      <c r="G189" s="194">
        <v>1</v>
      </c>
      <c r="N189" s="201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140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201"/>
    </row>
    <row r="190" spans="4:72">
      <c r="D190" s="208"/>
      <c r="E190" s="209"/>
      <c r="F190" s="26" t="s">
        <v>3178</v>
      </c>
      <c r="G190" s="194">
        <v>1</v>
      </c>
      <c r="N190" s="201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140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201"/>
    </row>
    <row r="191" spans="4:72">
      <c r="D191" s="208"/>
      <c r="E191" s="209"/>
      <c r="F191" s="26" t="s">
        <v>3179</v>
      </c>
      <c r="G191" s="194">
        <v>1</v>
      </c>
      <c r="N191" s="201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140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201"/>
    </row>
    <row r="192" spans="4:72">
      <c r="D192" s="208" t="s">
        <v>3190</v>
      </c>
      <c r="E192" s="209">
        <f>G192+G193+G194+G195+G196+G197+G198</f>
        <v>29</v>
      </c>
      <c r="F192" s="26" t="s">
        <v>3180</v>
      </c>
      <c r="G192" s="194">
        <v>3</v>
      </c>
      <c r="N192" s="201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201"/>
    </row>
    <row r="193" spans="4:72">
      <c r="D193" s="208"/>
      <c r="E193" s="209"/>
      <c r="F193" s="26" t="s">
        <v>3181</v>
      </c>
      <c r="G193" s="194">
        <v>20</v>
      </c>
      <c r="N193" s="201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140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201"/>
    </row>
    <row r="194" spans="4:72">
      <c r="D194" s="208"/>
      <c r="E194" s="209"/>
      <c r="F194" s="26" t="s">
        <v>3182</v>
      </c>
      <c r="G194" s="194">
        <v>3</v>
      </c>
      <c r="N194" s="201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140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201"/>
    </row>
    <row r="195" spans="4:72">
      <c r="D195" s="208"/>
      <c r="E195" s="209"/>
      <c r="F195" s="26" t="s">
        <v>3183</v>
      </c>
      <c r="G195" s="194">
        <v>2</v>
      </c>
      <c r="N195" s="201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140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201"/>
    </row>
    <row r="196" spans="4:72">
      <c r="D196" s="208"/>
      <c r="E196" s="209"/>
      <c r="F196" s="26" t="s">
        <v>3184</v>
      </c>
      <c r="G196" s="194">
        <v>0</v>
      </c>
      <c r="N196" s="201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201"/>
    </row>
    <row r="197" spans="4:72">
      <c r="D197" s="208"/>
      <c r="E197" s="209"/>
      <c r="F197" s="26" t="s">
        <v>3185</v>
      </c>
      <c r="G197" s="194">
        <v>0</v>
      </c>
      <c r="N197" s="201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201"/>
    </row>
    <row r="198" spans="4:72">
      <c r="D198" s="208"/>
      <c r="E198" s="209"/>
      <c r="F198" s="26" t="s">
        <v>3186</v>
      </c>
      <c r="G198" s="194">
        <v>1</v>
      </c>
      <c r="N198" s="201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140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201"/>
    </row>
    <row r="199" spans="4:72" ht="34">
      <c r="D199" s="144" t="s">
        <v>3162</v>
      </c>
      <c r="E199" s="196">
        <f>G199</f>
        <v>1</v>
      </c>
      <c r="F199" s="26" t="s">
        <v>3187</v>
      </c>
      <c r="G199" s="194">
        <v>1</v>
      </c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</row>
    <row r="200" spans="4:72" ht="18" thickBot="1">
      <c r="D200" s="145"/>
      <c r="E200" s="146">
        <f>E199+E192+E187+E183+E178</f>
        <v>169</v>
      </c>
      <c r="F200" s="146">
        <v>22</v>
      </c>
      <c r="G200" s="195">
        <f>SUM(G178:G199)</f>
        <v>169</v>
      </c>
      <c r="BT200" s="139"/>
    </row>
    <row r="201" spans="4:72" ht="18" thickBot="1">
      <c r="E201" s="192"/>
      <c r="F201" s="192"/>
      <c r="G201" s="192"/>
    </row>
    <row r="202" spans="4:72" ht="34" customHeight="1">
      <c r="D202" s="205" t="s">
        <v>3191</v>
      </c>
      <c r="E202" s="143" t="s">
        <v>3192</v>
      </c>
      <c r="F202" s="143">
        <v>17</v>
      </c>
      <c r="G202" s="202">
        <v>26</v>
      </c>
    </row>
    <row r="203" spans="4:72">
      <c r="D203" s="206"/>
      <c r="E203" s="26" t="s">
        <v>3193</v>
      </c>
      <c r="F203" s="26">
        <v>8</v>
      </c>
      <c r="G203" s="203"/>
    </row>
    <row r="204" spans="4:72" ht="18" thickBot="1">
      <c r="D204" s="207"/>
      <c r="E204" s="146" t="s">
        <v>3194</v>
      </c>
      <c r="F204" s="146">
        <v>1</v>
      </c>
      <c r="G204" s="204"/>
    </row>
    <row r="205" spans="4:72">
      <c r="D205" s="147"/>
      <c r="E205" s="4"/>
      <c r="F205" s="5"/>
      <c r="G205" s="5"/>
    </row>
    <row r="206" spans="4:72">
      <c r="D206" s="147"/>
      <c r="E206" s="4"/>
      <c r="F206" s="5"/>
      <c r="G206" s="5"/>
    </row>
    <row r="207" spans="4:72">
      <c r="D207" s="21" t="s">
        <v>3195</v>
      </c>
      <c r="E207" s="26">
        <v>17</v>
      </c>
      <c r="F207" s="3"/>
    </row>
    <row r="208" spans="4:72">
      <c r="D208" s="21" t="s">
        <v>3196</v>
      </c>
      <c r="E208" s="26">
        <f>G200-E207</f>
        <v>152</v>
      </c>
      <c r="F208" s="3"/>
    </row>
  </sheetData>
  <mergeCells count="18">
    <mergeCell ref="N178:N182"/>
    <mergeCell ref="N183:N186"/>
    <mergeCell ref="N187:N191"/>
    <mergeCell ref="N192:N198"/>
    <mergeCell ref="BT178:BT182"/>
    <mergeCell ref="BT183:BT186"/>
    <mergeCell ref="BT187:BT191"/>
    <mergeCell ref="BT192:BT198"/>
    <mergeCell ref="G202:G204"/>
    <mergeCell ref="D202:D204"/>
    <mergeCell ref="D178:D182"/>
    <mergeCell ref="D183:D186"/>
    <mergeCell ref="D187:D191"/>
    <mergeCell ref="D192:D198"/>
    <mergeCell ref="E178:E182"/>
    <mergeCell ref="E183:E186"/>
    <mergeCell ref="E187:E191"/>
    <mergeCell ref="E192:E198"/>
  </mergeCells>
  <phoneticPr fontId="13" type="noConversion"/>
  <pageMargins left="0" right="0" top="0.39370078740157483" bottom="0.39370078740157483" header="0" footer="0"/>
  <headerFooter alignWithMargins="0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รายการลูกค้าทั้งหมด (4)</vt:lpstr>
      <vt:lpstr>รายการลูกค้าทั้งหมด (3)</vt:lpstr>
      <vt:lpstr>กลุ่มโรงเรียน </vt:lpstr>
      <vt:lpstr>ปี 58</vt:lpstr>
      <vt:lpstr>cยกเครื่อง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2016-01-26T01:38:08Z</cp:lastPrinted>
  <dcterms:created xsi:type="dcterms:W3CDTF">2016-01-10T14:08:02Z</dcterms:created>
  <dcterms:modified xsi:type="dcterms:W3CDTF">2016-02-20T15:58:12Z</dcterms:modified>
</cp:coreProperties>
</file>