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activeTab="1"/>
  </bookViews>
  <sheets>
    <sheet name="การดำเนินงาน" sheetId="1" r:id="rId1"/>
    <sheet name="ต้นทุนและค่าบริการ" sheetId="2" r:id="rId2"/>
    <sheet name="เอกสารที่ใช้" sheetId="3" r:id="rId3"/>
    <sheet name="SL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C18" i="2"/>
  <c r="C19" i="2"/>
  <c r="C40" i="2"/>
  <c r="C4" i="2"/>
  <c r="C7" i="2"/>
  <c r="C13" i="2"/>
  <c r="C26" i="2"/>
  <c r="C8" i="2"/>
  <c r="C21" i="2"/>
  <c r="B4" i="2"/>
  <c r="B7" i="2"/>
  <c r="B13" i="2"/>
  <c r="B16" i="2"/>
  <c r="B18" i="2"/>
  <c r="B26" i="2"/>
  <c r="B33" i="2"/>
  <c r="B37" i="2"/>
  <c r="B38" i="2"/>
  <c r="B44" i="2"/>
  <c r="B8" i="2"/>
  <c r="B19" i="2"/>
  <c r="B21" i="2"/>
  <c r="B28" i="2"/>
  <c r="B35" i="2"/>
  <c r="B36" i="2"/>
  <c r="B43" i="2"/>
  <c r="D48" i="2"/>
  <c r="F48" i="2"/>
  <c r="I48" i="2"/>
  <c r="H48" i="2"/>
  <c r="D49" i="2"/>
  <c r="F49" i="2"/>
  <c r="G49" i="2"/>
  <c r="C28" i="2"/>
  <c r="C35" i="2"/>
  <c r="C36" i="2"/>
  <c r="C43" i="2"/>
  <c r="D4" i="2"/>
  <c r="D7" i="2"/>
  <c r="D8" i="2"/>
  <c r="D16" i="2"/>
  <c r="D18" i="2"/>
  <c r="D19" i="2"/>
  <c r="D21" i="2"/>
  <c r="D28" i="2"/>
  <c r="D35" i="2"/>
  <c r="D36" i="2"/>
  <c r="D43" i="2"/>
  <c r="C33" i="2"/>
  <c r="C37" i="2"/>
  <c r="C38" i="2"/>
  <c r="C44" i="2"/>
  <c r="D13" i="2"/>
  <c r="D26" i="2"/>
  <c r="D33" i="2"/>
  <c r="D37" i="2"/>
  <c r="D38" i="2"/>
  <c r="D44" i="2"/>
  <c r="C39" i="2"/>
  <c r="C45" i="2"/>
  <c r="D39" i="2"/>
  <c r="D45" i="2"/>
  <c r="B39" i="2"/>
  <c r="B45" i="2"/>
  <c r="C10" i="2"/>
  <c r="C23" i="2"/>
  <c r="C30" i="2"/>
  <c r="D10" i="2"/>
  <c r="D23" i="2"/>
  <c r="D30" i="2"/>
  <c r="C12" i="2"/>
  <c r="C24" i="2"/>
  <c r="C31" i="2"/>
  <c r="D12" i="2"/>
  <c r="D24" i="2"/>
  <c r="D31" i="2"/>
  <c r="C25" i="2"/>
  <c r="C32" i="2"/>
  <c r="D25" i="2"/>
  <c r="D32" i="2"/>
  <c r="B25" i="2"/>
  <c r="B32" i="2"/>
  <c r="B12" i="2"/>
  <c r="B24" i="2"/>
  <c r="B31" i="2"/>
  <c r="B10" i="2"/>
  <c r="B23" i="2"/>
  <c r="B30" i="2"/>
  <c r="C9" i="2"/>
  <c r="C22" i="2"/>
  <c r="C29" i="2"/>
  <c r="D9" i="2"/>
  <c r="D22" i="2"/>
  <c r="D29" i="2"/>
  <c r="B9" i="2"/>
  <c r="B22" i="2"/>
  <c r="B29" i="2"/>
  <c r="C11" i="2"/>
  <c r="D11" i="2"/>
  <c r="B11" i="2"/>
  <c r="D40" i="2"/>
  <c r="B40" i="2"/>
</calcChain>
</file>

<file path=xl/sharedStrings.xml><?xml version="1.0" encoding="utf-8"?>
<sst xmlns="http://schemas.openxmlformats.org/spreadsheetml/2006/main" count="282" uniqueCount="254">
  <si>
    <t>รายละเอียดงาน</t>
  </si>
  <si>
    <t>ระยะเวลา</t>
  </si>
  <si>
    <t>60 วัน</t>
  </si>
  <si>
    <t>วันที่เริ่มต้น</t>
  </si>
  <si>
    <t>วันที่สิ้นสุด</t>
  </si>
  <si>
    <t>30/3/16</t>
  </si>
  <si>
    <t>เริ่มทำการสมัครรับข่าวสารจากภาครัฐ</t>
  </si>
  <si>
    <t>30 วัน</t>
  </si>
  <si>
    <t>15/2/16</t>
  </si>
  <si>
    <t>แผนงาน การให้บริการเครื่องถ่ายเอกสาร ของ กิตติ อินเตอร์</t>
  </si>
  <si>
    <t xml:space="preserve"> -  ทำการขยายฐานลูกค้า ไปสู่ 200 เครื่อง </t>
  </si>
  <si>
    <t>รุ่น</t>
  </si>
  <si>
    <t>ดอกเบี้ย</t>
  </si>
  <si>
    <t xml:space="preserve">ค่าวัสดุสิ้นเปลื่อง </t>
  </si>
  <si>
    <t>Drum</t>
  </si>
  <si>
    <t>ต้นทุนต่อเดือน</t>
  </si>
  <si>
    <t>Toner</t>
  </si>
  <si>
    <t>รายละเอียดที่มาคำนวน</t>
  </si>
  <si>
    <t>รวม 10,000</t>
  </si>
  <si>
    <t>455/10,000,2320/7000,   2020/7,000</t>
  </si>
  <si>
    <t>455/30000,2320/50000,   2020/50,000</t>
  </si>
  <si>
    <t>M 455</t>
  </si>
  <si>
    <t>S 2320</t>
  </si>
  <si>
    <t>SC 2020</t>
  </si>
  <si>
    <t>15/3/16</t>
  </si>
  <si>
    <t>รวม 5,000</t>
  </si>
  <si>
    <t>ปริมาณ 10,000 แผ่น/เดือน</t>
  </si>
  <si>
    <t>ปริมาณ 5,000 แผ่น/เดือน</t>
  </si>
  <si>
    <t>จำนวนเดือน</t>
  </si>
  <si>
    <t>ค่าบริการ 5,000 35%</t>
  </si>
  <si>
    <t>ค่าบริการ 10,000 30%</t>
  </si>
  <si>
    <t>รวมต้นทุน Consumable</t>
  </si>
  <si>
    <t xml:space="preserve">อัตตรา ค่าเช่าเครื่องถ่ายเอกสาร </t>
  </si>
  <si>
    <t>แบบ มีค่าเช่า</t>
  </si>
  <si>
    <t>ค่าใช่จ่ายต่อแผ่น/ หรือส่วนเกิน</t>
  </si>
  <si>
    <t xml:space="preserve"> M 455  DF </t>
  </si>
  <si>
    <t xml:space="preserve"> SCX- 5637  FR </t>
  </si>
  <si>
    <t>SC2020</t>
  </si>
  <si>
    <t>0.40บาท/แผ่น</t>
  </si>
  <si>
    <t>900 บาท/36 เดือน</t>
  </si>
  <si>
    <t>1,100บาท/ 48 เดือน</t>
  </si>
  <si>
    <t>4,100 บาท / 5000 แผ่น</t>
  </si>
  <si>
    <t xml:space="preserve">0.35 บาท/แผ่น </t>
  </si>
  <si>
    <t xml:space="preserve">500 บาท </t>
  </si>
  <si>
    <t>1,500 บาท/ 3,000 แผ่น</t>
  </si>
  <si>
    <t>24 เดือน</t>
  </si>
  <si>
    <t xml:space="preserve">36 เดือน </t>
  </si>
  <si>
    <t>48 เดือน</t>
  </si>
  <si>
    <t>1,200 บาท /2,000 แผ่น</t>
  </si>
  <si>
    <t>2,600บาท/ 5000 แผ่น</t>
  </si>
  <si>
    <t>0.30บาท/แผ่น</t>
  </si>
  <si>
    <t>3,800บาท/10,000แผ่น</t>
  </si>
  <si>
    <t>2,400 บาท/5,000 แผ่น</t>
  </si>
  <si>
    <t>3,300 บาท /10,000 แผ่น</t>
  </si>
  <si>
    <t>1,950บาท/ 48 เดือน</t>
  </si>
  <si>
    <t xml:space="preserve">30-365 วัน </t>
  </si>
  <si>
    <t xml:space="preserve">กลุ่มลูกค้าที่คาดหวัง </t>
  </si>
  <si>
    <t>30/12/16</t>
  </si>
  <si>
    <t>จำนวนเครื่อง มา จาก Website 10-20 เครื่อง</t>
  </si>
  <si>
    <t>1 ปี</t>
  </si>
  <si>
    <t>30/12/56</t>
  </si>
  <si>
    <t>30/12/57</t>
  </si>
  <si>
    <t xml:space="preserve">11 เดือน </t>
  </si>
  <si>
    <t>เงื่อนไขในการ ให้บริการเครื่องเช่า</t>
  </si>
  <si>
    <t xml:space="preserve">Drum M455 Spec 100,000 แต่สามารถใช้งานได้จริง 30,000 แผ่น </t>
  </si>
  <si>
    <t xml:space="preserve">fuser Spec 200,000แผ่น แต่ใช้งานได้จริง ทุก 40,000แผ่นจะต้องมีการทำความสะอาด อาจจะใช้ได้ 100,000 แผ่น </t>
  </si>
  <si>
    <t xml:space="preserve">1.       เข้าไปบริการ ซ่อมแซมเครื่องถ่ายเอกสาร หลังได้รับแจ้ง ภายใน 8 ชั่วโมง </t>
  </si>
  <si>
    <t xml:space="preserve">3.       มีการทำความสะอาดเครื่อง พร้อมตรวจเช็ค การทำงานต่างๆของตัวเครือง เป็นประจำทุกเดือน </t>
  </si>
  <si>
    <t xml:space="preserve">6.       มีอะไหล่หรือชิ้นส่วนสำคัญ เพื่อ ให้เพียงพอในการเข้าดำเนินการ </t>
  </si>
  <si>
    <t>7.       มี Stock Consumable เพื่อให้เพียงพอในการเข้าดำเนินการ</t>
  </si>
  <si>
    <r>
      <t xml:space="preserve"> - และต้องมีการทำความสะอาด Fuser ทุก เดือน เพื่องป้องกันคราบ จากหมึกที่ละลายไม่หมด สำหรับเครื่องรุ่น </t>
    </r>
    <r>
      <rPr>
        <sz val="18"/>
        <color indexed="205"/>
        <rFont val="Angsana New"/>
      </rPr>
      <t>M455</t>
    </r>
    <r>
      <rPr>
        <sz val="18"/>
        <color theme="1"/>
        <rFont val="Angsana New"/>
      </rPr>
      <t xml:space="preserve"> Df</t>
    </r>
  </si>
  <si>
    <t xml:space="preserve"> - แจ้งเรื่องการให้หมึกสำรองตั้งแต่ครั้งแรกที่มีการเริ่มให้บริการ </t>
  </si>
  <si>
    <t xml:space="preserve"> - จะต้องนำตลับหมึกเก่ากลับมาเสมอเมื่อเปลี่ยนของใหม่ หลังจากตลับที่ 3แล้วขึ้นไป และ หมายเลขรหัส จะต้องมีการระบุเลขที่ตรงกับใบเบิก</t>
  </si>
  <si>
    <t>5637  Spec  10,000 แผ่น แต่สามารถใช้งานได้จริง 3,800 แผ่น</t>
  </si>
  <si>
    <t xml:space="preserve">คลัง ชัยพฤกษ จะมีต่ำสุด 50% และ สูงสุด 150 % ของปริมาณการใช้ของ ค่าเฉลี่ย การเบิกหมึก 1 เดือน </t>
  </si>
  <si>
    <t xml:space="preserve">และทุก 75 % ต้องมีการทำการสั่งหมึกเพื่อมาเติ่มในคลัง </t>
  </si>
  <si>
    <t>ค่าเช่า</t>
  </si>
  <si>
    <t>ต่อแผ่น</t>
  </si>
  <si>
    <t xml:space="preserve">ตามราคา ส่วนเกิน </t>
  </si>
  <si>
    <t>ปริมาณ 6,000 แผ่น/เดือน</t>
  </si>
  <si>
    <t>ปริมาณ 7,000 แผ่น/เดือน</t>
  </si>
  <si>
    <t>ปริมาณ 8,000 แผ่น/เดือน</t>
  </si>
  <si>
    <t>ปริมาณ 9,000 แผ่น/เดือน</t>
  </si>
  <si>
    <t>รวม 6,000</t>
  </si>
  <si>
    <t>รวม 7,000</t>
  </si>
  <si>
    <t>รวม 8,000</t>
  </si>
  <si>
    <t>รวม 9,000</t>
  </si>
  <si>
    <t>ค่าเช่า/ เดือน 35%</t>
  </si>
  <si>
    <t>หรือในกรณีที่ รายได้ มากกว่ารายจ่าย 1 เท่าตัว</t>
  </si>
  <si>
    <t xml:space="preserve"> - ขอให้มีการส่งช่างไปเรียน ขับรถยนต์แบบ เกียร์ ธรรมดา 1 คน</t>
  </si>
  <si>
    <t>อาทิเช่น คลังสีลม จะมี ต่ำสุด 15% สูงสุด 25 % ของปริมาณการใช้ในแต่ละเดือน</t>
  </si>
  <si>
    <t xml:space="preserve">M 455 spec 25,000แผ่น ใช่งานจริง ตำสุดที่เจอ 10,000 แผ่น </t>
  </si>
  <si>
    <t xml:space="preserve"> - สถานีตำรวจ ต่างๆ</t>
  </si>
  <si>
    <t xml:space="preserve"> - สำนักงานเขต ต่างๆ</t>
  </si>
  <si>
    <t xml:space="preserve"> - สาธารณะสุข ต่างๆ</t>
  </si>
  <si>
    <t xml:space="preserve"> - นิติบุคลอาคารชุด</t>
  </si>
  <si>
    <t xml:space="preserve"> -  ทำการย้ายลูกค้าในส่วนเครื่องเช่าจาก Ki Digital โดยเคลียร์ไม่ให้ติดขัดทุกปัญหา ส่วนในกรณีลูกค้าที่มีสัญญาเช่าน้อยกว่า 6 เดือน จะต้องทำการต่อสัญญา และเปลี่ยนสัญญาเป็นสัญญาใหม่ และในกรณีที่ลูกค้า มีสัญญาเช่าเหลือมากกว่า 6 เดือน จะทำการเปลี่ยนสัญญาจาก เคไอ เป็น กิติ อินเตอร์ ยกเว้นในกลุ่มงานราชการ ซึ่งไม่สามารถ เปลี่ยนย้ายบริษัท ระหว่างสัญญาได้ และต้องรอให้ครบระยะเวลาการว่าจ้าง ในเดือน 10/2016ก่อน  รวมทั้ง ลูกค้าขนาดใหญ่ ที่ติดเรื่องการขออนุมัติใหม่ ที่ไม่สามารถเปลี่ยนย้ายบริษัทได้ในทันที เช่น Thai samsung </t>
  </si>
  <si>
    <t xml:space="preserve"> โดย การ ทำ E-Marketing </t>
  </si>
  <si>
    <t xml:space="preserve"> Web site , E-mail,call จากฐานข้อมูลลูกค้าเก่า KI และ FMA ที่ยกเลิกเครื่องแล้วประมาณ 2-3 ปี</t>
  </si>
  <si>
    <t>สิ่งที่ คาดหวัง จาก การทำ E-maketing</t>
  </si>
  <si>
    <t>Call ; ลูกค้าที่คาดหวัง 20-30 ราย จากลูกค้า 1,000 ภายใน 1 ปี</t>
  </si>
  <si>
    <t>E-mail หากลุ่มเป้าหมาย 10,000 ราย คาดหวังจะได้ลูกค้า 1%</t>
  </si>
  <si>
    <t xml:space="preserve">กลุ่มลูกค้าที่เป็นข้าราชการและต้องการซื้อ Printer คาดหวัง 10 ราย </t>
  </si>
  <si>
    <t>หาข้อมูลเกี่ยวกับ บริษัท SME ที่มีทุนจดทะเบียนไม่เกิน 3 ล้านบาท</t>
  </si>
  <si>
    <t xml:space="preserve"> บริษัท SME ที่มีทุนจดทะเบียน 500,000- 3 ล้านบาท</t>
  </si>
  <si>
    <t>Ref. ลูกค้าที่เคยใช้บริการ (ปรับแผนการบริการให้เป็นบริการที่ดีเยี่ยม )</t>
  </si>
  <si>
    <t xml:space="preserve"> - สายเรือ , Shipping, Freight Forwarder</t>
  </si>
  <si>
    <t xml:space="preserve"> - โรงพยาบาลรัฐขนาดเล็ก และ ขนาดกลาง ไม่เกิน 100 เตียง</t>
  </si>
  <si>
    <t xml:space="preserve"> - เริ่มทำการขยายเครื่องเช่าเข้าหน่วยงานราชการ  15 - 50  เครื่อง </t>
  </si>
  <si>
    <t xml:space="preserve"> - มหาวิทยาลัย ธัญญะบุรี และโรงเรียนสายอาชีวะต่าง ๆ </t>
  </si>
  <si>
    <t xml:space="preserve"> - ศิริราช ที่คาดว่าจะมีแผนการปรับเครื่องเช่า เป็น 3 ปี </t>
  </si>
  <si>
    <t xml:space="preserve"> - โรงเรียนสอนพิเศษ</t>
  </si>
  <si>
    <t xml:space="preserve"> - โรงเรียนในสังกัด กทม</t>
  </si>
  <si>
    <t xml:space="preserve">ค่าเครื่อง </t>
  </si>
  <si>
    <t xml:space="preserve">ร่วมต้นทุนเครื่อง+สิ้นเปลื่อง </t>
  </si>
  <si>
    <t>ต้นทุนค่าบริการ 15 %</t>
  </si>
  <si>
    <t>อัตราค่าเช่า</t>
  </si>
  <si>
    <t xml:space="preserve">2.       มีหมึกสำรองอย่างน้อย 1 ตลับ ทุกเครื่อง </t>
  </si>
  <si>
    <t xml:space="preserve"> - จะมีการโทรสอบถามหลังมีการได้รับหมึกสำรอง</t>
  </si>
  <si>
    <t xml:space="preserve"> - ตรวจสอบด้วยการขอเลขมิเตอร์ทุกครั้ง</t>
  </si>
  <si>
    <t xml:space="preserve"> - จะมีการขอหมึกสำรอง ได้แค่ 1 ครัง ตลอดอายุสัญญา ถ้าในกรณีเกิดความผิดพลาด จะต้องมีเอกสารเป็นลายลักษณ์อักษร เพื่อทำเรื่องเสนอผู้ใหญ่โดยตรง</t>
  </si>
  <si>
    <t xml:space="preserve">4.       ในกรณีเครื่องไม่สามารถ ซ่อมแซ่มให้แล้วเสร็จ ภายใน 24 ชั่วโมง นั้บจากที่แจ้ง ดำเนินการเปลี่ยนเครื่องให้ลูกค้าภายใน 24 ชัวโมง (16 ขัวโมง Working hour นับจากการ แจ้ง ) </t>
  </si>
  <si>
    <t xml:space="preserve">5.       มีบริการ Remote  เพื่อ แก้ปัญหา ให้ลูกค้า  ระหว่างช่วงเวลา  8.30- 12.00 </t>
  </si>
  <si>
    <t xml:space="preserve"> - อาทิเช่น รายการอะไหล่ที่มีการ เบิก 6 เดือน ย้อนหลัง 15% ของอะไหล่แต่ละรายการ </t>
  </si>
  <si>
    <t xml:space="preserve">8.       มีช่างที่ตอบและแก้ไขปัญหาในเบื้องต้นให้ลูกค้าได้ </t>
  </si>
  <si>
    <t>9. มีการเพิ่มช่างเพื่อให้เพียงพอกับการเข้าบริการลูกค้าคือ ทุก 50 เครื่องหรือ 100,000 บาท จะต้องมีการเพิ่มช่างเพื่อรองรับงานบริการ 1 คน</t>
  </si>
  <si>
    <t xml:space="preserve">10. มีการตั้งจุดตำ่สุดที่สามารถรับได้ สำหรับหมึกแต่ละรุ่น เพื่อที่จะไม่ให้ ติดปัญหาในการ ทำใบเบิกจ่าย อาทิเช่น </t>
  </si>
  <si>
    <t>10 . อยากให้ แจ้งซ่อมได้ จนถึง 9.00 แล้วไปภายในวันเดียวเหมือนเดิม</t>
  </si>
  <si>
    <t>ในกรณี มีค่าการตลาด 10%</t>
  </si>
  <si>
    <t xml:space="preserve">ค่ากาตลาดจะถูกตัดออกมาจ่าย ค่า E-mail,Web site,ค่าแนะนำ </t>
  </si>
  <si>
    <t xml:space="preserve">มาจาก website </t>
  </si>
  <si>
    <t>แนะนำ</t>
  </si>
  <si>
    <t>เก็บไว้เพิ่มงบในการทำการตลาด ปีถัดไป</t>
  </si>
  <si>
    <t>ในกรณีเหลือ ให้นำงบการตลาด</t>
  </si>
  <si>
    <t>สนับสนุนลูกค้า ไม่ว่าจะเป็นของขวัญปีใหม่</t>
  </si>
  <si>
    <t>เลี้งข้าว หรือว่า กระเช้าในช่วงงานปีใหม่</t>
  </si>
  <si>
    <t>จ่าย</t>
  </si>
  <si>
    <t xml:space="preserve">ชดเชยที่จ่ายไปแล้ว </t>
  </si>
  <si>
    <t>สรุป 1 ปี</t>
  </si>
  <si>
    <t>เช่น  455 ปริมาณการใช้        5,000</t>
  </si>
  <si>
    <t>ส่วนเกิน / หรือค่าบริการต่อแผ่น455 60%,2320 65 % สี 38%</t>
  </si>
  <si>
    <t xml:space="preserve">อัตตรา ค่าเช่าเครื่องถ่ายเอกสาร แบบ มีค่าการตลาด </t>
  </si>
  <si>
    <t>2,900 บาท/ 5000 แผ่น</t>
  </si>
  <si>
    <t>4,200 บาท/10,000แผ่น</t>
  </si>
  <si>
    <t>2,650 บาท/5,000 แผ่น</t>
  </si>
  <si>
    <t>3,650 บาท /10,000 แผ่น</t>
  </si>
  <si>
    <t>1,200บาท/ 48 เดือน</t>
  </si>
  <si>
    <t>1,000 บาท/36 เดือน</t>
  </si>
  <si>
    <t>5,500 บาท/10,000 แผ่น</t>
  </si>
  <si>
    <t>4,500 บาท / 5000 แผ่น</t>
  </si>
  <si>
    <t xml:space="preserve">5,500 บาท /10,000 แผ่น </t>
  </si>
  <si>
    <t>0.23 บาท/แผ่น</t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</si>
  <si>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</si>
  <si>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</si>
  <si>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</si>
  <si>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</si>
  <si>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</si>
  <si>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</si>
  <si>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</si>
  <si>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</si>
  <si>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201602009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</si>
  <si>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</si>
  <si>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</si>
  <si>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</si>
  <si>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</si>
  <si>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</si>
  <si>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</si>
  <si>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</si>
  <si>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</si>
  <si>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</si>
  <si>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201602019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</si>
  <si>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</si>
  <si>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</si>
  <si>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</si>
  <si>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</si>
  <si>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</si>
  <si>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</si>
  <si>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</si>
  <si>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</si>
  <si>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</si>
  <si>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201602029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</si>
  <si>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</si>
  <si>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</si>
  <si>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</si>
  <si>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</si>
  <si>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</si>
  <si>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</si>
  <si>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</si>
  <si>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</si>
  <si>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</si>
  <si>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201602039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</si>
  <si>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</si>
  <si>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</si>
  <si>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</si>
  <si>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</si>
  <si>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</si>
  <si>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</si>
  <si>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</si>
  <si>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</si>
  <si>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</si>
  <si>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201602049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</si>
  <si>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</si>
  <si>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</si>
  <si>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</si>
  <si>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</si>
  <si>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</si>
  <si>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</si>
  <si>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</si>
  <si>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</si>
  <si>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</si>
  <si>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201602059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</si>
  <si>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</si>
  <si>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</si>
  <si>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</si>
  <si>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</si>
  <si>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</si>
  <si>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</si>
  <si>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</si>
  <si>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</si>
  <si>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</si>
  <si>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201602069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</si>
  <si>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</si>
  <si>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</si>
  <si>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</si>
  <si>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</si>
  <si>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</si>
  <si>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</si>
  <si>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</si>
  <si>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</si>
  <si>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</si>
  <si>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201602079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</si>
  <si>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</si>
  <si>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</si>
  <si>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</si>
  <si>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</si>
  <si>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</si>
  <si>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</si>
  <si>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</si>
  <si>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</si>
  <si>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</si>
  <si>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201602089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</si>
  <si>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</si>
  <si>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</si>
  <si>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201602092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</si>
  <si>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201602093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</si>
  <si>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201602094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</si>
  <si>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201602095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</si>
  <si>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201602096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</si>
  <si>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201602097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</si>
  <si>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201602098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</si>
  <si>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201602099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</si>
  <si>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201602100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</si>
  <si>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201602101</t>
    </r>
  </si>
  <si>
    <r>
      <rPr>
        <b/>
        <sz val="16"/>
        <color rgb="FFFF0000"/>
        <rFont val="Angsana New"/>
      </rPr>
      <t>"</t>
    </r>
    <r>
      <rPr>
        <b/>
        <u/>
        <sz val="16"/>
        <color rgb="FFFF0000"/>
        <rFont val="Angsana New"/>
      </rPr>
      <t>ห้ามจำหน่าย</t>
    </r>
    <r>
      <rPr>
        <b/>
        <sz val="16"/>
        <color rgb="FFFF0000"/>
        <rFont val="Angsana New"/>
      </rPr>
      <t>"</t>
    </r>
    <r>
      <rPr>
        <b/>
        <sz val="16"/>
        <color theme="1"/>
        <rFont val="Angsana New"/>
      </rPr>
      <t xml:space="preserve">            ใช่เพื่อเครื่องเช่าเท่านั้น 201602102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</si>
</sst>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* #,##0.00000_-;\-* #,##0.000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athu"/>
      <family val="2"/>
    </font>
    <font>
      <sz val="12"/>
      <color theme="1"/>
      <name val="Alido"/>
    </font>
    <font>
      <sz val="12"/>
      <color theme="1"/>
      <name val="Angsana New"/>
    </font>
    <font>
      <sz val="18"/>
      <color theme="1"/>
      <name val="Angsana New"/>
    </font>
    <font>
      <sz val="16"/>
      <color theme="1"/>
      <name val="Angsana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ngsana New"/>
    </font>
    <font>
      <b/>
      <sz val="16"/>
      <color rgb="FFFF0000"/>
      <name val="Angsana New"/>
    </font>
    <font>
      <b/>
      <u/>
      <sz val="16"/>
      <color rgb="FFFF0000"/>
      <name val="Angsana New"/>
    </font>
    <font>
      <u/>
      <sz val="16"/>
      <color theme="1"/>
      <name val="Angsana New"/>
    </font>
    <font>
      <b/>
      <u/>
      <sz val="22"/>
      <color theme="1"/>
      <name val="Angsana New"/>
    </font>
    <font>
      <sz val="18"/>
      <color indexed="205"/>
      <name val="Angsana New"/>
    </font>
    <font>
      <u val="singleAccounting"/>
      <sz val="16"/>
      <color theme="1"/>
      <name val="Angsana New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56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5" fillId="0" borderId="3" xfId="0" applyFont="1" applyBorder="1"/>
    <xf numFmtId="0" fontId="0" fillId="0" borderId="1" xfId="0" applyBorder="1"/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0" fillId="0" borderId="0" xfId="0" applyBorder="1"/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6" fillId="0" borderId="7" xfId="0" applyFont="1" applyBorder="1" applyAlignment="1">
      <alignment horizontal="center"/>
    </xf>
    <xf numFmtId="0" fontId="6" fillId="0" borderId="1" xfId="0" applyFont="1" applyBorder="1"/>
    <xf numFmtId="0" fontId="6" fillId="0" borderId="23" xfId="0" applyFont="1" applyBorder="1"/>
    <xf numFmtId="0" fontId="6" fillId="0" borderId="21" xfId="0" applyFont="1" applyBorder="1" applyAlignment="1">
      <alignment horizontal="center"/>
    </xf>
    <xf numFmtId="0" fontId="6" fillId="0" borderId="6" xfId="0" applyFont="1" applyBorder="1"/>
    <xf numFmtId="0" fontId="6" fillId="0" borderId="10" xfId="0" applyFont="1" applyBorder="1"/>
    <xf numFmtId="0" fontId="6" fillId="0" borderId="17" xfId="0" applyFont="1" applyBorder="1"/>
    <xf numFmtId="3" fontId="6" fillId="0" borderId="6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6" fillId="0" borderId="4" xfId="0" applyFont="1" applyBorder="1"/>
    <xf numFmtId="14" fontId="6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3" fontId="6" fillId="0" borderId="0" xfId="0" applyNumberFormat="1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0" fontId="6" fillId="0" borderId="9" xfId="0" applyFont="1" applyBorder="1"/>
    <xf numFmtId="0" fontId="4" fillId="0" borderId="2" xfId="0" applyFont="1" applyBorder="1"/>
    <xf numFmtId="3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/>
    <xf numFmtId="0" fontId="4" fillId="0" borderId="3" xfId="0" applyFont="1" applyBorder="1"/>
    <xf numFmtId="43" fontId="4" fillId="0" borderId="3" xfId="0" applyNumberFormat="1" applyFont="1" applyBorder="1"/>
    <xf numFmtId="0" fontId="4" fillId="0" borderId="4" xfId="0" applyFont="1" applyBorder="1"/>
    <xf numFmtId="0" fontId="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43" fontId="6" fillId="0" borderId="3" xfId="1" applyFont="1" applyBorder="1"/>
    <xf numFmtId="43" fontId="6" fillId="0" borderId="3" xfId="0" applyNumberFormat="1" applyFont="1" applyBorder="1"/>
    <xf numFmtId="0" fontId="6" fillId="0" borderId="3" xfId="0" applyFont="1" applyBorder="1" applyAlignment="1">
      <alignment wrapText="1"/>
    </xf>
    <xf numFmtId="164" fontId="13" fillId="0" borderId="3" xfId="0" applyNumberFormat="1" applyFont="1" applyBorder="1"/>
    <xf numFmtId="2" fontId="13" fillId="0" borderId="3" xfId="0" applyNumberFormat="1" applyFont="1" applyBorder="1"/>
    <xf numFmtId="0" fontId="6" fillId="0" borderId="3" xfId="0" applyFont="1" applyBorder="1" applyAlignment="1">
      <alignment horizontal="center" wrapText="1"/>
    </xf>
    <xf numFmtId="166" fontId="6" fillId="0" borderId="3" xfId="0" applyNumberFormat="1" applyFont="1" applyBorder="1"/>
    <xf numFmtId="165" fontId="16" fillId="0" borderId="3" xfId="0" applyNumberFormat="1" applyFont="1" applyBorder="1"/>
    <xf numFmtId="0" fontId="6" fillId="0" borderId="15" xfId="0" applyFont="1" applyBorder="1"/>
    <xf numFmtId="165" fontId="16" fillId="0" borderId="15" xfId="0" applyNumberFormat="1" applyFont="1" applyBorder="1"/>
    <xf numFmtId="0" fontId="6" fillId="0" borderId="4" xfId="0" applyFont="1" applyBorder="1" applyAlignment="1">
      <alignment wrapText="1"/>
    </xf>
    <xf numFmtId="43" fontId="16" fillId="0" borderId="4" xfId="0" applyNumberFormat="1" applyFont="1" applyBorder="1"/>
    <xf numFmtId="0" fontId="17" fillId="0" borderId="0" xfId="0" applyFont="1"/>
    <xf numFmtId="0" fontId="6" fillId="0" borderId="25" xfId="0" applyFont="1" applyBorder="1"/>
    <xf numFmtId="3" fontId="6" fillId="0" borderId="25" xfId="0" applyNumberFormat="1" applyFont="1" applyBorder="1" applyAlignment="1">
      <alignment horizontal="left"/>
    </xf>
    <xf numFmtId="165" fontId="6" fillId="0" borderId="25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6" fillId="0" borderId="2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1" xfId="0" applyNumberFormat="1" applyFont="1" applyBorder="1" applyAlignment="1">
      <alignment horizontal="center" wrapText="1"/>
    </xf>
    <xf numFmtId="3" fontId="6" fillId="0" borderId="22" xfId="0" applyNumberFormat="1" applyFont="1" applyBorder="1" applyAlignment="1">
      <alignment horizontal="center" wrapText="1"/>
    </xf>
    <xf numFmtId="0" fontId="6" fillId="0" borderId="2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43" fontId="4" fillId="0" borderId="0" xfId="0" applyNumberFormat="1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5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5905500</xdr:colOff>
      <xdr:row>0</xdr:row>
      <xdr:rowOff>1803400</xdr:rowOff>
    </xdr:to>
    <xdr:pic>
      <xdr:nvPicPr>
        <xdr:cNvPr id="2" name="Picture 1" descr="Kiti inter 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5880100" cy="1803400"/>
        </a:xfrm>
        <a:prstGeom prst="rect">
          <a:avLst/>
        </a:prstGeom>
      </xdr:spPr>
    </xdr:pic>
    <xdr:clientData/>
  </xdr:twoCellAnchor>
  <xdr:oneCellAnchor>
    <xdr:from>
      <xdr:col>0</xdr:col>
      <xdr:colOff>203200</xdr:colOff>
      <xdr:row>0</xdr:row>
      <xdr:rowOff>1739900</xdr:rowOff>
    </xdr:from>
    <xdr:ext cx="5702300" cy="2260600"/>
    <xdr:sp macro="" textlink="">
      <xdr:nvSpPr>
        <xdr:cNvPr id="4" name="TextBox 3"/>
        <xdr:cNvSpPr txBox="1"/>
      </xdr:nvSpPr>
      <xdr:spPr>
        <a:xfrm>
          <a:off x="203200" y="1739900"/>
          <a:ext cx="5702300" cy="2260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th-TH" sz="3600">
              <a:solidFill>
                <a:srgbClr val="FF0000"/>
              </a:solidFill>
              <a:latin typeface="Angsana New"/>
              <a:cs typeface="Angsana New"/>
            </a:rPr>
            <a:t>สั่งซื้อสินค้า  </a:t>
          </a:r>
          <a:r>
            <a:rPr lang="en-US" sz="3600" baseline="0">
              <a:solidFill>
                <a:srgbClr val="FF0000"/>
              </a:solidFill>
              <a:latin typeface="Angsana New"/>
              <a:cs typeface="Angsana New"/>
            </a:rPr>
            <a:t> : 02-631-0170-9        </a:t>
          </a:r>
        </a:p>
        <a:p>
          <a:r>
            <a:rPr lang="th-TH" sz="3600" b="1" u="none" baseline="0">
              <a:solidFill>
                <a:srgbClr val="FF0000"/>
              </a:solidFill>
              <a:latin typeface="Angsana New"/>
              <a:cs typeface="Angsana New"/>
            </a:rPr>
            <a:t>แจ้งซ่อม        </a:t>
          </a:r>
          <a:r>
            <a:rPr lang="en-US" sz="3600" b="1" u="none" baseline="0">
              <a:solidFill>
                <a:srgbClr val="FF0000"/>
              </a:solidFill>
              <a:latin typeface="Angsana New"/>
              <a:cs typeface="Angsana New"/>
            </a:rPr>
            <a:t>: 02-631-0149</a:t>
          </a:r>
        </a:p>
        <a:p>
          <a:r>
            <a:rPr lang="en-US" sz="3600" baseline="0">
              <a:solidFill>
                <a:srgbClr val="FF0000"/>
              </a:solidFill>
              <a:latin typeface="Angsana New"/>
              <a:cs typeface="Angsana New"/>
            </a:rPr>
            <a:t>Line ID          : </a:t>
          </a:r>
          <a:r>
            <a:rPr lang="th-TH" sz="3600" baseline="0">
              <a:solidFill>
                <a:srgbClr val="FF0000"/>
              </a:solidFill>
              <a:latin typeface="Angsana New"/>
              <a:cs typeface="Angsana New"/>
            </a:rPr>
            <a:t>แจ้งซ่อม</a:t>
          </a:r>
          <a:endParaRPr lang="en-US" sz="3600" baseline="0">
            <a:solidFill>
              <a:srgbClr val="FF0000"/>
            </a:solidFill>
            <a:latin typeface="Angsana New"/>
            <a:cs typeface="Angsana New"/>
          </a:endParaRPr>
        </a:p>
        <a:p>
          <a:r>
            <a:rPr lang="en-US" sz="3600" baseline="0">
              <a:solidFill>
                <a:srgbClr val="FF0000"/>
              </a:solidFill>
              <a:latin typeface="Angsana New"/>
              <a:cs typeface="Angsana New"/>
            </a:rPr>
            <a:t> Facebook       : </a:t>
          </a:r>
          <a:r>
            <a:rPr lang="th-TH" sz="3600" baseline="0">
              <a:solidFill>
                <a:srgbClr val="FF0000"/>
              </a:solidFill>
              <a:latin typeface="Angsana New"/>
              <a:cs typeface="Angsana New"/>
            </a:rPr>
            <a:t>ให้เช่าเครื่องถ่ายเอกสาร </a:t>
          </a:r>
          <a:r>
            <a:rPr lang="en-US" sz="3600" baseline="0">
              <a:solidFill>
                <a:srgbClr val="FF0000"/>
              </a:solidFill>
              <a:latin typeface="Angsana New"/>
              <a:cs typeface="Angsana New"/>
            </a:rPr>
            <a:t>. net</a:t>
          </a:r>
          <a:endParaRPr lang="en-US" sz="3600">
            <a:solidFill>
              <a:srgbClr val="FF0000"/>
            </a:solidFill>
            <a:latin typeface="Angsana New"/>
            <a:cs typeface="Angsana New"/>
          </a:endParaRPr>
        </a:p>
      </xdr:txBody>
    </xdr:sp>
    <xdr:clientData/>
  </xdr:oneCellAnchor>
  <xdr:twoCellAnchor editAs="oneCell">
    <xdr:from>
      <xdr:col>0</xdr:col>
      <xdr:colOff>50800</xdr:colOff>
      <xdr:row>1</xdr:row>
      <xdr:rowOff>25400</xdr:rowOff>
    </xdr:from>
    <xdr:to>
      <xdr:col>1</xdr:col>
      <xdr:colOff>0</xdr:colOff>
      <xdr:row>1</xdr:row>
      <xdr:rowOff>1752600</xdr:rowOff>
    </xdr:to>
    <xdr:pic>
      <xdr:nvPicPr>
        <xdr:cNvPr id="5" name="Picture 4" descr="Kiti inter 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4279900"/>
          <a:ext cx="5880100" cy="1727200"/>
        </a:xfrm>
        <a:prstGeom prst="rect">
          <a:avLst/>
        </a:prstGeom>
      </xdr:spPr>
    </xdr:pic>
    <xdr:clientData/>
  </xdr:twoCellAnchor>
  <xdr:oneCellAnchor>
    <xdr:from>
      <xdr:col>0</xdr:col>
      <xdr:colOff>50800</xdr:colOff>
      <xdr:row>1</xdr:row>
      <xdr:rowOff>1689100</xdr:rowOff>
    </xdr:from>
    <xdr:ext cx="5842000" cy="2527300"/>
    <xdr:sp macro="" textlink="">
      <xdr:nvSpPr>
        <xdr:cNvPr id="10" name="TextBox 9"/>
        <xdr:cNvSpPr txBox="1"/>
      </xdr:nvSpPr>
      <xdr:spPr>
        <a:xfrm>
          <a:off x="50800" y="5943600"/>
          <a:ext cx="5842000" cy="2527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th-TH" sz="3200">
              <a:solidFill>
                <a:srgbClr val="FF0000"/>
              </a:solidFill>
              <a:latin typeface="Angsana New"/>
              <a:cs typeface="Angsana New"/>
            </a:rPr>
            <a:t>สั่งซื้อสินค้า </a:t>
          </a:r>
          <a:r>
            <a:rPr lang="en-US" sz="3200" baseline="0">
              <a:solidFill>
                <a:srgbClr val="FF0000"/>
              </a:solidFill>
              <a:latin typeface="Angsana New"/>
              <a:cs typeface="Angsana New"/>
            </a:rPr>
            <a:t>: 02-631-0170-9        </a:t>
          </a:r>
        </a:p>
        <a:p>
          <a:r>
            <a:rPr lang="th-TH" sz="3200" b="1" u="none" baseline="0">
              <a:solidFill>
                <a:srgbClr val="FF0000"/>
              </a:solidFill>
              <a:latin typeface="Angsana New"/>
              <a:cs typeface="Angsana New"/>
            </a:rPr>
            <a:t>แจ้งซ่อม      </a:t>
          </a:r>
          <a:r>
            <a:rPr lang="en-US" sz="3200" b="1" u="none" baseline="0">
              <a:solidFill>
                <a:srgbClr val="FF0000"/>
              </a:solidFill>
              <a:latin typeface="Angsana New"/>
              <a:cs typeface="Angsana New"/>
            </a:rPr>
            <a:t>: 02-631-0149</a:t>
          </a:r>
        </a:p>
        <a:p>
          <a:r>
            <a:rPr lang="en-US" sz="3200" baseline="0">
              <a:solidFill>
                <a:srgbClr val="FF0000"/>
              </a:solidFill>
              <a:latin typeface="Angsana New"/>
              <a:cs typeface="Angsana New"/>
            </a:rPr>
            <a:t>Line ID        :</a:t>
          </a:r>
          <a:r>
            <a:rPr lang="th-TH" sz="3200" baseline="0">
              <a:solidFill>
                <a:srgbClr val="FF0000"/>
              </a:solidFill>
              <a:latin typeface="Angsana New"/>
              <a:cs typeface="Angsana New"/>
            </a:rPr>
            <a:t> แจ้งซ่อม </a:t>
          </a:r>
          <a:endParaRPr lang="en-US" sz="3200" baseline="0">
            <a:solidFill>
              <a:srgbClr val="FF0000"/>
            </a:solidFill>
            <a:latin typeface="Angsana New"/>
            <a:cs typeface="Angsana New"/>
          </a:endParaRPr>
        </a:p>
        <a:p>
          <a:r>
            <a:rPr lang="en-US" sz="3200" baseline="0">
              <a:solidFill>
                <a:srgbClr val="FF0000"/>
              </a:solidFill>
              <a:latin typeface="Angsana New"/>
              <a:cs typeface="Angsana New"/>
            </a:rPr>
            <a:t>Facebook     : </a:t>
          </a:r>
          <a:r>
            <a:rPr lang="th-TH" sz="3200" baseline="0">
              <a:solidFill>
                <a:srgbClr val="FF0000"/>
              </a:solidFill>
              <a:latin typeface="Angsana New"/>
              <a:cs typeface="Angsana New"/>
            </a:rPr>
            <a:t>ให้เช่าเครื่องถ่ายเอกสาร</a:t>
          </a:r>
          <a:r>
            <a:rPr lang="en-US" sz="3200" baseline="0">
              <a:solidFill>
                <a:srgbClr val="FF0000"/>
              </a:solidFill>
              <a:latin typeface="Angsana New"/>
              <a:cs typeface="Angsana New"/>
            </a:rPr>
            <a:t>.net</a:t>
          </a:r>
        </a:p>
        <a:p>
          <a:r>
            <a:rPr lang="en-US" sz="3200" baseline="0">
              <a:solidFill>
                <a:srgbClr val="FF0000"/>
              </a:solidFill>
              <a:latin typeface="Angsana New"/>
              <a:cs typeface="Angsana New"/>
            </a:rPr>
            <a:t>Web Site      : </a:t>
          </a:r>
          <a:r>
            <a:rPr lang="th-TH" sz="3200" baseline="0">
              <a:solidFill>
                <a:srgbClr val="FF0000"/>
              </a:solidFill>
              <a:latin typeface="Angsana New"/>
              <a:cs typeface="Angsana New"/>
            </a:rPr>
            <a:t>????????????????</a:t>
          </a:r>
          <a:endParaRPr lang="en-US" sz="3200">
            <a:solidFill>
              <a:srgbClr val="FF0000"/>
            </a:solidFill>
            <a:latin typeface="Angsana New"/>
            <a:cs typeface="Angsana New"/>
          </a:endParaRPr>
        </a:p>
      </xdr:txBody>
    </xdr:sp>
    <xdr:clientData/>
  </xdr:oneCellAnchor>
  <xdr:twoCellAnchor editAs="oneCell">
    <xdr:from>
      <xdr:col>2</xdr:col>
      <xdr:colOff>38100</xdr:colOff>
      <xdr:row>3</xdr:row>
      <xdr:rowOff>63500</xdr:rowOff>
    </xdr:from>
    <xdr:to>
      <xdr:col>3</xdr:col>
      <xdr:colOff>0</xdr:colOff>
      <xdr:row>3</xdr:row>
      <xdr:rowOff>285977</xdr:rowOff>
    </xdr:to>
    <xdr:pic>
      <xdr:nvPicPr>
        <xdr:cNvPr id="96" name="Picture 9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</xdr:row>
      <xdr:rowOff>63500</xdr:rowOff>
    </xdr:from>
    <xdr:to>
      <xdr:col>6</xdr:col>
      <xdr:colOff>0</xdr:colOff>
      <xdr:row>3</xdr:row>
      <xdr:rowOff>285977</xdr:rowOff>
    </xdr:to>
    <xdr:pic>
      <xdr:nvPicPr>
        <xdr:cNvPr id="97" name="Picture 9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63500</xdr:rowOff>
    </xdr:from>
    <xdr:to>
      <xdr:col>3</xdr:col>
      <xdr:colOff>0</xdr:colOff>
      <xdr:row>4</xdr:row>
      <xdr:rowOff>285977</xdr:rowOff>
    </xdr:to>
    <xdr:pic>
      <xdr:nvPicPr>
        <xdr:cNvPr id="98" name="Picture 9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4</xdr:row>
      <xdr:rowOff>63500</xdr:rowOff>
    </xdr:from>
    <xdr:to>
      <xdr:col>6</xdr:col>
      <xdr:colOff>0</xdr:colOff>
      <xdr:row>4</xdr:row>
      <xdr:rowOff>285977</xdr:rowOff>
    </xdr:to>
    <xdr:pic>
      <xdr:nvPicPr>
        <xdr:cNvPr id="99" name="Picture 9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</xdr:row>
      <xdr:rowOff>63500</xdr:rowOff>
    </xdr:from>
    <xdr:to>
      <xdr:col>3</xdr:col>
      <xdr:colOff>0</xdr:colOff>
      <xdr:row>5</xdr:row>
      <xdr:rowOff>285977</xdr:rowOff>
    </xdr:to>
    <xdr:pic>
      <xdr:nvPicPr>
        <xdr:cNvPr id="100" name="Picture 9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</xdr:row>
      <xdr:rowOff>63500</xdr:rowOff>
    </xdr:from>
    <xdr:to>
      <xdr:col>6</xdr:col>
      <xdr:colOff>0</xdr:colOff>
      <xdr:row>5</xdr:row>
      <xdr:rowOff>285977</xdr:rowOff>
    </xdr:to>
    <xdr:pic>
      <xdr:nvPicPr>
        <xdr:cNvPr id="101" name="Picture 10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6</xdr:row>
      <xdr:rowOff>63500</xdr:rowOff>
    </xdr:from>
    <xdr:to>
      <xdr:col>3</xdr:col>
      <xdr:colOff>0</xdr:colOff>
      <xdr:row>6</xdr:row>
      <xdr:rowOff>285977</xdr:rowOff>
    </xdr:to>
    <xdr:pic>
      <xdr:nvPicPr>
        <xdr:cNvPr id="102" name="Picture 10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</xdr:row>
      <xdr:rowOff>63500</xdr:rowOff>
    </xdr:from>
    <xdr:to>
      <xdr:col>6</xdr:col>
      <xdr:colOff>0</xdr:colOff>
      <xdr:row>6</xdr:row>
      <xdr:rowOff>285977</xdr:rowOff>
    </xdr:to>
    <xdr:pic>
      <xdr:nvPicPr>
        <xdr:cNvPr id="103" name="Picture 10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7</xdr:row>
      <xdr:rowOff>63500</xdr:rowOff>
    </xdr:from>
    <xdr:to>
      <xdr:col>3</xdr:col>
      <xdr:colOff>0</xdr:colOff>
      <xdr:row>7</xdr:row>
      <xdr:rowOff>285977</xdr:rowOff>
    </xdr:to>
    <xdr:pic>
      <xdr:nvPicPr>
        <xdr:cNvPr id="104" name="Picture 10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</xdr:row>
      <xdr:rowOff>63500</xdr:rowOff>
    </xdr:from>
    <xdr:to>
      <xdr:col>6</xdr:col>
      <xdr:colOff>0</xdr:colOff>
      <xdr:row>7</xdr:row>
      <xdr:rowOff>285977</xdr:rowOff>
    </xdr:to>
    <xdr:pic>
      <xdr:nvPicPr>
        <xdr:cNvPr id="105" name="Picture 10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8</xdr:row>
      <xdr:rowOff>63500</xdr:rowOff>
    </xdr:from>
    <xdr:to>
      <xdr:col>3</xdr:col>
      <xdr:colOff>0</xdr:colOff>
      <xdr:row>8</xdr:row>
      <xdr:rowOff>285977</xdr:rowOff>
    </xdr:to>
    <xdr:pic>
      <xdr:nvPicPr>
        <xdr:cNvPr id="106" name="Picture 10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8</xdr:row>
      <xdr:rowOff>63500</xdr:rowOff>
    </xdr:from>
    <xdr:to>
      <xdr:col>6</xdr:col>
      <xdr:colOff>0</xdr:colOff>
      <xdr:row>8</xdr:row>
      <xdr:rowOff>285977</xdr:rowOff>
    </xdr:to>
    <xdr:pic>
      <xdr:nvPicPr>
        <xdr:cNvPr id="107" name="Picture 10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9</xdr:row>
      <xdr:rowOff>63500</xdr:rowOff>
    </xdr:from>
    <xdr:to>
      <xdr:col>3</xdr:col>
      <xdr:colOff>0</xdr:colOff>
      <xdr:row>9</xdr:row>
      <xdr:rowOff>285977</xdr:rowOff>
    </xdr:to>
    <xdr:pic>
      <xdr:nvPicPr>
        <xdr:cNvPr id="108" name="Picture 10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</xdr:row>
      <xdr:rowOff>63500</xdr:rowOff>
    </xdr:from>
    <xdr:to>
      <xdr:col>6</xdr:col>
      <xdr:colOff>0</xdr:colOff>
      <xdr:row>9</xdr:row>
      <xdr:rowOff>285977</xdr:rowOff>
    </xdr:to>
    <xdr:pic>
      <xdr:nvPicPr>
        <xdr:cNvPr id="109" name="Picture 10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10</xdr:row>
      <xdr:rowOff>63500</xdr:rowOff>
    </xdr:from>
    <xdr:to>
      <xdr:col>3</xdr:col>
      <xdr:colOff>0</xdr:colOff>
      <xdr:row>10</xdr:row>
      <xdr:rowOff>285977</xdr:rowOff>
    </xdr:to>
    <xdr:pic>
      <xdr:nvPicPr>
        <xdr:cNvPr id="110" name="Picture 10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10</xdr:row>
      <xdr:rowOff>63500</xdr:rowOff>
    </xdr:from>
    <xdr:to>
      <xdr:col>6</xdr:col>
      <xdr:colOff>0</xdr:colOff>
      <xdr:row>10</xdr:row>
      <xdr:rowOff>285977</xdr:rowOff>
    </xdr:to>
    <xdr:pic>
      <xdr:nvPicPr>
        <xdr:cNvPr id="111" name="Picture 11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8318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11</xdr:row>
      <xdr:rowOff>63500</xdr:rowOff>
    </xdr:from>
    <xdr:to>
      <xdr:col>3</xdr:col>
      <xdr:colOff>0</xdr:colOff>
      <xdr:row>11</xdr:row>
      <xdr:rowOff>285977</xdr:rowOff>
    </xdr:to>
    <xdr:pic>
      <xdr:nvPicPr>
        <xdr:cNvPr id="112" name="Picture 11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11</xdr:row>
      <xdr:rowOff>63500</xdr:rowOff>
    </xdr:from>
    <xdr:to>
      <xdr:col>6</xdr:col>
      <xdr:colOff>0</xdr:colOff>
      <xdr:row>11</xdr:row>
      <xdr:rowOff>285977</xdr:rowOff>
    </xdr:to>
    <xdr:pic>
      <xdr:nvPicPr>
        <xdr:cNvPr id="113" name="Picture 11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12</xdr:row>
      <xdr:rowOff>63500</xdr:rowOff>
    </xdr:from>
    <xdr:to>
      <xdr:col>3</xdr:col>
      <xdr:colOff>0</xdr:colOff>
      <xdr:row>12</xdr:row>
      <xdr:rowOff>285977</xdr:rowOff>
    </xdr:to>
    <xdr:pic>
      <xdr:nvPicPr>
        <xdr:cNvPr id="114" name="Picture 11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12</xdr:row>
      <xdr:rowOff>63500</xdr:rowOff>
    </xdr:from>
    <xdr:to>
      <xdr:col>6</xdr:col>
      <xdr:colOff>0</xdr:colOff>
      <xdr:row>12</xdr:row>
      <xdr:rowOff>285977</xdr:rowOff>
    </xdr:to>
    <xdr:pic>
      <xdr:nvPicPr>
        <xdr:cNvPr id="115" name="Picture 11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13</xdr:row>
      <xdr:rowOff>63500</xdr:rowOff>
    </xdr:from>
    <xdr:to>
      <xdr:col>3</xdr:col>
      <xdr:colOff>0</xdr:colOff>
      <xdr:row>13</xdr:row>
      <xdr:rowOff>285977</xdr:rowOff>
    </xdr:to>
    <xdr:pic>
      <xdr:nvPicPr>
        <xdr:cNvPr id="116" name="Picture 11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13</xdr:row>
      <xdr:rowOff>63500</xdr:rowOff>
    </xdr:from>
    <xdr:to>
      <xdr:col>6</xdr:col>
      <xdr:colOff>0</xdr:colOff>
      <xdr:row>13</xdr:row>
      <xdr:rowOff>285977</xdr:rowOff>
    </xdr:to>
    <xdr:pic>
      <xdr:nvPicPr>
        <xdr:cNvPr id="117" name="Picture 11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14</xdr:row>
      <xdr:rowOff>63500</xdr:rowOff>
    </xdr:from>
    <xdr:to>
      <xdr:col>3</xdr:col>
      <xdr:colOff>0</xdr:colOff>
      <xdr:row>14</xdr:row>
      <xdr:rowOff>285977</xdr:rowOff>
    </xdr:to>
    <xdr:pic>
      <xdr:nvPicPr>
        <xdr:cNvPr id="118" name="Picture 11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72593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14</xdr:row>
      <xdr:rowOff>63500</xdr:rowOff>
    </xdr:from>
    <xdr:to>
      <xdr:col>6</xdr:col>
      <xdr:colOff>0</xdr:colOff>
      <xdr:row>14</xdr:row>
      <xdr:rowOff>285977</xdr:rowOff>
    </xdr:to>
    <xdr:pic>
      <xdr:nvPicPr>
        <xdr:cNvPr id="119" name="Picture 11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15</xdr:row>
      <xdr:rowOff>63500</xdr:rowOff>
    </xdr:from>
    <xdr:to>
      <xdr:col>3</xdr:col>
      <xdr:colOff>0</xdr:colOff>
      <xdr:row>15</xdr:row>
      <xdr:rowOff>285977</xdr:rowOff>
    </xdr:to>
    <xdr:pic>
      <xdr:nvPicPr>
        <xdr:cNvPr id="120" name="Picture 11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15</xdr:row>
      <xdr:rowOff>63500</xdr:rowOff>
    </xdr:from>
    <xdr:to>
      <xdr:col>6</xdr:col>
      <xdr:colOff>0</xdr:colOff>
      <xdr:row>15</xdr:row>
      <xdr:rowOff>285977</xdr:rowOff>
    </xdr:to>
    <xdr:pic>
      <xdr:nvPicPr>
        <xdr:cNvPr id="121" name="Picture 12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4833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</xdr:row>
      <xdr:rowOff>63500</xdr:rowOff>
    </xdr:from>
    <xdr:to>
      <xdr:col>8</xdr:col>
      <xdr:colOff>0</xdr:colOff>
      <xdr:row>3</xdr:row>
      <xdr:rowOff>285977</xdr:rowOff>
    </xdr:to>
    <xdr:pic>
      <xdr:nvPicPr>
        <xdr:cNvPr id="135" name="Picture 13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4</xdr:row>
      <xdr:rowOff>63500</xdr:rowOff>
    </xdr:from>
    <xdr:to>
      <xdr:col>8</xdr:col>
      <xdr:colOff>0</xdr:colOff>
      <xdr:row>4</xdr:row>
      <xdr:rowOff>285977</xdr:rowOff>
    </xdr:to>
    <xdr:pic>
      <xdr:nvPicPr>
        <xdr:cNvPr id="136" name="Picture 13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00203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</xdr:row>
      <xdr:rowOff>63500</xdr:rowOff>
    </xdr:from>
    <xdr:to>
      <xdr:col>8</xdr:col>
      <xdr:colOff>0</xdr:colOff>
      <xdr:row>5</xdr:row>
      <xdr:rowOff>285977</xdr:rowOff>
    </xdr:to>
    <xdr:pic>
      <xdr:nvPicPr>
        <xdr:cNvPr id="137" name="Picture 13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07442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6</xdr:row>
      <xdr:rowOff>63500</xdr:rowOff>
    </xdr:from>
    <xdr:to>
      <xdr:col>8</xdr:col>
      <xdr:colOff>0</xdr:colOff>
      <xdr:row>6</xdr:row>
      <xdr:rowOff>285977</xdr:rowOff>
    </xdr:to>
    <xdr:pic>
      <xdr:nvPicPr>
        <xdr:cNvPr id="138" name="Picture 13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14681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7</xdr:row>
      <xdr:rowOff>63500</xdr:rowOff>
    </xdr:from>
    <xdr:to>
      <xdr:col>8</xdr:col>
      <xdr:colOff>0</xdr:colOff>
      <xdr:row>7</xdr:row>
      <xdr:rowOff>285977</xdr:rowOff>
    </xdr:to>
    <xdr:pic>
      <xdr:nvPicPr>
        <xdr:cNvPr id="139" name="Picture 13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21920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8</xdr:row>
      <xdr:rowOff>63500</xdr:rowOff>
    </xdr:from>
    <xdr:to>
      <xdr:col>8</xdr:col>
      <xdr:colOff>0</xdr:colOff>
      <xdr:row>8</xdr:row>
      <xdr:rowOff>285977</xdr:rowOff>
    </xdr:to>
    <xdr:pic>
      <xdr:nvPicPr>
        <xdr:cNvPr id="140" name="Picture 13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29159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9</xdr:row>
      <xdr:rowOff>63500</xdr:rowOff>
    </xdr:from>
    <xdr:to>
      <xdr:col>8</xdr:col>
      <xdr:colOff>0</xdr:colOff>
      <xdr:row>9</xdr:row>
      <xdr:rowOff>285977</xdr:rowOff>
    </xdr:to>
    <xdr:pic>
      <xdr:nvPicPr>
        <xdr:cNvPr id="141" name="Picture 14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36398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10</xdr:row>
      <xdr:rowOff>63500</xdr:rowOff>
    </xdr:from>
    <xdr:to>
      <xdr:col>8</xdr:col>
      <xdr:colOff>0</xdr:colOff>
      <xdr:row>10</xdr:row>
      <xdr:rowOff>285977</xdr:rowOff>
    </xdr:to>
    <xdr:pic>
      <xdr:nvPicPr>
        <xdr:cNvPr id="142" name="Picture 14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43637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11</xdr:row>
      <xdr:rowOff>63500</xdr:rowOff>
    </xdr:from>
    <xdr:to>
      <xdr:col>8</xdr:col>
      <xdr:colOff>0</xdr:colOff>
      <xdr:row>11</xdr:row>
      <xdr:rowOff>285977</xdr:rowOff>
    </xdr:to>
    <xdr:pic>
      <xdr:nvPicPr>
        <xdr:cNvPr id="143" name="Picture 14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50876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12</xdr:row>
      <xdr:rowOff>63500</xdr:rowOff>
    </xdr:from>
    <xdr:to>
      <xdr:col>8</xdr:col>
      <xdr:colOff>0</xdr:colOff>
      <xdr:row>12</xdr:row>
      <xdr:rowOff>285977</xdr:rowOff>
    </xdr:to>
    <xdr:pic>
      <xdr:nvPicPr>
        <xdr:cNvPr id="144" name="Picture 14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58115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13</xdr:row>
      <xdr:rowOff>63500</xdr:rowOff>
    </xdr:from>
    <xdr:to>
      <xdr:col>8</xdr:col>
      <xdr:colOff>0</xdr:colOff>
      <xdr:row>13</xdr:row>
      <xdr:rowOff>285977</xdr:rowOff>
    </xdr:to>
    <xdr:pic>
      <xdr:nvPicPr>
        <xdr:cNvPr id="145" name="Picture 14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6535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14</xdr:row>
      <xdr:rowOff>63500</xdr:rowOff>
    </xdr:from>
    <xdr:to>
      <xdr:col>8</xdr:col>
      <xdr:colOff>0</xdr:colOff>
      <xdr:row>14</xdr:row>
      <xdr:rowOff>285977</xdr:rowOff>
    </xdr:to>
    <xdr:pic>
      <xdr:nvPicPr>
        <xdr:cNvPr id="146" name="Picture 14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72593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15</xdr:row>
      <xdr:rowOff>63500</xdr:rowOff>
    </xdr:from>
    <xdr:to>
      <xdr:col>8</xdr:col>
      <xdr:colOff>0</xdr:colOff>
      <xdr:row>15</xdr:row>
      <xdr:rowOff>285977</xdr:rowOff>
    </xdr:to>
    <xdr:pic>
      <xdr:nvPicPr>
        <xdr:cNvPr id="147" name="Picture 14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79832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1409700</xdr:colOff>
      <xdr:row>3</xdr:row>
      <xdr:rowOff>254000</xdr:rowOff>
    </xdr:to>
    <xdr:pic>
      <xdr:nvPicPr>
        <xdr:cNvPr id="3093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1409700</xdr:colOff>
      <xdr:row>3</xdr:row>
      <xdr:rowOff>254000</xdr:rowOff>
    </xdr:to>
    <xdr:pic>
      <xdr:nvPicPr>
        <xdr:cNvPr id="3094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1409700</xdr:colOff>
      <xdr:row>4</xdr:row>
      <xdr:rowOff>254000</xdr:rowOff>
    </xdr:to>
    <xdr:pic>
      <xdr:nvPicPr>
        <xdr:cNvPr id="3097" name="Picture 25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99568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1409700</xdr:colOff>
      <xdr:row>4</xdr:row>
      <xdr:rowOff>254000</xdr:rowOff>
    </xdr:to>
    <xdr:pic>
      <xdr:nvPicPr>
        <xdr:cNvPr id="3098" name="Picture 26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10248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1409700</xdr:colOff>
      <xdr:row>5</xdr:row>
      <xdr:rowOff>254000</xdr:rowOff>
    </xdr:to>
    <xdr:pic>
      <xdr:nvPicPr>
        <xdr:cNvPr id="3101" name="Picture 29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0680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1409700</xdr:colOff>
      <xdr:row>5</xdr:row>
      <xdr:rowOff>254000</xdr:rowOff>
    </xdr:to>
    <xdr:pic>
      <xdr:nvPicPr>
        <xdr:cNvPr id="3102" name="Picture 30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0680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1409700</xdr:colOff>
      <xdr:row>6</xdr:row>
      <xdr:rowOff>254000</xdr:rowOff>
    </xdr:to>
    <xdr:pic>
      <xdr:nvPicPr>
        <xdr:cNvPr id="3105" name="Picture 33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14046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1409700</xdr:colOff>
      <xdr:row>6</xdr:row>
      <xdr:rowOff>254000</xdr:rowOff>
    </xdr:to>
    <xdr:pic>
      <xdr:nvPicPr>
        <xdr:cNvPr id="3106" name="Picture 34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14046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1409700</xdr:colOff>
      <xdr:row>7</xdr:row>
      <xdr:rowOff>254000</xdr:rowOff>
    </xdr:to>
    <xdr:pic>
      <xdr:nvPicPr>
        <xdr:cNvPr id="3109" name="Picture 37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21285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1409700</xdr:colOff>
      <xdr:row>7</xdr:row>
      <xdr:rowOff>254000</xdr:rowOff>
    </xdr:to>
    <xdr:pic>
      <xdr:nvPicPr>
        <xdr:cNvPr id="3110" name="Picture 38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21285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1409700</xdr:colOff>
      <xdr:row>8</xdr:row>
      <xdr:rowOff>254000</xdr:rowOff>
    </xdr:to>
    <xdr:pic>
      <xdr:nvPicPr>
        <xdr:cNvPr id="3113" name="Picture 4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28524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1409700</xdr:colOff>
      <xdr:row>8</xdr:row>
      <xdr:rowOff>254000</xdr:rowOff>
    </xdr:to>
    <xdr:pic>
      <xdr:nvPicPr>
        <xdr:cNvPr id="3114" name="Picture 4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28524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1409700</xdr:colOff>
      <xdr:row>9</xdr:row>
      <xdr:rowOff>254000</xdr:rowOff>
    </xdr:to>
    <xdr:pic>
      <xdr:nvPicPr>
        <xdr:cNvPr id="3117" name="Picture 45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35763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1409700</xdr:colOff>
      <xdr:row>9</xdr:row>
      <xdr:rowOff>254000</xdr:rowOff>
    </xdr:to>
    <xdr:pic>
      <xdr:nvPicPr>
        <xdr:cNvPr id="3118" name="Picture 46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35763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1409700</xdr:colOff>
      <xdr:row>10</xdr:row>
      <xdr:rowOff>254000</xdr:rowOff>
    </xdr:to>
    <xdr:pic>
      <xdr:nvPicPr>
        <xdr:cNvPr id="3121" name="Picture 49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43002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1409700</xdr:colOff>
      <xdr:row>10</xdr:row>
      <xdr:rowOff>254000</xdr:rowOff>
    </xdr:to>
    <xdr:pic>
      <xdr:nvPicPr>
        <xdr:cNvPr id="3122" name="Picture 50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43002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1409700</xdr:colOff>
      <xdr:row>11</xdr:row>
      <xdr:rowOff>254000</xdr:rowOff>
    </xdr:to>
    <xdr:pic>
      <xdr:nvPicPr>
        <xdr:cNvPr id="3127" name="Picture 55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50241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1409700</xdr:colOff>
      <xdr:row>11</xdr:row>
      <xdr:rowOff>254000</xdr:rowOff>
    </xdr:to>
    <xdr:pic>
      <xdr:nvPicPr>
        <xdr:cNvPr id="3128" name="Picture 56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50241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1409700</xdr:colOff>
      <xdr:row>12</xdr:row>
      <xdr:rowOff>254000</xdr:rowOff>
    </xdr:to>
    <xdr:pic>
      <xdr:nvPicPr>
        <xdr:cNvPr id="3131" name="Picture 59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57480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1409700</xdr:colOff>
      <xdr:row>12</xdr:row>
      <xdr:rowOff>254000</xdr:rowOff>
    </xdr:to>
    <xdr:pic>
      <xdr:nvPicPr>
        <xdr:cNvPr id="3132" name="Picture 60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57480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1409700</xdr:colOff>
      <xdr:row>13</xdr:row>
      <xdr:rowOff>254000</xdr:rowOff>
    </xdr:to>
    <xdr:pic>
      <xdr:nvPicPr>
        <xdr:cNvPr id="3135" name="Picture 63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6471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1409700</xdr:colOff>
      <xdr:row>13</xdr:row>
      <xdr:rowOff>254000</xdr:rowOff>
    </xdr:to>
    <xdr:pic>
      <xdr:nvPicPr>
        <xdr:cNvPr id="3136" name="Picture 64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6471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1409700</xdr:colOff>
      <xdr:row>14</xdr:row>
      <xdr:rowOff>254000</xdr:rowOff>
    </xdr:to>
    <xdr:pic>
      <xdr:nvPicPr>
        <xdr:cNvPr id="3139" name="Picture 67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71958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1409700</xdr:colOff>
      <xdr:row>14</xdr:row>
      <xdr:rowOff>254000</xdr:rowOff>
    </xdr:to>
    <xdr:pic>
      <xdr:nvPicPr>
        <xdr:cNvPr id="3140" name="Picture 68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71958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1409700</xdr:colOff>
      <xdr:row>15</xdr:row>
      <xdr:rowOff>254000</xdr:rowOff>
    </xdr:to>
    <xdr:pic>
      <xdr:nvPicPr>
        <xdr:cNvPr id="3143" name="Picture 7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7919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1409700</xdr:colOff>
      <xdr:row>15</xdr:row>
      <xdr:rowOff>254000</xdr:rowOff>
    </xdr:to>
    <xdr:pic>
      <xdr:nvPicPr>
        <xdr:cNvPr id="3144" name="Picture 7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7919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1409700</xdr:colOff>
      <xdr:row>3</xdr:row>
      <xdr:rowOff>254000</xdr:rowOff>
    </xdr:to>
    <xdr:pic>
      <xdr:nvPicPr>
        <xdr:cNvPr id="3173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1409700</xdr:colOff>
      <xdr:row>4</xdr:row>
      <xdr:rowOff>254000</xdr:rowOff>
    </xdr:to>
    <xdr:pic>
      <xdr:nvPicPr>
        <xdr:cNvPr id="3174" name="Picture 10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99568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1409700</xdr:colOff>
      <xdr:row>5</xdr:row>
      <xdr:rowOff>254000</xdr:rowOff>
    </xdr:to>
    <xdr:pic>
      <xdr:nvPicPr>
        <xdr:cNvPr id="3175" name="Picture 103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0680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1409700</xdr:colOff>
      <xdr:row>6</xdr:row>
      <xdr:rowOff>254000</xdr:rowOff>
    </xdr:to>
    <xdr:pic>
      <xdr:nvPicPr>
        <xdr:cNvPr id="3176" name="Picture 104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14046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1409700</xdr:colOff>
      <xdr:row>7</xdr:row>
      <xdr:rowOff>254000</xdr:rowOff>
    </xdr:to>
    <xdr:pic>
      <xdr:nvPicPr>
        <xdr:cNvPr id="3177" name="Picture 105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21285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1409700</xdr:colOff>
      <xdr:row>8</xdr:row>
      <xdr:rowOff>254000</xdr:rowOff>
    </xdr:to>
    <xdr:pic>
      <xdr:nvPicPr>
        <xdr:cNvPr id="3178" name="Picture 106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28524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1409700</xdr:colOff>
      <xdr:row>9</xdr:row>
      <xdr:rowOff>254000</xdr:rowOff>
    </xdr:to>
    <xdr:pic>
      <xdr:nvPicPr>
        <xdr:cNvPr id="3179" name="Picture 107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35763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1409700</xdr:colOff>
      <xdr:row>10</xdr:row>
      <xdr:rowOff>254000</xdr:rowOff>
    </xdr:to>
    <xdr:pic>
      <xdr:nvPicPr>
        <xdr:cNvPr id="3180" name="Picture 108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43002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1409700</xdr:colOff>
      <xdr:row>11</xdr:row>
      <xdr:rowOff>254000</xdr:rowOff>
    </xdr:to>
    <xdr:pic>
      <xdr:nvPicPr>
        <xdr:cNvPr id="3181" name="Picture 109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0241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1409700</xdr:colOff>
      <xdr:row>12</xdr:row>
      <xdr:rowOff>254000</xdr:rowOff>
    </xdr:to>
    <xdr:pic>
      <xdr:nvPicPr>
        <xdr:cNvPr id="3182" name="Picture 110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7480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1409700</xdr:colOff>
      <xdr:row>13</xdr:row>
      <xdr:rowOff>254000</xdr:rowOff>
    </xdr:to>
    <xdr:pic>
      <xdr:nvPicPr>
        <xdr:cNvPr id="3183" name="Picture 11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471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1409700</xdr:colOff>
      <xdr:row>14</xdr:row>
      <xdr:rowOff>254000</xdr:rowOff>
    </xdr:to>
    <xdr:pic>
      <xdr:nvPicPr>
        <xdr:cNvPr id="3184" name="Picture 11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71958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1409700</xdr:colOff>
      <xdr:row>15</xdr:row>
      <xdr:rowOff>254000</xdr:rowOff>
    </xdr:to>
    <xdr:pic>
      <xdr:nvPicPr>
        <xdr:cNvPr id="3185" name="Picture 113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7919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63500</xdr:rowOff>
    </xdr:from>
    <xdr:to>
      <xdr:col>3</xdr:col>
      <xdr:colOff>0</xdr:colOff>
      <xdr:row>16</xdr:row>
      <xdr:rowOff>285977</xdr:rowOff>
    </xdr:to>
    <xdr:pic>
      <xdr:nvPicPr>
        <xdr:cNvPr id="84" name="Picture 8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72593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16</xdr:row>
      <xdr:rowOff>63500</xdr:rowOff>
    </xdr:from>
    <xdr:to>
      <xdr:col>6</xdr:col>
      <xdr:colOff>0</xdr:colOff>
      <xdr:row>16</xdr:row>
      <xdr:rowOff>285977</xdr:rowOff>
    </xdr:to>
    <xdr:pic>
      <xdr:nvPicPr>
        <xdr:cNvPr id="85" name="Picture 8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72593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17</xdr:row>
      <xdr:rowOff>63500</xdr:rowOff>
    </xdr:from>
    <xdr:to>
      <xdr:col>3</xdr:col>
      <xdr:colOff>0</xdr:colOff>
      <xdr:row>17</xdr:row>
      <xdr:rowOff>285977</xdr:rowOff>
    </xdr:to>
    <xdr:pic>
      <xdr:nvPicPr>
        <xdr:cNvPr id="86" name="Picture 8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79832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17</xdr:row>
      <xdr:rowOff>63500</xdr:rowOff>
    </xdr:from>
    <xdr:to>
      <xdr:col>6</xdr:col>
      <xdr:colOff>0</xdr:colOff>
      <xdr:row>17</xdr:row>
      <xdr:rowOff>285977</xdr:rowOff>
    </xdr:to>
    <xdr:pic>
      <xdr:nvPicPr>
        <xdr:cNvPr id="87" name="Picture 8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79832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16</xdr:row>
      <xdr:rowOff>63500</xdr:rowOff>
    </xdr:from>
    <xdr:to>
      <xdr:col>8</xdr:col>
      <xdr:colOff>0</xdr:colOff>
      <xdr:row>16</xdr:row>
      <xdr:rowOff>285977</xdr:rowOff>
    </xdr:to>
    <xdr:pic>
      <xdr:nvPicPr>
        <xdr:cNvPr id="88" name="Picture 8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172593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17</xdr:row>
      <xdr:rowOff>63500</xdr:rowOff>
    </xdr:from>
    <xdr:to>
      <xdr:col>8</xdr:col>
      <xdr:colOff>0</xdr:colOff>
      <xdr:row>17</xdr:row>
      <xdr:rowOff>285977</xdr:rowOff>
    </xdr:to>
    <xdr:pic>
      <xdr:nvPicPr>
        <xdr:cNvPr id="89" name="Picture 8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179832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1409700</xdr:colOff>
      <xdr:row>16</xdr:row>
      <xdr:rowOff>254000</xdr:rowOff>
    </xdr:to>
    <xdr:pic>
      <xdr:nvPicPr>
        <xdr:cNvPr id="90" name="Picture 67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71958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1409700</xdr:colOff>
      <xdr:row>16</xdr:row>
      <xdr:rowOff>254000</xdr:rowOff>
    </xdr:to>
    <xdr:pic>
      <xdr:nvPicPr>
        <xdr:cNvPr id="91" name="Picture 68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71958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1409700</xdr:colOff>
      <xdr:row>17</xdr:row>
      <xdr:rowOff>254000</xdr:rowOff>
    </xdr:to>
    <xdr:pic>
      <xdr:nvPicPr>
        <xdr:cNvPr id="92" name="Picture 7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7919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1409700</xdr:colOff>
      <xdr:row>17</xdr:row>
      <xdr:rowOff>254000</xdr:rowOff>
    </xdr:to>
    <xdr:pic>
      <xdr:nvPicPr>
        <xdr:cNvPr id="93" name="Picture 7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7919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1409700</xdr:colOff>
      <xdr:row>16</xdr:row>
      <xdr:rowOff>254000</xdr:rowOff>
    </xdr:to>
    <xdr:pic>
      <xdr:nvPicPr>
        <xdr:cNvPr id="94" name="Picture 11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71958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1409700</xdr:colOff>
      <xdr:row>17</xdr:row>
      <xdr:rowOff>254000</xdr:rowOff>
    </xdr:to>
    <xdr:pic>
      <xdr:nvPicPr>
        <xdr:cNvPr id="95" name="Picture 113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79197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63500</xdr:rowOff>
    </xdr:from>
    <xdr:to>
      <xdr:col>3</xdr:col>
      <xdr:colOff>0</xdr:colOff>
      <xdr:row>18</xdr:row>
      <xdr:rowOff>285977</xdr:rowOff>
    </xdr:to>
    <xdr:pic>
      <xdr:nvPicPr>
        <xdr:cNvPr id="134" name="Picture 13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87071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18</xdr:row>
      <xdr:rowOff>63500</xdr:rowOff>
    </xdr:from>
    <xdr:to>
      <xdr:col>6</xdr:col>
      <xdr:colOff>0</xdr:colOff>
      <xdr:row>18</xdr:row>
      <xdr:rowOff>285977</xdr:rowOff>
    </xdr:to>
    <xdr:pic>
      <xdr:nvPicPr>
        <xdr:cNvPr id="148" name="Picture 14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87071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19</xdr:row>
      <xdr:rowOff>63500</xdr:rowOff>
    </xdr:from>
    <xdr:to>
      <xdr:col>3</xdr:col>
      <xdr:colOff>0</xdr:colOff>
      <xdr:row>19</xdr:row>
      <xdr:rowOff>285977</xdr:rowOff>
    </xdr:to>
    <xdr:pic>
      <xdr:nvPicPr>
        <xdr:cNvPr id="149" name="Picture 14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0" y="194310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19</xdr:row>
      <xdr:rowOff>63500</xdr:rowOff>
    </xdr:from>
    <xdr:to>
      <xdr:col>6</xdr:col>
      <xdr:colOff>0</xdr:colOff>
      <xdr:row>19</xdr:row>
      <xdr:rowOff>285977</xdr:rowOff>
    </xdr:to>
    <xdr:pic>
      <xdr:nvPicPr>
        <xdr:cNvPr id="150" name="Picture 14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194310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18</xdr:row>
      <xdr:rowOff>63500</xdr:rowOff>
    </xdr:from>
    <xdr:to>
      <xdr:col>8</xdr:col>
      <xdr:colOff>0</xdr:colOff>
      <xdr:row>18</xdr:row>
      <xdr:rowOff>285977</xdr:rowOff>
    </xdr:to>
    <xdr:pic>
      <xdr:nvPicPr>
        <xdr:cNvPr id="151" name="Picture 15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187071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19</xdr:row>
      <xdr:rowOff>63500</xdr:rowOff>
    </xdr:from>
    <xdr:to>
      <xdr:col>8</xdr:col>
      <xdr:colOff>0</xdr:colOff>
      <xdr:row>19</xdr:row>
      <xdr:rowOff>285977</xdr:rowOff>
    </xdr:to>
    <xdr:pic>
      <xdr:nvPicPr>
        <xdr:cNvPr id="152" name="Picture 15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194310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1409700</xdr:colOff>
      <xdr:row>18</xdr:row>
      <xdr:rowOff>254000</xdr:rowOff>
    </xdr:to>
    <xdr:pic>
      <xdr:nvPicPr>
        <xdr:cNvPr id="153" name="Picture 67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86436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1409700</xdr:colOff>
      <xdr:row>18</xdr:row>
      <xdr:rowOff>254000</xdr:rowOff>
    </xdr:to>
    <xdr:pic>
      <xdr:nvPicPr>
        <xdr:cNvPr id="154" name="Picture 68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86436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1409700</xdr:colOff>
      <xdr:row>19</xdr:row>
      <xdr:rowOff>254000</xdr:rowOff>
    </xdr:to>
    <xdr:pic>
      <xdr:nvPicPr>
        <xdr:cNvPr id="155" name="Picture 7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93675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1409700</xdr:colOff>
      <xdr:row>19</xdr:row>
      <xdr:rowOff>254000</xdr:rowOff>
    </xdr:to>
    <xdr:pic>
      <xdr:nvPicPr>
        <xdr:cNvPr id="156" name="Picture 7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193675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1409700</xdr:colOff>
      <xdr:row>18</xdr:row>
      <xdr:rowOff>254000</xdr:rowOff>
    </xdr:to>
    <xdr:pic>
      <xdr:nvPicPr>
        <xdr:cNvPr id="157" name="Picture 11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86436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1409700</xdr:colOff>
      <xdr:row>19</xdr:row>
      <xdr:rowOff>254000</xdr:rowOff>
    </xdr:to>
    <xdr:pic>
      <xdr:nvPicPr>
        <xdr:cNvPr id="158" name="Picture 113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93675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3</xdr:row>
      <xdr:rowOff>63500</xdr:rowOff>
    </xdr:from>
    <xdr:to>
      <xdr:col>4</xdr:col>
      <xdr:colOff>0</xdr:colOff>
      <xdr:row>3</xdr:row>
      <xdr:rowOff>285977</xdr:rowOff>
    </xdr:to>
    <xdr:pic>
      <xdr:nvPicPr>
        <xdr:cNvPr id="122" name="Picture 12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63500</xdr:rowOff>
    </xdr:from>
    <xdr:to>
      <xdr:col>5</xdr:col>
      <xdr:colOff>0</xdr:colOff>
      <xdr:row>3</xdr:row>
      <xdr:rowOff>285977</xdr:rowOff>
    </xdr:to>
    <xdr:pic>
      <xdr:nvPicPr>
        <xdr:cNvPr id="123" name="Picture 12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</xdr:row>
      <xdr:rowOff>63500</xdr:rowOff>
    </xdr:from>
    <xdr:to>
      <xdr:col>6</xdr:col>
      <xdr:colOff>0</xdr:colOff>
      <xdr:row>3</xdr:row>
      <xdr:rowOff>285977</xdr:rowOff>
    </xdr:to>
    <xdr:pic>
      <xdr:nvPicPr>
        <xdr:cNvPr id="124" name="Picture 12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</xdr:row>
      <xdr:rowOff>63500</xdr:rowOff>
    </xdr:from>
    <xdr:to>
      <xdr:col>7</xdr:col>
      <xdr:colOff>0</xdr:colOff>
      <xdr:row>3</xdr:row>
      <xdr:rowOff>285977</xdr:rowOff>
    </xdr:to>
    <xdr:pic>
      <xdr:nvPicPr>
        <xdr:cNvPr id="125" name="Picture 12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</xdr:row>
      <xdr:rowOff>63500</xdr:rowOff>
    </xdr:from>
    <xdr:to>
      <xdr:col>8</xdr:col>
      <xdr:colOff>0</xdr:colOff>
      <xdr:row>3</xdr:row>
      <xdr:rowOff>285977</xdr:rowOff>
    </xdr:to>
    <xdr:pic>
      <xdr:nvPicPr>
        <xdr:cNvPr id="126" name="Picture 12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63500</xdr:rowOff>
    </xdr:from>
    <xdr:to>
      <xdr:col>3</xdr:col>
      <xdr:colOff>0</xdr:colOff>
      <xdr:row>4</xdr:row>
      <xdr:rowOff>285977</xdr:rowOff>
    </xdr:to>
    <xdr:pic>
      <xdr:nvPicPr>
        <xdr:cNvPr id="127" name="Picture 12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4</xdr:row>
      <xdr:rowOff>63500</xdr:rowOff>
    </xdr:from>
    <xdr:to>
      <xdr:col>6</xdr:col>
      <xdr:colOff>0</xdr:colOff>
      <xdr:row>4</xdr:row>
      <xdr:rowOff>285977</xdr:rowOff>
    </xdr:to>
    <xdr:pic>
      <xdr:nvPicPr>
        <xdr:cNvPr id="128" name="Picture 12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4</xdr:row>
      <xdr:rowOff>63500</xdr:rowOff>
    </xdr:from>
    <xdr:to>
      <xdr:col>8</xdr:col>
      <xdr:colOff>0</xdr:colOff>
      <xdr:row>4</xdr:row>
      <xdr:rowOff>285977</xdr:rowOff>
    </xdr:to>
    <xdr:pic>
      <xdr:nvPicPr>
        <xdr:cNvPr id="129" name="Picture 12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1409700</xdr:colOff>
      <xdr:row>4</xdr:row>
      <xdr:rowOff>254000</xdr:rowOff>
    </xdr:to>
    <xdr:pic>
      <xdr:nvPicPr>
        <xdr:cNvPr id="130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1409700</xdr:colOff>
      <xdr:row>4</xdr:row>
      <xdr:rowOff>254000</xdr:rowOff>
    </xdr:to>
    <xdr:pic>
      <xdr:nvPicPr>
        <xdr:cNvPr id="131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1409700</xdr:colOff>
      <xdr:row>4</xdr:row>
      <xdr:rowOff>254000</xdr:rowOff>
    </xdr:to>
    <xdr:pic>
      <xdr:nvPicPr>
        <xdr:cNvPr id="132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4</xdr:row>
      <xdr:rowOff>63500</xdr:rowOff>
    </xdr:from>
    <xdr:to>
      <xdr:col>4</xdr:col>
      <xdr:colOff>0</xdr:colOff>
      <xdr:row>4</xdr:row>
      <xdr:rowOff>285977</xdr:rowOff>
    </xdr:to>
    <xdr:pic>
      <xdr:nvPicPr>
        <xdr:cNvPr id="133" name="Picture 13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</xdr:row>
      <xdr:rowOff>63500</xdr:rowOff>
    </xdr:from>
    <xdr:to>
      <xdr:col>5</xdr:col>
      <xdr:colOff>0</xdr:colOff>
      <xdr:row>4</xdr:row>
      <xdr:rowOff>285977</xdr:rowOff>
    </xdr:to>
    <xdr:pic>
      <xdr:nvPicPr>
        <xdr:cNvPr id="159" name="Picture 15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4</xdr:row>
      <xdr:rowOff>63500</xdr:rowOff>
    </xdr:from>
    <xdr:to>
      <xdr:col>6</xdr:col>
      <xdr:colOff>0</xdr:colOff>
      <xdr:row>4</xdr:row>
      <xdr:rowOff>285977</xdr:rowOff>
    </xdr:to>
    <xdr:pic>
      <xdr:nvPicPr>
        <xdr:cNvPr id="160" name="Picture 15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4</xdr:row>
      <xdr:rowOff>63500</xdr:rowOff>
    </xdr:from>
    <xdr:to>
      <xdr:col>7</xdr:col>
      <xdr:colOff>0</xdr:colOff>
      <xdr:row>4</xdr:row>
      <xdr:rowOff>285977</xdr:rowOff>
    </xdr:to>
    <xdr:pic>
      <xdr:nvPicPr>
        <xdr:cNvPr id="161" name="Picture 16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4</xdr:row>
      <xdr:rowOff>63500</xdr:rowOff>
    </xdr:from>
    <xdr:to>
      <xdr:col>8</xdr:col>
      <xdr:colOff>0</xdr:colOff>
      <xdr:row>4</xdr:row>
      <xdr:rowOff>285977</xdr:rowOff>
    </xdr:to>
    <xdr:pic>
      <xdr:nvPicPr>
        <xdr:cNvPr id="162" name="Picture 16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</xdr:row>
      <xdr:rowOff>63500</xdr:rowOff>
    </xdr:from>
    <xdr:to>
      <xdr:col>3</xdr:col>
      <xdr:colOff>0</xdr:colOff>
      <xdr:row>5</xdr:row>
      <xdr:rowOff>285977</xdr:rowOff>
    </xdr:to>
    <xdr:pic>
      <xdr:nvPicPr>
        <xdr:cNvPr id="163" name="Picture 16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</xdr:row>
      <xdr:rowOff>63500</xdr:rowOff>
    </xdr:from>
    <xdr:to>
      <xdr:col>6</xdr:col>
      <xdr:colOff>0</xdr:colOff>
      <xdr:row>5</xdr:row>
      <xdr:rowOff>285977</xdr:rowOff>
    </xdr:to>
    <xdr:pic>
      <xdr:nvPicPr>
        <xdr:cNvPr id="164" name="Picture 16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</xdr:row>
      <xdr:rowOff>63500</xdr:rowOff>
    </xdr:from>
    <xdr:to>
      <xdr:col>8</xdr:col>
      <xdr:colOff>0</xdr:colOff>
      <xdr:row>5</xdr:row>
      <xdr:rowOff>285977</xdr:rowOff>
    </xdr:to>
    <xdr:pic>
      <xdr:nvPicPr>
        <xdr:cNvPr id="165" name="Picture 16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1409700</xdr:colOff>
      <xdr:row>5</xdr:row>
      <xdr:rowOff>254000</xdr:rowOff>
    </xdr:to>
    <xdr:pic>
      <xdr:nvPicPr>
        <xdr:cNvPr id="166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1409700</xdr:colOff>
      <xdr:row>5</xdr:row>
      <xdr:rowOff>254000</xdr:rowOff>
    </xdr:to>
    <xdr:pic>
      <xdr:nvPicPr>
        <xdr:cNvPr id="167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1409700</xdr:colOff>
      <xdr:row>5</xdr:row>
      <xdr:rowOff>254000</xdr:rowOff>
    </xdr:to>
    <xdr:pic>
      <xdr:nvPicPr>
        <xdr:cNvPr id="168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5</xdr:row>
      <xdr:rowOff>63500</xdr:rowOff>
    </xdr:from>
    <xdr:to>
      <xdr:col>4</xdr:col>
      <xdr:colOff>0</xdr:colOff>
      <xdr:row>5</xdr:row>
      <xdr:rowOff>285977</xdr:rowOff>
    </xdr:to>
    <xdr:pic>
      <xdr:nvPicPr>
        <xdr:cNvPr id="169" name="Picture 16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</xdr:row>
      <xdr:rowOff>63500</xdr:rowOff>
    </xdr:from>
    <xdr:to>
      <xdr:col>5</xdr:col>
      <xdr:colOff>0</xdr:colOff>
      <xdr:row>5</xdr:row>
      <xdr:rowOff>285977</xdr:rowOff>
    </xdr:to>
    <xdr:pic>
      <xdr:nvPicPr>
        <xdr:cNvPr id="170" name="Picture 16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</xdr:row>
      <xdr:rowOff>63500</xdr:rowOff>
    </xdr:from>
    <xdr:to>
      <xdr:col>6</xdr:col>
      <xdr:colOff>0</xdr:colOff>
      <xdr:row>5</xdr:row>
      <xdr:rowOff>285977</xdr:rowOff>
    </xdr:to>
    <xdr:pic>
      <xdr:nvPicPr>
        <xdr:cNvPr id="171" name="Picture 17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</xdr:row>
      <xdr:rowOff>63500</xdr:rowOff>
    </xdr:from>
    <xdr:to>
      <xdr:col>7</xdr:col>
      <xdr:colOff>0</xdr:colOff>
      <xdr:row>5</xdr:row>
      <xdr:rowOff>285977</xdr:rowOff>
    </xdr:to>
    <xdr:pic>
      <xdr:nvPicPr>
        <xdr:cNvPr id="172" name="Picture 17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</xdr:row>
      <xdr:rowOff>63500</xdr:rowOff>
    </xdr:from>
    <xdr:to>
      <xdr:col>8</xdr:col>
      <xdr:colOff>0</xdr:colOff>
      <xdr:row>5</xdr:row>
      <xdr:rowOff>285977</xdr:rowOff>
    </xdr:to>
    <xdr:pic>
      <xdr:nvPicPr>
        <xdr:cNvPr id="173" name="Picture 17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6</xdr:row>
      <xdr:rowOff>63500</xdr:rowOff>
    </xdr:from>
    <xdr:to>
      <xdr:col>3</xdr:col>
      <xdr:colOff>0</xdr:colOff>
      <xdr:row>6</xdr:row>
      <xdr:rowOff>285977</xdr:rowOff>
    </xdr:to>
    <xdr:pic>
      <xdr:nvPicPr>
        <xdr:cNvPr id="174" name="Picture 17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</xdr:row>
      <xdr:rowOff>63500</xdr:rowOff>
    </xdr:from>
    <xdr:to>
      <xdr:col>6</xdr:col>
      <xdr:colOff>0</xdr:colOff>
      <xdr:row>6</xdr:row>
      <xdr:rowOff>285977</xdr:rowOff>
    </xdr:to>
    <xdr:pic>
      <xdr:nvPicPr>
        <xdr:cNvPr id="175" name="Picture 17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6</xdr:row>
      <xdr:rowOff>63500</xdr:rowOff>
    </xdr:from>
    <xdr:to>
      <xdr:col>8</xdr:col>
      <xdr:colOff>0</xdr:colOff>
      <xdr:row>6</xdr:row>
      <xdr:rowOff>285977</xdr:rowOff>
    </xdr:to>
    <xdr:pic>
      <xdr:nvPicPr>
        <xdr:cNvPr id="176" name="Picture 17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1409700</xdr:colOff>
      <xdr:row>6</xdr:row>
      <xdr:rowOff>254000</xdr:rowOff>
    </xdr:to>
    <xdr:pic>
      <xdr:nvPicPr>
        <xdr:cNvPr id="177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1409700</xdr:colOff>
      <xdr:row>6</xdr:row>
      <xdr:rowOff>254000</xdr:rowOff>
    </xdr:to>
    <xdr:pic>
      <xdr:nvPicPr>
        <xdr:cNvPr id="178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1409700</xdr:colOff>
      <xdr:row>6</xdr:row>
      <xdr:rowOff>254000</xdr:rowOff>
    </xdr:to>
    <xdr:pic>
      <xdr:nvPicPr>
        <xdr:cNvPr id="179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6</xdr:row>
      <xdr:rowOff>63500</xdr:rowOff>
    </xdr:from>
    <xdr:to>
      <xdr:col>4</xdr:col>
      <xdr:colOff>0</xdr:colOff>
      <xdr:row>6</xdr:row>
      <xdr:rowOff>285977</xdr:rowOff>
    </xdr:to>
    <xdr:pic>
      <xdr:nvPicPr>
        <xdr:cNvPr id="180" name="Picture 17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6</xdr:row>
      <xdr:rowOff>63500</xdr:rowOff>
    </xdr:from>
    <xdr:to>
      <xdr:col>5</xdr:col>
      <xdr:colOff>0</xdr:colOff>
      <xdr:row>6</xdr:row>
      <xdr:rowOff>285977</xdr:rowOff>
    </xdr:to>
    <xdr:pic>
      <xdr:nvPicPr>
        <xdr:cNvPr id="181" name="Picture 18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</xdr:row>
      <xdr:rowOff>63500</xdr:rowOff>
    </xdr:from>
    <xdr:to>
      <xdr:col>6</xdr:col>
      <xdr:colOff>0</xdr:colOff>
      <xdr:row>6</xdr:row>
      <xdr:rowOff>285977</xdr:rowOff>
    </xdr:to>
    <xdr:pic>
      <xdr:nvPicPr>
        <xdr:cNvPr id="182" name="Picture 18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</xdr:row>
      <xdr:rowOff>63500</xdr:rowOff>
    </xdr:from>
    <xdr:to>
      <xdr:col>7</xdr:col>
      <xdr:colOff>0</xdr:colOff>
      <xdr:row>6</xdr:row>
      <xdr:rowOff>285977</xdr:rowOff>
    </xdr:to>
    <xdr:pic>
      <xdr:nvPicPr>
        <xdr:cNvPr id="183" name="Picture 18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6</xdr:row>
      <xdr:rowOff>63500</xdr:rowOff>
    </xdr:from>
    <xdr:to>
      <xdr:col>8</xdr:col>
      <xdr:colOff>0</xdr:colOff>
      <xdr:row>6</xdr:row>
      <xdr:rowOff>285977</xdr:rowOff>
    </xdr:to>
    <xdr:pic>
      <xdr:nvPicPr>
        <xdr:cNvPr id="184" name="Picture 18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7</xdr:row>
      <xdr:rowOff>63500</xdr:rowOff>
    </xdr:from>
    <xdr:to>
      <xdr:col>3</xdr:col>
      <xdr:colOff>0</xdr:colOff>
      <xdr:row>7</xdr:row>
      <xdr:rowOff>285977</xdr:rowOff>
    </xdr:to>
    <xdr:pic>
      <xdr:nvPicPr>
        <xdr:cNvPr id="185" name="Picture 18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</xdr:row>
      <xdr:rowOff>63500</xdr:rowOff>
    </xdr:from>
    <xdr:to>
      <xdr:col>6</xdr:col>
      <xdr:colOff>0</xdr:colOff>
      <xdr:row>7</xdr:row>
      <xdr:rowOff>285977</xdr:rowOff>
    </xdr:to>
    <xdr:pic>
      <xdr:nvPicPr>
        <xdr:cNvPr id="186" name="Picture 18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7</xdr:row>
      <xdr:rowOff>63500</xdr:rowOff>
    </xdr:from>
    <xdr:to>
      <xdr:col>8</xdr:col>
      <xdr:colOff>0</xdr:colOff>
      <xdr:row>7</xdr:row>
      <xdr:rowOff>285977</xdr:rowOff>
    </xdr:to>
    <xdr:pic>
      <xdr:nvPicPr>
        <xdr:cNvPr id="187" name="Picture 18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1409700</xdr:colOff>
      <xdr:row>7</xdr:row>
      <xdr:rowOff>254000</xdr:rowOff>
    </xdr:to>
    <xdr:pic>
      <xdr:nvPicPr>
        <xdr:cNvPr id="188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1409700</xdr:colOff>
      <xdr:row>7</xdr:row>
      <xdr:rowOff>254000</xdr:rowOff>
    </xdr:to>
    <xdr:pic>
      <xdr:nvPicPr>
        <xdr:cNvPr id="189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1409700</xdr:colOff>
      <xdr:row>7</xdr:row>
      <xdr:rowOff>254000</xdr:rowOff>
    </xdr:to>
    <xdr:pic>
      <xdr:nvPicPr>
        <xdr:cNvPr id="190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7</xdr:row>
      <xdr:rowOff>63500</xdr:rowOff>
    </xdr:from>
    <xdr:to>
      <xdr:col>4</xdr:col>
      <xdr:colOff>0</xdr:colOff>
      <xdr:row>7</xdr:row>
      <xdr:rowOff>285977</xdr:rowOff>
    </xdr:to>
    <xdr:pic>
      <xdr:nvPicPr>
        <xdr:cNvPr id="191" name="Picture 19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7</xdr:row>
      <xdr:rowOff>63500</xdr:rowOff>
    </xdr:from>
    <xdr:to>
      <xdr:col>5</xdr:col>
      <xdr:colOff>0</xdr:colOff>
      <xdr:row>7</xdr:row>
      <xdr:rowOff>285977</xdr:rowOff>
    </xdr:to>
    <xdr:pic>
      <xdr:nvPicPr>
        <xdr:cNvPr id="192" name="Picture 19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</xdr:row>
      <xdr:rowOff>63500</xdr:rowOff>
    </xdr:from>
    <xdr:to>
      <xdr:col>6</xdr:col>
      <xdr:colOff>0</xdr:colOff>
      <xdr:row>7</xdr:row>
      <xdr:rowOff>285977</xdr:rowOff>
    </xdr:to>
    <xdr:pic>
      <xdr:nvPicPr>
        <xdr:cNvPr id="193" name="Picture 19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7</xdr:row>
      <xdr:rowOff>63500</xdr:rowOff>
    </xdr:from>
    <xdr:to>
      <xdr:col>7</xdr:col>
      <xdr:colOff>0</xdr:colOff>
      <xdr:row>7</xdr:row>
      <xdr:rowOff>285977</xdr:rowOff>
    </xdr:to>
    <xdr:pic>
      <xdr:nvPicPr>
        <xdr:cNvPr id="194" name="Picture 19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7</xdr:row>
      <xdr:rowOff>63500</xdr:rowOff>
    </xdr:from>
    <xdr:to>
      <xdr:col>8</xdr:col>
      <xdr:colOff>0</xdr:colOff>
      <xdr:row>7</xdr:row>
      <xdr:rowOff>285977</xdr:rowOff>
    </xdr:to>
    <xdr:pic>
      <xdr:nvPicPr>
        <xdr:cNvPr id="195" name="Picture 19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8</xdr:row>
      <xdr:rowOff>63500</xdr:rowOff>
    </xdr:from>
    <xdr:to>
      <xdr:col>3</xdr:col>
      <xdr:colOff>0</xdr:colOff>
      <xdr:row>8</xdr:row>
      <xdr:rowOff>285977</xdr:rowOff>
    </xdr:to>
    <xdr:pic>
      <xdr:nvPicPr>
        <xdr:cNvPr id="196" name="Picture 19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8</xdr:row>
      <xdr:rowOff>63500</xdr:rowOff>
    </xdr:from>
    <xdr:to>
      <xdr:col>6</xdr:col>
      <xdr:colOff>0</xdr:colOff>
      <xdr:row>8</xdr:row>
      <xdr:rowOff>285977</xdr:rowOff>
    </xdr:to>
    <xdr:pic>
      <xdr:nvPicPr>
        <xdr:cNvPr id="197" name="Picture 19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8</xdr:row>
      <xdr:rowOff>63500</xdr:rowOff>
    </xdr:from>
    <xdr:to>
      <xdr:col>8</xdr:col>
      <xdr:colOff>0</xdr:colOff>
      <xdr:row>8</xdr:row>
      <xdr:rowOff>285977</xdr:rowOff>
    </xdr:to>
    <xdr:pic>
      <xdr:nvPicPr>
        <xdr:cNvPr id="198" name="Picture 19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1409700</xdr:colOff>
      <xdr:row>8</xdr:row>
      <xdr:rowOff>254000</xdr:rowOff>
    </xdr:to>
    <xdr:pic>
      <xdr:nvPicPr>
        <xdr:cNvPr id="199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1409700</xdr:colOff>
      <xdr:row>8</xdr:row>
      <xdr:rowOff>254000</xdr:rowOff>
    </xdr:to>
    <xdr:pic>
      <xdr:nvPicPr>
        <xdr:cNvPr id="200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1409700</xdr:colOff>
      <xdr:row>8</xdr:row>
      <xdr:rowOff>254000</xdr:rowOff>
    </xdr:to>
    <xdr:pic>
      <xdr:nvPicPr>
        <xdr:cNvPr id="201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8</xdr:row>
      <xdr:rowOff>63500</xdr:rowOff>
    </xdr:from>
    <xdr:to>
      <xdr:col>4</xdr:col>
      <xdr:colOff>0</xdr:colOff>
      <xdr:row>8</xdr:row>
      <xdr:rowOff>285977</xdr:rowOff>
    </xdr:to>
    <xdr:pic>
      <xdr:nvPicPr>
        <xdr:cNvPr id="202" name="Picture 20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8</xdr:row>
      <xdr:rowOff>63500</xdr:rowOff>
    </xdr:from>
    <xdr:to>
      <xdr:col>5</xdr:col>
      <xdr:colOff>0</xdr:colOff>
      <xdr:row>8</xdr:row>
      <xdr:rowOff>285977</xdr:rowOff>
    </xdr:to>
    <xdr:pic>
      <xdr:nvPicPr>
        <xdr:cNvPr id="203" name="Picture 20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8</xdr:row>
      <xdr:rowOff>63500</xdr:rowOff>
    </xdr:from>
    <xdr:to>
      <xdr:col>6</xdr:col>
      <xdr:colOff>0</xdr:colOff>
      <xdr:row>8</xdr:row>
      <xdr:rowOff>285977</xdr:rowOff>
    </xdr:to>
    <xdr:pic>
      <xdr:nvPicPr>
        <xdr:cNvPr id="204" name="Picture 20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8</xdr:row>
      <xdr:rowOff>63500</xdr:rowOff>
    </xdr:from>
    <xdr:to>
      <xdr:col>7</xdr:col>
      <xdr:colOff>0</xdr:colOff>
      <xdr:row>8</xdr:row>
      <xdr:rowOff>285977</xdr:rowOff>
    </xdr:to>
    <xdr:pic>
      <xdr:nvPicPr>
        <xdr:cNvPr id="205" name="Picture 20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8</xdr:row>
      <xdr:rowOff>63500</xdr:rowOff>
    </xdr:from>
    <xdr:to>
      <xdr:col>8</xdr:col>
      <xdr:colOff>0</xdr:colOff>
      <xdr:row>8</xdr:row>
      <xdr:rowOff>285977</xdr:rowOff>
    </xdr:to>
    <xdr:pic>
      <xdr:nvPicPr>
        <xdr:cNvPr id="206" name="Picture 20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9</xdr:row>
      <xdr:rowOff>63500</xdr:rowOff>
    </xdr:from>
    <xdr:to>
      <xdr:col>3</xdr:col>
      <xdr:colOff>0</xdr:colOff>
      <xdr:row>9</xdr:row>
      <xdr:rowOff>285977</xdr:rowOff>
    </xdr:to>
    <xdr:pic>
      <xdr:nvPicPr>
        <xdr:cNvPr id="207" name="Picture 20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</xdr:row>
      <xdr:rowOff>63500</xdr:rowOff>
    </xdr:from>
    <xdr:to>
      <xdr:col>6</xdr:col>
      <xdr:colOff>0</xdr:colOff>
      <xdr:row>9</xdr:row>
      <xdr:rowOff>285977</xdr:rowOff>
    </xdr:to>
    <xdr:pic>
      <xdr:nvPicPr>
        <xdr:cNvPr id="208" name="Picture 20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9</xdr:row>
      <xdr:rowOff>63500</xdr:rowOff>
    </xdr:from>
    <xdr:to>
      <xdr:col>8</xdr:col>
      <xdr:colOff>0</xdr:colOff>
      <xdr:row>9</xdr:row>
      <xdr:rowOff>285977</xdr:rowOff>
    </xdr:to>
    <xdr:pic>
      <xdr:nvPicPr>
        <xdr:cNvPr id="209" name="Picture 20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1409700</xdr:colOff>
      <xdr:row>9</xdr:row>
      <xdr:rowOff>254000</xdr:rowOff>
    </xdr:to>
    <xdr:pic>
      <xdr:nvPicPr>
        <xdr:cNvPr id="210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1409700</xdr:colOff>
      <xdr:row>9</xdr:row>
      <xdr:rowOff>254000</xdr:rowOff>
    </xdr:to>
    <xdr:pic>
      <xdr:nvPicPr>
        <xdr:cNvPr id="211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1409700</xdr:colOff>
      <xdr:row>9</xdr:row>
      <xdr:rowOff>254000</xdr:rowOff>
    </xdr:to>
    <xdr:pic>
      <xdr:nvPicPr>
        <xdr:cNvPr id="212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9</xdr:row>
      <xdr:rowOff>63500</xdr:rowOff>
    </xdr:from>
    <xdr:to>
      <xdr:col>4</xdr:col>
      <xdr:colOff>0</xdr:colOff>
      <xdr:row>9</xdr:row>
      <xdr:rowOff>285977</xdr:rowOff>
    </xdr:to>
    <xdr:pic>
      <xdr:nvPicPr>
        <xdr:cNvPr id="213" name="Picture 21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9</xdr:row>
      <xdr:rowOff>63500</xdr:rowOff>
    </xdr:from>
    <xdr:to>
      <xdr:col>5</xdr:col>
      <xdr:colOff>0</xdr:colOff>
      <xdr:row>9</xdr:row>
      <xdr:rowOff>285977</xdr:rowOff>
    </xdr:to>
    <xdr:pic>
      <xdr:nvPicPr>
        <xdr:cNvPr id="214" name="Picture 21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</xdr:row>
      <xdr:rowOff>63500</xdr:rowOff>
    </xdr:from>
    <xdr:to>
      <xdr:col>6</xdr:col>
      <xdr:colOff>0</xdr:colOff>
      <xdr:row>9</xdr:row>
      <xdr:rowOff>285977</xdr:rowOff>
    </xdr:to>
    <xdr:pic>
      <xdr:nvPicPr>
        <xdr:cNvPr id="215" name="Picture 21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9</xdr:row>
      <xdr:rowOff>63500</xdr:rowOff>
    </xdr:from>
    <xdr:to>
      <xdr:col>7</xdr:col>
      <xdr:colOff>0</xdr:colOff>
      <xdr:row>9</xdr:row>
      <xdr:rowOff>285977</xdr:rowOff>
    </xdr:to>
    <xdr:pic>
      <xdr:nvPicPr>
        <xdr:cNvPr id="216" name="Picture 21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9</xdr:row>
      <xdr:rowOff>63500</xdr:rowOff>
    </xdr:from>
    <xdr:to>
      <xdr:col>8</xdr:col>
      <xdr:colOff>0</xdr:colOff>
      <xdr:row>9</xdr:row>
      <xdr:rowOff>285977</xdr:rowOff>
    </xdr:to>
    <xdr:pic>
      <xdr:nvPicPr>
        <xdr:cNvPr id="217" name="Picture 21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10</xdr:row>
      <xdr:rowOff>63500</xdr:rowOff>
    </xdr:from>
    <xdr:to>
      <xdr:col>3</xdr:col>
      <xdr:colOff>0</xdr:colOff>
      <xdr:row>10</xdr:row>
      <xdr:rowOff>285977</xdr:rowOff>
    </xdr:to>
    <xdr:pic>
      <xdr:nvPicPr>
        <xdr:cNvPr id="218" name="Picture 21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10</xdr:row>
      <xdr:rowOff>63500</xdr:rowOff>
    </xdr:from>
    <xdr:to>
      <xdr:col>6</xdr:col>
      <xdr:colOff>0</xdr:colOff>
      <xdr:row>10</xdr:row>
      <xdr:rowOff>285977</xdr:rowOff>
    </xdr:to>
    <xdr:pic>
      <xdr:nvPicPr>
        <xdr:cNvPr id="219" name="Picture 21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10</xdr:row>
      <xdr:rowOff>63500</xdr:rowOff>
    </xdr:from>
    <xdr:to>
      <xdr:col>8</xdr:col>
      <xdr:colOff>0</xdr:colOff>
      <xdr:row>10</xdr:row>
      <xdr:rowOff>285977</xdr:rowOff>
    </xdr:to>
    <xdr:pic>
      <xdr:nvPicPr>
        <xdr:cNvPr id="220" name="Picture 21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1409700</xdr:colOff>
      <xdr:row>10</xdr:row>
      <xdr:rowOff>254000</xdr:rowOff>
    </xdr:to>
    <xdr:pic>
      <xdr:nvPicPr>
        <xdr:cNvPr id="221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1409700</xdr:colOff>
      <xdr:row>10</xdr:row>
      <xdr:rowOff>254000</xdr:rowOff>
    </xdr:to>
    <xdr:pic>
      <xdr:nvPicPr>
        <xdr:cNvPr id="222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1409700</xdr:colOff>
      <xdr:row>10</xdr:row>
      <xdr:rowOff>254000</xdr:rowOff>
    </xdr:to>
    <xdr:pic>
      <xdr:nvPicPr>
        <xdr:cNvPr id="223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10</xdr:row>
      <xdr:rowOff>63500</xdr:rowOff>
    </xdr:from>
    <xdr:to>
      <xdr:col>4</xdr:col>
      <xdr:colOff>0</xdr:colOff>
      <xdr:row>10</xdr:row>
      <xdr:rowOff>285977</xdr:rowOff>
    </xdr:to>
    <xdr:pic>
      <xdr:nvPicPr>
        <xdr:cNvPr id="224" name="Picture 22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63500</xdr:rowOff>
    </xdr:from>
    <xdr:to>
      <xdr:col>5</xdr:col>
      <xdr:colOff>0</xdr:colOff>
      <xdr:row>10</xdr:row>
      <xdr:rowOff>285977</xdr:rowOff>
    </xdr:to>
    <xdr:pic>
      <xdr:nvPicPr>
        <xdr:cNvPr id="225" name="Picture 22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10</xdr:row>
      <xdr:rowOff>63500</xdr:rowOff>
    </xdr:from>
    <xdr:to>
      <xdr:col>6</xdr:col>
      <xdr:colOff>0</xdr:colOff>
      <xdr:row>10</xdr:row>
      <xdr:rowOff>285977</xdr:rowOff>
    </xdr:to>
    <xdr:pic>
      <xdr:nvPicPr>
        <xdr:cNvPr id="226" name="Picture 22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10</xdr:row>
      <xdr:rowOff>63500</xdr:rowOff>
    </xdr:from>
    <xdr:to>
      <xdr:col>7</xdr:col>
      <xdr:colOff>0</xdr:colOff>
      <xdr:row>10</xdr:row>
      <xdr:rowOff>285977</xdr:rowOff>
    </xdr:to>
    <xdr:pic>
      <xdr:nvPicPr>
        <xdr:cNvPr id="227" name="Picture 22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10</xdr:row>
      <xdr:rowOff>63500</xdr:rowOff>
    </xdr:from>
    <xdr:to>
      <xdr:col>8</xdr:col>
      <xdr:colOff>0</xdr:colOff>
      <xdr:row>10</xdr:row>
      <xdr:rowOff>285977</xdr:rowOff>
    </xdr:to>
    <xdr:pic>
      <xdr:nvPicPr>
        <xdr:cNvPr id="228" name="Picture 22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11</xdr:row>
      <xdr:rowOff>63500</xdr:rowOff>
    </xdr:from>
    <xdr:to>
      <xdr:col>3</xdr:col>
      <xdr:colOff>0</xdr:colOff>
      <xdr:row>11</xdr:row>
      <xdr:rowOff>285977</xdr:rowOff>
    </xdr:to>
    <xdr:pic>
      <xdr:nvPicPr>
        <xdr:cNvPr id="229" name="Picture 22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11</xdr:row>
      <xdr:rowOff>63500</xdr:rowOff>
    </xdr:from>
    <xdr:to>
      <xdr:col>6</xdr:col>
      <xdr:colOff>0</xdr:colOff>
      <xdr:row>11</xdr:row>
      <xdr:rowOff>285977</xdr:rowOff>
    </xdr:to>
    <xdr:pic>
      <xdr:nvPicPr>
        <xdr:cNvPr id="230" name="Picture 22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11</xdr:row>
      <xdr:rowOff>63500</xdr:rowOff>
    </xdr:from>
    <xdr:to>
      <xdr:col>8</xdr:col>
      <xdr:colOff>0</xdr:colOff>
      <xdr:row>11</xdr:row>
      <xdr:rowOff>285977</xdr:rowOff>
    </xdr:to>
    <xdr:pic>
      <xdr:nvPicPr>
        <xdr:cNvPr id="231" name="Picture 23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1409700</xdr:colOff>
      <xdr:row>11</xdr:row>
      <xdr:rowOff>254000</xdr:rowOff>
    </xdr:to>
    <xdr:pic>
      <xdr:nvPicPr>
        <xdr:cNvPr id="232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1409700</xdr:colOff>
      <xdr:row>11</xdr:row>
      <xdr:rowOff>254000</xdr:rowOff>
    </xdr:to>
    <xdr:pic>
      <xdr:nvPicPr>
        <xdr:cNvPr id="233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1409700</xdr:colOff>
      <xdr:row>11</xdr:row>
      <xdr:rowOff>254000</xdr:rowOff>
    </xdr:to>
    <xdr:pic>
      <xdr:nvPicPr>
        <xdr:cNvPr id="234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11</xdr:row>
      <xdr:rowOff>63500</xdr:rowOff>
    </xdr:from>
    <xdr:to>
      <xdr:col>4</xdr:col>
      <xdr:colOff>0</xdr:colOff>
      <xdr:row>11</xdr:row>
      <xdr:rowOff>285977</xdr:rowOff>
    </xdr:to>
    <xdr:pic>
      <xdr:nvPicPr>
        <xdr:cNvPr id="235" name="Picture 23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11</xdr:row>
      <xdr:rowOff>63500</xdr:rowOff>
    </xdr:from>
    <xdr:to>
      <xdr:col>5</xdr:col>
      <xdr:colOff>0</xdr:colOff>
      <xdr:row>11</xdr:row>
      <xdr:rowOff>285977</xdr:rowOff>
    </xdr:to>
    <xdr:pic>
      <xdr:nvPicPr>
        <xdr:cNvPr id="236" name="Picture 23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11</xdr:row>
      <xdr:rowOff>63500</xdr:rowOff>
    </xdr:from>
    <xdr:to>
      <xdr:col>6</xdr:col>
      <xdr:colOff>0</xdr:colOff>
      <xdr:row>11</xdr:row>
      <xdr:rowOff>285977</xdr:rowOff>
    </xdr:to>
    <xdr:pic>
      <xdr:nvPicPr>
        <xdr:cNvPr id="237" name="Picture 23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11</xdr:row>
      <xdr:rowOff>63500</xdr:rowOff>
    </xdr:from>
    <xdr:to>
      <xdr:col>7</xdr:col>
      <xdr:colOff>0</xdr:colOff>
      <xdr:row>11</xdr:row>
      <xdr:rowOff>285977</xdr:rowOff>
    </xdr:to>
    <xdr:pic>
      <xdr:nvPicPr>
        <xdr:cNvPr id="238" name="Picture 23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11</xdr:row>
      <xdr:rowOff>63500</xdr:rowOff>
    </xdr:from>
    <xdr:to>
      <xdr:col>8</xdr:col>
      <xdr:colOff>0</xdr:colOff>
      <xdr:row>11</xdr:row>
      <xdr:rowOff>285977</xdr:rowOff>
    </xdr:to>
    <xdr:pic>
      <xdr:nvPicPr>
        <xdr:cNvPr id="239" name="Picture 23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12</xdr:row>
      <xdr:rowOff>63500</xdr:rowOff>
    </xdr:from>
    <xdr:to>
      <xdr:col>3</xdr:col>
      <xdr:colOff>0</xdr:colOff>
      <xdr:row>12</xdr:row>
      <xdr:rowOff>285977</xdr:rowOff>
    </xdr:to>
    <xdr:pic>
      <xdr:nvPicPr>
        <xdr:cNvPr id="240" name="Picture 23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12</xdr:row>
      <xdr:rowOff>63500</xdr:rowOff>
    </xdr:from>
    <xdr:to>
      <xdr:col>6</xdr:col>
      <xdr:colOff>0</xdr:colOff>
      <xdr:row>12</xdr:row>
      <xdr:rowOff>285977</xdr:rowOff>
    </xdr:to>
    <xdr:pic>
      <xdr:nvPicPr>
        <xdr:cNvPr id="241" name="Picture 24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12</xdr:row>
      <xdr:rowOff>63500</xdr:rowOff>
    </xdr:from>
    <xdr:to>
      <xdr:col>8</xdr:col>
      <xdr:colOff>0</xdr:colOff>
      <xdr:row>12</xdr:row>
      <xdr:rowOff>285977</xdr:rowOff>
    </xdr:to>
    <xdr:pic>
      <xdr:nvPicPr>
        <xdr:cNvPr id="242" name="Picture 24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1409700</xdr:colOff>
      <xdr:row>12</xdr:row>
      <xdr:rowOff>254000</xdr:rowOff>
    </xdr:to>
    <xdr:pic>
      <xdr:nvPicPr>
        <xdr:cNvPr id="243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1409700</xdr:colOff>
      <xdr:row>12</xdr:row>
      <xdr:rowOff>254000</xdr:rowOff>
    </xdr:to>
    <xdr:pic>
      <xdr:nvPicPr>
        <xdr:cNvPr id="244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1409700</xdr:colOff>
      <xdr:row>12</xdr:row>
      <xdr:rowOff>254000</xdr:rowOff>
    </xdr:to>
    <xdr:pic>
      <xdr:nvPicPr>
        <xdr:cNvPr id="245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63500</xdr:rowOff>
    </xdr:from>
    <xdr:to>
      <xdr:col>4</xdr:col>
      <xdr:colOff>0</xdr:colOff>
      <xdr:row>12</xdr:row>
      <xdr:rowOff>285977</xdr:rowOff>
    </xdr:to>
    <xdr:pic>
      <xdr:nvPicPr>
        <xdr:cNvPr id="246" name="Picture 24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12</xdr:row>
      <xdr:rowOff>63500</xdr:rowOff>
    </xdr:from>
    <xdr:to>
      <xdr:col>5</xdr:col>
      <xdr:colOff>0</xdr:colOff>
      <xdr:row>12</xdr:row>
      <xdr:rowOff>285977</xdr:rowOff>
    </xdr:to>
    <xdr:pic>
      <xdr:nvPicPr>
        <xdr:cNvPr id="247" name="Picture 24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12</xdr:row>
      <xdr:rowOff>63500</xdr:rowOff>
    </xdr:from>
    <xdr:to>
      <xdr:col>6</xdr:col>
      <xdr:colOff>0</xdr:colOff>
      <xdr:row>12</xdr:row>
      <xdr:rowOff>285977</xdr:rowOff>
    </xdr:to>
    <xdr:pic>
      <xdr:nvPicPr>
        <xdr:cNvPr id="248" name="Picture 24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12</xdr:row>
      <xdr:rowOff>63500</xdr:rowOff>
    </xdr:from>
    <xdr:to>
      <xdr:col>7</xdr:col>
      <xdr:colOff>0</xdr:colOff>
      <xdr:row>12</xdr:row>
      <xdr:rowOff>285977</xdr:rowOff>
    </xdr:to>
    <xdr:pic>
      <xdr:nvPicPr>
        <xdr:cNvPr id="249" name="Picture 24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12</xdr:row>
      <xdr:rowOff>63500</xdr:rowOff>
    </xdr:from>
    <xdr:to>
      <xdr:col>8</xdr:col>
      <xdr:colOff>0</xdr:colOff>
      <xdr:row>12</xdr:row>
      <xdr:rowOff>285977</xdr:rowOff>
    </xdr:to>
    <xdr:pic>
      <xdr:nvPicPr>
        <xdr:cNvPr id="250" name="Picture 24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13</xdr:row>
      <xdr:rowOff>63500</xdr:rowOff>
    </xdr:from>
    <xdr:to>
      <xdr:col>3</xdr:col>
      <xdr:colOff>0</xdr:colOff>
      <xdr:row>13</xdr:row>
      <xdr:rowOff>285977</xdr:rowOff>
    </xdr:to>
    <xdr:pic>
      <xdr:nvPicPr>
        <xdr:cNvPr id="251" name="Picture 25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13</xdr:row>
      <xdr:rowOff>63500</xdr:rowOff>
    </xdr:from>
    <xdr:to>
      <xdr:col>6</xdr:col>
      <xdr:colOff>0</xdr:colOff>
      <xdr:row>13</xdr:row>
      <xdr:rowOff>285977</xdr:rowOff>
    </xdr:to>
    <xdr:pic>
      <xdr:nvPicPr>
        <xdr:cNvPr id="252" name="Picture 25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13</xdr:row>
      <xdr:rowOff>63500</xdr:rowOff>
    </xdr:from>
    <xdr:to>
      <xdr:col>8</xdr:col>
      <xdr:colOff>0</xdr:colOff>
      <xdr:row>13</xdr:row>
      <xdr:rowOff>285977</xdr:rowOff>
    </xdr:to>
    <xdr:pic>
      <xdr:nvPicPr>
        <xdr:cNvPr id="253" name="Picture 25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1409700</xdr:colOff>
      <xdr:row>13</xdr:row>
      <xdr:rowOff>254000</xdr:rowOff>
    </xdr:to>
    <xdr:pic>
      <xdr:nvPicPr>
        <xdr:cNvPr id="254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1409700</xdr:colOff>
      <xdr:row>13</xdr:row>
      <xdr:rowOff>254000</xdr:rowOff>
    </xdr:to>
    <xdr:pic>
      <xdr:nvPicPr>
        <xdr:cNvPr id="255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1409700</xdr:colOff>
      <xdr:row>13</xdr:row>
      <xdr:rowOff>254000</xdr:rowOff>
    </xdr:to>
    <xdr:pic>
      <xdr:nvPicPr>
        <xdr:cNvPr id="256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13</xdr:row>
      <xdr:rowOff>63500</xdr:rowOff>
    </xdr:from>
    <xdr:to>
      <xdr:col>4</xdr:col>
      <xdr:colOff>0</xdr:colOff>
      <xdr:row>13</xdr:row>
      <xdr:rowOff>285977</xdr:rowOff>
    </xdr:to>
    <xdr:pic>
      <xdr:nvPicPr>
        <xdr:cNvPr id="257" name="Picture 25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13</xdr:row>
      <xdr:rowOff>63500</xdr:rowOff>
    </xdr:from>
    <xdr:to>
      <xdr:col>5</xdr:col>
      <xdr:colOff>0</xdr:colOff>
      <xdr:row>13</xdr:row>
      <xdr:rowOff>285977</xdr:rowOff>
    </xdr:to>
    <xdr:pic>
      <xdr:nvPicPr>
        <xdr:cNvPr id="258" name="Picture 25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13</xdr:row>
      <xdr:rowOff>63500</xdr:rowOff>
    </xdr:from>
    <xdr:to>
      <xdr:col>6</xdr:col>
      <xdr:colOff>0</xdr:colOff>
      <xdr:row>13</xdr:row>
      <xdr:rowOff>285977</xdr:rowOff>
    </xdr:to>
    <xdr:pic>
      <xdr:nvPicPr>
        <xdr:cNvPr id="259" name="Picture 25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13</xdr:row>
      <xdr:rowOff>63500</xdr:rowOff>
    </xdr:from>
    <xdr:to>
      <xdr:col>7</xdr:col>
      <xdr:colOff>0</xdr:colOff>
      <xdr:row>13</xdr:row>
      <xdr:rowOff>285977</xdr:rowOff>
    </xdr:to>
    <xdr:pic>
      <xdr:nvPicPr>
        <xdr:cNvPr id="260" name="Picture 25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13</xdr:row>
      <xdr:rowOff>63500</xdr:rowOff>
    </xdr:from>
    <xdr:to>
      <xdr:col>8</xdr:col>
      <xdr:colOff>0</xdr:colOff>
      <xdr:row>13</xdr:row>
      <xdr:rowOff>285977</xdr:rowOff>
    </xdr:to>
    <xdr:pic>
      <xdr:nvPicPr>
        <xdr:cNvPr id="261" name="Picture 26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14</xdr:row>
      <xdr:rowOff>63500</xdr:rowOff>
    </xdr:from>
    <xdr:to>
      <xdr:col>3</xdr:col>
      <xdr:colOff>0</xdr:colOff>
      <xdr:row>14</xdr:row>
      <xdr:rowOff>285977</xdr:rowOff>
    </xdr:to>
    <xdr:pic>
      <xdr:nvPicPr>
        <xdr:cNvPr id="262" name="Picture 26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14</xdr:row>
      <xdr:rowOff>63500</xdr:rowOff>
    </xdr:from>
    <xdr:to>
      <xdr:col>6</xdr:col>
      <xdr:colOff>0</xdr:colOff>
      <xdr:row>14</xdr:row>
      <xdr:rowOff>285977</xdr:rowOff>
    </xdr:to>
    <xdr:pic>
      <xdr:nvPicPr>
        <xdr:cNvPr id="263" name="Picture 26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14</xdr:row>
      <xdr:rowOff>63500</xdr:rowOff>
    </xdr:from>
    <xdr:to>
      <xdr:col>8</xdr:col>
      <xdr:colOff>0</xdr:colOff>
      <xdr:row>14</xdr:row>
      <xdr:rowOff>285977</xdr:rowOff>
    </xdr:to>
    <xdr:pic>
      <xdr:nvPicPr>
        <xdr:cNvPr id="264" name="Picture 26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1409700</xdr:colOff>
      <xdr:row>14</xdr:row>
      <xdr:rowOff>254000</xdr:rowOff>
    </xdr:to>
    <xdr:pic>
      <xdr:nvPicPr>
        <xdr:cNvPr id="265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1409700</xdr:colOff>
      <xdr:row>14</xdr:row>
      <xdr:rowOff>254000</xdr:rowOff>
    </xdr:to>
    <xdr:pic>
      <xdr:nvPicPr>
        <xdr:cNvPr id="266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1409700</xdr:colOff>
      <xdr:row>14</xdr:row>
      <xdr:rowOff>254000</xdr:rowOff>
    </xdr:to>
    <xdr:pic>
      <xdr:nvPicPr>
        <xdr:cNvPr id="267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14</xdr:row>
      <xdr:rowOff>63500</xdr:rowOff>
    </xdr:from>
    <xdr:to>
      <xdr:col>4</xdr:col>
      <xdr:colOff>0</xdr:colOff>
      <xdr:row>14</xdr:row>
      <xdr:rowOff>285977</xdr:rowOff>
    </xdr:to>
    <xdr:pic>
      <xdr:nvPicPr>
        <xdr:cNvPr id="268" name="Picture 26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14</xdr:row>
      <xdr:rowOff>63500</xdr:rowOff>
    </xdr:from>
    <xdr:to>
      <xdr:col>5</xdr:col>
      <xdr:colOff>0</xdr:colOff>
      <xdr:row>14</xdr:row>
      <xdr:rowOff>285977</xdr:rowOff>
    </xdr:to>
    <xdr:pic>
      <xdr:nvPicPr>
        <xdr:cNvPr id="269" name="Picture 26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14</xdr:row>
      <xdr:rowOff>63500</xdr:rowOff>
    </xdr:from>
    <xdr:to>
      <xdr:col>6</xdr:col>
      <xdr:colOff>0</xdr:colOff>
      <xdr:row>14</xdr:row>
      <xdr:rowOff>285977</xdr:rowOff>
    </xdr:to>
    <xdr:pic>
      <xdr:nvPicPr>
        <xdr:cNvPr id="270" name="Picture 26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14</xdr:row>
      <xdr:rowOff>63500</xdr:rowOff>
    </xdr:from>
    <xdr:to>
      <xdr:col>7</xdr:col>
      <xdr:colOff>0</xdr:colOff>
      <xdr:row>14</xdr:row>
      <xdr:rowOff>285977</xdr:rowOff>
    </xdr:to>
    <xdr:pic>
      <xdr:nvPicPr>
        <xdr:cNvPr id="271" name="Picture 27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14</xdr:row>
      <xdr:rowOff>63500</xdr:rowOff>
    </xdr:from>
    <xdr:to>
      <xdr:col>8</xdr:col>
      <xdr:colOff>0</xdr:colOff>
      <xdr:row>14</xdr:row>
      <xdr:rowOff>285977</xdr:rowOff>
    </xdr:to>
    <xdr:pic>
      <xdr:nvPicPr>
        <xdr:cNvPr id="272" name="Picture 27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15</xdr:row>
      <xdr:rowOff>63500</xdr:rowOff>
    </xdr:from>
    <xdr:to>
      <xdr:col>3</xdr:col>
      <xdr:colOff>0</xdr:colOff>
      <xdr:row>15</xdr:row>
      <xdr:rowOff>285977</xdr:rowOff>
    </xdr:to>
    <xdr:pic>
      <xdr:nvPicPr>
        <xdr:cNvPr id="273" name="Picture 27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15</xdr:row>
      <xdr:rowOff>63500</xdr:rowOff>
    </xdr:from>
    <xdr:to>
      <xdr:col>6</xdr:col>
      <xdr:colOff>0</xdr:colOff>
      <xdr:row>15</xdr:row>
      <xdr:rowOff>285977</xdr:rowOff>
    </xdr:to>
    <xdr:pic>
      <xdr:nvPicPr>
        <xdr:cNvPr id="274" name="Picture 27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15</xdr:row>
      <xdr:rowOff>63500</xdr:rowOff>
    </xdr:from>
    <xdr:to>
      <xdr:col>8</xdr:col>
      <xdr:colOff>0</xdr:colOff>
      <xdr:row>15</xdr:row>
      <xdr:rowOff>285977</xdr:rowOff>
    </xdr:to>
    <xdr:pic>
      <xdr:nvPicPr>
        <xdr:cNvPr id="275" name="Picture 27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1409700</xdr:colOff>
      <xdr:row>15</xdr:row>
      <xdr:rowOff>254000</xdr:rowOff>
    </xdr:to>
    <xdr:pic>
      <xdr:nvPicPr>
        <xdr:cNvPr id="276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1409700</xdr:colOff>
      <xdr:row>15</xdr:row>
      <xdr:rowOff>254000</xdr:rowOff>
    </xdr:to>
    <xdr:pic>
      <xdr:nvPicPr>
        <xdr:cNvPr id="277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1409700</xdr:colOff>
      <xdr:row>15</xdr:row>
      <xdr:rowOff>254000</xdr:rowOff>
    </xdr:to>
    <xdr:pic>
      <xdr:nvPicPr>
        <xdr:cNvPr id="278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15</xdr:row>
      <xdr:rowOff>63500</xdr:rowOff>
    </xdr:from>
    <xdr:to>
      <xdr:col>4</xdr:col>
      <xdr:colOff>0</xdr:colOff>
      <xdr:row>15</xdr:row>
      <xdr:rowOff>285977</xdr:rowOff>
    </xdr:to>
    <xdr:pic>
      <xdr:nvPicPr>
        <xdr:cNvPr id="279" name="Picture 27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15</xdr:row>
      <xdr:rowOff>63500</xdr:rowOff>
    </xdr:from>
    <xdr:to>
      <xdr:col>5</xdr:col>
      <xdr:colOff>0</xdr:colOff>
      <xdr:row>15</xdr:row>
      <xdr:rowOff>285977</xdr:rowOff>
    </xdr:to>
    <xdr:pic>
      <xdr:nvPicPr>
        <xdr:cNvPr id="280" name="Picture 27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15</xdr:row>
      <xdr:rowOff>63500</xdr:rowOff>
    </xdr:from>
    <xdr:to>
      <xdr:col>6</xdr:col>
      <xdr:colOff>0</xdr:colOff>
      <xdr:row>15</xdr:row>
      <xdr:rowOff>285977</xdr:rowOff>
    </xdr:to>
    <xdr:pic>
      <xdr:nvPicPr>
        <xdr:cNvPr id="281" name="Picture 28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15</xdr:row>
      <xdr:rowOff>63500</xdr:rowOff>
    </xdr:from>
    <xdr:to>
      <xdr:col>7</xdr:col>
      <xdr:colOff>0</xdr:colOff>
      <xdr:row>15</xdr:row>
      <xdr:rowOff>285977</xdr:rowOff>
    </xdr:to>
    <xdr:pic>
      <xdr:nvPicPr>
        <xdr:cNvPr id="282" name="Picture 28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15</xdr:row>
      <xdr:rowOff>63500</xdr:rowOff>
    </xdr:from>
    <xdr:to>
      <xdr:col>8</xdr:col>
      <xdr:colOff>0</xdr:colOff>
      <xdr:row>15</xdr:row>
      <xdr:rowOff>285977</xdr:rowOff>
    </xdr:to>
    <xdr:pic>
      <xdr:nvPicPr>
        <xdr:cNvPr id="283" name="Picture 28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16</xdr:row>
      <xdr:rowOff>63500</xdr:rowOff>
    </xdr:from>
    <xdr:to>
      <xdr:col>3</xdr:col>
      <xdr:colOff>0</xdr:colOff>
      <xdr:row>16</xdr:row>
      <xdr:rowOff>285977</xdr:rowOff>
    </xdr:to>
    <xdr:pic>
      <xdr:nvPicPr>
        <xdr:cNvPr id="284" name="Picture 28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16</xdr:row>
      <xdr:rowOff>63500</xdr:rowOff>
    </xdr:from>
    <xdr:to>
      <xdr:col>6</xdr:col>
      <xdr:colOff>0</xdr:colOff>
      <xdr:row>16</xdr:row>
      <xdr:rowOff>285977</xdr:rowOff>
    </xdr:to>
    <xdr:pic>
      <xdr:nvPicPr>
        <xdr:cNvPr id="285" name="Picture 28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16</xdr:row>
      <xdr:rowOff>63500</xdr:rowOff>
    </xdr:from>
    <xdr:to>
      <xdr:col>8</xdr:col>
      <xdr:colOff>0</xdr:colOff>
      <xdr:row>16</xdr:row>
      <xdr:rowOff>285977</xdr:rowOff>
    </xdr:to>
    <xdr:pic>
      <xdr:nvPicPr>
        <xdr:cNvPr id="286" name="Picture 28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1409700</xdr:colOff>
      <xdr:row>16</xdr:row>
      <xdr:rowOff>254000</xdr:rowOff>
    </xdr:to>
    <xdr:pic>
      <xdr:nvPicPr>
        <xdr:cNvPr id="287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1409700</xdr:colOff>
      <xdr:row>16</xdr:row>
      <xdr:rowOff>254000</xdr:rowOff>
    </xdr:to>
    <xdr:pic>
      <xdr:nvPicPr>
        <xdr:cNvPr id="288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1409700</xdr:colOff>
      <xdr:row>16</xdr:row>
      <xdr:rowOff>254000</xdr:rowOff>
    </xdr:to>
    <xdr:pic>
      <xdr:nvPicPr>
        <xdr:cNvPr id="289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16</xdr:row>
      <xdr:rowOff>63500</xdr:rowOff>
    </xdr:from>
    <xdr:to>
      <xdr:col>4</xdr:col>
      <xdr:colOff>0</xdr:colOff>
      <xdr:row>16</xdr:row>
      <xdr:rowOff>285977</xdr:rowOff>
    </xdr:to>
    <xdr:pic>
      <xdr:nvPicPr>
        <xdr:cNvPr id="290" name="Picture 289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16</xdr:row>
      <xdr:rowOff>63500</xdr:rowOff>
    </xdr:from>
    <xdr:to>
      <xdr:col>5</xdr:col>
      <xdr:colOff>0</xdr:colOff>
      <xdr:row>16</xdr:row>
      <xdr:rowOff>285977</xdr:rowOff>
    </xdr:to>
    <xdr:pic>
      <xdr:nvPicPr>
        <xdr:cNvPr id="291" name="Picture 29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16</xdr:row>
      <xdr:rowOff>63500</xdr:rowOff>
    </xdr:from>
    <xdr:to>
      <xdr:col>6</xdr:col>
      <xdr:colOff>0</xdr:colOff>
      <xdr:row>16</xdr:row>
      <xdr:rowOff>285977</xdr:rowOff>
    </xdr:to>
    <xdr:pic>
      <xdr:nvPicPr>
        <xdr:cNvPr id="292" name="Picture 29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16</xdr:row>
      <xdr:rowOff>63500</xdr:rowOff>
    </xdr:from>
    <xdr:to>
      <xdr:col>7</xdr:col>
      <xdr:colOff>0</xdr:colOff>
      <xdr:row>16</xdr:row>
      <xdr:rowOff>285977</xdr:rowOff>
    </xdr:to>
    <xdr:pic>
      <xdr:nvPicPr>
        <xdr:cNvPr id="293" name="Picture 29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16</xdr:row>
      <xdr:rowOff>63500</xdr:rowOff>
    </xdr:from>
    <xdr:to>
      <xdr:col>8</xdr:col>
      <xdr:colOff>0</xdr:colOff>
      <xdr:row>16</xdr:row>
      <xdr:rowOff>285977</xdr:rowOff>
    </xdr:to>
    <xdr:pic>
      <xdr:nvPicPr>
        <xdr:cNvPr id="294" name="Picture 29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17</xdr:row>
      <xdr:rowOff>63500</xdr:rowOff>
    </xdr:from>
    <xdr:to>
      <xdr:col>3</xdr:col>
      <xdr:colOff>0</xdr:colOff>
      <xdr:row>17</xdr:row>
      <xdr:rowOff>285977</xdr:rowOff>
    </xdr:to>
    <xdr:pic>
      <xdr:nvPicPr>
        <xdr:cNvPr id="295" name="Picture 29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17</xdr:row>
      <xdr:rowOff>63500</xdr:rowOff>
    </xdr:from>
    <xdr:to>
      <xdr:col>6</xdr:col>
      <xdr:colOff>0</xdr:colOff>
      <xdr:row>17</xdr:row>
      <xdr:rowOff>285977</xdr:rowOff>
    </xdr:to>
    <xdr:pic>
      <xdr:nvPicPr>
        <xdr:cNvPr id="296" name="Picture 29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17</xdr:row>
      <xdr:rowOff>63500</xdr:rowOff>
    </xdr:from>
    <xdr:to>
      <xdr:col>8</xdr:col>
      <xdr:colOff>0</xdr:colOff>
      <xdr:row>17</xdr:row>
      <xdr:rowOff>285977</xdr:rowOff>
    </xdr:to>
    <xdr:pic>
      <xdr:nvPicPr>
        <xdr:cNvPr id="297" name="Picture 29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1409700</xdr:colOff>
      <xdr:row>17</xdr:row>
      <xdr:rowOff>254000</xdr:rowOff>
    </xdr:to>
    <xdr:pic>
      <xdr:nvPicPr>
        <xdr:cNvPr id="298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1409700</xdr:colOff>
      <xdr:row>17</xdr:row>
      <xdr:rowOff>254000</xdr:rowOff>
    </xdr:to>
    <xdr:pic>
      <xdr:nvPicPr>
        <xdr:cNvPr id="299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1409700</xdr:colOff>
      <xdr:row>17</xdr:row>
      <xdr:rowOff>254000</xdr:rowOff>
    </xdr:to>
    <xdr:pic>
      <xdr:nvPicPr>
        <xdr:cNvPr id="300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17</xdr:row>
      <xdr:rowOff>63500</xdr:rowOff>
    </xdr:from>
    <xdr:to>
      <xdr:col>4</xdr:col>
      <xdr:colOff>0</xdr:colOff>
      <xdr:row>17</xdr:row>
      <xdr:rowOff>285977</xdr:rowOff>
    </xdr:to>
    <xdr:pic>
      <xdr:nvPicPr>
        <xdr:cNvPr id="301" name="Picture 300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17</xdr:row>
      <xdr:rowOff>63500</xdr:rowOff>
    </xdr:from>
    <xdr:to>
      <xdr:col>5</xdr:col>
      <xdr:colOff>0</xdr:colOff>
      <xdr:row>17</xdr:row>
      <xdr:rowOff>285977</xdr:rowOff>
    </xdr:to>
    <xdr:pic>
      <xdr:nvPicPr>
        <xdr:cNvPr id="302" name="Picture 30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17</xdr:row>
      <xdr:rowOff>63500</xdr:rowOff>
    </xdr:from>
    <xdr:to>
      <xdr:col>6</xdr:col>
      <xdr:colOff>0</xdr:colOff>
      <xdr:row>17</xdr:row>
      <xdr:rowOff>285977</xdr:rowOff>
    </xdr:to>
    <xdr:pic>
      <xdr:nvPicPr>
        <xdr:cNvPr id="303" name="Picture 30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17</xdr:row>
      <xdr:rowOff>63500</xdr:rowOff>
    </xdr:from>
    <xdr:to>
      <xdr:col>7</xdr:col>
      <xdr:colOff>0</xdr:colOff>
      <xdr:row>17</xdr:row>
      <xdr:rowOff>285977</xdr:rowOff>
    </xdr:to>
    <xdr:pic>
      <xdr:nvPicPr>
        <xdr:cNvPr id="304" name="Picture 30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17</xdr:row>
      <xdr:rowOff>63500</xdr:rowOff>
    </xdr:from>
    <xdr:to>
      <xdr:col>8</xdr:col>
      <xdr:colOff>0</xdr:colOff>
      <xdr:row>17</xdr:row>
      <xdr:rowOff>285977</xdr:rowOff>
    </xdr:to>
    <xdr:pic>
      <xdr:nvPicPr>
        <xdr:cNvPr id="305" name="Picture 30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18</xdr:row>
      <xdr:rowOff>63500</xdr:rowOff>
    </xdr:from>
    <xdr:to>
      <xdr:col>3</xdr:col>
      <xdr:colOff>0</xdr:colOff>
      <xdr:row>18</xdr:row>
      <xdr:rowOff>285977</xdr:rowOff>
    </xdr:to>
    <xdr:pic>
      <xdr:nvPicPr>
        <xdr:cNvPr id="306" name="Picture 30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18</xdr:row>
      <xdr:rowOff>63500</xdr:rowOff>
    </xdr:from>
    <xdr:to>
      <xdr:col>6</xdr:col>
      <xdr:colOff>0</xdr:colOff>
      <xdr:row>18</xdr:row>
      <xdr:rowOff>285977</xdr:rowOff>
    </xdr:to>
    <xdr:pic>
      <xdr:nvPicPr>
        <xdr:cNvPr id="307" name="Picture 30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18</xdr:row>
      <xdr:rowOff>63500</xdr:rowOff>
    </xdr:from>
    <xdr:to>
      <xdr:col>8</xdr:col>
      <xdr:colOff>0</xdr:colOff>
      <xdr:row>18</xdr:row>
      <xdr:rowOff>285977</xdr:rowOff>
    </xdr:to>
    <xdr:pic>
      <xdr:nvPicPr>
        <xdr:cNvPr id="308" name="Picture 30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1409700</xdr:colOff>
      <xdr:row>18</xdr:row>
      <xdr:rowOff>254000</xdr:rowOff>
    </xdr:to>
    <xdr:pic>
      <xdr:nvPicPr>
        <xdr:cNvPr id="309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1409700</xdr:colOff>
      <xdr:row>18</xdr:row>
      <xdr:rowOff>254000</xdr:rowOff>
    </xdr:to>
    <xdr:pic>
      <xdr:nvPicPr>
        <xdr:cNvPr id="310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1409700</xdr:colOff>
      <xdr:row>18</xdr:row>
      <xdr:rowOff>254000</xdr:rowOff>
    </xdr:to>
    <xdr:pic>
      <xdr:nvPicPr>
        <xdr:cNvPr id="311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18</xdr:row>
      <xdr:rowOff>63500</xdr:rowOff>
    </xdr:from>
    <xdr:to>
      <xdr:col>4</xdr:col>
      <xdr:colOff>0</xdr:colOff>
      <xdr:row>18</xdr:row>
      <xdr:rowOff>285977</xdr:rowOff>
    </xdr:to>
    <xdr:pic>
      <xdr:nvPicPr>
        <xdr:cNvPr id="312" name="Picture 311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18</xdr:row>
      <xdr:rowOff>63500</xdr:rowOff>
    </xdr:from>
    <xdr:to>
      <xdr:col>5</xdr:col>
      <xdr:colOff>0</xdr:colOff>
      <xdr:row>18</xdr:row>
      <xdr:rowOff>285977</xdr:rowOff>
    </xdr:to>
    <xdr:pic>
      <xdr:nvPicPr>
        <xdr:cNvPr id="313" name="Picture 31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18</xdr:row>
      <xdr:rowOff>63500</xdr:rowOff>
    </xdr:from>
    <xdr:to>
      <xdr:col>6</xdr:col>
      <xdr:colOff>0</xdr:colOff>
      <xdr:row>18</xdr:row>
      <xdr:rowOff>285977</xdr:rowOff>
    </xdr:to>
    <xdr:pic>
      <xdr:nvPicPr>
        <xdr:cNvPr id="314" name="Picture 31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18</xdr:row>
      <xdr:rowOff>63500</xdr:rowOff>
    </xdr:from>
    <xdr:to>
      <xdr:col>7</xdr:col>
      <xdr:colOff>0</xdr:colOff>
      <xdr:row>18</xdr:row>
      <xdr:rowOff>285977</xdr:rowOff>
    </xdr:to>
    <xdr:pic>
      <xdr:nvPicPr>
        <xdr:cNvPr id="315" name="Picture 31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18</xdr:row>
      <xdr:rowOff>63500</xdr:rowOff>
    </xdr:from>
    <xdr:to>
      <xdr:col>8</xdr:col>
      <xdr:colOff>0</xdr:colOff>
      <xdr:row>18</xdr:row>
      <xdr:rowOff>285977</xdr:rowOff>
    </xdr:to>
    <xdr:pic>
      <xdr:nvPicPr>
        <xdr:cNvPr id="316" name="Picture 31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19</xdr:row>
      <xdr:rowOff>63500</xdr:rowOff>
    </xdr:from>
    <xdr:to>
      <xdr:col>3</xdr:col>
      <xdr:colOff>0</xdr:colOff>
      <xdr:row>19</xdr:row>
      <xdr:rowOff>285977</xdr:rowOff>
    </xdr:to>
    <xdr:pic>
      <xdr:nvPicPr>
        <xdr:cNvPr id="317" name="Picture 31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19</xdr:row>
      <xdr:rowOff>63500</xdr:rowOff>
    </xdr:from>
    <xdr:to>
      <xdr:col>6</xdr:col>
      <xdr:colOff>0</xdr:colOff>
      <xdr:row>19</xdr:row>
      <xdr:rowOff>285977</xdr:rowOff>
    </xdr:to>
    <xdr:pic>
      <xdr:nvPicPr>
        <xdr:cNvPr id="318" name="Picture 317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19</xdr:row>
      <xdr:rowOff>63500</xdr:rowOff>
    </xdr:from>
    <xdr:to>
      <xdr:col>8</xdr:col>
      <xdr:colOff>0</xdr:colOff>
      <xdr:row>19</xdr:row>
      <xdr:rowOff>285977</xdr:rowOff>
    </xdr:to>
    <xdr:pic>
      <xdr:nvPicPr>
        <xdr:cNvPr id="319" name="Picture 318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1409700</xdr:colOff>
      <xdr:row>19</xdr:row>
      <xdr:rowOff>254000</xdr:rowOff>
    </xdr:to>
    <xdr:pic>
      <xdr:nvPicPr>
        <xdr:cNvPr id="320" name="Picture 2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1409700</xdr:colOff>
      <xdr:row>19</xdr:row>
      <xdr:rowOff>254000</xdr:rowOff>
    </xdr:to>
    <xdr:pic>
      <xdr:nvPicPr>
        <xdr:cNvPr id="321" name="Picture 22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1409700</xdr:colOff>
      <xdr:row>19</xdr:row>
      <xdr:rowOff>254000</xdr:rowOff>
    </xdr:to>
    <xdr:pic>
      <xdr:nvPicPr>
        <xdr:cNvPr id="322" name="Picture 101" descr="creen Shot 2559-02-02 at 13.50.2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9232900"/>
          <a:ext cx="140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63500</xdr:rowOff>
    </xdr:from>
    <xdr:to>
      <xdr:col>4</xdr:col>
      <xdr:colOff>0</xdr:colOff>
      <xdr:row>19</xdr:row>
      <xdr:rowOff>285977</xdr:rowOff>
    </xdr:to>
    <xdr:pic>
      <xdr:nvPicPr>
        <xdr:cNvPr id="323" name="Picture 322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19</xdr:row>
      <xdr:rowOff>63500</xdr:rowOff>
    </xdr:from>
    <xdr:to>
      <xdr:col>5</xdr:col>
      <xdr:colOff>0</xdr:colOff>
      <xdr:row>19</xdr:row>
      <xdr:rowOff>285977</xdr:rowOff>
    </xdr:to>
    <xdr:pic>
      <xdr:nvPicPr>
        <xdr:cNvPr id="324" name="Picture 323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19</xdr:row>
      <xdr:rowOff>63500</xdr:rowOff>
    </xdr:from>
    <xdr:to>
      <xdr:col>6</xdr:col>
      <xdr:colOff>0</xdr:colOff>
      <xdr:row>19</xdr:row>
      <xdr:rowOff>285977</xdr:rowOff>
    </xdr:to>
    <xdr:pic>
      <xdr:nvPicPr>
        <xdr:cNvPr id="325" name="Picture 324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19</xdr:row>
      <xdr:rowOff>63500</xdr:rowOff>
    </xdr:from>
    <xdr:to>
      <xdr:col>7</xdr:col>
      <xdr:colOff>0</xdr:colOff>
      <xdr:row>19</xdr:row>
      <xdr:rowOff>285977</xdr:rowOff>
    </xdr:to>
    <xdr:pic>
      <xdr:nvPicPr>
        <xdr:cNvPr id="326" name="Picture 325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00" y="9296400"/>
          <a:ext cx="1384300" cy="22247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19</xdr:row>
      <xdr:rowOff>63500</xdr:rowOff>
    </xdr:from>
    <xdr:to>
      <xdr:col>8</xdr:col>
      <xdr:colOff>0</xdr:colOff>
      <xdr:row>19</xdr:row>
      <xdr:rowOff>285977</xdr:rowOff>
    </xdr:to>
    <xdr:pic>
      <xdr:nvPicPr>
        <xdr:cNvPr id="327" name="Picture 326" descr="Screen Shot 2559-02-02 at 13.50.2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9296400"/>
          <a:ext cx="1384300" cy="22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9"/>
  <sheetViews>
    <sheetView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58.1640625" customWidth="1"/>
    <col min="2" max="2" width="13.5" customWidth="1"/>
    <col min="5" max="5" width="34.6640625" customWidth="1"/>
  </cols>
  <sheetData>
    <row r="1" spans="1:8" ht="20">
      <c r="A1" s="77" t="s">
        <v>9</v>
      </c>
      <c r="B1" s="77"/>
      <c r="C1" s="77"/>
      <c r="D1" s="77"/>
      <c r="E1" s="5"/>
      <c r="F1" s="1"/>
      <c r="G1" s="1"/>
      <c r="H1" s="1"/>
    </row>
    <row r="2" spans="1:8" ht="20">
      <c r="A2" s="6" t="s">
        <v>0</v>
      </c>
      <c r="B2" s="6" t="s">
        <v>1</v>
      </c>
      <c r="C2" s="7" t="s">
        <v>3</v>
      </c>
      <c r="D2" s="7" t="s">
        <v>4</v>
      </c>
      <c r="E2" s="4"/>
    </row>
    <row r="3" spans="1:8" ht="142" customHeight="1">
      <c r="A3" s="8" t="s">
        <v>96</v>
      </c>
      <c r="B3" s="9" t="s">
        <v>2</v>
      </c>
      <c r="C3" s="10">
        <v>42371</v>
      </c>
      <c r="D3" s="9" t="s">
        <v>5</v>
      </c>
      <c r="E3" s="4"/>
    </row>
    <row r="4" spans="1:8" ht="35" customHeight="1">
      <c r="A4" s="8" t="s">
        <v>6</v>
      </c>
      <c r="B4" s="9" t="s">
        <v>7</v>
      </c>
      <c r="C4" s="10" t="s">
        <v>8</v>
      </c>
      <c r="D4" s="9" t="s">
        <v>24</v>
      </c>
      <c r="E4" s="4"/>
    </row>
    <row r="5" spans="1:8" ht="20">
      <c r="A5" s="7" t="s">
        <v>10</v>
      </c>
      <c r="B5" s="9" t="s">
        <v>55</v>
      </c>
      <c r="C5" s="10">
        <v>42007</v>
      </c>
      <c r="D5" s="10">
        <v>42738</v>
      </c>
      <c r="E5" s="4"/>
    </row>
    <row r="6" spans="1:8" ht="20">
      <c r="A6" s="7" t="s">
        <v>97</v>
      </c>
      <c r="B6" s="9"/>
      <c r="C6" s="9"/>
      <c r="D6" s="9"/>
      <c r="E6" s="4"/>
    </row>
    <row r="7" spans="1:8" ht="20" customHeight="1">
      <c r="A7" s="78" t="s">
        <v>98</v>
      </c>
      <c r="B7" s="9"/>
      <c r="C7" s="10"/>
      <c r="D7" s="10"/>
      <c r="E7" s="4"/>
    </row>
    <row r="8" spans="1:8" ht="20">
      <c r="A8" s="78"/>
      <c r="B8" s="6"/>
      <c r="C8" s="6"/>
      <c r="D8" s="6"/>
      <c r="E8" s="4"/>
    </row>
    <row r="9" spans="1:8" ht="24" customHeight="1">
      <c r="A9" s="6" t="s">
        <v>99</v>
      </c>
      <c r="B9" s="6"/>
      <c r="C9" s="6"/>
      <c r="D9" s="6"/>
      <c r="E9" s="4"/>
    </row>
    <row r="10" spans="1:8" ht="19" customHeight="1">
      <c r="A10" s="18" t="s">
        <v>58</v>
      </c>
      <c r="B10" s="6" t="s">
        <v>59</v>
      </c>
      <c r="C10" s="42">
        <v>42372</v>
      </c>
      <c r="D10" s="6" t="s">
        <v>60</v>
      </c>
      <c r="E10" s="4"/>
    </row>
    <row r="11" spans="1:8" ht="19" customHeight="1">
      <c r="A11" s="18"/>
      <c r="B11" s="6"/>
      <c r="C11" s="42"/>
      <c r="D11" s="6"/>
      <c r="E11" s="4"/>
    </row>
    <row r="12" spans="1:8" ht="19" customHeight="1">
      <c r="A12" s="18" t="s">
        <v>100</v>
      </c>
      <c r="B12" s="6" t="s">
        <v>62</v>
      </c>
      <c r="C12" s="42">
        <v>42373</v>
      </c>
      <c r="D12" s="6" t="s">
        <v>61</v>
      </c>
      <c r="E12" s="4"/>
    </row>
    <row r="13" spans="1:8" ht="19" customHeight="1">
      <c r="A13" s="18" t="s">
        <v>101</v>
      </c>
      <c r="B13" s="6" t="s">
        <v>59</v>
      </c>
      <c r="C13" s="42">
        <v>42372</v>
      </c>
      <c r="D13" s="6" t="s">
        <v>60</v>
      </c>
      <c r="E13" s="4"/>
    </row>
    <row r="14" spans="1:8" ht="19" customHeight="1">
      <c r="A14" s="18" t="s">
        <v>102</v>
      </c>
      <c r="B14" s="6"/>
      <c r="C14" s="6"/>
      <c r="D14" s="6"/>
      <c r="E14" s="4"/>
    </row>
    <row r="15" spans="1:8" ht="19" customHeight="1">
      <c r="A15" s="18" t="s">
        <v>103</v>
      </c>
      <c r="B15" s="6"/>
      <c r="C15" s="6"/>
      <c r="D15" s="6"/>
      <c r="E15" s="4"/>
    </row>
    <row r="16" spans="1:8" ht="19" customHeight="1">
      <c r="A16" s="17" t="s">
        <v>56</v>
      </c>
      <c r="B16" s="6"/>
      <c r="C16" s="6"/>
      <c r="D16" s="6"/>
      <c r="E16" s="4"/>
    </row>
    <row r="17" spans="1:5" ht="19" customHeight="1">
      <c r="A17" s="18" t="s">
        <v>104</v>
      </c>
      <c r="B17" s="6"/>
      <c r="C17" s="6"/>
      <c r="D17" s="6"/>
      <c r="E17" s="4"/>
    </row>
    <row r="18" spans="1:5" ht="22">
      <c r="A18" s="18" t="s">
        <v>105</v>
      </c>
      <c r="B18" s="43"/>
      <c r="C18" s="43"/>
      <c r="D18" s="43"/>
      <c r="E18" s="3"/>
    </row>
    <row r="19" spans="1:5" ht="22">
      <c r="A19" s="11" t="s">
        <v>95</v>
      </c>
      <c r="B19" s="44"/>
      <c r="C19" s="44"/>
      <c r="D19" s="44"/>
      <c r="E19" s="2"/>
    </row>
    <row r="20" spans="1:5" ht="22">
      <c r="A20" s="11" t="s">
        <v>106</v>
      </c>
      <c r="B20" s="39"/>
      <c r="C20" s="39"/>
      <c r="D20" s="39"/>
    </row>
    <row r="21" spans="1:5" ht="22">
      <c r="A21" s="11" t="s">
        <v>112</v>
      </c>
      <c r="B21" s="39"/>
      <c r="C21" s="39"/>
      <c r="D21" s="39"/>
    </row>
    <row r="22" spans="1:5" ht="22">
      <c r="A22" s="11" t="s">
        <v>107</v>
      </c>
      <c r="B22" s="9"/>
      <c r="C22" s="10"/>
      <c r="D22" s="10"/>
    </row>
    <row r="23" spans="1:5" ht="20">
      <c r="A23" s="7" t="s">
        <v>108</v>
      </c>
      <c r="B23" s="39">
        <v>180</v>
      </c>
      <c r="C23" s="40">
        <v>42375</v>
      </c>
      <c r="D23" s="39" t="s">
        <v>57</v>
      </c>
    </row>
    <row r="24" spans="1:5" ht="20">
      <c r="A24" s="7" t="s">
        <v>109</v>
      </c>
      <c r="B24" s="39"/>
      <c r="C24" s="39"/>
      <c r="D24" s="39"/>
    </row>
    <row r="25" spans="1:5" ht="20">
      <c r="A25" s="7" t="s">
        <v>92</v>
      </c>
      <c r="B25" s="39"/>
      <c r="C25" s="39"/>
      <c r="D25" s="39"/>
    </row>
    <row r="26" spans="1:5" ht="20">
      <c r="A26" s="7" t="s">
        <v>93</v>
      </c>
      <c r="B26" s="39"/>
      <c r="C26" s="39"/>
      <c r="D26" s="39"/>
    </row>
    <row r="27" spans="1:5" ht="20">
      <c r="A27" s="7" t="s">
        <v>94</v>
      </c>
      <c r="B27" s="39"/>
      <c r="C27" s="39"/>
      <c r="D27" s="39"/>
    </row>
    <row r="28" spans="1:5" ht="20">
      <c r="A28" s="7" t="s">
        <v>110</v>
      </c>
      <c r="B28" s="39"/>
      <c r="C28" s="39"/>
      <c r="D28" s="39"/>
    </row>
    <row r="29" spans="1:5" ht="20">
      <c r="A29" s="41" t="s">
        <v>111</v>
      </c>
      <c r="B29" s="31"/>
      <c r="C29" s="31"/>
      <c r="D29" s="31"/>
    </row>
  </sheetData>
  <mergeCells count="2">
    <mergeCell ref="A1:D1"/>
    <mergeCell ref="A7:A8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52"/>
  <sheetViews>
    <sheetView tabSelected="1" topLeftCell="A18" zoomScale="150" zoomScaleNormal="150" zoomScalePageLayoutView="150" workbookViewId="0">
      <selection activeCell="E37" sqref="E37"/>
    </sheetView>
  </sheetViews>
  <sheetFormatPr baseColWidth="10" defaultRowHeight="15" x14ac:dyDescent="0"/>
  <cols>
    <col min="1" max="1" width="32.83203125" customWidth="1"/>
    <col min="5" max="5" width="14.33203125" customWidth="1"/>
    <col min="7" max="7" width="15.1640625" customWidth="1"/>
    <col min="8" max="9" width="11" customWidth="1"/>
    <col min="10" max="10" width="15.1640625" customWidth="1"/>
    <col min="13" max="13" width="15.5" customWidth="1"/>
    <col min="14" max="17" width="23.33203125" customWidth="1"/>
    <col min="18" max="18" width="26.1640625" customWidth="1"/>
  </cols>
  <sheetData>
    <row r="1" spans="1:18" ht="27" customHeight="1">
      <c r="A1" s="58" t="s">
        <v>17</v>
      </c>
      <c r="B1" s="110" t="s">
        <v>11</v>
      </c>
      <c r="C1" s="110"/>
      <c r="D1" s="110"/>
      <c r="M1" s="107" t="s">
        <v>32</v>
      </c>
      <c r="N1" s="108"/>
      <c r="O1" s="108"/>
      <c r="P1" s="108"/>
      <c r="Q1" s="108"/>
      <c r="R1" s="109"/>
    </row>
    <row r="2" spans="1:18" ht="27" customHeight="1">
      <c r="A2" s="59"/>
      <c r="B2" s="60" t="s">
        <v>21</v>
      </c>
      <c r="C2" s="60" t="s">
        <v>22</v>
      </c>
      <c r="D2" s="60" t="s">
        <v>23</v>
      </c>
      <c r="M2" s="29" t="s">
        <v>11</v>
      </c>
      <c r="N2" s="27" t="s">
        <v>45</v>
      </c>
      <c r="O2" s="27" t="s">
        <v>46</v>
      </c>
      <c r="P2" s="27" t="s">
        <v>47</v>
      </c>
      <c r="Q2" s="27" t="s">
        <v>33</v>
      </c>
      <c r="R2" s="30" t="s">
        <v>34</v>
      </c>
    </row>
    <row r="3" spans="1:18" ht="27" customHeight="1">
      <c r="A3" s="7" t="s">
        <v>113</v>
      </c>
      <c r="B3" s="61">
        <v>22000</v>
      </c>
      <c r="C3" s="61">
        <v>34000</v>
      </c>
      <c r="D3" s="61">
        <v>60000</v>
      </c>
      <c r="M3" s="102" t="s">
        <v>36</v>
      </c>
      <c r="N3" s="20" t="s">
        <v>48</v>
      </c>
      <c r="O3" s="103"/>
      <c r="P3" s="103"/>
      <c r="Q3" s="103" t="s">
        <v>43</v>
      </c>
      <c r="R3" s="95" t="s">
        <v>38</v>
      </c>
    </row>
    <row r="4" spans="1:18" ht="27" customHeight="1" thickBot="1">
      <c r="A4" s="7" t="s">
        <v>12</v>
      </c>
      <c r="B4" s="62">
        <f>B3/100*15</f>
        <v>3300</v>
      </c>
      <c r="C4" s="62">
        <f>C3/100*20</f>
        <v>6800</v>
      </c>
      <c r="D4" s="62">
        <f>D3/100*20</f>
        <v>12000</v>
      </c>
      <c r="M4" s="91"/>
      <c r="N4" s="21" t="s">
        <v>44</v>
      </c>
      <c r="O4" s="99"/>
      <c r="P4" s="99"/>
      <c r="Q4" s="99"/>
      <c r="R4" s="86"/>
    </row>
    <row r="5" spans="1:18" ht="27" customHeight="1">
      <c r="A5" s="7"/>
      <c r="B5" s="62"/>
      <c r="C5" s="62"/>
      <c r="D5" s="62"/>
      <c r="M5" s="90" t="s">
        <v>35</v>
      </c>
      <c r="N5" s="98"/>
      <c r="O5" s="23" t="s">
        <v>49</v>
      </c>
      <c r="P5" s="98"/>
      <c r="Q5" s="92" t="s">
        <v>39</v>
      </c>
      <c r="R5" s="94" t="s">
        <v>50</v>
      </c>
    </row>
    <row r="6" spans="1:18" ht="27" customHeight="1" thickBot="1">
      <c r="A6" s="7" t="s">
        <v>28</v>
      </c>
      <c r="B6" s="7">
        <v>36</v>
      </c>
      <c r="C6" s="7">
        <v>48</v>
      </c>
      <c r="D6" s="7">
        <v>48</v>
      </c>
      <c r="M6" s="91"/>
      <c r="N6" s="99"/>
      <c r="O6" s="24" t="s">
        <v>51</v>
      </c>
      <c r="P6" s="99"/>
      <c r="Q6" s="100"/>
      <c r="R6" s="101"/>
    </row>
    <row r="7" spans="1:18" ht="27" customHeight="1">
      <c r="A7" s="7" t="s">
        <v>15</v>
      </c>
      <c r="B7" s="62">
        <f>(B3+B4)/B6</f>
        <v>702.77777777777783</v>
      </c>
      <c r="C7" s="62">
        <f>(C3+C4)/C6</f>
        <v>850</v>
      </c>
      <c r="D7" s="62">
        <f>(D3+D4)/D6</f>
        <v>1500</v>
      </c>
      <c r="M7" s="90" t="s">
        <v>22</v>
      </c>
      <c r="N7" s="98"/>
      <c r="O7" s="98"/>
      <c r="P7" s="23" t="s">
        <v>52</v>
      </c>
      <c r="Q7" s="92" t="s">
        <v>40</v>
      </c>
      <c r="R7" s="94" t="s">
        <v>151</v>
      </c>
    </row>
    <row r="8" spans="1:18" ht="27" customHeight="1" thickBot="1">
      <c r="A8" s="7" t="s">
        <v>27</v>
      </c>
      <c r="B8" s="62">
        <f>B7/5000</f>
        <v>0.14055555555555557</v>
      </c>
      <c r="C8" s="62">
        <f>C7/5000</f>
        <v>0.17</v>
      </c>
      <c r="D8" s="62">
        <f>D7/5000</f>
        <v>0.3</v>
      </c>
      <c r="M8" s="91"/>
      <c r="N8" s="99"/>
      <c r="O8" s="99"/>
      <c r="P8" s="25" t="s">
        <v>53</v>
      </c>
      <c r="Q8" s="93"/>
      <c r="R8" s="95"/>
    </row>
    <row r="9" spans="1:18" ht="27" customHeight="1">
      <c r="A9" s="7" t="s">
        <v>79</v>
      </c>
      <c r="B9" s="62">
        <f>B7/6000</f>
        <v>0.11712962962962964</v>
      </c>
      <c r="C9" s="62">
        <f>C7/6000</f>
        <v>0.14166666666666666</v>
      </c>
      <c r="D9" s="62">
        <f>D7/6000</f>
        <v>0.25</v>
      </c>
      <c r="M9" s="28" t="s">
        <v>37</v>
      </c>
      <c r="N9" s="22"/>
      <c r="O9" s="22"/>
      <c r="P9" s="23" t="s">
        <v>41</v>
      </c>
      <c r="Q9" s="26" t="s">
        <v>54</v>
      </c>
      <c r="R9" s="19" t="s">
        <v>42</v>
      </c>
    </row>
    <row r="10" spans="1:18" ht="27" customHeight="1">
      <c r="A10" s="7" t="s">
        <v>80</v>
      </c>
      <c r="B10" s="62">
        <f>B7/7000</f>
        <v>0.1003968253968254</v>
      </c>
      <c r="C10" s="62">
        <f>C7/7000</f>
        <v>0.12142857142857143</v>
      </c>
      <c r="D10" s="62">
        <f>D7/7000</f>
        <v>0.21428571428571427</v>
      </c>
      <c r="M10" s="45"/>
      <c r="N10" s="46"/>
      <c r="O10" s="46"/>
      <c r="P10" s="47" t="s">
        <v>148</v>
      </c>
      <c r="Q10" s="48"/>
      <c r="R10" s="46"/>
    </row>
    <row r="11" spans="1:18" ht="27" customHeight="1" thickBot="1">
      <c r="A11" s="7" t="s">
        <v>81</v>
      </c>
      <c r="B11" s="62">
        <f>B7/8000</f>
        <v>8.7847222222222229E-2</v>
      </c>
      <c r="C11" s="62">
        <f>C7/8000</f>
        <v>0.10625</v>
      </c>
      <c r="D11" s="62">
        <f>D7/8000</f>
        <v>0.1875</v>
      </c>
    </row>
    <row r="12" spans="1:18" ht="27" customHeight="1">
      <c r="A12" s="7" t="s">
        <v>82</v>
      </c>
      <c r="B12" s="62">
        <f>B7/9000</f>
        <v>7.8086419753086431E-2</v>
      </c>
      <c r="C12" s="62">
        <f>C7/9000</f>
        <v>9.4444444444444442E-2</v>
      </c>
      <c r="D12" s="62">
        <f>D7/9000</f>
        <v>0.16666666666666666</v>
      </c>
      <c r="M12" s="107" t="s">
        <v>141</v>
      </c>
      <c r="N12" s="108"/>
      <c r="O12" s="108"/>
      <c r="P12" s="108"/>
      <c r="Q12" s="108"/>
      <c r="R12" s="109"/>
    </row>
    <row r="13" spans="1:18" ht="27" customHeight="1">
      <c r="A13" s="7" t="s">
        <v>26</v>
      </c>
      <c r="B13" s="62">
        <f>B7/10000</f>
        <v>7.0277777777777786E-2</v>
      </c>
      <c r="C13" s="62">
        <f>C7/10000</f>
        <v>8.5000000000000006E-2</v>
      </c>
      <c r="D13" s="62">
        <f>D7/10000</f>
        <v>0.15</v>
      </c>
      <c r="M13" s="29" t="s">
        <v>11</v>
      </c>
      <c r="N13" s="27" t="s">
        <v>45</v>
      </c>
      <c r="O13" s="27" t="s">
        <v>46</v>
      </c>
      <c r="P13" s="27" t="s">
        <v>47</v>
      </c>
      <c r="Q13" s="27" t="s">
        <v>33</v>
      </c>
      <c r="R13" s="30" t="s">
        <v>34</v>
      </c>
    </row>
    <row r="14" spans="1:18" ht="27" customHeight="1">
      <c r="A14" s="104" t="s">
        <v>13</v>
      </c>
      <c r="B14" s="104"/>
      <c r="C14" s="104"/>
      <c r="D14" s="104"/>
      <c r="M14" s="102" t="s">
        <v>36</v>
      </c>
      <c r="N14" s="20" t="s">
        <v>48</v>
      </c>
      <c r="O14" s="103"/>
      <c r="P14" s="103"/>
      <c r="Q14" s="103" t="s">
        <v>43</v>
      </c>
      <c r="R14" s="95" t="s">
        <v>38</v>
      </c>
    </row>
    <row r="15" spans="1:18" ht="21" thickBot="1">
      <c r="A15" s="60" t="s">
        <v>16</v>
      </c>
      <c r="B15" s="59">
        <v>900</v>
      </c>
      <c r="C15" s="59">
        <v>550</v>
      </c>
      <c r="D15" s="59">
        <v>990</v>
      </c>
      <c r="M15" s="91"/>
      <c r="N15" s="21" t="s">
        <v>44</v>
      </c>
      <c r="O15" s="99"/>
      <c r="P15" s="99"/>
      <c r="Q15" s="99"/>
      <c r="R15" s="86"/>
    </row>
    <row r="16" spans="1:18" ht="20" customHeight="1">
      <c r="A16" s="63" t="s">
        <v>19</v>
      </c>
      <c r="B16" s="64">
        <f>B15/10000</f>
        <v>0.09</v>
      </c>
      <c r="C16" s="64">
        <f>C15/7000</f>
        <v>7.857142857142857E-2</v>
      </c>
      <c r="D16" s="64">
        <f>D15/7000</f>
        <v>0.14142857142857143</v>
      </c>
      <c r="M16" s="90" t="s">
        <v>35</v>
      </c>
      <c r="N16" s="98"/>
      <c r="O16" s="23" t="s">
        <v>142</v>
      </c>
      <c r="P16" s="98"/>
      <c r="Q16" s="92" t="s">
        <v>147</v>
      </c>
      <c r="R16" s="94" t="s">
        <v>50</v>
      </c>
    </row>
    <row r="17" spans="1:18" ht="20" customHeight="1" thickBot="1">
      <c r="A17" s="60" t="s">
        <v>14</v>
      </c>
      <c r="B17" s="59">
        <v>2900</v>
      </c>
      <c r="C17" s="59">
        <v>2900</v>
      </c>
      <c r="D17" s="59">
        <v>3900</v>
      </c>
      <c r="M17" s="91"/>
      <c r="N17" s="99"/>
      <c r="O17" s="24" t="s">
        <v>143</v>
      </c>
      <c r="P17" s="99"/>
      <c r="Q17" s="100"/>
      <c r="R17" s="101"/>
    </row>
    <row r="18" spans="1:18" ht="20">
      <c r="A18" s="63" t="s">
        <v>20</v>
      </c>
      <c r="B18" s="65">
        <f>B17/30000</f>
        <v>9.6666666666666665E-2</v>
      </c>
      <c r="C18" s="65">
        <f>C17/50000</f>
        <v>5.8000000000000003E-2</v>
      </c>
      <c r="D18" s="65">
        <f>D17/50000</f>
        <v>7.8E-2</v>
      </c>
      <c r="M18" s="90" t="s">
        <v>22</v>
      </c>
      <c r="N18" s="79"/>
      <c r="O18" s="80"/>
      <c r="P18" s="23" t="s">
        <v>144</v>
      </c>
      <c r="Q18" s="92" t="s">
        <v>146</v>
      </c>
      <c r="R18" s="94" t="s">
        <v>151</v>
      </c>
    </row>
    <row r="19" spans="1:18" ht="21" thickBot="1">
      <c r="A19" s="66" t="s">
        <v>31</v>
      </c>
      <c r="B19" s="65">
        <f>B16+B18</f>
        <v>0.18666666666666665</v>
      </c>
      <c r="C19" s="65">
        <f>C16+C18</f>
        <v>0.13657142857142857</v>
      </c>
      <c r="D19" s="65">
        <f>D16+D18</f>
        <v>0.21942857142857142</v>
      </c>
      <c r="M19" s="91"/>
      <c r="N19" s="81"/>
      <c r="O19" s="82"/>
      <c r="P19" s="25" t="s">
        <v>145</v>
      </c>
      <c r="Q19" s="93"/>
      <c r="R19" s="95"/>
    </row>
    <row r="20" spans="1:18" ht="20">
      <c r="A20" s="97" t="s">
        <v>114</v>
      </c>
      <c r="B20" s="97"/>
      <c r="C20" s="97"/>
      <c r="D20" s="97"/>
      <c r="M20" s="49" t="s">
        <v>37</v>
      </c>
      <c r="N20" s="79"/>
      <c r="O20" s="80"/>
      <c r="P20" s="23" t="s">
        <v>149</v>
      </c>
      <c r="Q20" s="83" t="s">
        <v>54</v>
      </c>
      <c r="R20" s="85" t="s">
        <v>42</v>
      </c>
    </row>
    <row r="21" spans="1:18" ht="21" thickBot="1">
      <c r="A21" s="7" t="s">
        <v>25</v>
      </c>
      <c r="B21" s="62">
        <f>B8+B19</f>
        <v>0.32722222222222219</v>
      </c>
      <c r="C21" s="62">
        <f>C8+C19</f>
        <v>0.30657142857142861</v>
      </c>
      <c r="D21" s="62">
        <f>D8+D19</f>
        <v>0.51942857142857135</v>
      </c>
      <c r="M21" s="50"/>
      <c r="N21" s="81"/>
      <c r="O21" s="82"/>
      <c r="P21" s="24" t="s">
        <v>150</v>
      </c>
      <c r="Q21" s="84"/>
      <c r="R21" s="86"/>
    </row>
    <row r="22" spans="1:18" ht="20">
      <c r="A22" s="7" t="s">
        <v>83</v>
      </c>
      <c r="B22" s="62">
        <f>B19+B9</f>
        <v>0.30379629629629629</v>
      </c>
      <c r="C22" s="62">
        <f>C19+C9</f>
        <v>0.27823809523809523</v>
      </c>
      <c r="D22" s="62">
        <f>D19+D9</f>
        <v>0.46942857142857142</v>
      </c>
    </row>
    <row r="23" spans="1:18" ht="20">
      <c r="A23" s="7" t="s">
        <v>84</v>
      </c>
      <c r="B23" s="62">
        <f>B19+B10</f>
        <v>0.28706349206349202</v>
      </c>
      <c r="C23" s="62">
        <f>C19+C10</f>
        <v>0.25800000000000001</v>
      </c>
      <c r="D23" s="62">
        <f>D19+D10</f>
        <v>0.43371428571428572</v>
      </c>
    </row>
    <row r="24" spans="1:18" ht="20">
      <c r="A24" s="7" t="s">
        <v>85</v>
      </c>
      <c r="B24" s="62">
        <f>B12+B19</f>
        <v>0.26475308641975309</v>
      </c>
      <c r="C24" s="62">
        <f>C12+C19</f>
        <v>0.23101587301587301</v>
      </c>
      <c r="D24" s="62">
        <f>D12+D19</f>
        <v>0.38609523809523805</v>
      </c>
    </row>
    <row r="25" spans="1:18" ht="20">
      <c r="A25" s="7" t="s">
        <v>86</v>
      </c>
      <c r="B25" s="62">
        <f>B13+B19</f>
        <v>0.25694444444444442</v>
      </c>
      <c r="C25" s="62">
        <f>C13+C19</f>
        <v>0.22157142857142859</v>
      </c>
      <c r="D25" s="62">
        <f>D13+D19</f>
        <v>0.36942857142857144</v>
      </c>
    </row>
    <row r="26" spans="1:18" ht="20">
      <c r="A26" s="7" t="s">
        <v>18</v>
      </c>
      <c r="B26" s="62">
        <f>B13+B16+B18</f>
        <v>0.25694444444444448</v>
      </c>
      <c r="C26" s="62">
        <f>C13+C16+C18</f>
        <v>0.22157142857142859</v>
      </c>
      <c r="D26" s="62">
        <f>D13+D16+D18</f>
        <v>0.36942857142857144</v>
      </c>
    </row>
    <row r="27" spans="1:18" ht="20">
      <c r="A27" s="105" t="s">
        <v>115</v>
      </c>
      <c r="B27" s="97"/>
      <c r="C27" s="97"/>
      <c r="D27" s="106"/>
    </row>
    <row r="28" spans="1:18" ht="20">
      <c r="A28" s="7" t="s">
        <v>25</v>
      </c>
      <c r="B28" s="62">
        <f t="shared" ref="B28:D33" si="0">B21/100*115</f>
        <v>0.3763055555555555</v>
      </c>
      <c r="C28" s="62">
        <f t="shared" si="0"/>
        <v>0.3525571428571429</v>
      </c>
      <c r="D28" s="62">
        <f t="shared" si="0"/>
        <v>0.59734285714285706</v>
      </c>
    </row>
    <row r="29" spans="1:18" ht="20">
      <c r="A29" s="7" t="s">
        <v>83</v>
      </c>
      <c r="B29" s="62">
        <f t="shared" si="0"/>
        <v>0.34936574074074073</v>
      </c>
      <c r="C29" s="62">
        <f t="shared" si="0"/>
        <v>0.31997380952380955</v>
      </c>
      <c r="D29" s="62">
        <f t="shared" si="0"/>
        <v>0.53984285714285718</v>
      </c>
    </row>
    <row r="30" spans="1:18" ht="20">
      <c r="A30" s="7" t="s">
        <v>84</v>
      </c>
      <c r="B30" s="62">
        <f t="shared" si="0"/>
        <v>0.33012301587301585</v>
      </c>
      <c r="C30" s="62">
        <f t="shared" si="0"/>
        <v>0.29670000000000002</v>
      </c>
      <c r="D30" s="62">
        <f t="shared" si="0"/>
        <v>0.49877142857142859</v>
      </c>
    </row>
    <row r="31" spans="1:18" ht="20">
      <c r="A31" s="7" t="s">
        <v>85</v>
      </c>
      <c r="B31" s="62">
        <f t="shared" si="0"/>
        <v>0.30446604938271604</v>
      </c>
      <c r="C31" s="62">
        <f t="shared" si="0"/>
        <v>0.26566825396825394</v>
      </c>
      <c r="D31" s="62">
        <f t="shared" si="0"/>
        <v>0.44400952380952374</v>
      </c>
    </row>
    <row r="32" spans="1:18" ht="20">
      <c r="A32" s="7" t="s">
        <v>86</v>
      </c>
      <c r="B32" s="62">
        <f t="shared" si="0"/>
        <v>0.29548611111111106</v>
      </c>
      <c r="C32" s="62">
        <f t="shared" si="0"/>
        <v>0.25480714285714284</v>
      </c>
      <c r="D32" s="62">
        <f t="shared" si="0"/>
        <v>0.42484285714285713</v>
      </c>
    </row>
    <row r="33" spans="1:12" ht="20">
      <c r="A33" s="7" t="s">
        <v>18</v>
      </c>
      <c r="B33" s="62">
        <f t="shared" si="0"/>
        <v>0.29548611111111117</v>
      </c>
      <c r="C33" s="62">
        <f t="shared" si="0"/>
        <v>0.25480714285714284</v>
      </c>
      <c r="D33" s="62">
        <f t="shared" si="0"/>
        <v>0.42484285714285713</v>
      </c>
    </row>
    <row r="34" spans="1:12" ht="20">
      <c r="A34" s="104" t="s">
        <v>116</v>
      </c>
      <c r="B34" s="104"/>
      <c r="C34" s="104"/>
      <c r="D34" s="104"/>
    </row>
    <row r="35" spans="1:12" ht="20">
      <c r="A35" s="7" t="s">
        <v>29</v>
      </c>
      <c r="B35" s="67">
        <f>B28/100*135</f>
        <v>0.50801249999999998</v>
      </c>
      <c r="C35" s="62">
        <f>C28/100*135</f>
        <v>0.47595214285714293</v>
      </c>
      <c r="D35" s="62">
        <f>D28/100*135</f>
        <v>0.80641285714285704</v>
      </c>
    </row>
    <row r="36" spans="1:12" ht="23">
      <c r="A36" s="7"/>
      <c r="B36" s="68">
        <f>B35*5000</f>
        <v>2540.0625</v>
      </c>
      <c r="C36" s="68">
        <f>C35*5000</f>
        <v>2379.7607142857146</v>
      </c>
      <c r="D36" s="68">
        <f>D35*5000</f>
        <v>4032.0642857142852</v>
      </c>
    </row>
    <row r="37" spans="1:12" ht="20">
      <c r="A37" s="7" t="s">
        <v>30</v>
      </c>
      <c r="B37" s="62">
        <f>B33/100*130</f>
        <v>0.38413194444444454</v>
      </c>
      <c r="C37" s="62">
        <f>C33/100*130</f>
        <v>0.33124928571428575</v>
      </c>
      <c r="D37" s="62">
        <f>D33/100*130</f>
        <v>0.55229571428571433</v>
      </c>
    </row>
    <row r="38" spans="1:12" ht="23">
      <c r="A38" s="7"/>
      <c r="B38" s="68">
        <f>B37*10000</f>
        <v>3841.3194444444453</v>
      </c>
      <c r="C38" s="68">
        <f>C37*10000</f>
        <v>3312.4928571428572</v>
      </c>
      <c r="D38" s="68">
        <f>D37*10000</f>
        <v>5522.9571428571435</v>
      </c>
    </row>
    <row r="39" spans="1:12" ht="23">
      <c r="A39" s="69" t="s">
        <v>87</v>
      </c>
      <c r="B39" s="70">
        <f>B7/100*135</f>
        <v>948.75000000000011</v>
      </c>
      <c r="C39" s="70">
        <f>C7/100*135</f>
        <v>1147.5</v>
      </c>
      <c r="D39" s="70">
        <f>D7/100*135</f>
        <v>2025</v>
      </c>
    </row>
    <row r="40" spans="1:12" ht="43">
      <c r="A40" s="71" t="s">
        <v>140</v>
      </c>
      <c r="B40" s="72">
        <f>B19/100*160</f>
        <v>0.29866666666666664</v>
      </c>
      <c r="C40" s="72">
        <f>C19/100*165</f>
        <v>0.22534285714285712</v>
      </c>
      <c r="D40" s="72">
        <f>D19/100*138</f>
        <v>0.30281142857142856</v>
      </c>
    </row>
    <row r="41" spans="1:12" ht="20">
      <c r="A41" s="73"/>
      <c r="B41" s="73"/>
      <c r="C41" s="73"/>
      <c r="D41" s="73"/>
    </row>
    <row r="42" spans="1:12" ht="19" customHeight="1">
      <c r="A42" s="74" t="s">
        <v>128</v>
      </c>
      <c r="B42" s="74"/>
      <c r="C42" s="74"/>
      <c r="D42" s="74"/>
      <c r="E42" s="3"/>
      <c r="F42" s="3"/>
      <c r="G42" s="3"/>
      <c r="H42" s="3"/>
      <c r="I42" s="3"/>
      <c r="J42" s="3"/>
      <c r="K42" s="3"/>
      <c r="L42" s="3"/>
    </row>
    <row r="43" spans="1:12" ht="19" customHeight="1">
      <c r="A43" s="75">
        <v>5000</v>
      </c>
      <c r="B43" s="76">
        <f>B36/100*110</f>
        <v>2794.0687500000004</v>
      </c>
      <c r="C43" s="76">
        <f>C36/100*110</f>
        <v>2617.7367857142863</v>
      </c>
      <c r="D43" s="76">
        <f>D36/100*110</f>
        <v>4435.2707142857134</v>
      </c>
      <c r="E43" s="3"/>
      <c r="F43" s="3"/>
      <c r="G43" s="3"/>
      <c r="H43" s="3"/>
      <c r="I43" s="3"/>
      <c r="J43" s="3"/>
      <c r="K43" s="3"/>
      <c r="L43" s="3"/>
    </row>
    <row r="44" spans="1:12" ht="19" customHeight="1">
      <c r="A44" s="75">
        <v>10000</v>
      </c>
      <c r="B44" s="76">
        <f t="shared" ref="B44:D45" si="1">B38/100*110</f>
        <v>4225.4513888888896</v>
      </c>
      <c r="C44" s="76">
        <f t="shared" si="1"/>
        <v>3643.7421428571424</v>
      </c>
      <c r="D44" s="76">
        <f t="shared" si="1"/>
        <v>6075.2528571428575</v>
      </c>
      <c r="E44" s="3"/>
      <c r="F44" s="3"/>
      <c r="G44" s="3"/>
      <c r="H44" s="3"/>
      <c r="I44" s="3"/>
      <c r="J44" s="3"/>
      <c r="K44" s="3"/>
      <c r="L44" s="3"/>
    </row>
    <row r="45" spans="1:12" ht="19" customHeight="1">
      <c r="A45" s="74" t="s">
        <v>76</v>
      </c>
      <c r="B45" s="76">
        <f t="shared" si="1"/>
        <v>1043.625</v>
      </c>
      <c r="C45" s="76">
        <f t="shared" si="1"/>
        <v>1262.25</v>
      </c>
      <c r="D45" s="76">
        <f t="shared" si="1"/>
        <v>2227.5</v>
      </c>
      <c r="E45" s="3"/>
      <c r="F45" s="3"/>
      <c r="G45" s="3"/>
      <c r="H45" s="3"/>
      <c r="I45" s="3"/>
      <c r="J45" s="3"/>
      <c r="K45" s="3"/>
      <c r="L45" s="3"/>
    </row>
    <row r="46" spans="1:12" ht="19" customHeight="1">
      <c r="A46" s="3" t="s">
        <v>77</v>
      </c>
      <c r="B46" s="96" t="s">
        <v>78</v>
      </c>
      <c r="C46" s="96"/>
      <c r="D46" s="96"/>
      <c r="E46" s="3"/>
      <c r="F46" s="3"/>
      <c r="G46" s="3"/>
      <c r="H46" s="3"/>
      <c r="I46" s="3"/>
      <c r="J46" s="3"/>
      <c r="K46" s="3"/>
      <c r="L46" s="3"/>
    </row>
    <row r="47" spans="1:12">
      <c r="A47" s="87" t="s">
        <v>129</v>
      </c>
      <c r="B47" s="88"/>
      <c r="C47" s="88"/>
      <c r="D47" s="89"/>
      <c r="E47" s="51"/>
      <c r="F47" s="51"/>
      <c r="G47" s="57" t="s">
        <v>136</v>
      </c>
      <c r="H47" s="57" t="s">
        <v>137</v>
      </c>
      <c r="I47" s="57" t="s">
        <v>138</v>
      </c>
      <c r="J47" s="87"/>
      <c r="K47" s="89"/>
      <c r="L47" s="3"/>
    </row>
    <row r="48" spans="1:12">
      <c r="A48" s="54" t="s">
        <v>139</v>
      </c>
      <c r="B48" s="53">
        <v>300</v>
      </c>
      <c r="C48" s="54">
        <v>36</v>
      </c>
      <c r="D48" s="55">
        <f>B48*C48</f>
        <v>10800</v>
      </c>
      <c r="E48" s="54" t="s">
        <v>130</v>
      </c>
      <c r="F48" s="55">
        <f>D48/100*50</f>
        <v>5400</v>
      </c>
      <c r="G48" s="54"/>
      <c r="H48" s="53">
        <f>F48/100*35</f>
        <v>1890</v>
      </c>
      <c r="I48" s="53">
        <f>F48/100*30</f>
        <v>1620</v>
      </c>
      <c r="J48" s="54" t="s">
        <v>132</v>
      </c>
      <c r="K48" s="54"/>
      <c r="L48" s="3"/>
    </row>
    <row r="49" spans="1:12">
      <c r="A49" s="52">
        <v>10000</v>
      </c>
      <c r="B49" s="53">
        <v>400</v>
      </c>
      <c r="C49" s="54">
        <v>36</v>
      </c>
      <c r="D49" s="55">
        <f>B49*C49</f>
        <v>14400</v>
      </c>
      <c r="E49" s="54" t="s">
        <v>131</v>
      </c>
      <c r="F49" s="55">
        <f>D49/100*30</f>
        <v>4320</v>
      </c>
      <c r="G49" s="53">
        <f>F49/100*35</f>
        <v>1512</v>
      </c>
      <c r="H49" s="54"/>
      <c r="I49" s="54"/>
      <c r="J49" s="54" t="s">
        <v>133</v>
      </c>
      <c r="K49" s="54"/>
      <c r="L49" s="3"/>
    </row>
    <row r="50" spans="1:12">
      <c r="A50" s="54"/>
      <c r="B50" s="54"/>
      <c r="C50" s="54"/>
      <c r="D50" s="54"/>
      <c r="E50" s="54"/>
      <c r="F50" s="54"/>
      <c r="G50" s="54"/>
      <c r="H50" s="54"/>
      <c r="I50" s="54"/>
      <c r="J50" s="54" t="s">
        <v>134</v>
      </c>
      <c r="K50" s="54"/>
      <c r="L50" s="3"/>
    </row>
    <row r="51" spans="1:12">
      <c r="A51" s="56"/>
      <c r="B51" s="56"/>
      <c r="C51" s="56"/>
      <c r="D51" s="56"/>
      <c r="E51" s="56"/>
      <c r="F51" s="56"/>
      <c r="G51" s="56"/>
      <c r="H51" s="56"/>
      <c r="I51" s="56"/>
      <c r="J51" s="56" t="s">
        <v>135</v>
      </c>
      <c r="K51" s="56"/>
      <c r="L51" s="3"/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</sheetData>
  <mergeCells count="42">
    <mergeCell ref="Q7:Q8"/>
    <mergeCell ref="Q5:Q6"/>
    <mergeCell ref="R5:R6"/>
    <mergeCell ref="R7:R8"/>
    <mergeCell ref="B1:D1"/>
    <mergeCell ref="A14:D14"/>
    <mergeCell ref="A34:D34"/>
    <mergeCell ref="A27:D27"/>
    <mergeCell ref="M1:R1"/>
    <mergeCell ref="M5:M6"/>
    <mergeCell ref="M7:M8"/>
    <mergeCell ref="N5:N6"/>
    <mergeCell ref="P5:P6"/>
    <mergeCell ref="O7:O8"/>
    <mergeCell ref="N7:N8"/>
    <mergeCell ref="Q3:Q4"/>
    <mergeCell ref="R3:R4"/>
    <mergeCell ref="M3:M4"/>
    <mergeCell ref="O3:O4"/>
    <mergeCell ref="P3:P4"/>
    <mergeCell ref="M12:R12"/>
    <mergeCell ref="M14:M15"/>
    <mergeCell ref="O14:O15"/>
    <mergeCell ref="P14:P15"/>
    <mergeCell ref="Q14:Q15"/>
    <mergeCell ref="R14:R15"/>
    <mergeCell ref="M16:M17"/>
    <mergeCell ref="N16:N17"/>
    <mergeCell ref="P16:P17"/>
    <mergeCell ref="Q16:Q17"/>
    <mergeCell ref="R16:R17"/>
    <mergeCell ref="N20:O21"/>
    <mergeCell ref="Q20:Q21"/>
    <mergeCell ref="R20:R21"/>
    <mergeCell ref="N18:O19"/>
    <mergeCell ref="A47:D47"/>
    <mergeCell ref="J47:K47"/>
    <mergeCell ref="M18:M19"/>
    <mergeCell ref="Q18:Q19"/>
    <mergeCell ref="R18:R19"/>
    <mergeCell ref="B46:D46"/>
    <mergeCell ref="A20:D20"/>
  </mergeCells>
  <phoneticPr fontId="9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1"/>
  <sheetViews>
    <sheetView workbookViewId="0">
      <selection activeCell="D1" sqref="D1"/>
    </sheetView>
  </sheetViews>
  <sheetFormatPr baseColWidth="10" defaultRowHeight="15" x14ac:dyDescent="0"/>
  <cols>
    <col min="1" max="1" width="77.83203125" customWidth="1"/>
    <col min="2" max="2" width="2.6640625" customWidth="1"/>
    <col min="3" max="9" width="18.6640625" customWidth="1"/>
  </cols>
  <sheetData>
    <row r="1" spans="1:8" ht="335" customHeight="1">
      <c r="A1" s="12"/>
      <c r="B1" s="16"/>
    </row>
    <row r="2" spans="1:8" ht="335" customHeight="1">
      <c r="A2" s="12"/>
      <c r="B2" s="16"/>
    </row>
    <row r="3" spans="1:8" ht="57" customHeight="1" thickBot="1">
      <c r="C3" s="13"/>
      <c r="D3" s="14"/>
      <c r="E3" s="14"/>
      <c r="F3" s="13"/>
    </row>
    <row r="4" spans="1:8" ht="80" customHeight="1" thickBot="1">
      <c r="C4" s="15" t="s">
        <v>152</v>
      </c>
      <c r="D4" s="15" t="s">
        <v>153</v>
      </c>
      <c r="E4" s="15" t="s">
        <v>154</v>
      </c>
      <c r="F4" s="15" t="s">
        <v>155</v>
      </c>
      <c r="G4" s="15" t="s">
        <v>156</v>
      </c>
      <c r="H4" s="15" t="s">
        <v>157</v>
      </c>
    </row>
    <row r="5" spans="1:8" ht="80" customHeight="1" thickBot="1">
      <c r="C5" s="15" t="s">
        <v>158</v>
      </c>
      <c r="D5" s="15" t="s">
        <v>159</v>
      </c>
      <c r="E5" s="15" t="s">
        <v>160</v>
      </c>
      <c r="F5" s="15" t="s">
        <v>161</v>
      </c>
      <c r="G5" s="15" t="s">
        <v>162</v>
      </c>
      <c r="H5" s="15" t="s">
        <v>163</v>
      </c>
    </row>
    <row r="6" spans="1:8" ht="80" customHeight="1" thickBot="1">
      <c r="C6" s="15" t="s">
        <v>164</v>
      </c>
      <c r="D6" s="15" t="s">
        <v>165</v>
      </c>
      <c r="E6" s="15" t="s">
        <v>166</v>
      </c>
      <c r="F6" s="15" t="s">
        <v>167</v>
      </c>
      <c r="G6" s="15" t="s">
        <v>168</v>
      </c>
      <c r="H6" s="15" t="s">
        <v>169</v>
      </c>
    </row>
    <row r="7" spans="1:8" ht="80" customHeight="1" thickBot="1">
      <c r="C7" s="15" t="s">
        <v>170</v>
      </c>
      <c r="D7" s="15" t="s">
        <v>171</v>
      </c>
      <c r="E7" s="15" t="s">
        <v>172</v>
      </c>
      <c r="F7" s="15" t="s">
        <v>173</v>
      </c>
      <c r="G7" s="15" t="s">
        <v>174</v>
      </c>
      <c r="H7" s="15" t="s">
        <v>175</v>
      </c>
    </row>
    <row r="8" spans="1:8" ht="80" customHeight="1" thickBot="1">
      <c r="C8" s="15" t="s">
        <v>176</v>
      </c>
      <c r="D8" s="15" t="s">
        <v>177</v>
      </c>
      <c r="E8" s="15" t="s">
        <v>178</v>
      </c>
      <c r="F8" s="15" t="s">
        <v>179</v>
      </c>
      <c r="G8" s="15" t="s">
        <v>180</v>
      </c>
      <c r="H8" s="15" t="s">
        <v>181</v>
      </c>
    </row>
    <row r="9" spans="1:8" ht="80" customHeight="1" thickBot="1">
      <c r="C9" s="15" t="s">
        <v>182</v>
      </c>
      <c r="D9" s="15" t="s">
        <v>183</v>
      </c>
      <c r="E9" s="15" t="s">
        <v>184</v>
      </c>
      <c r="F9" s="15" t="s">
        <v>185</v>
      </c>
      <c r="G9" s="15" t="s">
        <v>186</v>
      </c>
      <c r="H9" s="15" t="s">
        <v>187</v>
      </c>
    </row>
    <row r="10" spans="1:8" ht="80" customHeight="1" thickBot="1">
      <c r="C10" s="15" t="s">
        <v>188</v>
      </c>
      <c r="D10" s="15" t="s">
        <v>189</v>
      </c>
      <c r="E10" s="15" t="s">
        <v>190</v>
      </c>
      <c r="F10" s="15" t="s">
        <v>191</v>
      </c>
      <c r="G10" s="15" t="s">
        <v>192</v>
      </c>
      <c r="H10" s="15" t="s">
        <v>193</v>
      </c>
    </row>
    <row r="11" spans="1:8" ht="80" customHeight="1" thickBot="1">
      <c r="C11" s="15" t="s">
        <v>194</v>
      </c>
      <c r="D11" s="15" t="s">
        <v>195</v>
      </c>
      <c r="E11" s="15" t="s">
        <v>196</v>
      </c>
      <c r="F11" s="15" t="s">
        <v>197</v>
      </c>
      <c r="G11" s="15" t="s">
        <v>198</v>
      </c>
      <c r="H11" s="15" t="s">
        <v>199</v>
      </c>
    </row>
    <row r="12" spans="1:8" ht="80" customHeight="1" thickBot="1">
      <c r="C12" s="15" t="s">
        <v>200</v>
      </c>
      <c r="D12" s="15" t="s">
        <v>201</v>
      </c>
      <c r="E12" s="15" t="s">
        <v>202</v>
      </c>
      <c r="F12" s="15" t="s">
        <v>203</v>
      </c>
      <c r="G12" s="15" t="s">
        <v>204</v>
      </c>
      <c r="H12" s="15" t="s">
        <v>205</v>
      </c>
    </row>
    <row r="13" spans="1:8" ht="80" customHeight="1" thickBot="1"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</row>
    <row r="14" spans="1:8" ht="80" customHeight="1" thickBot="1">
      <c r="C14" s="15" t="s">
        <v>212</v>
      </c>
      <c r="D14" s="15" t="s">
        <v>213</v>
      </c>
      <c r="E14" s="15" t="s">
        <v>214</v>
      </c>
      <c r="F14" s="15" t="s">
        <v>215</v>
      </c>
      <c r="G14" s="15" t="s">
        <v>216</v>
      </c>
      <c r="H14" s="15" t="s">
        <v>217</v>
      </c>
    </row>
    <row r="15" spans="1:8" ht="80" customHeight="1" thickBot="1">
      <c r="C15" s="15" t="s">
        <v>218</v>
      </c>
      <c r="D15" s="15" t="s">
        <v>219</v>
      </c>
      <c r="E15" s="15" t="s">
        <v>220</v>
      </c>
      <c r="F15" s="15" t="s">
        <v>221</v>
      </c>
      <c r="G15" s="15" t="s">
        <v>222</v>
      </c>
      <c r="H15" s="15" t="s">
        <v>223</v>
      </c>
    </row>
    <row r="16" spans="1:8" ht="80" customHeight="1" thickBot="1">
      <c r="C16" s="15" t="s">
        <v>224</v>
      </c>
      <c r="D16" s="15" t="s">
        <v>225</v>
      </c>
      <c r="E16" s="15" t="s">
        <v>226</v>
      </c>
      <c r="F16" s="15" t="s">
        <v>227</v>
      </c>
      <c r="G16" s="15" t="s">
        <v>228</v>
      </c>
      <c r="H16" s="15" t="s">
        <v>229</v>
      </c>
    </row>
    <row r="17" spans="3:8" ht="80" customHeight="1" thickBot="1">
      <c r="C17" s="15" t="s">
        <v>235</v>
      </c>
      <c r="D17" s="15" t="s">
        <v>234</v>
      </c>
      <c r="E17" s="15" t="s">
        <v>233</v>
      </c>
      <c r="F17" s="15" t="s">
        <v>232</v>
      </c>
      <c r="G17" s="15" t="s">
        <v>231</v>
      </c>
      <c r="H17" s="15" t="s">
        <v>230</v>
      </c>
    </row>
    <row r="18" spans="3:8" ht="80" customHeight="1" thickBot="1">
      <c r="C18" s="15" t="s">
        <v>236</v>
      </c>
      <c r="D18" s="15" t="s">
        <v>237</v>
      </c>
      <c r="E18" s="15" t="s">
        <v>238</v>
      </c>
      <c r="F18" s="15" t="s">
        <v>239</v>
      </c>
      <c r="G18" s="15" t="s">
        <v>240</v>
      </c>
      <c r="H18" s="15" t="s">
        <v>241</v>
      </c>
    </row>
    <row r="19" spans="3:8" ht="80" customHeight="1" thickBot="1">
      <c r="C19" s="15" t="s">
        <v>247</v>
      </c>
      <c r="D19" s="15" t="s">
        <v>246</v>
      </c>
      <c r="E19" s="15" t="s">
        <v>245</v>
      </c>
      <c r="F19" s="15" t="s">
        <v>244</v>
      </c>
      <c r="G19" s="15" t="s">
        <v>243</v>
      </c>
      <c r="H19" s="15" t="s">
        <v>242</v>
      </c>
    </row>
    <row r="20" spans="3:8" ht="80" customHeight="1">
      <c r="C20" s="15" t="s">
        <v>248</v>
      </c>
      <c r="D20" s="15" t="s">
        <v>249</v>
      </c>
      <c r="E20" s="15" t="s">
        <v>250</v>
      </c>
      <c r="F20" s="15" t="s">
        <v>251</v>
      </c>
      <c r="G20" s="15" t="s">
        <v>252</v>
      </c>
      <c r="H20" s="15" t="s">
        <v>253</v>
      </c>
    </row>
    <row r="21" spans="3:8" ht="57" customHeight="1"/>
  </sheetData>
  <phoneticPr fontId="9" type="noConversion"/>
  <pageMargins left="0" right="0" top="0" bottom="0" header="0.5" footer="0.5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9"/>
  <sheetViews>
    <sheetView workbookViewId="0">
      <selection activeCell="H15" sqref="H15"/>
    </sheetView>
  </sheetViews>
  <sheetFormatPr baseColWidth="10" defaultRowHeight="15" x14ac:dyDescent="0"/>
  <cols>
    <col min="1" max="1" width="109.5" customWidth="1"/>
  </cols>
  <sheetData>
    <row r="1" spans="1:9" ht="26">
      <c r="A1" s="32" t="s">
        <v>63</v>
      </c>
      <c r="B1" s="33"/>
      <c r="C1" s="33"/>
      <c r="D1" s="33"/>
      <c r="E1" s="33"/>
      <c r="F1" s="33"/>
      <c r="G1" s="33"/>
      <c r="H1" s="33"/>
      <c r="I1" s="33"/>
    </row>
    <row r="2" spans="1:9" ht="22">
      <c r="A2" s="35" t="s">
        <v>66</v>
      </c>
    </row>
    <row r="3" spans="1:9" ht="22">
      <c r="A3" s="35" t="s">
        <v>117</v>
      </c>
    </row>
    <row r="4" spans="1:9" ht="22">
      <c r="A4" s="36" t="s">
        <v>118</v>
      </c>
    </row>
    <row r="5" spans="1:9" ht="22">
      <c r="A5" s="36" t="s">
        <v>119</v>
      </c>
    </row>
    <row r="6" spans="1:9" ht="44">
      <c r="A6" s="36" t="s">
        <v>120</v>
      </c>
    </row>
    <row r="7" spans="1:9" ht="22">
      <c r="A7" s="36" t="s">
        <v>71</v>
      </c>
    </row>
    <row r="8" spans="1:9" ht="44">
      <c r="A8" s="36" t="s">
        <v>72</v>
      </c>
    </row>
    <row r="9" spans="1:9" ht="22">
      <c r="A9" s="35" t="s">
        <v>67</v>
      </c>
    </row>
    <row r="10" spans="1:9" ht="22">
      <c r="A10" s="36" t="s">
        <v>70</v>
      </c>
    </row>
    <row r="11" spans="1:9" ht="44">
      <c r="A11" s="35" t="s">
        <v>121</v>
      </c>
    </row>
    <row r="12" spans="1:9" ht="22">
      <c r="A12" s="35" t="s">
        <v>89</v>
      </c>
    </row>
    <row r="13" spans="1:9" ht="22">
      <c r="A13" s="35" t="s">
        <v>122</v>
      </c>
    </row>
    <row r="14" spans="1:9" ht="22">
      <c r="A14" s="35" t="s">
        <v>68</v>
      </c>
    </row>
    <row r="15" spans="1:9" ht="22">
      <c r="A15" s="35" t="s">
        <v>123</v>
      </c>
    </row>
    <row r="16" spans="1:9" ht="22">
      <c r="A16" s="35" t="s">
        <v>69</v>
      </c>
    </row>
    <row r="17" spans="1:1" ht="22">
      <c r="A17" s="35" t="s">
        <v>90</v>
      </c>
    </row>
    <row r="18" spans="1:1" ht="22">
      <c r="A18" s="35" t="s">
        <v>74</v>
      </c>
    </row>
    <row r="19" spans="1:1" ht="22">
      <c r="A19" s="35" t="s">
        <v>75</v>
      </c>
    </row>
    <row r="20" spans="1:1" ht="22">
      <c r="A20" s="35" t="s">
        <v>124</v>
      </c>
    </row>
    <row r="21" spans="1:1" ht="22">
      <c r="A21" s="36" t="s">
        <v>125</v>
      </c>
    </row>
    <row r="22" spans="1:1" ht="22">
      <c r="A22" s="36" t="s">
        <v>126</v>
      </c>
    </row>
    <row r="23" spans="1:1" ht="22">
      <c r="A23" s="37" t="s">
        <v>73</v>
      </c>
    </row>
    <row r="24" spans="1:1" ht="22">
      <c r="A24" s="38" t="s">
        <v>91</v>
      </c>
    </row>
    <row r="25" spans="1:1" ht="22">
      <c r="A25" s="38" t="s">
        <v>64</v>
      </c>
    </row>
    <row r="26" spans="1:1" ht="22">
      <c r="A26" s="38" t="s">
        <v>65</v>
      </c>
    </row>
    <row r="27" spans="1:1" ht="22">
      <c r="A27" s="36" t="s">
        <v>88</v>
      </c>
    </row>
    <row r="28" spans="1:1" ht="22">
      <c r="A28" s="36" t="s">
        <v>127</v>
      </c>
    </row>
    <row r="29" spans="1:1" ht="22">
      <c r="A29" s="34"/>
    </row>
  </sheetData>
  <phoneticPr fontId="9" type="noConversion"/>
  <pageMargins left="0.75000000000000011" right="0.75000000000000011" top="1" bottom="1" header="0.5" footer="0.5"/>
  <headerFooter>
    <oddHeader>&amp;L&amp;"Calibri,Regular"&amp;K000000&amp;F&amp;R&amp;"Calibri,Regular"&amp;K000000&amp;A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การดำเนินงาน</vt:lpstr>
      <vt:lpstr>ต้นทุนและค่าบริการ</vt:lpstr>
      <vt:lpstr>เอกสารที่ใช้</vt:lpstr>
      <vt:lpstr>SLA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cp:lastPrinted>2016-02-11T01:54:34Z</cp:lastPrinted>
  <dcterms:created xsi:type="dcterms:W3CDTF">2016-02-02T01:09:27Z</dcterms:created>
  <dcterms:modified xsi:type="dcterms:W3CDTF">2016-02-20T15:58:31Z</dcterms:modified>
</cp:coreProperties>
</file>