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bysmith/Desktop/UT Bootcamp/Bootcamp Week 1/module 1 challenge/"/>
    </mc:Choice>
  </mc:AlternateContent>
  <xr:revisionPtr revIDLastSave="0" documentId="8_{0C4BA873-0FC4-8445-A06E-FDEBD12B7CA4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Pivot Date Created" sheetId="7" r:id="rId1"/>
    <sheet name="Pivot Parent Category" sheetId="2" r:id="rId2"/>
    <sheet name="Pivot Sub Category" sheetId="9" r:id="rId3"/>
    <sheet name="Crowdfunding" sheetId="1" r:id="rId4"/>
    <sheet name="Statistical Analysis" sheetId="10" r:id="rId5"/>
    <sheet name="Goal Analysis" sheetId="8" r:id="rId6"/>
  </sheets>
  <definedNames>
    <definedName name="_xlnm._FilterDatabase" localSheetId="3" hidden="1">Crowdfunding!$F$1:$F$1001</definedName>
    <definedName name="_xlnm._FilterDatabase" localSheetId="5" hidden="1">'Goal Analysis'!$A$1:$H$13</definedName>
  </definedNames>
  <calcPr calcId="191029"/>
  <pivotCaches>
    <pivotCache cacheId="42" r:id="rId7"/>
    <pivotCache cacheId="4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0" l="1"/>
  <c r="H6" i="10"/>
  <c r="J7" i="10"/>
  <c r="H7" i="10"/>
  <c r="H5" i="10"/>
  <c r="J5" i="10"/>
  <c r="J4" i="10"/>
  <c r="H4" i="10"/>
  <c r="J3" i="10"/>
  <c r="H3" i="10"/>
  <c r="J2" i="10"/>
  <c r="H2" i="10"/>
  <c r="D2" i="8"/>
  <c r="D13" i="8"/>
  <c r="C13" i="8"/>
  <c r="C12" i="8"/>
  <c r="D12" i="8"/>
  <c r="D11" i="8"/>
  <c r="C11" i="8"/>
  <c r="D10" i="8"/>
  <c r="C10" i="8"/>
  <c r="C9" i="8"/>
  <c r="D9" i="8"/>
  <c r="C8" i="8"/>
  <c r="D8" i="8"/>
  <c r="D7" i="8"/>
  <c r="C7" i="8"/>
  <c r="D6" i="8"/>
  <c r="C6" i="8"/>
  <c r="D5" i="8"/>
  <c r="C5" i="8"/>
  <c r="D4" i="8"/>
  <c r="C4" i="8"/>
  <c r="D3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2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2" i="1"/>
  <c r="R23" i="1"/>
  <c r="R24" i="1"/>
  <c r="R25" i="1"/>
  <c r="R2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4" i="1"/>
  <c r="R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7" i="8" l="1"/>
  <c r="G7" i="8" s="1"/>
  <c r="E8" i="8"/>
  <c r="H8" i="8" s="1"/>
  <c r="E9" i="8"/>
  <c r="F9" i="8" s="1"/>
  <c r="E10" i="8"/>
  <c r="F10" i="8" s="1"/>
  <c r="H7" i="8"/>
  <c r="E2" i="8"/>
  <c r="G2" i="8" s="1"/>
  <c r="E6" i="8"/>
  <c r="G6" i="8" s="1"/>
  <c r="E13" i="8"/>
  <c r="H13" i="8" s="1"/>
  <c r="E5" i="8"/>
  <c r="G5" i="8" s="1"/>
  <c r="E12" i="8"/>
  <c r="H12" i="8" s="1"/>
  <c r="E4" i="8"/>
  <c r="F4" i="8" s="1"/>
  <c r="E11" i="8"/>
  <c r="F11" i="8" s="1"/>
  <c r="E3" i="8"/>
  <c r="G3" i="8" s="1"/>
  <c r="F7" i="8"/>
  <c r="H9" i="8" l="1"/>
  <c r="G8" i="8"/>
  <c r="F8" i="8"/>
  <c r="G4" i="8"/>
  <c r="G12" i="8"/>
  <c r="H4" i="8"/>
  <c r="H11" i="8"/>
  <c r="G10" i="8"/>
  <c r="G9" i="8"/>
  <c r="H5" i="8"/>
  <c r="F5" i="8"/>
  <c r="G11" i="8"/>
  <c r="H10" i="8"/>
  <c r="H2" i="8"/>
  <c r="G13" i="8"/>
  <c r="F2" i="8"/>
  <c r="F6" i="8"/>
  <c r="F12" i="8"/>
  <c r="F13" i="8"/>
  <c r="H3" i="8"/>
  <c r="F3" i="8"/>
  <c r="H6" i="8"/>
</calcChain>
</file>

<file path=xl/sharedStrings.xml><?xml version="1.0" encoding="utf-8"?>
<sst xmlns="http://schemas.openxmlformats.org/spreadsheetml/2006/main" count="9066" uniqueCount="2114">
  <si>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</si>
  <si>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</si>
  <si>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</si>
  <si>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</si>
  <si>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</si>
  <si>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</si>
  <si>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</si>
  <si>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</si>
  <si>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</si>
  <si>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</si>
  <si>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</si>
  <si>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</si>
  <si>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</si>
  <si>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</si>
  <si>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</si>
  <si>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</si>
  <si>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</si>
  <si>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</si>
  <si>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</si>
  <si>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</si>
  <si>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</si>
  <si>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</si>
  <si>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</si>
  <si>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</si>
  <si>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</si>
  <si>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</si>
  <si>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</si>
  <si>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</si>
  <si>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</si>
  <si>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</si>
  <si>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</si>
  <si>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</si>
  <si>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</si>
  <si>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</si>
  <si>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</si>
  <si>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</si>
  <si>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</si>
  <si>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</si>
  <si>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</si>
  <si>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</si>
  <si>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</si>
  <si>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</si>
  <si>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</si>
  <si>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</si>
  <si>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</si>
  <si>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</si>
  <si>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</si>
  <si>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</si>
  <si>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</si>
  <si>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</si>
  <si>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</si>
  <si>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</si>
  <si>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</si>
  <si>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</si>
  <si>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</si>
  <si>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</si>
  <si>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</si>
  <si>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</si>
  <si>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</si>
  <si>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</si>
  <si>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</si>
  <si>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</si>
  <si>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</si>
  <si>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</si>
  <si>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</si>
  <si>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</si>
  <si>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</si>
  <si>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</si>
  <si>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</si>
  <si>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</si>
  <si>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</si>
  <si>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</si>
  <si>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</si>
  <si>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</si>
  <si>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</si>
  <si>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</si>
  <si>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</si>
  <si>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</si>
  <si>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</si>
  <si>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</si>
  <si>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</si>
  <si>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</si>
  <si>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</si>
  <si>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</si>
  <si>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</si>
  <si>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</si>
  <si>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</si>
  <si>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</si>
  <si>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</si>
  <si>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</si>
  <si>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</si>
  <si>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</si>
  <si>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</si>
  <si>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</si>
  <si>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</si>
  <si>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</si>
  <si>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</si>
  <si>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</si>
  <si>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</si>
  <si>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</si>
  <si>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</si>
  <si>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</si>
  <si>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</si>
  <si>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</si>
  <si>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</si>
  <si>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</si>
  <si>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</si>
  <si>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</si>
  <si>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</si>
  <si>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</si>
  <si>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</si>
  <si>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</si>
  <si>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</si>
  <si>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</si>
  <si>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</si>
  <si>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</si>
  <si>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</si>
  <si>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</si>
  <si>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</si>
  <si>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</si>
  <si>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</si>
  <si>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</si>
  <si>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</si>
  <si>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</si>
  <si>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</si>
  <si>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</si>
  <si>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</si>
  <si>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</si>
  <si>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</si>
  <si>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</si>
  <si>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</si>
  <si>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</si>
  <si>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</si>
  <si>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</si>
  <si>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</si>
  <si>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</si>
  <si>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</si>
  <si>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</si>
  <si>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</si>
  <si>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</si>
  <si>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</si>
  <si>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</si>
  <si>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</si>
  <si>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</si>
  <si>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</si>
  <si>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</si>
  <si>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</si>
  <si>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</si>
  <si>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</si>
  <si>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</si>
  <si>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</si>
  <si>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</si>
  <si>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</si>
  <si>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</si>
  <si>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</si>
  <si>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</si>
  <si>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</si>
  <si>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</si>
  <si>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</si>
  <si>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</si>
  <si>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</si>
  <si>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</si>
  <si>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</si>
  <si>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</si>
  <si>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</si>
  <si>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</si>
  <si>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</si>
  <si>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</si>
  <si>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</si>
  <si>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</si>
  <si>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</si>
  <si>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</si>
  <si>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</si>
  <si>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</si>
  <si>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</si>
  <si>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</si>
  <si>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</si>
  <si>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</si>
  <si>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</si>
  <si>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</si>
  <si>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</si>
  <si>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</si>
  <si>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</si>
  <si>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</si>
  <si>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</si>
  <si>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</si>
  <si>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</si>
  <si>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</si>
  <si>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</si>
  <si>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</si>
  <si>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</si>
  <si>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</si>
  <si>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</si>
  <si>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</si>
  <si>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</si>
  <si>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</si>
  <si>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</si>
  <si>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</si>
  <si>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</si>
  <si>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</si>
  <si>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</si>
  <si>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</si>
  <si>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</si>
  <si>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</si>
  <si>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</si>
  <si>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</si>
  <si>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</si>
  <si>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</si>
  <si>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</si>
  <si>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</si>
  <si>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</si>
  <si>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</si>
  <si>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</si>
  <si>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</si>
  <si>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</si>
  <si>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</si>
  <si>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</si>
  <si>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</si>
  <si>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</si>
  <si>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</si>
  <si>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</si>
  <si>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</si>
  <si>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</si>
  <si>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</si>
  <si>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</si>
  <si>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</si>
  <si>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</si>
  <si>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</si>
  <si>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</si>
  <si>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</si>
  <si>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</si>
  <si>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</si>
  <si>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</si>
  <si>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</si>
  <si>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</si>
  <si>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</si>
  <si>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</si>
  <si>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</si>
  <si>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</si>
  <si>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</si>
  <si>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</si>
  <si>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</si>
  <si>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</si>
  <si>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</si>
  <si>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</si>
  <si>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</si>
  <si>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</si>
  <si>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</si>
  <si>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</si>
  <si>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</si>
  <si>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</si>
  <si>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</si>
  <si>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</si>
  <si>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</si>
  <si>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</si>
  <si>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</si>
  <si>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</si>
  <si>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</si>
  <si>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</si>
  <si>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</si>
  <si>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</si>
  <si>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</si>
  <si>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</si>
  <si>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</si>
  <si>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</si>
  <si>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</si>
  <si>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</si>
  <si>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</si>
  <si>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</si>
  <si>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</si>
  <si>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</si>
  <si>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</si>
  <si>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</si>
  <si>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</si>
  <si>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</si>
  <si>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</si>
  <si>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</si>
  <si>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</si>
  <si>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</si>
  <si>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</si>
  <si>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</si>
  <si>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</si>
  <si>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</si>
  <si>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</si>
  <si>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</si>
  <si>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</si>
  <si>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</si>
  <si>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</si>
  <si>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</si>
  <si>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</si>
  <si>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</si>
  <si>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</si>
  <si>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</si>
  <si>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</si>
  <si>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</si>
  <si>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</si>
  <si>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</si>
  <si>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</si>
  <si>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</si>
  <si>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</si>
  <si>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</si>
  <si>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</si>
  <si>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</si>
  <si>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</si>
  <si>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</si>
  <si>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</si>
  <si>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</si>
  <si>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</si>
  <si>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</si>
  <si>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</si>
  <si>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</si>
  <si>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</si>
  <si>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</si>
  <si>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</si>
  <si>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</si>
  <si>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</si>
  <si>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</si>
  <si>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</si>
  <si>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</si>
  <si>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</si>
  <si>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</si>
  <si>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</si>
  <si>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</si>
  <si>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</si>
  <si>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</si>
  <si>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</si>
  <si>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</si>
  <si>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</si>
  <si>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</si>
  <si>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</si>
  <si>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</si>
  <si>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</si>
  <si>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</si>
  <si>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</si>
  <si>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</si>
  <si>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</si>
  <si>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</si>
  <si>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</si>
  <si>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</si>
  <si>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</si>
  <si>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</si>
  <si>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</si>
  <si>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</si>
  <si>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</si>
  <si>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</si>
  <si>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</si>
  <si>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</si>
  <si>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</si>
  <si>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</si>
  <si>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</si>
  <si>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</si>
  <si>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</si>
  <si>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</si>
  <si>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</si>
  <si>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</si>
  <si>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</si>
  <si>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</si>
  <si>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</si>
  <si>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</si>
  <si>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</si>
  <si>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</si>
  <si>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</si>
  <si>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</si>
  <si>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</si>
  <si>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</si>
  <si>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</si>
  <si>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</si>
  <si>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</si>
  <si>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</si>
  <si>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</si>
  <si>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</si>
  <si>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</si>
  <si>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</si>
  <si>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</si>
  <si>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</si>
  <si>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</si>
  <si>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</si>
  <si>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</si>
  <si>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</si>
  <si>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</si>
  <si>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</si>
  <si>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</si>
  <si>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</si>
  <si>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</si>
  <si>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</si>
  <si>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</si>
  <si>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</si>
  <si>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</si>
  <si>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</si>
  <si>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</si>
  <si>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</si>
  <si>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</si>
  <si>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</si>
  <si>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</si>
  <si>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</si>
  <si>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</si>
  <si>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</si>
  <si>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</si>
  <si>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</si>
  <si>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</si>
  <si>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</si>
  <si>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</si>
  <si>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</si>
  <si>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</si>
  <si>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</si>
  <si>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</si>
  <si>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</si>
  <si>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</si>
  <si>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</si>
  <si>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</si>
  <si>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</si>
  <si>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</si>
  <si>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</si>
  <si>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</si>
  <si>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</si>
  <si>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</si>
  <si>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</si>
  <si>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</si>
  <si>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</si>
  <si>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</si>
  <si>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</si>
  <si>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</si>
  <si>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</si>
  <si>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</si>
  <si>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</si>
  <si>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</si>
  <si>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</si>
  <si>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</si>
  <si>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</si>
  <si>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</si>
  <si>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</si>
  <si>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</si>
  <si>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</si>
  <si>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</si>
  <si>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</si>
  <si>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</si>
  <si>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</si>
  <si>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</si>
  <si>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</si>
  <si>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</si>
  <si>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</si>
  <si>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</si>
  <si>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</si>
  <si>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</si>
  <si>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</si>
  <si>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</si>
  <si>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</si>
  <si>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</si>
  <si>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</si>
  <si>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</si>
  <si>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</si>
  <si>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</si>
  <si>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</si>
  <si>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</si>
  <si>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</si>
  <si>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</si>
  <si>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</si>
  <si>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</si>
  <si>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</si>
  <si>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</si>
  <si>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</si>
  <si>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</si>
  <si>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</si>
  <si>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</si>
  <si>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</si>
  <si>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</si>
  <si>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</si>
  <si>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</si>
  <si>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</si>
  <si>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</si>
  <si>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</si>
  <si>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</si>
  <si>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</si>
  <si>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</si>
  <si>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</si>
  <si>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</si>
  <si>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</si>
  <si>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</si>
  <si>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</si>
  <si>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</si>
  <si>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</si>
  <si>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</si>
  <si>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</si>
  <si>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</si>
  <si>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</si>
  <si>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</si>
  <si>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</si>
  <si>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</si>
  <si>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</si>
  <si>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</si>
  <si>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</si>
  <si>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</si>
  <si>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</si>
  <si>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</si>
  <si>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</si>
  <si>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</si>
  <si>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</si>
  <si>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</si>
  <si>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</si>
  <si>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</si>
  <si>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</si>
  <si>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</si>
  <si>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</si>
  <si>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</si>
  <si>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</si>
  <si>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</si>
  <si>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</si>
  <si>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</si>
  <si>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</si>
  <si>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</si>
  <si>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</si>
  <si>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</si>
  <si>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</si>
  <si>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</si>
  <si>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</si>
  <si>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</si>
  <si>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</si>
  <si>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</si>
  <si>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</si>
  <si>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</si>
  <si>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</si>
  <si>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</si>
  <si>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</si>
  <si>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</si>
  <si>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</si>
  <si>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</si>
  <si>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</si>
  <si>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</si>
  <si>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</si>
  <si>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</si>
  <si>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</si>
  <si>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</si>
  <si>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</si>
  <si>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</si>
  <si>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</si>
  <si>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</si>
  <si>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</si>
  <si>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</si>
  <si>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</si>
  <si>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</si>
  <si>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</si>
  <si>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</si>
  <si>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</si>
  <si>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</si>
  <si>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</si>
  <si>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</si>
  <si>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</si>
  <si>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</si>
  <si>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</si>
  <si>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</si>
  <si>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</si>
  <si>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</si>
  <si>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</si>
  <si>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</si>
  <si>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</si>
  <si>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</si>
  <si>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</si>
  <si>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</si>
  <si>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</si>
  <si>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</si>
  <si>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</si>
  <si>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</si>
  <si>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</si>
  <si>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</si>
  <si>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</si>
  <si>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</si>
  <si>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</si>
  <si>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</si>
  <si>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</si>
  <si>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</si>
  <si>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</si>
  <si>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</si>
  <si>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</si>
  <si>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</si>
  <si>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</si>
  <si>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</si>
  <si>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</si>
  <si>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</si>
  <si>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</si>
  <si>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</si>
  <si>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</si>
  <si>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</si>
  <si>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</si>
  <si>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</si>
  <si>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</si>
  <si>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</si>
  <si>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</si>
  <si>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</si>
  <si>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</si>
  <si>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</si>
  <si>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</si>
  <si>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</si>
  <si>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</si>
  <si>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</si>
  <si>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</si>
  <si>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</si>
  <si>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</si>
  <si>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</si>
  <si>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</si>
  <si>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</si>
  <si>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</si>
  <si>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</si>
  <si>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</si>
  <si>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</si>
  <si>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</si>
  <si>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</si>
  <si>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</si>
  <si>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</si>
  <si>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</si>
  <si>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</si>
  <si>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</si>
  <si>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</si>
  <si>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</si>
  <si>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</si>
  <si>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</si>
  <si>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</si>
  <si>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</si>
  <si>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</si>
  <si>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</si>
  <si>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</si>
  <si>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</si>
  <si>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</si>
  <si>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</si>
  <si>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</si>
  <si>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</si>
  <si>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</si>
  <si>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</si>
  <si>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</si>
  <si>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</si>
  <si>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</si>
  <si>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</si>
  <si>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</si>
  <si>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</si>
  <si>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</si>
  <si>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</si>
  <si>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</si>
  <si>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</si>
  <si>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</si>
  <si>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</si>
  <si>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</si>
  <si>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</si>
  <si>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</si>
  <si>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</si>
  <si>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</si>
  <si>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</si>
  <si>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</si>
  <si>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</si>
  <si>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</si>
  <si>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</si>
  <si>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</si>
  <si>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</si>
  <si>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</si>
  <si>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</si>
  <si>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</si>
  <si>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</si>
  <si>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</si>
  <si>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</si>
  <si>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</si>
  <si>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</si>
  <si>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</si>
  <si>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</si>
  <si>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</si>
  <si>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</si>
  <si>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</si>
  <si>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</si>
  <si>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</si>
  <si>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</si>
  <si>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</si>
  <si>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</si>
  <si>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</si>
  <si>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</si>
  <si>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</si>
  <si>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</si>
  <si>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</si>
  <si>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</si>
  <si>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</si>
  <si>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</si>
  <si>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</si>
  <si>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</si>
  <si>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</si>
  <si>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</si>
  <si>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</si>
  <si>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</si>
  <si>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</si>
  <si>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</si>
  <si>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</si>
  <si>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</si>
  <si>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</si>
  <si>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</si>
  <si>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</si>
  <si>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</si>
  <si>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</si>
  <si>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</si>
  <si>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</si>
  <si>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</si>
  <si>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</si>
  <si>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</si>
  <si>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</si>
  <si>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</si>
  <si>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</si>
  <si>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</si>
  <si>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</si>
  <si>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</si>
  <si>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</si>
  <si>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</si>
  <si>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</si>
  <si>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</si>
  <si>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</si>
  <si>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</si>
  <si>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</si>
  <si>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</si>
  <si>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</si>
  <si>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</si>
  <si>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</si>
  <si>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</si>
  <si>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</si>
  <si>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</si>
  <si>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</si>
  <si>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</si>
  <si>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</si>
  <si>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</si>
  <si>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</si>
  <si>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</si>
  <si>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</si>
  <si>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</si>
  <si>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</si>
  <si>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</si>
  <si>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</si>
  <si>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</si>
  <si>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</si>
  <si>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</si>
  <si>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</si>
  <si>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</si>
  <si>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</si>
  <si>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</si>
  <si>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</si>
  <si>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</si>
  <si>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</si>
  <si>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</si>
  <si>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</si>
  <si>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</si>
  <si>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</si>
  <si>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</si>
  <si>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</si>
  <si>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</si>
  <si>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</si>
  <si>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</si>
  <si>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</si>
  <si>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</si>
  <si>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</si>
  <si>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</si>
  <si>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</si>
  <si>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</si>
  <si>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</si>
  <si>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</si>
  <si>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</si>
  <si>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</si>
  <si>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</si>
  <si>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</si>
  <si>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</si>
  <si>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</si>
  <si>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</si>
  <si>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</si>
  <si>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</si>
  <si>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</si>
  <si>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</si>
  <si>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</si>
  <si>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</si>
  <si>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</si>
  <si>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</si>
  <si>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</si>
  <si>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</si>
  <si>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</si>
  <si>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</si>
  <si>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</si>
  <si>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</si>
  <si>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</si>
  <si>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</si>
  <si>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</si>
  <si>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</si>
  <si>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</si>
  <si>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</si>
  <si>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</si>
  <si>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</si>
  <si>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</si>
  <si>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</si>
  <si>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</si>
  <si>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</si>
  <si>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</si>
  <si>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</si>
  <si>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</si>
  <si>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</si>
  <si>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</si>
  <si>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</si>
  <si>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</si>
  <si>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</si>
  <si>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</si>
  <si>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</si>
  <si>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</si>
  <si>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</si>
  <si>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</si>
  <si>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</si>
  <si>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</si>
  <si>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</si>
  <si>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</si>
  <si>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</si>
  <si>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</si>
  <si>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</si>
  <si>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</si>
  <si>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</si>
  <si>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</si>
  <si>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</si>
  <si>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</si>
  <si>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</si>
  <si>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</si>
  <si>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</si>
  <si>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</si>
  <si>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</si>
  <si>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</si>
  <si>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</si>
  <si>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</si>
  <si>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</si>
  <si>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</si>
  <si>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</si>
  <si>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</si>
  <si>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</si>
  <si>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</si>
  <si>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</si>
  <si>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</si>
  <si>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</si>
  <si>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</si>
  <si>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</si>
  <si>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</si>
  <si>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</si>
  <si>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</si>
  <si>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</si>
  <si>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</si>
  <si>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</si>
  <si>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</si>
  <si>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</si>
  <si>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</si>
  <si>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</si>
  <si>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</si>
  <si>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</si>
  <si>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</si>
  <si>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</si>
  <si>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</si>
  <si>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</si>
  <si>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</si>
  <si>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</si>
  <si>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</si>
  <si>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</si>
  <si>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</si>
  <si>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</si>
  <si>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</si>
  <si>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</si>
  <si>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</si>
  <si>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</si>
  <si>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</si>
  <si>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</si>
  <si>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</si>
  <si>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</si>
  <si>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</si>
  <si>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</si>
  <si>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</si>
  <si>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</si>
  <si>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</si>
  <si>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</si>
  <si>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</si>
  <si>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</si>
  <si>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</si>
  <si>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</si>
  <si>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</si>
  <si>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</si>
  <si>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</si>
  <si>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</si>
  <si>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</si>
  <si>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</si>
  <si>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</si>
  <si>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</si>
  <si>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</si>
  <si>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</si>
  <si>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</si>
  <si>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</si>
  <si>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</si>
  <si>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</si>
  <si>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</si>
  <si>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</si>
  <si>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</si>
  <si>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</si>
  <si>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</si>
  <si>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</si>
  <si>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</si>
  <si>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</si>
  <si>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</si>
  <si>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</si>
  <si>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</si>
  <si>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</si>
  <si>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</si>
  <si>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</si>
  <si>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</si>
  <si>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</si>
  <si>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</si>
  <si>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</si>
  <si>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</si>
  <si>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</si>
  <si>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</si>
  <si>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</si>
  <si>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</si>
  <si>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</si>
  <si>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</si>
  <si>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</si>
  <si>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</si>
  <si>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</si>
  <si>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</si>
  <si>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</si>
  <si>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</si>
  <si>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</si>
  <si>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</si>
  <si>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</si>
  <si>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</si>
  <si>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</si>
  <si>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</si>
  <si>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</si>
  <si>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</si>
  <si>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</si>
  <si>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</si>
  <si>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</si>
  <si>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</si>
  <si>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</si>
  <si>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</si>
  <si>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</si>
  <si>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</si>
  <si>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</si>
  <si>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</si>
  <si>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</si>
  <si>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</si>
  <si>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</si>
  <si>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</si>
  <si>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</si>
  <si>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</si>
  <si>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</si>
  <si>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</si>
  <si>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</si>
  <si>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</si>
  <si>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</si>
  <si>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</si>
  <si>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</si>
  <si>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</si>
  <si>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</si>
  <si>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</si>
  <si>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</si>
  <si>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</si>
  <si>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</si>
  <si>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</si>
  <si>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</si>
  <si>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</si>
  <si>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</si>
  <si>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</si>
  <si>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</si>
  <si>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</si>
  <si>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</si>
  <si>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</si>
  <si>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</si>
  <si>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</si>
  <si>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</si>
  <si>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</si>
  <si>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</si>
  <si>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</si>
  <si>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</si>
  <si>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</si>
  <si>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</si>
  <si>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</si>
  <si>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</si>
  <si>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</si>
  <si>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</si>
  <si>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</si>
  <si>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</si>
  <si>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</si>
  <si>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</si>
  <si>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</si>
  <si>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</si>
  <si>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</si>
  <si>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</si>
  <si>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</si>
  <si>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</si>
  <si>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</si>
  <si>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</si>
  <si>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</si>
  <si>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</si>
  <si>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</si>
  <si>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</si>
  <si>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</si>
  <si>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</si>
  <si>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</si>
  <si>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</si>
  <si>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</si>
  <si>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</si>
  <si>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</si>
  <si>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</si>
  <si>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</si>
  <si>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</si>
  <si>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</si>
  <si>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</si>
  <si>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</si>
  <si>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</si>
  <si>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</si>
  <si>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</si>
  <si>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</si>
  <si>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</si>
  <si>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</si>
  <si>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</si>
  <si>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</si>
  <si>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</si>
  <si>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</si>
  <si>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</si>
  <si>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</si>
  <si>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</si>
  <si>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</si>
  <si>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</si>
  <si>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</si>
  <si>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</si>
  <si>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</si>
  <si>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</si>
  <si>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</si>
  <si>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</si>
  <si>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</si>
  <si>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</si>
  <si>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</si>
  <si>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</si>
  <si>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</si>
  <si>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</si>
  <si>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</si>
  <si>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</si>
  <si>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</si>
  <si>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</si>
  <si>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</si>
  <si>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</si>
  <si>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</si>
  <si>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</si>
  <si>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</si>
  <si>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</si>
  <si>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</si>
  <si>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</si>
  <si>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</si>
  <si>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</si>
  <si>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</si>
  <si>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</si>
  <si>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</si>
  <si>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</si>
  <si>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</si>
  <si>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</si>
  <si>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</si>
  <si>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</si>
  <si>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</si>
  <si>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</si>
  <si>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</si>
  <si>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</si>
  <si>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</si>
  <si>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</si>
  <si>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</si>
  <si>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</si>
  <si>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</si>
  <si>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</si>
  <si>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</si>
  <si>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</si>
  <si>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</si>
  <si>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</si>
  <si>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</si>
  <si>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</si>
  <si>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</si>
  <si>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</si>
  <si>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</si>
  <si>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</si>
  <si>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</si>
  <si>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</si>
  <si>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</si>
  <si>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</si>
  <si>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</si>
  <si>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</si>
  <si>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</si>
  <si>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</si>
  <si>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</si>
  <si>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</si>
  <si>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</si>
  <si>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</si>
  <si>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</si>
  <si>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</si>
  <si>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</si>
  <si>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</si>
  <si>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</si>
  <si>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</si>
  <si>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</si>
  <si>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</si>
  <si>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</si>
  <si>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</si>
  <si>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</si>
  <si>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</si>
  <si>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</si>
  <si>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</si>
  <si>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</si>
  <si>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</si>
  <si>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</si>
  <si>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</si>
  <si>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</si>
  <si>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</si>
  <si>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</si>
  <si>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</si>
  <si>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</si>
  <si>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</si>
  <si>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</si>
  <si>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</si>
  <si>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</si>
  <si>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</si>
  <si>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</si>
  <si>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</si>
  <si>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</si>
  <si>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</si>
  <si>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</si>
  <si>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</si>
  <si>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</si>
  <si>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</si>
  <si>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</si>
  <si>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</si>
  <si>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</si>
  <si>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</si>
  <si>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</si>
  <si>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</si>
  <si>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</si>
  <si>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</si>
  <si>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</si>
  <si>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</si>
  <si>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</si>
  <si>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</si>
  <si>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</si>
  <si>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</si>
  <si>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</si>
  <si>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</si>
  <si>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</si>
  <si>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</si>
  <si>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</si>
  <si>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</si>
  <si>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</si>
  <si>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</si>
  <si>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</si>
  <si>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</si>
  <si>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</si>
  <si>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</si>
  <si>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</si>
  <si>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</si>
  <si>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</si>
  <si>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</si>
  <si>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</si>
  <si>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</si>
  <si>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</si>
  <si>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</si>
  <si>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</si>
  <si>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</si>
  <si>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</si>
  <si>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</si>
  <si>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</si>
  <si>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</si>
  <si>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</si>
  <si>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</si>
  <si>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</si>
  <si>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</si>
  <si>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</si>
  <si>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</si>
  <si>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</si>
  <si>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</si>
  <si>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</si>
  <si>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</si>
  <si>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</si>
  <si>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</si>
  <si>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</si>
  <si>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</si>
  <si>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</si>
  <si>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</si>
  <si>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</si>
  <si>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</si>
  <si>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</si>
  <si>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</si>
  <si>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</si>
  <si>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</si>
  <si>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</si>
  <si>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</si>
  <si>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</si>
  <si>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</si>
  <si>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</si>
  <si>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</si>
  <si>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</si>
  <si>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</si>
  <si>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</si>
  <si>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</si>
  <si>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</si>
  <si>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</si>
  <si>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</si>
  <si>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</si>
  <si>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</si>
  <si>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</si>
  <si>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</si>
  <si>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</si>
  <si>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</si>
  <si>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</si>
  <si>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</si>
  <si>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</si>
  <si>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</si>
  <si>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</si>
  <si>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</si>
  <si>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</si>
  <si>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</si>
  <si>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</si>
  <si>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</si>
  <si>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</si>
  <si>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</si>
  <si>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</si>
  <si>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</si>
  <si>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</si>
  <si>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</si>
  <si>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</si>
  <si>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</si>
  <si>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</si>
  <si>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</si>
  <si>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</si>
  <si>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</si>
  <si>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</si>
  <si>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</si>
  <si>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</si>
  <si>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</si>
  <si>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</si>
  <si>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</si>
  <si>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</si>
  <si>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</si>
  <si>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</si>
  <si>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</si>
  <si>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</si>
  <si>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</si>
  <si>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</si>
  <si>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</si>
  <si>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</si>
  <si>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</si>
  <si>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</si>
  <si>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</si>
  <si>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</si>
  <si>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</si>
  <si>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</si>
  <si>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</si>
  <si>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</si>
  <si>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</si>
  <si>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</si>
  <si>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</si>
  <si>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</si>
  <si>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</si>
  <si>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</si>
  <si>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</si>
  <si>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</si>
  <si>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</si>
  <si>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</si>
  <si>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</si>
  <si>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</si>
  <si>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</si>
  <si>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</si>
  <si>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</si>
  <si>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</si>
  <si>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</si>
  <si>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</si>
  <si>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</si>
  <si>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</si>
  <si>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</si>
  <si>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</si>
  <si>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</si>
  <si>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</si>
  <si>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</si>
  <si>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</si>
  <si>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</si>
  <si>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</si>
  <si>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</si>
  <si>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</si>
  <si>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</si>
  <si>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</si>
  <si>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</si>
  <si>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</si>
  <si>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</si>
  <si>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</si>
  <si>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</si>
  <si>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</si>
  <si>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</si>
  <si>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</si>
  <si>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</si>
  <si>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</si>
  <si>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</si>
  <si>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</si>
  <si>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</si>
  <si>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</si>
  <si>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</si>
  <si>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</si>
  <si>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</si>
  <si>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</si>
  <si>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</si>
  <si>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</si>
  <si>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</si>
  <si>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</si>
  <si>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</si>
  <si>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</si>
  <si>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</si>
  <si>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</si>
  <si>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</si>
  <si>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</si>
  <si>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</si>
  <si>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</si>
  <si>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</si>
  <si>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</si>
  <si>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</si>
  <si>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</si>
  <si>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</si>
  <si>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</si>
  <si>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</si>
  <si>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</si>
  <si>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</si>
  <si>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</si>
  <si>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</si>
  <si>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</si>
  <si>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</si>
  <si>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</si>
  <si>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</si>
  <si>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</si>
  <si>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</si>
  <si>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</si>
  <si>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</si>
  <si>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</si>
  <si>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</si>
  <si>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</si>
  <si>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</si>
  <si>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</si>
  <si>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</si>
  <si>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</si>
  <si>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</si>
  <si>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</si>
  <si>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</si>
  <si>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</si>
  <si>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</si>
  <si>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</si>
  <si>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</si>
  <si>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</si>
  <si>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</si>
  <si>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</si>
  <si>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</si>
  <si>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</si>
  <si>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</si>
  <si>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</si>
  <si>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</si>
  <si>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</si>
  <si>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</si>
  <si>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</si>
  <si>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</si>
  <si>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</si>
  <si>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</si>
  <si>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</si>
  <si>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</si>
  <si>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</si>
  <si>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</si>
  <si>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</si>
  <si>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</si>
  <si>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</si>
  <si>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</si>
  <si>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</si>
  <si>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</si>
  <si>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</si>
  <si>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</si>
  <si>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</si>
  <si>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</si>
  <si>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</si>
  <si>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</si>
  <si>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</si>
  <si>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</si>
  <si>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</si>
  <si>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</si>
  <si>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</si>
  <si>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</si>
  <si>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</si>
  <si>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</si>
  <si>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</si>
  <si>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</si>
  <si>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</si>
  <si>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</si>
  <si>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</si>
  <si>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</si>
  <si>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</si>
  <si>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</si>
  <si>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</si>
  <si>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</si>
  <si>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</si>
  <si>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</si>
  <si>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</si>
  <si>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</si>
  <si>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</si>
  <si>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</si>
  <si>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</si>
  <si>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</si>
  <si>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</si>
  <si>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</si>
  <si>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</si>
  <si>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</si>
  <si>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</si>
  <si>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</si>
  <si>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</si>
  <si>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</si>
  <si>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</si>
  <si>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</si>
  <si>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</si>
  <si>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</si>
  <si>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</si>
  <si>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</si>
  <si>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</si>
  <si>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</si>
  <si>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</si>
  <si>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</si>
  <si>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</si>
  <si>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</si>
  <si>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</si>
  <si>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</si>
  <si>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</si>
  <si>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</si>
  <si>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</si>
  <si>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</si>
  <si>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</si>
  <si>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</si>
  <si>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</si>
  <si>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</si>
  <si>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</si>
  <si>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</si>
  <si>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</si>
  <si>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</si>
  <si>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</si>
  <si>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</si>
  <si>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</si>
  <si>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</si>
  <si>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</si>
  <si>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</si>
  <si>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</si>
  <si>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</si>
  <si>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</si>
  <si>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</si>
  <si>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</si>
  <si>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</si>
  <si>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</si>
  <si>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</si>
  <si>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</si>
  <si>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</si>
  <si>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</si>
  <si>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</si>
  <si>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</si>
  <si>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</si>
  <si>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</si>
  <si>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</si>
  <si>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</si>
  <si>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</si>
  <si>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</si>
  <si>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</si>
  <si>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</si>
  <si>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</si>
  <si>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</si>
  <si>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</si>
  <si>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</si>
  <si>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</si>
  <si>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</si>
  <si>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</si>
  <si>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</si>
  <si>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</si>
  <si>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</si>
  <si>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</si>
  <si>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</si>
  <si>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</si>
  <si>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</si>
  <si>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</si>
  <si>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</si>
  <si>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</si>
  <si>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</si>
  <si>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</si>
  <si>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</si>
  <si>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</si>
  <si>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</si>
  <si>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</si>
  <si>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</si>
  <si>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</si>
  <si>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</si>
  <si>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</si>
  <si>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</si>
  <si>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</si>
  <si>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</si>
  <si>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</si>
  <si>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</si>
  <si>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</si>
  <si>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</si>
  <si>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</si>
  <si>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</si>
  <si>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</si>
  <si>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</si>
  <si>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</si>
  <si>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</si>
  <si>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</si>
  <si>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</si>
  <si>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</si>
  <si>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</si>
  <si>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</si>
  <si>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</si>
  <si>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</si>
  <si>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</si>
  <si>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</si>
  <si>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</si>
  <si>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</si>
  <si>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</si>
  <si>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</si>
  <si>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</si>
  <si>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</si>
  <si>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</si>
  <si>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</si>
  <si>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</si>
  <si>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</si>
  <si>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</si>
  <si>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</si>
  <si>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</si>
  <si>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</si>
  <si>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</si>
  <si>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</si>
  <si>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</si>
  <si>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</si>
  <si>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</si>
  <si>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</si>
  <si>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</si>
  <si>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</si>
  <si>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</si>
  <si>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</si>
  <si>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</si>
  <si>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</si>
  <si>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</si>
  <si>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</si>
  <si>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</si>
  <si>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</si>
  <si>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</si>
  <si>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</si>
  <si>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</si>
  <si>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</si>
  <si>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</si>
  <si>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</si>
  <si>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</si>
  <si>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</si>
  <si>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</si>
  <si>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</si>
  <si>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</si>
  <si>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</si>
  <si>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</si>
  <si>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</si>
  <si>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</si>
  <si>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</si>
  <si>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</si>
  <si>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</si>
  <si>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</si>
  <si>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</si>
  <si>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</si>
  <si>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</si>
  <si>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</si>
  <si>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</si>
  <si>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</si>
  <si>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</si>
  <si>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</si>
  <si>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</si>
  <si>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</si>
  <si>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</si>
  <si>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</si>
  <si>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</si>
  <si>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</si>
  <si>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</si>
  <si>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</si>
  <si>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</si>
  <si>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</si>
  <si>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</si>
  <si>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</si>
  <si>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</si>
  <si>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</si>
  <si>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</si>
  <si>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</si>
  <si>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</si>
  <si>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</si>
  <si>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</si>
  <si>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</si>
  <si>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</si>
  <si>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</si>
  <si>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</si>
  <si>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</si>
  <si>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</si>
  <si>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</si>
  <si>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</si>
  <si>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</si>
  <si>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</si>
  <si>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</si>
  <si>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</si>
  <si>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</si>
  <si>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</si>
  <si>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</si>
  <si>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</si>
  <si>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</si>
  <si>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</si>
  <si>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</si>
  <si>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</si>
  <si>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</si>
  <si>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</si>
  <si>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</si>
  <si>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</si>
  <si>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</si>
  <si>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</si>
  <si>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</si>
  <si>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</si>
  <si>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</si>
  <si>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</si>
  <si>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</si>
  <si>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</si>
  <si>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</si>
  <si>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</si>
  <si>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</si>
  <si>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</si>
  <si>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</si>
  <si>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</si>
  <si>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</si>
  <si>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</si>
  <si>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</si>
  <si>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</si>
  <si>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</si>
  <si>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</si>
  <si>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</si>
  <si>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</si>
  <si>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</si>
  <si>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</si>
  <si>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</si>
  <si>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</si>
  <si>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</si>
  <si>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</si>
  <si>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</si>
  <si>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</si>
  <si>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</si>
  <si>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</si>
  <si>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</si>
  <si>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</si>
  <si>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</si>
  <si>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</si>
  <si>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</si>
  <si>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</si>
  <si>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</si>
  <si>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</si>
  <si>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</si>
  <si>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</si>
  <si>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</si>
  <si>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</si>
  <si>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</si>
  <si>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</si>
  <si>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</si>
  <si>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</si>
  <si>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</si>
  <si>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</si>
  <si>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</si>
  <si>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</si>
  <si>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</si>
  <si>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</si>
  <si>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</si>
  <si>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</si>
  <si>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</si>
  <si>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</si>
  <si>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</si>
  <si>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</si>
  <si>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</si>
  <si>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</si>
  <si>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</si>
  <si>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</si>
  <si>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</si>
  <si>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</si>
  <si>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</si>
  <si>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</si>
  <si>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</si>
  <si>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</si>
  <si>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</si>
  <si>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</si>
  <si>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</si>
  <si>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</si>
  <si>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</si>
  <si>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</si>
  <si>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</si>
  <si>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</si>
  <si>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</si>
  <si>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</si>
  <si>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</si>
  <si>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</si>
  <si>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</si>
  <si>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</si>
  <si>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</si>
  <si>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</si>
  <si>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</si>
  <si>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</si>
  <si>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</si>
  <si>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</si>
  <si>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</si>
  <si>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</si>
  <si>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</si>
  <si>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</si>
  <si>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</si>
  <si>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</si>
  <si>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</si>
  <si>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</si>
  <si>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</si>
  <si>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</si>
  <si>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</si>
  <si>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</si>
  <si>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</si>
  <si>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</si>
  <si>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</si>
  <si>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</si>
  <si>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</si>
  <si>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</si>
  <si>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</si>
  <si>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</si>
  <si>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</si>
  <si>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</si>
  <si>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</si>
  <si>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</si>
  <si>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</si>
  <si>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</si>
  <si>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</si>
  <si>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</si>
  <si>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</si>
  <si>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</si>
  <si>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</si>
  <si>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</si>
  <si>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</si>
  <si>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</si>
  <si>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</si>
  <si>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</si>
  <si>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</si>
  <si>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</si>
  <si>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</si>
  <si>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</si>
  <si>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</si>
  <si>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</si>
  <si>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</si>
  <si>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</si>
  <si>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</si>
  <si>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</si>
  <si>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</si>
  <si>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</si>
  <si>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</si>
  <si>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</si>
  <si>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</si>
  <si>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</si>
  <si>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</si>
  <si>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</si>
  <si>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</si>
  <si>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</si>
  <si>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</si>
  <si>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</si>
  <si>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</si>
  <si>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</si>
  <si>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</si>
  <si>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</si>
  <si>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</si>
  <si>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</si>
  <si>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</si>
  <si>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</si>
  <si>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</si>
  <si>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</si>
  <si>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</si>
  <si>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</si>
  <si>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</si>
  <si>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</si>
  <si>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</si>
  <si>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</si>
  <si>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</si>
  <si>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</si>
  <si>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</si>
  <si>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</si>
  <si>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</si>
  <si>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</si>
  <si>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</si>
  <si>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</si>
  <si>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</si>
  <si>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</si>
  <si>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</si>
  <si>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</si>
  <si>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</si>
  <si>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</si>
  <si>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</si>
  <si>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</si>
  <si>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</si>
  <si>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</si>
  <si>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</si>
  <si>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</si>
  <si>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</si>
  <si>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</si>
  <si>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</si>
  <si>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</si>
  <si>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</si>
  <si>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</si>
  <si>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</si>
  <si>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</si>
  <si>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</si>
  <si>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</si>
  <si>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</si>
  <si>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</si>
  <si>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</si>
  <si>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</si>
  <si>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</si>
  <si>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</si>
  <si>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</si>
  <si>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</si>
  <si>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</si>
  <si>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</si>
  <si>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</si>
  <si>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</si>
  <si>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</si>
  <si>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</si>
  <si>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</si>
  <si>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</si>
  <si>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</si>
  <si>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</si>
  <si>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</si>
  <si>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</si>
  <si>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</si>
  <si>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</si>
  <si>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</si>
  <si>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</si>
  <si>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</si>
  <si>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</si>
  <si>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</si>
  <si>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</si>
  <si>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</si>
  <si>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</si>
  <si>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</si>
  <si>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</si>
  <si>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</si>
  <si>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</si>
  <si>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</si>
  <si>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</si>
  <si>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</si>
  <si>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</si>
  <si>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</si>
  <si>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</si>
  <si>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</si>
  <si>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</si>
  <si>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</si>
  <si>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</si>
  <si>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</si>
  <si>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</si>
  <si>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</si>
  <si>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</si>
  <si>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</si>
  <si>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</si>
  <si>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</si>
  <si>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</si>
  <si>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</si>
  <si>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</si>
  <si>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</si>
  <si>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</si>
  <si>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</si>
  <si>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</si>
  <si>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</si>
  <si>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</si>
  <si>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</si>
  <si>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</si>
  <si>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</si>
  <si>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</si>
  <si>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</si>
  <si>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</si>
  <si>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</si>
  <si>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</si>
  <si>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</si>
  <si>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</si>
  <si>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</si>
  <si>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</si>
  <si>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</si>
  <si>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</si>
  <si>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</si>
  <si>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</si>
  <si>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</si>
  <si>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</si>
  <si>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</si>
  <si>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</si>
  <si>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</si>
  <si>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</si>
  <si>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</si>
  <si>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</si>
  <si>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</si>
  <si>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</si>
  <si>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</si>
  <si>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</si>
  <si>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</si>
  <si>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</si>
  <si>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</si>
  <si>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</si>
  <si>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</si>
  <si>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</si>
  <si>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</si>
  <si>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</si>
  <si>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</si>
  <si>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</si>
  <si>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</si>
  <si>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</si>
  <si>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</si>
  <si>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</si>
  <si>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</si>
  <si>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</si>
  <si>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</si>
  <si>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</si>
  <si>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</si>
  <si>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</si>
  <si>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</si>
  <si>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</si>
  <si>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</si>
  <si>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</si>
  <si>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</si>
  <si>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</si>
  <si>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</si>
  <si>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</si>
  <si>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</si>
  <si>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</si>
  <si>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</si>
  <si>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</si>
  <si>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</si>
  <si>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</si>
  <si>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</si>
  <si>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</si>
  <si>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</si>
  <si>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</si>
  <si>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</si>
  <si>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</si>
  <si>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</si>
  <si>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</si>
  <si>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</si>
  <si>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</si>
  <si>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</si>
  <si>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</si>
  <si>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</si>
  <si>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</si>
  <si>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</si>
  <si>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</si>
  <si>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</si>
  <si>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</si>
  <si>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</si>
  <si>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</si>
  <si>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</si>
  <si>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</si>
  <si>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</si>
  <si>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</si>
  <si>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</si>
  <si>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</si>
  <si>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</si>
  <si>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</si>
  <si>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</si>
  <si>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</si>
  <si>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</si>
  <si>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</si>
  <si>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</si>
  <si>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</si>
  <si>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</si>
  <si>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</si>
  <si>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</si>
  <si>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</si>
  <si>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</si>
  <si>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</si>
  <si>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</si>
  <si>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</si>
  <si>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</si>
  <si>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</si>
  <si>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</si>
  <si>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</si>
  <si>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</si>
  <si>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</si>
  <si>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</si>
  <si>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</si>
  <si>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</si>
  <si>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</si>
  <si>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</si>
  <si>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</si>
  <si>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</si>
  <si>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</si>
  <si>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</si>
  <si>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</si>
  <si>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</si>
  <si>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</si>
  <si>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</si>
  <si>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</si>
  <si>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</si>
  <si>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</si>
  <si>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</si>
  <si>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</si>
  <si>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</si>
  <si>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</si>
  <si>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</si>
  <si>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</si>
  <si>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</si>
  <si>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</si>
  <si>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</si>
  <si>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</si>
  <si>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</si>
  <si>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</si>
  <si>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</si>
  <si>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</si>
  <si>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</si>
  <si>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</si>
  <si>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</si>
  <si>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</si>
  <si>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</si>
  <si>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</si>
  <si>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</si>
  <si>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</si>
  <si>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</si>
  <si>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</si>
  <si>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</si>
  <si>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</si>
  <si>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</si>
  <si>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</si>
  <si>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</si>
  <si>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</si>
  <si>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</si>
  <si>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</si>
  <si>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</si>
  <si>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</si>
  <si>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</si>
  <si>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</si>
  <si>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</si>
  <si>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</si>
  <si>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</si>
  <si>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</si>
  <si>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</si>
  <si>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</si>
  <si>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</si>
  <si>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</si>
  <si>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</si>
  <si>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</si>
  <si>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</si>
  <si>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</si>
  <si>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</si>
  <si>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</si>
  <si>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</si>
  <si>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</si>
  <si>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</si>
  <si>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</si>
  <si>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</si>
  <si>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</si>
  <si>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</si>
  <si>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</si>
  <si>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</si>
  <si>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</si>
  <si>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</si>
  <si>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</si>
  <si>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</si>
  <si>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</si>
  <si>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</si>
  <si>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</si>
  <si>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</si>
  <si>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</si>
  <si>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</si>
  <si>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</si>
  <si>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</si>
  <si>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</si>
  <si>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</si>
  <si>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</si>
  <si>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</si>
  <si>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</si>
  <si>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</si>
  <si>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</si>
  <si>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</si>
  <si>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</si>
  <si>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</si>
  <si>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</si>
  <si>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deadline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</si>
  <si>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</si>
  <si>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</si>
  <si>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</si>
  <si>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</si>
  <si>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</si>
  <si>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</si>
  <si>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</si>
  <si>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</si>
  <si>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</si>
  <si>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</si>
  <si>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</si>
  <si>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</si>
  <si>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</si>
  <si>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</si>
  <si>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</si>
  <si>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</si>
  <si>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</si>
  <si>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</si>
  <si>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</si>
  <si>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</si>
  <si>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</si>
  <si>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</si>
  <si>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</si>
  <si>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</si>
  <si>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</si>
  <si>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</si>
  <si>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</si>
  <si>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</si>
  <si>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</si>
  <si>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</si>
  <si>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equals to 50000</t>
  </si>
  <si>
    <t>1000 to 4999</t>
  </si>
  <si>
    <t>5000 to 9999</t>
  </si>
  <si>
    <t>10000 to 14999</t>
  </si>
  <si>
    <t>Successful</t>
  </si>
  <si>
    <t>Median</t>
  </si>
  <si>
    <t>Mean</t>
  </si>
  <si>
    <t>Min</t>
  </si>
  <si>
    <t>Max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</si>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</sst>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4" tint="0.39994506668294322"/>
        </patternFill>
      </fill>
    </dxf>
    <dxf>
      <fill>
        <patternFill>
          <bgColor rgb="FFFF694B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94B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694B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[CrowdfundingBookKirbySmith.xlsx]Pivot Date 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0-2A4B-945D-E90E5EBF7694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0-2A4B-945D-E90E5EBF7694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0-2A4B-945D-E90E5EBF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22975"/>
        <c:axId val="1378897695"/>
      </c:lineChart>
      <c:catAx>
        <c:axId val="13790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97695"/>
        <c:crosses val="autoZero"/>
        <c:auto val="1"/>
        <c:lblAlgn val="ctr"/>
        <c:lblOffset val="100"/>
        <c:noMultiLvlLbl val="0"/>
      </c:catAx>
      <c:valAx>
        <c:axId val="13788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[CrowdfundingBookKirbySmith.xlsx]Pivot Parent Category!PivotTable4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B74B-AC6C-1CB9F2BB1979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8-B74B-AC6C-1CB9F2BB1979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8-B74B-AC6C-1CB9F2BB1979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8-B74B-AC6C-1CB9F2BB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781439"/>
        <c:axId val="1347783167"/>
      </c:barChart>
      <c:catAx>
        <c:axId val="13477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83167"/>
        <c:crosses val="autoZero"/>
        <c:auto val="1"/>
        <c:lblAlgn val="ctr"/>
        <c:lblOffset val="100"/>
        <c:noMultiLvlLbl val="0"/>
      </c:catAx>
      <c:valAx>
        <c:axId val="13477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[CrowdfundingBookKirbySmith.xlsx]Pivot Sub Category!PivotTable9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5-1E4C-BA55-8CA799AD4692}"/>
            </c:ext>
          </c:extLst>
        </c:ser>
        <c:ser>
          <c:idx val="1"/>
          <c:order val="1"/>
          <c:tx>
            <c:strRef>
              <c:f>'Pivot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5-1E4C-BA55-8CA799AD4692}"/>
            </c:ext>
          </c:extLst>
        </c:ser>
        <c:ser>
          <c:idx val="2"/>
          <c:order val="2"/>
          <c:tx>
            <c:strRef>
              <c:f>'Pivot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5-1E4C-BA55-8CA799AD4692}"/>
            </c:ext>
          </c:extLst>
        </c:ser>
        <c:ser>
          <c:idx val="3"/>
          <c:order val="3"/>
          <c:tx>
            <c:strRef>
              <c:f>'Pivot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5-1E4C-BA55-8CA799AD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736479"/>
        <c:axId val="1388738207"/>
      </c:barChart>
      <c:catAx>
        <c:axId val="13887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8207"/>
        <c:crosses val="autoZero"/>
        <c:auto val="1"/>
        <c:lblAlgn val="ctr"/>
        <c:lblOffset val="100"/>
        <c:noMultiLvlLbl val="0"/>
      </c:catAx>
      <c:valAx>
        <c:axId val="13887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F346-B97D-887B9684F31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F346-B97D-887B9684F31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F346-B97D-887B9684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132479"/>
        <c:axId val="1386091615"/>
      </c:lineChart>
      <c:catAx>
        <c:axId val="13861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91615"/>
        <c:crosses val="autoZero"/>
        <c:auto val="1"/>
        <c:lblAlgn val="ctr"/>
        <c:lblOffset val="100"/>
        <c:noMultiLvlLbl val="0"/>
      </c:catAx>
      <c:valAx>
        <c:axId val="13860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25400</xdr:rowOff>
    </xdr:from>
    <xdr:to>
      <xdr:col>11</xdr:col>
      <xdr:colOff>114300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259BC-2D91-4930-B958-E5254861B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127000</xdr:rowOff>
    </xdr:from>
    <xdr:to>
      <xdr:col>14</xdr:col>
      <xdr:colOff>127000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E5BF-6CCA-CDBF-F39E-71F5D59B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0</xdr:rowOff>
    </xdr:from>
    <xdr:to>
      <xdr:col>14</xdr:col>
      <xdr:colOff>711200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2F01A-A041-C5D8-6932-7789629D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15</xdr:row>
      <xdr:rowOff>127000</xdr:rowOff>
    </xdr:from>
    <xdr:to>
      <xdr:col>6</xdr:col>
      <xdr:colOff>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4D109-42FD-787C-ADBA-E1D703D69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2.637249189815" createdVersion="8" refreshedVersion="8" minRefreshableVersion="3" recordCount="1001" xr:uid="{25B0EA57-49BC-1046-BCE1-8012524FE1A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2.668834374999" createdVersion="8" refreshedVersion="8" minRefreshableVersion="3" recordCount="1000" xr:uid="{26DA65AA-6387-BE48-BCA2-6719A3CFB59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eadlin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6F7E5-4B04-704F-A7C8-8547D55CFB8C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numFmtId="1" showAll="0"/>
    <pivotField numFmtI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09AC9-A337-254A-9C78-CAB7D0BFD049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26E96-8541-2142-8A6E-10977AD94E9D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numFmtId="1" showAll="0"/>
    <pivotField numFmtId="1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3525-1017-AC4C-93B2-6753ADBAAF1B}">
  <sheetPr codeName="Sheet2"/>
  <dimension ref="A1:E18"/>
  <sheetViews>
    <sheetView tabSelected="1" zoomScale="179" zoomScaleNormal="179"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2069</v>
      </c>
      <c r="B4" s="7" t="s">
        <v>2066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8C6D-E2C3-0343-9F43-6520CE1F2351}">
  <sheetPr codeName="Sheet1"/>
  <dimension ref="A1:F14"/>
  <sheetViews>
    <sheetView workbookViewId="0">
      <selection activeCell="Q30" sqref="Q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263A-7AE0-F04C-8931-DB6EF1EE3D15}">
  <sheetPr codeName="Sheet3"/>
  <dimension ref="A1:F29"/>
  <sheetViews>
    <sheetView topLeftCell="B4" zoomScale="174" zoomScaleNormal="174" workbookViewId="0">
      <selection activeCell="K29" sqref="K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8" t="s">
        <v>2065</v>
      </c>
      <c r="E6">
        <v>4</v>
      </c>
      <c r="F6">
        <v>4</v>
      </c>
    </row>
    <row r="7" spans="1:6" x14ac:dyDescent="0.2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8" t="s">
        <v>2043</v>
      </c>
      <c r="C9">
        <v>8</v>
      </c>
      <c r="E9">
        <v>10</v>
      </c>
      <c r="F9">
        <v>18</v>
      </c>
    </row>
    <row r="10" spans="1:6" x14ac:dyDescent="0.2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8" t="s">
        <v>2057</v>
      </c>
      <c r="C14">
        <v>3</v>
      </c>
      <c r="E14">
        <v>4</v>
      </c>
      <c r="F14">
        <v>7</v>
      </c>
    </row>
    <row r="15" spans="1:6" x14ac:dyDescent="0.2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8" t="s">
        <v>2056</v>
      </c>
      <c r="C19">
        <v>4</v>
      </c>
      <c r="E19">
        <v>4</v>
      </c>
      <c r="F19">
        <v>8</v>
      </c>
    </row>
    <row r="20" spans="1:6" x14ac:dyDescent="0.2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8" t="s">
        <v>2063</v>
      </c>
      <c r="C21">
        <v>9</v>
      </c>
      <c r="E21">
        <v>5</v>
      </c>
      <c r="F21">
        <v>14</v>
      </c>
    </row>
    <row r="22" spans="1:6" x14ac:dyDescent="0.2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8" t="s">
        <v>2059</v>
      </c>
      <c r="C24">
        <v>7</v>
      </c>
      <c r="E24">
        <v>14</v>
      </c>
      <c r="F24">
        <v>21</v>
      </c>
    </row>
    <row r="25" spans="1:6" x14ac:dyDescent="0.2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8" t="s">
        <v>2062</v>
      </c>
      <c r="E28">
        <v>3</v>
      </c>
      <c r="F28">
        <v>3</v>
      </c>
    </row>
    <row r="29" spans="1:6" x14ac:dyDescent="0.2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B758" workbookViewId="0">
      <selection activeCell="J1006" sqref="J100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2" max="12" width="26.6640625" customWidth="1"/>
    <col min="13" max="13" width="26.83203125" customWidth="1"/>
    <col min="16" max="16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2071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9">
        <f>(((J2/60)/60)/24+DATE(1970,1,1))</f>
        <v>42336.25</v>
      </c>
      <c r="M2" s="10">
        <f>(((K2/60)/60)/24)+DATE(1970,1,1)</f>
        <v>42353.25</v>
      </c>
      <c r="N2" t="b">
        <v>0</v>
      </c>
      <c r="O2" t="b">
        <v>0</v>
      </c>
      <c r="P2" t="s">
        <v>17</v>
      </c>
      <c r="Q2" s="5">
        <f>((E2/D2)*100)</f>
        <v>0</v>
      </c>
      <c r="R2" s="6">
        <f>IFERROR(E2/G2,0)</f>
        <v>0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9">
        <f t="shared" ref="L3:L66" si="0">(((J3/60)/60)/24+DATE(1970,1,1))</f>
        <v>41870.208333333336</v>
      </c>
      <c r="M3" s="10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2">((E3/D3)*100)</f>
        <v>1040</v>
      </c>
      <c r="R3" s="6">
        <f t="shared" ref="R3:R66" si="3">IFERROR(E3/G3,0)</f>
        <v>92.151898734177209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9">
        <f t="shared" si="0"/>
        <v>41595.25</v>
      </c>
      <c r="M4" s="10">
        <f t="shared" si="1"/>
        <v>41597.25</v>
      </c>
      <c r="N4" t="b">
        <v>0</v>
      </c>
      <c r="O4" t="b">
        <v>0</v>
      </c>
      <c r="P4" t="s">
        <v>28</v>
      </c>
      <c r="Q4" s="5">
        <f t="shared" si="2"/>
        <v>131.4787822878229</v>
      </c>
      <c r="R4" s="6">
        <f t="shared" si="3"/>
        <v>100.01614035087719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9">
        <f t="shared" si="0"/>
        <v>43688.208333333328</v>
      </c>
      <c r="M5" s="10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2"/>
        <v>58.976190476190467</v>
      </c>
      <c r="R5" s="6">
        <f t="shared" si="3"/>
        <v>103.20833333333333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9">
        <f t="shared" si="0"/>
        <v>43485.25</v>
      </c>
      <c r="M6" s="10">
        <f t="shared" si="1"/>
        <v>43489.25</v>
      </c>
      <c r="N6" t="b">
        <v>0</v>
      </c>
      <c r="O6" t="b">
        <v>0</v>
      </c>
      <c r="P6" t="s">
        <v>33</v>
      </c>
      <c r="Q6" s="5">
        <f t="shared" si="2"/>
        <v>69.276315789473685</v>
      </c>
      <c r="R6" s="6">
        <f t="shared" si="3"/>
        <v>99.339622641509436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9">
        <f t="shared" si="0"/>
        <v>41149.208333333336</v>
      </c>
      <c r="M7" s="10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2"/>
        <v>173.61842105263159</v>
      </c>
      <c r="R7" s="6">
        <f t="shared" si="3"/>
        <v>75.833333333333329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9">
        <f t="shared" si="0"/>
        <v>42991.208333333328</v>
      </c>
      <c r="M8" s="10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2"/>
        <v>20.961538461538463</v>
      </c>
      <c r="R8" s="6">
        <f t="shared" si="3"/>
        <v>60.555555555555557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9">
        <f t="shared" si="0"/>
        <v>42229.208333333328</v>
      </c>
      <c r="M9" s="10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2"/>
        <v>327.57777777777778</v>
      </c>
      <c r="R9" s="6">
        <f t="shared" si="3"/>
        <v>64.93832599118943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9">
        <f t="shared" si="0"/>
        <v>40399.208333333336</v>
      </c>
      <c r="M10" s="10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2"/>
        <v>19.932788374205266</v>
      </c>
      <c r="R10" s="6">
        <f t="shared" si="3"/>
        <v>30.997175141242938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9">
        <f t="shared" si="0"/>
        <v>41536.208333333336</v>
      </c>
      <c r="M11" s="10">
        <f t="shared" si="1"/>
        <v>41585.25</v>
      </c>
      <c r="N11" t="b">
        <v>0</v>
      </c>
      <c r="O11" t="b">
        <v>0</v>
      </c>
      <c r="P11" t="s">
        <v>50</v>
      </c>
      <c r="Q11" s="5">
        <f t="shared" si="2"/>
        <v>51.741935483870968</v>
      </c>
      <c r="R11" s="6">
        <f t="shared" si="3"/>
        <v>72.909090909090907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9">
        <f t="shared" si="0"/>
        <v>40404.208333333336</v>
      </c>
      <c r="M12" s="10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2"/>
        <v>266.11538461538464</v>
      </c>
      <c r="R12" s="6">
        <f t="shared" si="3"/>
        <v>62.9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9">
        <f t="shared" si="0"/>
        <v>40442.208333333336</v>
      </c>
      <c r="M13" s="10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2"/>
        <v>48.095238095238095</v>
      </c>
      <c r="R13" s="6">
        <f t="shared" si="3"/>
        <v>112.22222222222223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9">
        <f t="shared" si="0"/>
        <v>43760.208333333328</v>
      </c>
      <c r="M14" s="10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2"/>
        <v>89.349206349206341</v>
      </c>
      <c r="R14" s="6">
        <f t="shared" si="3"/>
        <v>102.34545454545454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9">
        <f t="shared" si="0"/>
        <v>42532.208333333328</v>
      </c>
      <c r="M15" s="10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2"/>
        <v>245.11904761904765</v>
      </c>
      <c r="R15" s="6">
        <f t="shared" si="3"/>
        <v>105.05102040816327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9">
        <f t="shared" si="0"/>
        <v>40974.25</v>
      </c>
      <c r="M16" s="10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2"/>
        <v>66.769503546099301</v>
      </c>
      <c r="R16" s="6">
        <f t="shared" si="3"/>
        <v>94.144999999999996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9">
        <f t="shared" si="0"/>
        <v>43809.25</v>
      </c>
      <c r="M17" s="10">
        <f t="shared" si="1"/>
        <v>43813.25</v>
      </c>
      <c r="N17" t="b">
        <v>0</v>
      </c>
      <c r="O17" t="b">
        <v>0</v>
      </c>
      <c r="P17" t="s">
        <v>65</v>
      </c>
      <c r="Q17" s="5">
        <f t="shared" si="2"/>
        <v>47.307881773399011</v>
      </c>
      <c r="R17" s="6">
        <f t="shared" si="3"/>
        <v>84.986725663716811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9">
        <f t="shared" si="0"/>
        <v>41661.25</v>
      </c>
      <c r="M18" s="10">
        <f t="shared" si="1"/>
        <v>41683.25</v>
      </c>
      <c r="N18" t="b">
        <v>0</v>
      </c>
      <c r="O18" t="b">
        <v>0</v>
      </c>
      <c r="P18" t="s">
        <v>68</v>
      </c>
      <c r="Q18" s="5">
        <f t="shared" si="2"/>
        <v>649.47058823529414</v>
      </c>
      <c r="R18" s="6">
        <f t="shared" si="3"/>
        <v>110.41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9">
        <f t="shared" si="0"/>
        <v>40555.25</v>
      </c>
      <c r="M19" s="10">
        <f t="shared" si="1"/>
        <v>40556.25</v>
      </c>
      <c r="N19" t="b">
        <v>0</v>
      </c>
      <c r="O19" t="b">
        <v>0</v>
      </c>
      <c r="P19" t="s">
        <v>71</v>
      </c>
      <c r="Q19" s="5">
        <f t="shared" si="2"/>
        <v>159.39125295508273</v>
      </c>
      <c r="R19" s="6">
        <f t="shared" si="3"/>
        <v>107.96236989591674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9">
        <f t="shared" si="0"/>
        <v>43351.208333333328</v>
      </c>
      <c r="M20" s="10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2"/>
        <v>66.912087912087912</v>
      </c>
      <c r="R20" s="6">
        <f t="shared" si="3"/>
        <v>45.103703703703701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9">
        <f t="shared" si="0"/>
        <v>43528.25</v>
      </c>
      <c r="M21" s="10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2"/>
        <v>48.529600000000002</v>
      </c>
      <c r="R21" s="6">
        <f t="shared" si="3"/>
        <v>45.001483679525222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9">
        <f t="shared" si="0"/>
        <v>41848.208333333336</v>
      </c>
      <c r="M22" s="10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2"/>
        <v>112.24279210925646</v>
      </c>
      <c r="R22" s="6">
        <f>IFERROR(E22/G22,0)</f>
        <v>105.97134670487107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9">
        <f t="shared" si="0"/>
        <v>40770.208333333336</v>
      </c>
      <c r="M23" s="10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2"/>
        <v>40.992553191489364</v>
      </c>
      <c r="R23" s="6">
        <f t="shared" si="3"/>
        <v>69.055555555555557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9">
        <f t="shared" si="0"/>
        <v>43193.208333333328</v>
      </c>
      <c r="M24" s="10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2"/>
        <v>128.07106598984771</v>
      </c>
      <c r="R24" s="6">
        <f t="shared" si="3"/>
        <v>85.044943820224717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9">
        <f t="shared" si="0"/>
        <v>43510.25</v>
      </c>
      <c r="M25" s="10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2"/>
        <v>332.04444444444448</v>
      </c>
      <c r="R25" s="6">
        <f t="shared" si="3"/>
        <v>105.22535211267606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9">
        <f t="shared" si="0"/>
        <v>41811.208333333336</v>
      </c>
      <c r="M26" s="10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2"/>
        <v>112.83225108225108</v>
      </c>
      <c r="R26" s="6">
        <f t="shared" si="3"/>
        <v>39.003741114852225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9">
        <f t="shared" si="0"/>
        <v>40681.208333333336</v>
      </c>
      <c r="M27" s="10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2"/>
        <v>216.43636363636364</v>
      </c>
      <c r="R27" s="6">
        <f t="shared" si="3"/>
        <v>73.030674846625772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9">
        <f t="shared" si="0"/>
        <v>43312.208333333328</v>
      </c>
      <c r="M28" s="10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2"/>
        <v>48.199069767441863</v>
      </c>
      <c r="R28" s="6">
        <f t="shared" si="3"/>
        <v>35.009459459459457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9">
        <f t="shared" si="0"/>
        <v>42280.208333333328</v>
      </c>
      <c r="M29" s="10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2"/>
        <v>79.95</v>
      </c>
      <c r="R29" s="6">
        <f t="shared" si="3"/>
        <v>106.6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9">
        <f t="shared" si="0"/>
        <v>40218.25</v>
      </c>
      <c r="M30" s="10">
        <f t="shared" si="1"/>
        <v>40241.25</v>
      </c>
      <c r="N30" t="b">
        <v>0</v>
      </c>
      <c r="O30" t="b">
        <v>1</v>
      </c>
      <c r="P30" t="s">
        <v>33</v>
      </c>
      <c r="Q30" s="5">
        <f t="shared" si="2"/>
        <v>105.22553516819573</v>
      </c>
      <c r="R30" s="6">
        <f t="shared" si="3"/>
        <v>61.997747747747745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9">
        <f t="shared" si="0"/>
        <v>43301.208333333328</v>
      </c>
      <c r="M31" s="10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2"/>
        <v>328.89978213507629</v>
      </c>
      <c r="R31" s="6">
        <f t="shared" si="3"/>
        <v>94.000622665006233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9">
        <f t="shared" si="0"/>
        <v>43609.208333333328</v>
      </c>
      <c r="M32" s="10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2"/>
        <v>160.61111111111111</v>
      </c>
      <c r="R32" s="6">
        <f t="shared" si="3"/>
        <v>112.05426356589147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9">
        <f t="shared" si="0"/>
        <v>42374.25</v>
      </c>
      <c r="M33" s="10">
        <f t="shared" si="1"/>
        <v>42402.25</v>
      </c>
      <c r="N33" t="b">
        <v>0</v>
      </c>
      <c r="O33" t="b">
        <v>0</v>
      </c>
      <c r="P33" t="s">
        <v>89</v>
      </c>
      <c r="Q33" s="5">
        <f t="shared" si="2"/>
        <v>310</v>
      </c>
      <c r="R33" s="6">
        <f t="shared" si="3"/>
        <v>48.008849557522126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9">
        <f t="shared" si="0"/>
        <v>43110.25</v>
      </c>
      <c r="M34" s="10">
        <f t="shared" si="1"/>
        <v>43137.25</v>
      </c>
      <c r="N34" t="b">
        <v>0</v>
      </c>
      <c r="O34" t="b">
        <v>0</v>
      </c>
      <c r="P34" t="s">
        <v>42</v>
      </c>
      <c r="Q34" s="5">
        <f t="shared" si="2"/>
        <v>86.807920792079202</v>
      </c>
      <c r="R34" s="6">
        <f t="shared" si="3"/>
        <v>38.004334633723452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9">
        <f t="shared" si="0"/>
        <v>41917.208333333336</v>
      </c>
      <c r="M35" s="10">
        <f t="shared" si="1"/>
        <v>41954.25</v>
      </c>
      <c r="N35" t="b">
        <v>0</v>
      </c>
      <c r="O35" t="b">
        <v>0</v>
      </c>
      <c r="P35" t="s">
        <v>33</v>
      </c>
      <c r="Q35" s="5">
        <f t="shared" si="2"/>
        <v>377.82071713147411</v>
      </c>
      <c r="R35" s="6">
        <f t="shared" si="3"/>
        <v>35.000184535892231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9">
        <f t="shared" si="0"/>
        <v>42817.208333333328</v>
      </c>
      <c r="M36" s="10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2"/>
        <v>150.80645161290323</v>
      </c>
      <c r="R36" s="6">
        <f t="shared" si="3"/>
        <v>85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9">
        <f t="shared" si="0"/>
        <v>43484.25</v>
      </c>
      <c r="M37" s="10">
        <f t="shared" si="1"/>
        <v>43526.25</v>
      </c>
      <c r="N37" t="b">
        <v>0</v>
      </c>
      <c r="O37" t="b">
        <v>1</v>
      </c>
      <c r="P37" t="s">
        <v>53</v>
      </c>
      <c r="Q37" s="5">
        <f t="shared" si="2"/>
        <v>150.30119521912351</v>
      </c>
      <c r="R37" s="6">
        <f t="shared" si="3"/>
        <v>95.993893129770996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9">
        <f t="shared" si="0"/>
        <v>40600.25</v>
      </c>
      <c r="M38" s="10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2"/>
        <v>157.28571428571431</v>
      </c>
      <c r="R38" s="6">
        <f t="shared" si="3"/>
        <v>68.8125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9">
        <f t="shared" si="0"/>
        <v>43744.208333333328</v>
      </c>
      <c r="M39" s="10">
        <f t="shared" si="1"/>
        <v>43777.25</v>
      </c>
      <c r="N39" t="b">
        <v>0</v>
      </c>
      <c r="O39" t="b">
        <v>1</v>
      </c>
      <c r="P39" t="s">
        <v>119</v>
      </c>
      <c r="Q39" s="5">
        <f t="shared" si="2"/>
        <v>139.98765432098764</v>
      </c>
      <c r="R39" s="6">
        <f t="shared" si="3"/>
        <v>105.97196261682242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9">
        <f t="shared" si="0"/>
        <v>40469.208333333336</v>
      </c>
      <c r="M40" s="10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2"/>
        <v>325.32258064516128</v>
      </c>
      <c r="R40" s="6">
        <f t="shared" si="3"/>
        <v>75.261194029850742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9">
        <f t="shared" si="0"/>
        <v>41330.25</v>
      </c>
      <c r="M41" s="10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2"/>
        <v>50.777777777777779</v>
      </c>
      <c r="R41" s="6">
        <f t="shared" si="3"/>
        <v>57.125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9">
        <f t="shared" si="0"/>
        <v>40334.208333333336</v>
      </c>
      <c r="M42" s="10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2"/>
        <v>169.06818181818181</v>
      </c>
      <c r="R42" s="6">
        <f t="shared" si="3"/>
        <v>75.141414141414145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9">
        <f t="shared" si="0"/>
        <v>41156.208333333336</v>
      </c>
      <c r="M43" s="10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2"/>
        <v>212.92857142857144</v>
      </c>
      <c r="R43" s="6">
        <f t="shared" si="3"/>
        <v>107.42342342342343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9">
        <f t="shared" si="0"/>
        <v>40728.208333333336</v>
      </c>
      <c r="M44" s="10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2"/>
        <v>443.94444444444446</v>
      </c>
      <c r="R44" s="6">
        <f t="shared" si="3"/>
        <v>35.995495495495497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9">
        <f t="shared" si="0"/>
        <v>41844.208333333336</v>
      </c>
      <c r="M45" s="10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2"/>
        <v>185.9390243902439</v>
      </c>
      <c r="R45" s="6">
        <f t="shared" si="3"/>
        <v>26.998873148744366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9">
        <f t="shared" si="0"/>
        <v>43541.208333333328</v>
      </c>
      <c r="M46" s="10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2"/>
        <v>658.8125</v>
      </c>
      <c r="R46" s="6">
        <f t="shared" si="3"/>
        <v>107.56122448979592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9">
        <f t="shared" si="0"/>
        <v>42676.208333333328</v>
      </c>
      <c r="M47" s="10">
        <f t="shared" si="1"/>
        <v>42691.25</v>
      </c>
      <c r="N47" t="b">
        <v>0</v>
      </c>
      <c r="O47" t="b">
        <v>1</v>
      </c>
      <c r="P47" t="s">
        <v>33</v>
      </c>
      <c r="Q47" s="5">
        <f t="shared" si="2"/>
        <v>47.684210526315788</v>
      </c>
      <c r="R47" s="6">
        <f t="shared" si="3"/>
        <v>94.375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9">
        <f t="shared" si="0"/>
        <v>40367.208333333336</v>
      </c>
      <c r="M48" s="10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2"/>
        <v>114.78378378378378</v>
      </c>
      <c r="R48" s="6">
        <f t="shared" si="3"/>
        <v>46.163043478260867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9">
        <f t="shared" si="0"/>
        <v>41727.208333333336</v>
      </c>
      <c r="M49" s="10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2"/>
        <v>475.26666666666665</v>
      </c>
      <c r="R49" s="6">
        <f t="shared" si="3"/>
        <v>47.845637583892618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9">
        <f t="shared" si="0"/>
        <v>42180.208333333328</v>
      </c>
      <c r="M50" s="10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2"/>
        <v>386.97297297297297</v>
      </c>
      <c r="R50" s="6">
        <f t="shared" si="3"/>
        <v>53.007815713698065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9">
        <f t="shared" si="0"/>
        <v>43758.208333333328</v>
      </c>
      <c r="M51" s="10">
        <f t="shared" si="1"/>
        <v>43803.25</v>
      </c>
      <c r="N51" t="b">
        <v>0</v>
      </c>
      <c r="O51" t="b">
        <v>0</v>
      </c>
      <c r="P51" t="s">
        <v>23</v>
      </c>
      <c r="Q51" s="5">
        <f t="shared" si="2"/>
        <v>189.625</v>
      </c>
      <c r="R51" s="6">
        <f t="shared" si="3"/>
        <v>45.059405940594061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9">
        <f t="shared" si="0"/>
        <v>41487.208333333336</v>
      </c>
      <c r="M52" s="10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2"/>
        <v>2</v>
      </c>
      <c r="R52" s="6">
        <f t="shared" si="3"/>
        <v>2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9">
        <f t="shared" si="0"/>
        <v>40995.208333333336</v>
      </c>
      <c r="M53" s="10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2"/>
        <v>91.867805186590772</v>
      </c>
      <c r="R53" s="6">
        <f t="shared" si="3"/>
        <v>99.006816632583508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9">
        <f t="shared" si="0"/>
        <v>40436.208333333336</v>
      </c>
      <c r="M54" s="10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2"/>
        <v>34.152777777777779</v>
      </c>
      <c r="R54" s="6">
        <f t="shared" si="3"/>
        <v>32.786666666666669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9">
        <f t="shared" si="0"/>
        <v>41779.208333333336</v>
      </c>
      <c r="M55" s="10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2"/>
        <v>140.40909090909091</v>
      </c>
      <c r="R55" s="6">
        <f t="shared" si="3"/>
        <v>59.119617224880386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9">
        <f t="shared" si="0"/>
        <v>43170.25</v>
      </c>
      <c r="M56" s="10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2"/>
        <v>89.86666666666666</v>
      </c>
      <c r="R56" s="6">
        <f t="shared" si="3"/>
        <v>44.93333333333333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9">
        <f t="shared" si="0"/>
        <v>43311.208333333328</v>
      </c>
      <c r="M57" s="10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2"/>
        <v>177.96969696969697</v>
      </c>
      <c r="R57" s="6">
        <f t="shared" si="3"/>
        <v>89.664122137404576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9">
        <f t="shared" si="0"/>
        <v>42014.25</v>
      </c>
      <c r="M58" s="10">
        <f t="shared" si="1"/>
        <v>42021.25</v>
      </c>
      <c r="N58" t="b">
        <v>0</v>
      </c>
      <c r="O58" t="b">
        <v>0</v>
      </c>
      <c r="P58" t="s">
        <v>65</v>
      </c>
      <c r="Q58" s="5">
        <f t="shared" si="2"/>
        <v>143.66249999999999</v>
      </c>
      <c r="R58" s="6">
        <f t="shared" si="3"/>
        <v>70.079268292682926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9">
        <f t="shared" si="0"/>
        <v>42979.208333333328</v>
      </c>
      <c r="M59" s="10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2"/>
        <v>215.27586206896552</v>
      </c>
      <c r="R59" s="6">
        <f t="shared" si="3"/>
        <v>31.059701492537314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9">
        <f t="shared" si="0"/>
        <v>42268.208333333328</v>
      </c>
      <c r="M60" s="10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2"/>
        <v>227.11111111111114</v>
      </c>
      <c r="R60" s="6">
        <f t="shared" si="3"/>
        <v>29.061611374407583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9">
        <f t="shared" si="0"/>
        <v>42898.208333333328</v>
      </c>
      <c r="M61" s="10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2"/>
        <v>275.07142857142861</v>
      </c>
      <c r="R61" s="6">
        <f t="shared" si="3"/>
        <v>30.0859375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9">
        <f t="shared" si="0"/>
        <v>41107.208333333336</v>
      </c>
      <c r="M62" s="10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2"/>
        <v>144.37048832271762</v>
      </c>
      <c r="R62" s="6">
        <f t="shared" si="3"/>
        <v>84.998125000000002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9">
        <f t="shared" si="0"/>
        <v>40595.25</v>
      </c>
      <c r="M63" s="10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2"/>
        <v>92.74598393574297</v>
      </c>
      <c r="R63" s="6">
        <f t="shared" si="3"/>
        <v>82.001775410563695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9">
        <f t="shared" si="0"/>
        <v>42160.208333333328</v>
      </c>
      <c r="M64" s="10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2"/>
        <v>722.6</v>
      </c>
      <c r="R64" s="6">
        <f t="shared" si="3"/>
        <v>58.040160642570278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9">
        <f t="shared" si="0"/>
        <v>42853.208333333328</v>
      </c>
      <c r="M65" s="10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2"/>
        <v>11.851063829787234</v>
      </c>
      <c r="R65" s="6">
        <f t="shared" si="3"/>
        <v>111.4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9">
        <f t="shared" si="0"/>
        <v>43283.208333333328</v>
      </c>
      <c r="M66" s="10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2"/>
        <v>97.642857142857139</v>
      </c>
      <c r="R66" s="6">
        <f t="shared" si="3"/>
        <v>71.94736842105263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9">
        <f t="shared" ref="L67:L130" si="4">(((J67/60)/60)/24+DATE(1970,1,1))</f>
        <v>40570.25</v>
      </c>
      <c r="M67" s="10">
        <f t="shared" ref="M67:M130" si="5">(((K67/60)/60)/24)+DATE(1970,1,1)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6">((E67/D67)*100)</f>
        <v>236.14754098360655</v>
      </c>
      <c r="R67" s="6">
        <f t="shared" ref="R67:R130" si="7">IFERROR(E67/G67,0)</f>
        <v>61.038135593220339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9">
        <f t="shared" si="4"/>
        <v>42102.208333333328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s="5">
        <f t="shared" si="6"/>
        <v>45.068965517241381</v>
      </c>
      <c r="R68" s="6">
        <f t="shared" si="7"/>
        <v>108.91666666666667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9">
        <f t="shared" si="4"/>
        <v>40203.25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s="5">
        <f t="shared" si="6"/>
        <v>162.38567493112947</v>
      </c>
      <c r="R69" s="6">
        <f t="shared" si="7"/>
        <v>29.001722017220171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9">
        <f t="shared" si="4"/>
        <v>42943.208333333328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s="5">
        <f t="shared" si="6"/>
        <v>254.52631578947367</v>
      </c>
      <c r="R70" s="6">
        <f t="shared" si="7"/>
        <v>58.975609756097562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9">
        <f t="shared" si="4"/>
        <v>40531.25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s="5">
        <f t="shared" si="6"/>
        <v>24.063291139240505</v>
      </c>
      <c r="R71" s="6">
        <f t="shared" si="7"/>
        <v>111.82352941176471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9">
        <f t="shared" si="4"/>
        <v>40484.208333333336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s="5">
        <f t="shared" si="6"/>
        <v>123.74140625000001</v>
      </c>
      <c r="R72" s="6">
        <f t="shared" si="7"/>
        <v>63.995555555555555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9">
        <f t="shared" si="4"/>
        <v>43799.25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s="5">
        <f t="shared" si="6"/>
        <v>108.06666666666666</v>
      </c>
      <c r="R73" s="6">
        <f t="shared" si="7"/>
        <v>85.315789473684205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9">
        <f t="shared" si="4"/>
        <v>42186.208333333328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s="5">
        <f t="shared" si="6"/>
        <v>670.33333333333326</v>
      </c>
      <c r="R74" s="6">
        <f t="shared" si="7"/>
        <v>74.481481481481481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9">
        <f t="shared" si="4"/>
        <v>42701.25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s="5">
        <f t="shared" si="6"/>
        <v>660.92857142857144</v>
      </c>
      <c r="R75" s="6">
        <f t="shared" si="7"/>
        <v>105.14772727272727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9">
        <f t="shared" si="4"/>
        <v>42456.208333333328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s="5">
        <f t="shared" si="6"/>
        <v>122.46153846153847</v>
      </c>
      <c r="R76" s="6">
        <f t="shared" si="7"/>
        <v>56.188235294117646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9">
        <f t="shared" si="4"/>
        <v>43296.208333333328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s="5">
        <f t="shared" si="6"/>
        <v>150.57731958762886</v>
      </c>
      <c r="R77" s="6">
        <f t="shared" si="7"/>
        <v>85.917647058823533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9">
        <f t="shared" si="4"/>
        <v>42027.25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s="5">
        <f t="shared" si="6"/>
        <v>78.106590724165997</v>
      </c>
      <c r="R78" s="6">
        <f t="shared" si="7"/>
        <v>57.00296912114014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9">
        <f t="shared" si="4"/>
        <v>40448.208333333336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s="5">
        <f t="shared" si="6"/>
        <v>46.94736842105263</v>
      </c>
      <c r="R79" s="6">
        <f t="shared" si="7"/>
        <v>79.642857142857139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9">
        <f t="shared" si="4"/>
        <v>43206.208333333328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s="5">
        <f t="shared" si="6"/>
        <v>300.8</v>
      </c>
      <c r="R80" s="6">
        <f t="shared" si="7"/>
        <v>41.018181818181816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9">
        <f t="shared" si="4"/>
        <v>43267.208333333328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s="5">
        <f t="shared" si="6"/>
        <v>69.598615916955026</v>
      </c>
      <c r="R81" s="6">
        <f t="shared" si="7"/>
        <v>48.004773269689736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9">
        <f t="shared" si="4"/>
        <v>42976.208333333328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s="5">
        <f t="shared" si="6"/>
        <v>637.4545454545455</v>
      </c>
      <c r="R82" s="6">
        <f t="shared" si="7"/>
        <v>55.212598425196852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9">
        <f t="shared" si="4"/>
        <v>43062.25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s="5">
        <f t="shared" si="6"/>
        <v>225.33928571428569</v>
      </c>
      <c r="R83" s="6">
        <f t="shared" si="7"/>
        <v>92.109489051094897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9">
        <f t="shared" si="4"/>
        <v>43482.25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s="5">
        <f t="shared" si="6"/>
        <v>1497.3000000000002</v>
      </c>
      <c r="R84" s="6">
        <f t="shared" si="7"/>
        <v>83.183333333333337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9">
        <f t="shared" si="4"/>
        <v>42579.208333333328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s="5">
        <f t="shared" si="6"/>
        <v>37.590225563909776</v>
      </c>
      <c r="R85" s="6">
        <f t="shared" si="7"/>
        <v>39.996000000000002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9">
        <f t="shared" si="4"/>
        <v>41118.208333333336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s="5">
        <f t="shared" si="6"/>
        <v>132.36942675159236</v>
      </c>
      <c r="R86" s="6">
        <f t="shared" si="7"/>
        <v>111.1336898395722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9">
        <f t="shared" si="4"/>
        <v>40797.208333333336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s="5">
        <f t="shared" si="6"/>
        <v>131.22448979591837</v>
      </c>
      <c r="R87" s="6">
        <f t="shared" si="7"/>
        <v>90.563380281690144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9">
        <f t="shared" si="4"/>
        <v>42128.208333333328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s="5">
        <f t="shared" si="6"/>
        <v>167.63513513513513</v>
      </c>
      <c r="R88" s="6">
        <f t="shared" si="7"/>
        <v>61.108374384236456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9">
        <f t="shared" si="4"/>
        <v>40610.25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s="5">
        <f t="shared" si="6"/>
        <v>61.984886649874063</v>
      </c>
      <c r="R89" s="6">
        <f t="shared" si="7"/>
        <v>83.022941970310384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9">
        <f t="shared" si="4"/>
        <v>42110.208333333328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s="5">
        <f t="shared" si="6"/>
        <v>260.75</v>
      </c>
      <c r="R90" s="6">
        <f t="shared" si="7"/>
        <v>110.76106194690266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9">
        <f t="shared" si="4"/>
        <v>40283.208333333336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s="5">
        <f t="shared" si="6"/>
        <v>252.58823529411765</v>
      </c>
      <c r="R91" s="6">
        <f t="shared" si="7"/>
        <v>89.458333333333329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9">
        <f t="shared" si="4"/>
        <v>42425.25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s="5">
        <f t="shared" si="6"/>
        <v>78.615384615384613</v>
      </c>
      <c r="R92" s="6">
        <f t="shared" si="7"/>
        <v>57.849056603773583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9">
        <f t="shared" si="4"/>
        <v>42588.208333333328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s="5">
        <f t="shared" si="6"/>
        <v>48.404406999351913</v>
      </c>
      <c r="R93" s="6">
        <f t="shared" si="7"/>
        <v>109.99705449189985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9">
        <f t="shared" si="4"/>
        <v>40352.208333333336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s="5">
        <f t="shared" si="6"/>
        <v>258.875</v>
      </c>
      <c r="R94" s="6">
        <f t="shared" si="7"/>
        <v>103.96586345381526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9">
        <f t="shared" si="4"/>
        <v>41202.208333333336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s="5">
        <f t="shared" si="6"/>
        <v>60.548713235294116</v>
      </c>
      <c r="R95" s="6">
        <f t="shared" si="7"/>
        <v>107.99508196721311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9">
        <f t="shared" si="4"/>
        <v>43562.208333333328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s="5">
        <f t="shared" si="6"/>
        <v>303.68965517241378</v>
      </c>
      <c r="R96" s="6">
        <f t="shared" si="7"/>
        <v>48.927777777777777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9">
        <f t="shared" si="4"/>
        <v>43752.208333333328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s="5">
        <f t="shared" si="6"/>
        <v>112.99999999999999</v>
      </c>
      <c r="R97" s="6">
        <f t="shared" si="7"/>
        <v>37.666666666666664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9">
        <f t="shared" si="4"/>
        <v>40612.25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s="5">
        <f t="shared" si="6"/>
        <v>217.37876614060258</v>
      </c>
      <c r="R98" s="6">
        <f t="shared" si="7"/>
        <v>64.999141999141997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9">
        <f t="shared" si="4"/>
        <v>42180.208333333328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s="5">
        <f t="shared" si="6"/>
        <v>926.69230769230762</v>
      </c>
      <c r="R99" s="6">
        <f t="shared" si="7"/>
        <v>106.61061946902655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9">
        <f t="shared" si="4"/>
        <v>42212.208333333328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s="5">
        <f t="shared" si="6"/>
        <v>33.692229038854805</v>
      </c>
      <c r="R100" s="6">
        <f t="shared" si="7"/>
        <v>27.009016393442622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9">
        <f t="shared" si="4"/>
        <v>41968.25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s="5">
        <f t="shared" si="6"/>
        <v>196.7236842105263</v>
      </c>
      <c r="R101" s="6">
        <f t="shared" si="7"/>
        <v>91.16463414634147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9">
        <f t="shared" si="4"/>
        <v>40835.208333333336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s="5">
        <f t="shared" si="6"/>
        <v>1</v>
      </c>
      <c r="R102" s="6">
        <f t="shared" si="7"/>
        <v>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9">
        <f t="shared" si="4"/>
        <v>42056.25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s="5">
        <f t="shared" si="6"/>
        <v>1021.4444444444445</v>
      </c>
      <c r="R103" s="6">
        <f t="shared" si="7"/>
        <v>56.054878048780488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9">
        <f t="shared" si="4"/>
        <v>43234.208333333328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s="5">
        <f t="shared" si="6"/>
        <v>281.67567567567568</v>
      </c>
      <c r="R104" s="6">
        <f t="shared" si="7"/>
        <v>31.017857142857142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9">
        <f t="shared" si="4"/>
        <v>40475.208333333336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s="5">
        <f t="shared" si="6"/>
        <v>24.610000000000003</v>
      </c>
      <c r="R105" s="6">
        <f t="shared" si="7"/>
        <v>66.513513513513516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9">
        <f t="shared" si="4"/>
        <v>42878.208333333328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s="5">
        <f t="shared" si="6"/>
        <v>143.14010067114094</v>
      </c>
      <c r="R106" s="6">
        <f t="shared" si="7"/>
        <v>89.005216484089729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9">
        <f t="shared" si="4"/>
        <v>41366.208333333336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s="5">
        <f t="shared" si="6"/>
        <v>144.54411764705884</v>
      </c>
      <c r="R107" s="6">
        <f t="shared" si="7"/>
        <v>103.46315789473684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9">
        <f t="shared" si="4"/>
        <v>43716.208333333328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s="5">
        <f t="shared" si="6"/>
        <v>359.12820512820514</v>
      </c>
      <c r="R108" s="6">
        <f t="shared" si="7"/>
        <v>95.278911564625844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9">
        <f t="shared" si="4"/>
        <v>43213.208333333328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s="5">
        <f t="shared" si="6"/>
        <v>186.48571428571427</v>
      </c>
      <c r="R109" s="6">
        <f t="shared" si="7"/>
        <v>75.895348837209298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9">
        <f t="shared" si="4"/>
        <v>41005.208333333336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s="5">
        <f t="shared" si="6"/>
        <v>595.26666666666665</v>
      </c>
      <c r="R110" s="6">
        <f t="shared" si="7"/>
        <v>107.57831325301204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9">
        <f t="shared" si="4"/>
        <v>41651.25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s="5">
        <f t="shared" si="6"/>
        <v>59.21153846153846</v>
      </c>
      <c r="R111" s="6">
        <f t="shared" si="7"/>
        <v>51.31666666666667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9">
        <f t="shared" si="4"/>
        <v>43354.208333333328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s="5">
        <f t="shared" si="6"/>
        <v>14.962780898876405</v>
      </c>
      <c r="R112" s="6">
        <f t="shared" si="7"/>
        <v>71.983108108108112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9">
        <f t="shared" si="4"/>
        <v>41174.208333333336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s="5">
        <f t="shared" si="6"/>
        <v>119.95602605863192</v>
      </c>
      <c r="R113" s="6">
        <f t="shared" si="7"/>
        <v>108.95414201183432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9">
        <f t="shared" si="4"/>
        <v>41875.208333333336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s="5">
        <f t="shared" si="6"/>
        <v>268.82978723404256</v>
      </c>
      <c r="R114" s="6">
        <f t="shared" si="7"/>
        <v>35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9">
        <f t="shared" si="4"/>
        <v>42990.208333333328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s="5">
        <f t="shared" si="6"/>
        <v>376.87878787878788</v>
      </c>
      <c r="R115" s="6">
        <f t="shared" si="7"/>
        <v>94.938931297709928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9">
        <f t="shared" si="4"/>
        <v>43564.208333333328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s="5">
        <f t="shared" si="6"/>
        <v>727.15789473684208</v>
      </c>
      <c r="R116" s="6">
        <f t="shared" si="7"/>
        <v>109.65079365079364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9">
        <f t="shared" si="4"/>
        <v>43056.25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s="5">
        <f t="shared" si="6"/>
        <v>87.211757648470297</v>
      </c>
      <c r="R117" s="6">
        <f t="shared" si="7"/>
        <v>44.001815980629537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9">
        <f t="shared" si="4"/>
        <v>42265.208333333328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s="5">
        <f t="shared" si="6"/>
        <v>88</v>
      </c>
      <c r="R118" s="6">
        <f t="shared" si="7"/>
        <v>86.794520547945211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9">
        <f t="shared" si="4"/>
        <v>40808.208333333336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s="5">
        <f t="shared" si="6"/>
        <v>173.9387755102041</v>
      </c>
      <c r="R119" s="6">
        <f t="shared" si="7"/>
        <v>30.992727272727272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9">
        <f t="shared" si="4"/>
        <v>41665.25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s="5">
        <f t="shared" si="6"/>
        <v>117.61111111111111</v>
      </c>
      <c r="R120" s="6">
        <f t="shared" si="7"/>
        <v>94.791044776119406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9">
        <f t="shared" si="4"/>
        <v>41806.208333333336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s="5">
        <f t="shared" si="6"/>
        <v>214.96</v>
      </c>
      <c r="R121" s="6">
        <f t="shared" si="7"/>
        <v>69.79220779220779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9">
        <f t="shared" si="4"/>
        <v>42111.208333333328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s="5">
        <f t="shared" si="6"/>
        <v>149.49667110519306</v>
      </c>
      <c r="R122" s="6">
        <f t="shared" si="7"/>
        <v>63.003367003367003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9">
        <f t="shared" si="4"/>
        <v>41917.208333333336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s="5">
        <f t="shared" si="6"/>
        <v>219.33995584988963</v>
      </c>
      <c r="R123" s="6">
        <f t="shared" si="7"/>
        <v>110.0343300110742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9">
        <f t="shared" si="4"/>
        <v>41970.25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s="5">
        <f t="shared" si="6"/>
        <v>64.367690058479525</v>
      </c>
      <c r="R124" s="6">
        <f t="shared" si="7"/>
        <v>25.997933274284026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9">
        <f t="shared" si="4"/>
        <v>42332.25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s="5">
        <f t="shared" si="6"/>
        <v>18.622397298818232</v>
      </c>
      <c r="R125" s="6">
        <f t="shared" si="7"/>
        <v>49.987915407854985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9">
        <f t="shared" si="4"/>
        <v>43598.208333333328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s="5">
        <f t="shared" si="6"/>
        <v>367.76923076923077</v>
      </c>
      <c r="R126" s="6">
        <f t="shared" si="7"/>
        <v>101.72340425531915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9">
        <f t="shared" si="4"/>
        <v>43362.208333333328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s="5">
        <f t="shared" si="6"/>
        <v>159.90566037735849</v>
      </c>
      <c r="R127" s="6">
        <f t="shared" si="7"/>
        <v>47.083333333333336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9">
        <f t="shared" si="4"/>
        <v>42596.208333333328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s="5">
        <f t="shared" si="6"/>
        <v>38.633185349611544</v>
      </c>
      <c r="R128" s="6">
        <f t="shared" si="7"/>
        <v>89.944444444444443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9">
        <f t="shared" si="4"/>
        <v>40310.208333333336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s="5">
        <f t="shared" si="6"/>
        <v>51.42151162790698</v>
      </c>
      <c r="R129" s="6">
        <f t="shared" si="7"/>
        <v>78.96875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9">
        <f t="shared" si="4"/>
        <v>40417.208333333336</v>
      </c>
      <c r="M130" s="10">
        <f t="shared" si="5"/>
        <v>40430.208333333336</v>
      </c>
      <c r="N130" t="b">
        <v>0</v>
      </c>
      <c r="O130" t="b">
        <v>0</v>
      </c>
      <c r="P130" t="s">
        <v>23</v>
      </c>
      <c r="Q130" s="5">
        <f t="shared" si="6"/>
        <v>60.334277620396605</v>
      </c>
      <c r="R130" s="6">
        <f t="shared" si="7"/>
        <v>80.067669172932327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9">
        <f t="shared" ref="L131:L194" si="8">(((J131/60)/60)/24+DATE(1970,1,1))</f>
        <v>42038.25</v>
      </c>
      <c r="M131" s="10">
        <f t="shared" ref="M131:M194" si="9">(((K131/60)/60)/24)+DATE(1970,1,1)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0">((E131/D131)*100)</f>
        <v>3.202693602693603</v>
      </c>
      <c r="R131" s="6">
        <f t="shared" ref="R131:R194" si="11">IFERROR(E131/G131,0)</f>
        <v>86.472727272727269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9">
        <f t="shared" si="8"/>
        <v>40842.208333333336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s="5">
        <f t="shared" si="10"/>
        <v>155.46875</v>
      </c>
      <c r="R132" s="6">
        <f t="shared" si="11"/>
        <v>28.001876172607879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9">
        <f t="shared" si="8"/>
        <v>41607.25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s="5">
        <f t="shared" si="10"/>
        <v>100.85974499089254</v>
      </c>
      <c r="R133" s="6">
        <f t="shared" si="11"/>
        <v>67.996725337699544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9">
        <f t="shared" si="8"/>
        <v>43112.25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s="5">
        <f t="shared" si="10"/>
        <v>116.18181818181819</v>
      </c>
      <c r="R134" s="6">
        <f t="shared" si="11"/>
        <v>43.078651685393261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9">
        <f t="shared" si="8"/>
        <v>40767.208333333336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s="5">
        <f t="shared" si="10"/>
        <v>310.77777777777777</v>
      </c>
      <c r="R135" s="6">
        <f t="shared" si="11"/>
        <v>87.95597484276729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9">
        <f t="shared" si="8"/>
        <v>40713.208333333336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s="5">
        <f t="shared" si="10"/>
        <v>89.73668341708543</v>
      </c>
      <c r="R136" s="6">
        <f t="shared" si="11"/>
        <v>94.987234042553197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9">
        <f t="shared" si="8"/>
        <v>41340.25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s="5">
        <f t="shared" si="10"/>
        <v>71.27272727272728</v>
      </c>
      <c r="R137" s="6">
        <f t="shared" si="11"/>
        <v>46.905982905982903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9">
        <f t="shared" si="8"/>
        <v>41797.208333333336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s="5">
        <f t="shared" si="10"/>
        <v>3.2862318840579712</v>
      </c>
      <c r="R138" s="6">
        <f t="shared" si="11"/>
        <v>46.913793103448278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9">
        <f t="shared" si="8"/>
        <v>40457.208333333336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s="5">
        <f t="shared" si="10"/>
        <v>261.77777777777777</v>
      </c>
      <c r="R139" s="6">
        <f t="shared" si="11"/>
        <v>94.24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9">
        <f t="shared" si="8"/>
        <v>41180.208333333336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s="5">
        <f t="shared" si="10"/>
        <v>96</v>
      </c>
      <c r="R140" s="6">
        <f t="shared" si="11"/>
        <v>80.139130434782615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9">
        <f t="shared" si="8"/>
        <v>42115.208333333328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s="5">
        <f t="shared" si="10"/>
        <v>20.896851248642779</v>
      </c>
      <c r="R141" s="6">
        <f t="shared" si="11"/>
        <v>59.036809815950917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9">
        <f t="shared" si="8"/>
        <v>43156.25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s="5">
        <f t="shared" si="10"/>
        <v>223.16363636363636</v>
      </c>
      <c r="R142" s="6">
        <f t="shared" si="11"/>
        <v>65.989247311827953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9">
        <f t="shared" si="8"/>
        <v>42167.208333333328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s="5">
        <f t="shared" si="10"/>
        <v>101.59097978227061</v>
      </c>
      <c r="R143" s="6">
        <f t="shared" si="11"/>
        <v>60.992530345471522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9">
        <f t="shared" si="8"/>
        <v>41005.208333333336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s="5">
        <f t="shared" si="10"/>
        <v>230.03999999999996</v>
      </c>
      <c r="R144" s="6">
        <f t="shared" si="11"/>
        <v>98.307692307692307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9">
        <f t="shared" si="8"/>
        <v>40357.208333333336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s="5">
        <f t="shared" si="10"/>
        <v>135.59259259259261</v>
      </c>
      <c r="R145" s="6">
        <f t="shared" si="11"/>
        <v>104.6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9">
        <f t="shared" si="8"/>
        <v>43633.208333333328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s="5">
        <f t="shared" si="10"/>
        <v>129.1</v>
      </c>
      <c r="R146" s="6">
        <f t="shared" si="11"/>
        <v>86.066666666666663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9">
        <f t="shared" si="8"/>
        <v>41889.208333333336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s="5">
        <f t="shared" si="10"/>
        <v>236.512</v>
      </c>
      <c r="R147" s="6">
        <f t="shared" si="11"/>
        <v>76.989583333333329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9">
        <f t="shared" si="8"/>
        <v>40855.25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s="5">
        <f t="shared" si="10"/>
        <v>17.25</v>
      </c>
      <c r="R148" s="6">
        <f t="shared" si="11"/>
        <v>29.764705882352942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9">
        <f t="shared" si="8"/>
        <v>42534.208333333328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s="5">
        <f t="shared" si="10"/>
        <v>112.49397590361446</v>
      </c>
      <c r="R149" s="6">
        <f t="shared" si="11"/>
        <v>46.91959798994975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9">
        <f t="shared" si="8"/>
        <v>42941.208333333328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s="5">
        <f t="shared" si="10"/>
        <v>121.02150537634408</v>
      </c>
      <c r="R150" s="6">
        <f t="shared" si="11"/>
        <v>105.18691588785046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9">
        <f t="shared" si="8"/>
        <v>41275.25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s="5">
        <f t="shared" si="10"/>
        <v>219.87096774193549</v>
      </c>
      <c r="R151" s="6">
        <f t="shared" si="11"/>
        <v>69.907692307692301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9">
        <f t="shared" si="8"/>
        <v>43450.25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s="5">
        <f t="shared" si="10"/>
        <v>1</v>
      </c>
      <c r="R152" s="6">
        <f t="shared" si="11"/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9">
        <f t="shared" si="8"/>
        <v>41799.208333333336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s="5">
        <f t="shared" si="10"/>
        <v>64.166909620991248</v>
      </c>
      <c r="R153" s="6">
        <f t="shared" si="11"/>
        <v>60.011588275391958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9">
        <f t="shared" si="8"/>
        <v>42783.25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s="5">
        <f t="shared" si="10"/>
        <v>423.06746987951806</v>
      </c>
      <c r="R154" s="6">
        <f t="shared" si="11"/>
        <v>52.006220379146917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9">
        <f t="shared" si="8"/>
        <v>41201.208333333336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s="5">
        <f t="shared" si="10"/>
        <v>92.984160506863773</v>
      </c>
      <c r="R155" s="6">
        <f t="shared" si="11"/>
        <v>31.000176025347649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9">
        <f t="shared" si="8"/>
        <v>42502.208333333328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s="5">
        <f t="shared" si="10"/>
        <v>58.756567425569173</v>
      </c>
      <c r="R156" s="6">
        <f t="shared" si="11"/>
        <v>95.042492917847028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9">
        <f t="shared" si="8"/>
        <v>40262.208333333336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s="5">
        <f t="shared" si="10"/>
        <v>65.022222222222226</v>
      </c>
      <c r="R157" s="6">
        <f t="shared" si="11"/>
        <v>75.968174204355108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9">
        <f t="shared" si="8"/>
        <v>43743.208333333328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s="5">
        <f t="shared" si="10"/>
        <v>73.939560439560438</v>
      </c>
      <c r="R158" s="6">
        <f t="shared" si="11"/>
        <v>71.013192612137203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9">
        <f t="shared" si="8"/>
        <v>41638.25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s="5">
        <f t="shared" si="10"/>
        <v>52.666666666666664</v>
      </c>
      <c r="R159" s="6">
        <f t="shared" si="11"/>
        <v>73.733333333333334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9">
        <f t="shared" si="8"/>
        <v>42346.25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s="5">
        <f t="shared" si="10"/>
        <v>220.95238095238096</v>
      </c>
      <c r="R160" s="6">
        <f t="shared" si="11"/>
        <v>113.17073170731707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9">
        <f t="shared" si="8"/>
        <v>43551.208333333328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s="5">
        <f t="shared" si="10"/>
        <v>100.01150627615063</v>
      </c>
      <c r="R161" s="6">
        <f t="shared" si="11"/>
        <v>105.00933552992861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9">
        <f t="shared" si="8"/>
        <v>43582.208333333328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s="5">
        <f t="shared" si="10"/>
        <v>162.3125</v>
      </c>
      <c r="R162" s="6">
        <f t="shared" si="11"/>
        <v>79.176829268292678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9">
        <f t="shared" si="8"/>
        <v>42270.208333333328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s="5">
        <f t="shared" si="10"/>
        <v>78.181818181818187</v>
      </c>
      <c r="R163" s="6">
        <f t="shared" si="11"/>
        <v>57.333333333333336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9">
        <f t="shared" si="8"/>
        <v>43442.25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s="5">
        <f t="shared" si="10"/>
        <v>149.73770491803279</v>
      </c>
      <c r="R164" s="6">
        <f t="shared" si="11"/>
        <v>58.178343949044589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9">
        <f t="shared" si="8"/>
        <v>43028.208333333328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s="5">
        <f t="shared" si="10"/>
        <v>253.25714285714284</v>
      </c>
      <c r="R165" s="6">
        <f t="shared" si="11"/>
        <v>36.032520325203251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9">
        <f t="shared" si="8"/>
        <v>43016.208333333328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s="5">
        <f t="shared" si="10"/>
        <v>100.16943521594683</v>
      </c>
      <c r="R166" s="6">
        <f t="shared" si="11"/>
        <v>107.99068767908309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9">
        <f t="shared" si="8"/>
        <v>42948.208333333328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s="5">
        <f t="shared" si="10"/>
        <v>121.99004424778761</v>
      </c>
      <c r="R167" s="6">
        <f t="shared" si="11"/>
        <v>44.005985634477256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9">
        <f t="shared" si="8"/>
        <v>40534.25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s="5">
        <f t="shared" si="10"/>
        <v>137.13265306122449</v>
      </c>
      <c r="R168" s="6">
        <f t="shared" si="11"/>
        <v>55.077868852459019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9">
        <f t="shared" si="8"/>
        <v>41435.208333333336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s="5">
        <f t="shared" si="10"/>
        <v>415.53846153846149</v>
      </c>
      <c r="R169" s="6">
        <f t="shared" si="11"/>
        <v>74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9">
        <f t="shared" si="8"/>
        <v>43518.25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s="5">
        <f t="shared" si="10"/>
        <v>31.30913348946136</v>
      </c>
      <c r="R170" s="6">
        <f t="shared" si="11"/>
        <v>41.996858638743454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9">
        <f t="shared" si="8"/>
        <v>41077.208333333336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s="5">
        <f t="shared" si="10"/>
        <v>424.08154506437768</v>
      </c>
      <c r="R171" s="6">
        <f t="shared" si="11"/>
        <v>77.988161010260455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9">
        <f t="shared" si="8"/>
        <v>42950.208333333328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s="5">
        <f t="shared" si="10"/>
        <v>2.93886230728336</v>
      </c>
      <c r="R172" s="6">
        <f t="shared" si="11"/>
        <v>82.507462686567166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9">
        <f t="shared" si="8"/>
        <v>41718.208333333336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s="5">
        <f t="shared" si="10"/>
        <v>10.63265306122449</v>
      </c>
      <c r="R173" s="6">
        <f t="shared" si="11"/>
        <v>104.2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9">
        <f t="shared" si="8"/>
        <v>41839.208333333336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s="5">
        <f t="shared" si="10"/>
        <v>82.875</v>
      </c>
      <c r="R174" s="6">
        <f t="shared" si="11"/>
        <v>25.5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9">
        <f t="shared" si="8"/>
        <v>41412.208333333336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s="5">
        <f t="shared" si="10"/>
        <v>163.01447776628748</v>
      </c>
      <c r="R175" s="6">
        <f t="shared" si="11"/>
        <v>100.98334401024984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9">
        <f t="shared" si="8"/>
        <v>42282.208333333328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s="5">
        <f t="shared" si="10"/>
        <v>894.66666666666674</v>
      </c>
      <c r="R176" s="6">
        <f t="shared" si="11"/>
        <v>111.83333333333333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9">
        <f t="shared" si="8"/>
        <v>42613.208333333328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s="5">
        <f t="shared" si="10"/>
        <v>26.191501103752756</v>
      </c>
      <c r="R177" s="6">
        <f t="shared" si="11"/>
        <v>41.999115044247787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9">
        <f t="shared" si="8"/>
        <v>42616.208333333328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s="5">
        <f t="shared" si="10"/>
        <v>74.834782608695647</v>
      </c>
      <c r="R178" s="6">
        <f t="shared" si="11"/>
        <v>110.05115089514067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9">
        <f t="shared" si="8"/>
        <v>40497.25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s="5">
        <f t="shared" si="10"/>
        <v>416.47680412371136</v>
      </c>
      <c r="R179" s="6">
        <f t="shared" si="11"/>
        <v>58.997079225994888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9">
        <f t="shared" si="8"/>
        <v>42999.208333333328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s="5">
        <f t="shared" si="10"/>
        <v>96.208333333333329</v>
      </c>
      <c r="R180" s="6">
        <f t="shared" si="11"/>
        <v>32.985714285714288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9">
        <f t="shared" si="8"/>
        <v>41350.208333333336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s="5">
        <f t="shared" si="10"/>
        <v>357.71910112359546</v>
      </c>
      <c r="R181" s="6">
        <f t="shared" si="11"/>
        <v>45.005654509471306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9">
        <f t="shared" si="8"/>
        <v>40259.208333333336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s="5">
        <f t="shared" si="10"/>
        <v>308.45714285714286</v>
      </c>
      <c r="R182" s="6">
        <f t="shared" si="11"/>
        <v>81.98196487897485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9">
        <f t="shared" si="8"/>
        <v>43012.208333333328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s="5">
        <f t="shared" si="10"/>
        <v>61.802325581395344</v>
      </c>
      <c r="R183" s="6">
        <f t="shared" si="11"/>
        <v>39.080882352941174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9">
        <f t="shared" si="8"/>
        <v>43631.208333333328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s="5">
        <f t="shared" si="10"/>
        <v>722.32472324723244</v>
      </c>
      <c r="R184" s="6">
        <f t="shared" si="11"/>
        <v>58.996383363471971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9">
        <f t="shared" si="8"/>
        <v>40430.208333333336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s="5">
        <f t="shared" si="10"/>
        <v>69.117647058823522</v>
      </c>
      <c r="R185" s="6">
        <f t="shared" si="11"/>
        <v>40.988372093023258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9">
        <f t="shared" si="8"/>
        <v>43588.208333333328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s="5">
        <f t="shared" si="10"/>
        <v>293.05555555555554</v>
      </c>
      <c r="R186" s="6">
        <f t="shared" si="11"/>
        <v>31.029411764705884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9">
        <f t="shared" si="8"/>
        <v>43233.208333333328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s="5">
        <f t="shared" si="10"/>
        <v>71.8</v>
      </c>
      <c r="R187" s="6">
        <f t="shared" si="11"/>
        <v>37.789473684210527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9">
        <f t="shared" si="8"/>
        <v>41782.208333333336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s="5">
        <f t="shared" si="10"/>
        <v>31.934684684684683</v>
      </c>
      <c r="R188" s="6">
        <f t="shared" si="11"/>
        <v>32.006772009029348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9">
        <f t="shared" si="8"/>
        <v>41328.25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s="5">
        <f t="shared" si="10"/>
        <v>229.87375415282392</v>
      </c>
      <c r="R189" s="6">
        <f t="shared" si="11"/>
        <v>95.966712898751737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9">
        <f t="shared" si="8"/>
        <v>41975.25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s="5">
        <f t="shared" si="10"/>
        <v>32.012195121951223</v>
      </c>
      <c r="R190" s="6">
        <f t="shared" si="11"/>
        <v>75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9">
        <f t="shared" si="8"/>
        <v>42433.25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s="5">
        <f t="shared" si="10"/>
        <v>23.525352848928385</v>
      </c>
      <c r="R191" s="6">
        <f t="shared" si="11"/>
        <v>102.0498866213152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9">
        <f t="shared" si="8"/>
        <v>41429.208333333336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s="5">
        <f t="shared" si="10"/>
        <v>68.594594594594597</v>
      </c>
      <c r="R192" s="6">
        <f t="shared" si="11"/>
        <v>105.75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9">
        <f t="shared" si="8"/>
        <v>43536.208333333328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s="5">
        <f t="shared" si="10"/>
        <v>37.952380952380956</v>
      </c>
      <c r="R193" s="6">
        <f t="shared" si="11"/>
        <v>37.069767441860463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9">
        <f t="shared" si="8"/>
        <v>41817.208333333336</v>
      </c>
      <c r="M194" s="10">
        <f t="shared" si="9"/>
        <v>41821.208333333336</v>
      </c>
      <c r="N194" t="b">
        <v>0</v>
      </c>
      <c r="O194" t="b">
        <v>0</v>
      </c>
      <c r="P194" t="s">
        <v>23</v>
      </c>
      <c r="Q194" s="5">
        <f t="shared" si="10"/>
        <v>19.992957746478872</v>
      </c>
      <c r="R194" s="6">
        <f t="shared" si="11"/>
        <v>35.049382716049379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9">
        <f t="shared" ref="L195:L258" si="12">(((J195/60)/60)/24+DATE(1970,1,1))</f>
        <v>43198.208333333328</v>
      </c>
      <c r="M195" s="10">
        <f t="shared" ref="M195:M258" si="13">(((K195/60)/60)/24)+DATE(1970,1,1)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14">((E195/D195)*100)</f>
        <v>45.636363636363633</v>
      </c>
      <c r="R195" s="6">
        <f t="shared" ref="R195:R258" si="15">IFERROR(E195/G195,0)</f>
        <v>46.338461538461537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9">
        <f t="shared" si="12"/>
        <v>42261.208333333328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s="5">
        <f t="shared" si="14"/>
        <v>122.7605633802817</v>
      </c>
      <c r="R196" s="6">
        <f t="shared" si="15"/>
        <v>69.174603174603178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9">
        <f t="shared" si="12"/>
        <v>43310.208333333328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s="5">
        <f t="shared" si="14"/>
        <v>361.75316455696202</v>
      </c>
      <c r="R197" s="6">
        <f t="shared" si="15"/>
        <v>109.07824427480917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9">
        <f t="shared" si="12"/>
        <v>42616.208333333328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s="5">
        <f t="shared" si="14"/>
        <v>63.146341463414636</v>
      </c>
      <c r="R198" s="6">
        <f t="shared" si="15"/>
        <v>51.78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9">
        <f t="shared" si="12"/>
        <v>42909.208333333328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s="5">
        <f t="shared" si="14"/>
        <v>298.20475319926874</v>
      </c>
      <c r="R199" s="6">
        <f t="shared" si="15"/>
        <v>82.010055304172951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9">
        <f t="shared" si="12"/>
        <v>40396.208333333336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s="5">
        <f t="shared" si="14"/>
        <v>9.5585443037974684</v>
      </c>
      <c r="R200" s="6">
        <f t="shared" si="15"/>
        <v>35.958333333333336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9">
        <f t="shared" si="12"/>
        <v>42192.208333333328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s="5">
        <f t="shared" si="14"/>
        <v>53.777777777777779</v>
      </c>
      <c r="R201" s="6">
        <f t="shared" si="15"/>
        <v>74.461538461538467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9">
        <f t="shared" si="12"/>
        <v>40262.208333333336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s="5">
        <f t="shared" si="14"/>
        <v>2</v>
      </c>
      <c r="R202" s="6">
        <f t="shared" si="15"/>
        <v>2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9">
        <f t="shared" si="12"/>
        <v>41845.208333333336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s="5">
        <f t="shared" si="14"/>
        <v>681.19047619047615</v>
      </c>
      <c r="R203" s="6">
        <f t="shared" si="15"/>
        <v>91.114649681528661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9">
        <f t="shared" si="12"/>
        <v>40818.208333333336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s="5">
        <f t="shared" si="14"/>
        <v>78.831325301204828</v>
      </c>
      <c r="R204" s="6">
        <f t="shared" si="15"/>
        <v>79.792682926829272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9">
        <f t="shared" si="12"/>
        <v>42752.25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s="5">
        <f t="shared" si="14"/>
        <v>134.40792216817235</v>
      </c>
      <c r="R205" s="6">
        <f t="shared" si="15"/>
        <v>42.999777678968428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9">
        <f t="shared" si="12"/>
        <v>40636.208333333336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s="5">
        <f t="shared" si="14"/>
        <v>3.3719999999999999</v>
      </c>
      <c r="R206" s="6">
        <f t="shared" si="15"/>
        <v>63.225000000000001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9">
        <f t="shared" si="12"/>
        <v>43390.208333333328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s="5">
        <f t="shared" si="14"/>
        <v>431.84615384615387</v>
      </c>
      <c r="R207" s="6">
        <f t="shared" si="15"/>
        <v>70.174999999999997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9">
        <f t="shared" si="12"/>
        <v>40236.25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s="5">
        <f t="shared" si="14"/>
        <v>38.844444444444441</v>
      </c>
      <c r="R208" s="6">
        <f t="shared" si="15"/>
        <v>61.333333333333336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9">
        <f t="shared" si="12"/>
        <v>43340.208333333328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s="5">
        <f t="shared" si="14"/>
        <v>425.7</v>
      </c>
      <c r="R209" s="6">
        <f t="shared" si="15"/>
        <v>99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9">
        <f t="shared" si="12"/>
        <v>43048.25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s="5">
        <f t="shared" si="14"/>
        <v>101.12239715591672</v>
      </c>
      <c r="R210" s="6">
        <f t="shared" si="15"/>
        <v>96.984900146127615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9">
        <f t="shared" si="12"/>
        <v>42496.208333333328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s="5">
        <f t="shared" si="14"/>
        <v>21.188688946015425</v>
      </c>
      <c r="R211" s="6">
        <f t="shared" si="15"/>
        <v>51.004950495049506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9">
        <f t="shared" si="12"/>
        <v>42797.25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s="5">
        <f t="shared" si="14"/>
        <v>67.425531914893625</v>
      </c>
      <c r="R212" s="6">
        <f t="shared" si="15"/>
        <v>28.044247787610619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9">
        <f t="shared" si="12"/>
        <v>41513.208333333336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s="5">
        <f t="shared" si="14"/>
        <v>94.923371647509583</v>
      </c>
      <c r="R213" s="6">
        <f t="shared" si="15"/>
        <v>60.984615384615381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9">
        <f t="shared" si="12"/>
        <v>43814.25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s="5">
        <f t="shared" si="14"/>
        <v>151.85185185185185</v>
      </c>
      <c r="R214" s="6">
        <f t="shared" si="15"/>
        <v>73.214285714285708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9">
        <f t="shared" si="12"/>
        <v>40488.208333333336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s="5">
        <f t="shared" si="14"/>
        <v>195.16382252559728</v>
      </c>
      <c r="R215" s="6">
        <f t="shared" si="15"/>
        <v>39.997435299603637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9">
        <f t="shared" si="12"/>
        <v>40409.208333333336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s="5">
        <f t="shared" si="14"/>
        <v>1023.1428571428571</v>
      </c>
      <c r="R216" s="6">
        <f t="shared" si="15"/>
        <v>86.812121212121212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9">
        <f t="shared" si="12"/>
        <v>43509.25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s="5">
        <f t="shared" si="14"/>
        <v>3.841836734693878</v>
      </c>
      <c r="R217" s="6">
        <f t="shared" si="15"/>
        <v>42.125874125874127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9">
        <f t="shared" si="12"/>
        <v>40869.25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s="5">
        <f t="shared" si="14"/>
        <v>155.07066557107643</v>
      </c>
      <c r="R218" s="6">
        <f t="shared" si="15"/>
        <v>103.97851239669421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9">
        <f t="shared" si="12"/>
        <v>43583.208333333328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s="5">
        <f t="shared" si="14"/>
        <v>44.753477588871718</v>
      </c>
      <c r="R219" s="6">
        <f t="shared" si="15"/>
        <v>62.003211991434689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9">
        <f t="shared" si="12"/>
        <v>40858.25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s="5">
        <f t="shared" si="14"/>
        <v>215.94736842105263</v>
      </c>
      <c r="R220" s="6">
        <f t="shared" si="15"/>
        <v>31.005037783375315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9">
        <f t="shared" si="12"/>
        <v>41137.208333333336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s="5">
        <f t="shared" si="14"/>
        <v>332.12709832134288</v>
      </c>
      <c r="R221" s="6">
        <f t="shared" si="15"/>
        <v>89.991552956465242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9">
        <f t="shared" si="12"/>
        <v>40725.208333333336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s="5">
        <f t="shared" si="14"/>
        <v>8.4430379746835449</v>
      </c>
      <c r="R222" s="6">
        <f t="shared" si="15"/>
        <v>39.235294117647058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9">
        <f t="shared" si="12"/>
        <v>41081.208333333336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s="5">
        <f t="shared" si="14"/>
        <v>98.625514403292186</v>
      </c>
      <c r="R223" s="6">
        <f t="shared" si="15"/>
        <v>54.993116108306566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9">
        <f t="shared" si="12"/>
        <v>41914.208333333336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s="5">
        <f t="shared" si="14"/>
        <v>137.97916666666669</v>
      </c>
      <c r="R224" s="6">
        <f t="shared" si="15"/>
        <v>47.992753623188406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9">
        <f t="shared" si="12"/>
        <v>42445.208333333328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s="5">
        <f t="shared" si="14"/>
        <v>93.81099656357388</v>
      </c>
      <c r="R225" s="6">
        <f t="shared" si="15"/>
        <v>87.966702470461868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9">
        <f t="shared" si="12"/>
        <v>41906.208333333336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s="5">
        <f t="shared" si="14"/>
        <v>403.63930885529157</v>
      </c>
      <c r="R226" s="6">
        <f t="shared" si="15"/>
        <v>51.999165275459099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9">
        <f t="shared" si="12"/>
        <v>41762.208333333336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s="5">
        <f t="shared" si="14"/>
        <v>260.1740412979351</v>
      </c>
      <c r="R227" s="6">
        <f t="shared" si="15"/>
        <v>29.999659863945578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9">
        <f t="shared" si="12"/>
        <v>40276.208333333336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s="5">
        <f t="shared" si="14"/>
        <v>366.63333333333333</v>
      </c>
      <c r="R228" s="6">
        <f t="shared" si="15"/>
        <v>98.205357142857139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9">
        <f t="shared" si="12"/>
        <v>42139.208333333328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s="5">
        <f t="shared" si="14"/>
        <v>168.72085385878489</v>
      </c>
      <c r="R229" s="6">
        <f t="shared" si="15"/>
        <v>108.96182396606575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9">
        <f t="shared" si="12"/>
        <v>42613.208333333328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s="5">
        <f t="shared" si="14"/>
        <v>119.90717911530093</v>
      </c>
      <c r="R230" s="6">
        <f t="shared" si="15"/>
        <v>66.998379254457049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9">
        <f t="shared" si="12"/>
        <v>42887.208333333328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s="5">
        <f t="shared" si="14"/>
        <v>193.68925233644859</v>
      </c>
      <c r="R231" s="6">
        <f t="shared" si="15"/>
        <v>64.99333594668758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9">
        <f t="shared" si="12"/>
        <v>43805.25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s="5">
        <f t="shared" si="14"/>
        <v>420.16666666666669</v>
      </c>
      <c r="R232" s="6">
        <f t="shared" si="15"/>
        <v>99.841584158415841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9">
        <f t="shared" si="12"/>
        <v>41415.208333333336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s="5">
        <f t="shared" si="14"/>
        <v>76.708333333333329</v>
      </c>
      <c r="R233" s="6">
        <f t="shared" si="15"/>
        <v>82.432835820895519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9">
        <f t="shared" si="12"/>
        <v>42576.208333333328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s="5">
        <f t="shared" si="14"/>
        <v>171.26470588235293</v>
      </c>
      <c r="R234" s="6">
        <f t="shared" si="15"/>
        <v>63.293478260869563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9">
        <f t="shared" si="12"/>
        <v>40706.208333333336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s="5">
        <f t="shared" si="14"/>
        <v>157.89473684210526</v>
      </c>
      <c r="R235" s="6">
        <f t="shared" si="15"/>
        <v>96.774193548387103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9">
        <f t="shared" si="12"/>
        <v>42969.208333333328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s="5">
        <f t="shared" si="14"/>
        <v>109.08</v>
      </c>
      <c r="R236" s="6">
        <f t="shared" si="15"/>
        <v>54.906040268456373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9">
        <f t="shared" si="12"/>
        <v>42779.25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s="5">
        <f t="shared" si="14"/>
        <v>41.732558139534881</v>
      </c>
      <c r="R237" s="6">
        <f t="shared" si="15"/>
        <v>39.010869565217391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9">
        <f t="shared" si="12"/>
        <v>43641.208333333328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s="5">
        <f t="shared" si="14"/>
        <v>10.944303797468354</v>
      </c>
      <c r="R238" s="6">
        <f t="shared" si="15"/>
        <v>75.84210526315789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9">
        <f t="shared" si="12"/>
        <v>41754.208333333336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s="5">
        <f t="shared" si="14"/>
        <v>159.3763440860215</v>
      </c>
      <c r="R239" s="6">
        <f t="shared" si="15"/>
        <v>45.051671732522799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9">
        <f t="shared" si="12"/>
        <v>43083.25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s="5">
        <f t="shared" si="14"/>
        <v>422.41666666666669</v>
      </c>
      <c r="R240" s="6">
        <f t="shared" si="15"/>
        <v>104.51546391752578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9">
        <f t="shared" si="12"/>
        <v>42245.208333333328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s="5">
        <f t="shared" si="14"/>
        <v>97.71875</v>
      </c>
      <c r="R241" s="6">
        <f t="shared" si="15"/>
        <v>76.268292682926827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9">
        <f t="shared" si="12"/>
        <v>40396.208333333336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s="5">
        <f t="shared" si="14"/>
        <v>418.78911564625849</v>
      </c>
      <c r="R242" s="6">
        <f t="shared" si="15"/>
        <v>69.015695067264573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9">
        <f t="shared" si="12"/>
        <v>41742.208333333336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s="5">
        <f t="shared" si="14"/>
        <v>101.91632047477745</v>
      </c>
      <c r="R243" s="6">
        <f t="shared" si="15"/>
        <v>101.97684085510689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9">
        <f t="shared" si="12"/>
        <v>42865.208333333328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s="5">
        <f t="shared" si="14"/>
        <v>127.72619047619047</v>
      </c>
      <c r="R244" s="6">
        <f t="shared" si="15"/>
        <v>42.915999999999997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9">
        <f t="shared" si="12"/>
        <v>43163.25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s="5">
        <f t="shared" si="14"/>
        <v>445.21739130434781</v>
      </c>
      <c r="R245" s="6">
        <f t="shared" si="15"/>
        <v>43.025210084033617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9">
        <f t="shared" si="12"/>
        <v>41834.208333333336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s="5">
        <f t="shared" si="14"/>
        <v>569.71428571428578</v>
      </c>
      <c r="R246" s="6">
        <f t="shared" si="15"/>
        <v>75.245283018867923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9">
        <f t="shared" si="12"/>
        <v>41736.208333333336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s="5">
        <f t="shared" si="14"/>
        <v>509.34482758620686</v>
      </c>
      <c r="R247" s="6">
        <f t="shared" si="15"/>
        <v>69.023364485981304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9">
        <f t="shared" si="12"/>
        <v>41491.208333333336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s="5">
        <f t="shared" si="14"/>
        <v>325.5333333333333</v>
      </c>
      <c r="R248" s="6">
        <f t="shared" si="15"/>
        <v>65.986486486486484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9">
        <f t="shared" si="12"/>
        <v>42726.25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s="5">
        <f t="shared" si="14"/>
        <v>932.61616161616166</v>
      </c>
      <c r="R249" s="6">
        <f t="shared" si="15"/>
        <v>98.013800424628457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9">
        <f t="shared" si="12"/>
        <v>42004.25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s="5">
        <f t="shared" si="14"/>
        <v>211.33870967741933</v>
      </c>
      <c r="R250" s="6">
        <f t="shared" si="15"/>
        <v>60.105504587155963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9">
        <f t="shared" si="12"/>
        <v>42006.25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s="5">
        <f t="shared" si="14"/>
        <v>273.32520325203251</v>
      </c>
      <c r="R251" s="6">
        <f t="shared" si="15"/>
        <v>26.000773395204948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9">
        <f t="shared" si="12"/>
        <v>40203.25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s="5">
        <f t="shared" si="14"/>
        <v>3</v>
      </c>
      <c r="R252" s="6">
        <f t="shared" si="15"/>
        <v>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9">
        <f t="shared" si="12"/>
        <v>41252.25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s="5">
        <f t="shared" si="14"/>
        <v>54.084507042253513</v>
      </c>
      <c r="R253" s="6">
        <f t="shared" si="15"/>
        <v>38.019801980198018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9">
        <f t="shared" si="12"/>
        <v>41572.208333333336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s="5">
        <f t="shared" si="14"/>
        <v>626.29999999999995</v>
      </c>
      <c r="R254" s="6">
        <f t="shared" si="15"/>
        <v>106.15254237288136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9">
        <f t="shared" si="12"/>
        <v>40641.208333333336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s="5">
        <f t="shared" si="14"/>
        <v>89.021399176954731</v>
      </c>
      <c r="R255" s="6">
        <f t="shared" si="15"/>
        <v>81.019475655430711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9">
        <f t="shared" si="12"/>
        <v>42787.25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s="5">
        <f t="shared" si="14"/>
        <v>184.89130434782609</v>
      </c>
      <c r="R256" s="6">
        <f t="shared" si="15"/>
        <v>96.647727272727266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9">
        <f t="shared" si="12"/>
        <v>40590.25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s="5">
        <f t="shared" si="14"/>
        <v>120.16770186335404</v>
      </c>
      <c r="R257" s="6">
        <f t="shared" si="15"/>
        <v>57.003535651149086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9">
        <f t="shared" si="12"/>
        <v>42393.25</v>
      </c>
      <c r="M258" s="10">
        <f t="shared" si="13"/>
        <v>42430.25</v>
      </c>
      <c r="N258" t="b">
        <v>0</v>
      </c>
      <c r="O258" t="b">
        <v>0</v>
      </c>
      <c r="P258" t="s">
        <v>23</v>
      </c>
      <c r="Q258" s="5">
        <f t="shared" si="14"/>
        <v>23.390243902439025</v>
      </c>
      <c r="R258" s="6">
        <f t="shared" si="15"/>
        <v>63.93333333333333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9">
        <f t="shared" ref="L259:L322" si="16">(((J259/60)/60)/24+DATE(1970,1,1))</f>
        <v>41338.25</v>
      </c>
      <c r="M259" s="10">
        <f t="shared" ref="M259:M322" si="17">(((K259/60)/60)/24)+DATE(1970,1,1)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18">((E259/D259)*100)</f>
        <v>146</v>
      </c>
      <c r="R259" s="6">
        <f t="shared" ref="R259:R322" si="19">IFERROR(E259/G259,0)</f>
        <v>90.456521739130437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9">
        <f t="shared" si="16"/>
        <v>42712.25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s="5">
        <f t="shared" si="18"/>
        <v>268.48</v>
      </c>
      <c r="R260" s="6">
        <f t="shared" si="19"/>
        <v>72.172043010752688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9">
        <f t="shared" si="16"/>
        <v>41251.25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s="5">
        <f t="shared" si="18"/>
        <v>597.5</v>
      </c>
      <c r="R261" s="6">
        <f t="shared" si="19"/>
        <v>77.934782608695656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9">
        <f t="shared" si="16"/>
        <v>41180.208333333336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s="5">
        <f t="shared" si="18"/>
        <v>157.69841269841268</v>
      </c>
      <c r="R262" s="6">
        <f t="shared" si="19"/>
        <v>38.065134099616856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9">
        <f t="shared" si="16"/>
        <v>40415.208333333336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s="5">
        <f t="shared" si="18"/>
        <v>31.201660735468568</v>
      </c>
      <c r="R263" s="6">
        <f t="shared" si="19"/>
        <v>57.936123348017624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9">
        <f t="shared" si="16"/>
        <v>40638.208333333336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s="5">
        <f t="shared" si="18"/>
        <v>313.41176470588238</v>
      </c>
      <c r="R264" s="6">
        <f t="shared" si="19"/>
        <v>49.794392523364486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9">
        <f t="shared" si="16"/>
        <v>40187.25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s="5">
        <f t="shared" si="18"/>
        <v>370.89655172413791</v>
      </c>
      <c r="R265" s="6">
        <f t="shared" si="19"/>
        <v>54.050251256281406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9">
        <f t="shared" si="16"/>
        <v>41317.25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s="5">
        <f t="shared" si="18"/>
        <v>362.66447368421052</v>
      </c>
      <c r="R266" s="6">
        <f t="shared" si="19"/>
        <v>30.002721335268504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9">
        <f t="shared" si="16"/>
        <v>42372.25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s="5">
        <f t="shared" si="18"/>
        <v>123.08163265306122</v>
      </c>
      <c r="R267" s="6">
        <f t="shared" si="19"/>
        <v>70.127906976744185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9">
        <f t="shared" si="16"/>
        <v>41950.25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s="5">
        <f t="shared" si="18"/>
        <v>76.766756032171585</v>
      </c>
      <c r="R268" s="6">
        <f t="shared" si="19"/>
        <v>26.996228786926462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9">
        <f t="shared" si="16"/>
        <v>41206.208333333336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s="5">
        <f t="shared" si="18"/>
        <v>233.62012987012989</v>
      </c>
      <c r="R269" s="6">
        <f t="shared" si="19"/>
        <v>51.990606936416185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9">
        <f t="shared" si="16"/>
        <v>41186.208333333336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s="5">
        <f t="shared" si="18"/>
        <v>180.53333333333333</v>
      </c>
      <c r="R270" s="6">
        <f t="shared" si="19"/>
        <v>56.416666666666664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9">
        <f t="shared" si="16"/>
        <v>43496.25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s="5">
        <f t="shared" si="18"/>
        <v>252.62857142857143</v>
      </c>
      <c r="R271" s="6">
        <f t="shared" si="19"/>
        <v>101.63218390804597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9">
        <f t="shared" si="16"/>
        <v>40514.25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s="5">
        <f t="shared" si="18"/>
        <v>27.176538240368025</v>
      </c>
      <c r="R272" s="6">
        <f t="shared" si="19"/>
        <v>25.005291005291006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9">
        <f t="shared" si="16"/>
        <v>42345.25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s="5">
        <f t="shared" si="18"/>
        <v>1.2706571242680547</v>
      </c>
      <c r="R273" s="6">
        <f t="shared" si="19"/>
        <v>32.016393442622949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9">
        <f t="shared" si="16"/>
        <v>43656.208333333328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s="5">
        <f t="shared" si="18"/>
        <v>304.0097847358121</v>
      </c>
      <c r="R274" s="6">
        <f t="shared" si="19"/>
        <v>82.021647307286173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9">
        <f t="shared" si="16"/>
        <v>42995.208333333328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s="5">
        <f t="shared" si="18"/>
        <v>137.23076923076923</v>
      </c>
      <c r="R275" s="6">
        <f t="shared" si="19"/>
        <v>37.957446808510639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9">
        <f t="shared" si="16"/>
        <v>43045.25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s="5">
        <f t="shared" si="18"/>
        <v>32.208333333333336</v>
      </c>
      <c r="R276" s="6">
        <f t="shared" si="19"/>
        <v>51.533333333333331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9">
        <f t="shared" si="16"/>
        <v>43561.208333333328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s="5">
        <f t="shared" si="18"/>
        <v>241.51282051282053</v>
      </c>
      <c r="R277" s="6">
        <f t="shared" si="19"/>
        <v>81.198275862068968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9">
        <f t="shared" si="16"/>
        <v>41018.208333333336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s="5">
        <f t="shared" si="18"/>
        <v>96.8</v>
      </c>
      <c r="R278" s="6">
        <f t="shared" si="19"/>
        <v>40.030075187969928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9">
        <f t="shared" si="16"/>
        <v>40378.208333333336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s="5">
        <f t="shared" si="18"/>
        <v>1066.4285714285716</v>
      </c>
      <c r="R279" s="6">
        <f t="shared" si="19"/>
        <v>89.939759036144579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9">
        <f t="shared" si="16"/>
        <v>41239.25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s="5">
        <f t="shared" si="18"/>
        <v>325.88888888888891</v>
      </c>
      <c r="R280" s="6">
        <f t="shared" si="19"/>
        <v>96.692307692307693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9">
        <f t="shared" si="16"/>
        <v>43346.208333333328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s="5">
        <f t="shared" si="18"/>
        <v>170.70000000000002</v>
      </c>
      <c r="R281" s="6">
        <f t="shared" si="19"/>
        <v>25.010989010989011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9">
        <f t="shared" si="16"/>
        <v>43060.25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s="5">
        <f t="shared" si="18"/>
        <v>581.44000000000005</v>
      </c>
      <c r="R282" s="6">
        <f t="shared" si="19"/>
        <v>36.987277353689571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9">
        <f t="shared" si="16"/>
        <v>40979.25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s="5">
        <f t="shared" si="18"/>
        <v>91.520972644376897</v>
      </c>
      <c r="R283" s="6">
        <f t="shared" si="19"/>
        <v>73.012609117361791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9">
        <f t="shared" si="16"/>
        <v>42701.25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s="5">
        <f t="shared" si="18"/>
        <v>108.04761904761904</v>
      </c>
      <c r="R284" s="6">
        <f t="shared" si="19"/>
        <v>68.240601503759393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9">
        <f t="shared" si="16"/>
        <v>42520.208333333328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s="5">
        <f t="shared" si="18"/>
        <v>18.728395061728396</v>
      </c>
      <c r="R285" s="6">
        <f t="shared" si="19"/>
        <v>52.310344827586206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9">
        <f t="shared" si="16"/>
        <v>41030.208333333336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s="5">
        <f t="shared" si="18"/>
        <v>83.193877551020407</v>
      </c>
      <c r="R286" s="6">
        <f t="shared" si="19"/>
        <v>61.765151515151516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9">
        <f t="shared" si="16"/>
        <v>42623.208333333328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s="5">
        <f t="shared" si="18"/>
        <v>706.33333333333337</v>
      </c>
      <c r="R287" s="6">
        <f t="shared" si="19"/>
        <v>25.027559055118111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9">
        <f t="shared" si="16"/>
        <v>42697.25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s="5">
        <f t="shared" si="18"/>
        <v>17.446030330062445</v>
      </c>
      <c r="R288" s="6">
        <f t="shared" si="19"/>
        <v>106.28804347826087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9">
        <f t="shared" si="16"/>
        <v>42122.208333333328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s="5">
        <f t="shared" si="18"/>
        <v>209.73015873015873</v>
      </c>
      <c r="R289" s="6">
        <f t="shared" si="19"/>
        <v>75.07386363636364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9">
        <f t="shared" si="16"/>
        <v>40982.208333333336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s="5">
        <f t="shared" si="18"/>
        <v>97.785714285714292</v>
      </c>
      <c r="R290" s="6">
        <f t="shared" si="19"/>
        <v>39.970802919708028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9">
        <f t="shared" si="16"/>
        <v>42219.208333333328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s="5">
        <f t="shared" si="18"/>
        <v>1684.25</v>
      </c>
      <c r="R291" s="6">
        <f t="shared" si="19"/>
        <v>39.982195845697326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9">
        <f t="shared" si="16"/>
        <v>41404.208333333336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s="5">
        <f t="shared" si="18"/>
        <v>54.402135231316727</v>
      </c>
      <c r="R292" s="6">
        <f t="shared" si="19"/>
        <v>101.01541850220265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9">
        <f t="shared" si="16"/>
        <v>40831.208333333336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s="5">
        <f t="shared" si="18"/>
        <v>456.61111111111109</v>
      </c>
      <c r="R293" s="6">
        <f t="shared" si="19"/>
        <v>76.813084112149539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9">
        <f t="shared" si="16"/>
        <v>40984.208333333336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s="5">
        <f t="shared" si="18"/>
        <v>9.8219178082191778</v>
      </c>
      <c r="R294" s="6">
        <f t="shared" si="19"/>
        <v>71.7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9">
        <f t="shared" si="16"/>
        <v>40456.208333333336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s="5">
        <f t="shared" si="18"/>
        <v>16.384615384615383</v>
      </c>
      <c r="R295" s="6">
        <f t="shared" si="19"/>
        <v>33.28125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9">
        <f t="shared" si="16"/>
        <v>43399.208333333328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s="5">
        <f t="shared" si="18"/>
        <v>1339.6666666666667</v>
      </c>
      <c r="R296" s="6">
        <f t="shared" si="19"/>
        <v>43.923497267759565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9">
        <f t="shared" si="16"/>
        <v>41562.208333333336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s="5">
        <f t="shared" si="18"/>
        <v>35.650077760497666</v>
      </c>
      <c r="R297" s="6">
        <f t="shared" si="19"/>
        <v>36.004712041884815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9">
        <f t="shared" si="16"/>
        <v>43493.25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s="5">
        <f t="shared" si="18"/>
        <v>54.950819672131146</v>
      </c>
      <c r="R298" s="6">
        <f t="shared" si="19"/>
        <v>88.21052631578948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9">
        <f t="shared" si="16"/>
        <v>41653.25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s="5">
        <f t="shared" si="18"/>
        <v>94.236111111111114</v>
      </c>
      <c r="R299" s="6">
        <f t="shared" si="19"/>
        <v>65.240384615384613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9">
        <f t="shared" si="16"/>
        <v>42426.25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s="5">
        <f t="shared" si="18"/>
        <v>143.91428571428571</v>
      </c>
      <c r="R300" s="6">
        <f t="shared" si="19"/>
        <v>69.958333333333329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9">
        <f t="shared" si="16"/>
        <v>42432.25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s="5">
        <f t="shared" si="18"/>
        <v>51.421052631578945</v>
      </c>
      <c r="R301" s="6">
        <f t="shared" si="19"/>
        <v>39.877551020408163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9">
        <f t="shared" si="16"/>
        <v>42977.208333333328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s="5">
        <f t="shared" si="18"/>
        <v>5</v>
      </c>
      <c r="R302" s="6">
        <f t="shared" si="19"/>
        <v>5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9">
        <f t="shared" si="16"/>
        <v>42061.25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s="5">
        <f t="shared" si="18"/>
        <v>1344.6666666666667</v>
      </c>
      <c r="R303" s="6">
        <f t="shared" si="19"/>
        <v>41.023728813559323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9">
        <f t="shared" si="16"/>
        <v>43345.208333333328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s="5">
        <f t="shared" si="18"/>
        <v>31.844940867279899</v>
      </c>
      <c r="R304" s="6">
        <f t="shared" si="19"/>
        <v>98.914285714285711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9">
        <f t="shared" si="16"/>
        <v>42376.25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s="5">
        <f t="shared" si="18"/>
        <v>82.617647058823536</v>
      </c>
      <c r="R305" s="6">
        <f t="shared" si="19"/>
        <v>87.78125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9">
        <f t="shared" si="16"/>
        <v>42589.208333333328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s="5">
        <f t="shared" si="18"/>
        <v>546.14285714285722</v>
      </c>
      <c r="R306" s="6">
        <f t="shared" si="19"/>
        <v>80.767605633802816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9">
        <f t="shared" si="16"/>
        <v>42448.208333333328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s="5">
        <f t="shared" si="18"/>
        <v>286.21428571428572</v>
      </c>
      <c r="R307" s="6">
        <f t="shared" si="19"/>
        <v>94.28235294117647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9">
        <f t="shared" si="16"/>
        <v>42930.208333333328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s="5">
        <f t="shared" si="18"/>
        <v>7.9076923076923071</v>
      </c>
      <c r="R308" s="6">
        <f t="shared" si="19"/>
        <v>73.428571428571431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9">
        <f t="shared" si="16"/>
        <v>41066.208333333336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s="5">
        <f t="shared" si="18"/>
        <v>132.13677811550153</v>
      </c>
      <c r="R309" s="6">
        <f t="shared" si="19"/>
        <v>65.968133535660087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9">
        <f t="shared" si="16"/>
        <v>40651.208333333336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s="5">
        <f t="shared" si="18"/>
        <v>74.077834179357026</v>
      </c>
      <c r="R310" s="6">
        <f t="shared" si="19"/>
        <v>109.04109589041096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9">
        <f t="shared" si="16"/>
        <v>40807.208333333336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s="5">
        <f t="shared" si="18"/>
        <v>75.292682926829272</v>
      </c>
      <c r="R311" s="6">
        <f t="shared" si="19"/>
        <v>41.16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9">
        <f t="shared" si="16"/>
        <v>40277.208333333336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s="5">
        <f t="shared" si="18"/>
        <v>20.333333333333332</v>
      </c>
      <c r="R312" s="6">
        <f t="shared" si="19"/>
        <v>99.125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9">
        <f t="shared" si="16"/>
        <v>40590.25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s="5">
        <f t="shared" si="18"/>
        <v>203.36507936507937</v>
      </c>
      <c r="R313" s="6">
        <f t="shared" si="19"/>
        <v>105.88429752066116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9">
        <f t="shared" si="16"/>
        <v>41572.208333333336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s="5">
        <f t="shared" si="18"/>
        <v>310.2284263959391</v>
      </c>
      <c r="R314" s="6">
        <f t="shared" si="19"/>
        <v>48.996525921966864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9">
        <f t="shared" si="16"/>
        <v>40966.25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s="5">
        <f t="shared" si="18"/>
        <v>395.31818181818181</v>
      </c>
      <c r="R315" s="6">
        <f t="shared" si="19"/>
        <v>39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9">
        <f t="shared" si="16"/>
        <v>43536.208333333328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s="5">
        <f t="shared" si="18"/>
        <v>294.71428571428572</v>
      </c>
      <c r="R316" s="6">
        <f t="shared" si="19"/>
        <v>31.022556390977442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9">
        <f t="shared" si="16"/>
        <v>41783.208333333336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s="5">
        <f t="shared" si="18"/>
        <v>33.89473684210526</v>
      </c>
      <c r="R317" s="6">
        <f t="shared" si="19"/>
        <v>103.87096774193549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9">
        <f t="shared" si="16"/>
        <v>43788.25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s="5">
        <f t="shared" si="18"/>
        <v>66.677083333333329</v>
      </c>
      <c r="R318" s="6">
        <f t="shared" si="19"/>
        <v>59.268518518518519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9">
        <f t="shared" si="16"/>
        <v>42869.208333333328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s="5">
        <f t="shared" si="18"/>
        <v>19.227272727272727</v>
      </c>
      <c r="R319" s="6">
        <f t="shared" si="19"/>
        <v>42.3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9">
        <f t="shared" si="16"/>
        <v>41684.25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s="5">
        <f t="shared" si="18"/>
        <v>15.842105263157894</v>
      </c>
      <c r="R320" s="6">
        <f t="shared" si="19"/>
        <v>53.117647058823529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9">
        <f t="shared" si="16"/>
        <v>40402.208333333336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s="5">
        <f t="shared" si="18"/>
        <v>38.702380952380956</v>
      </c>
      <c r="R321" s="6">
        <f t="shared" si="19"/>
        <v>50.796875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9">
        <f t="shared" si="16"/>
        <v>40673.208333333336</v>
      </c>
      <c r="M322" s="10">
        <f t="shared" si="17"/>
        <v>40682.208333333336</v>
      </c>
      <c r="N322" t="b">
        <v>0</v>
      </c>
      <c r="O322" t="b">
        <v>0</v>
      </c>
      <c r="P322" t="s">
        <v>119</v>
      </c>
      <c r="Q322" s="5">
        <f t="shared" si="18"/>
        <v>9.5876777251184837</v>
      </c>
      <c r="R322" s="6">
        <f t="shared" si="19"/>
        <v>101.15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9">
        <f t="shared" ref="L323:L386" si="20">(((J323/60)/60)/24+DATE(1970,1,1))</f>
        <v>40634.208333333336</v>
      </c>
      <c r="M323" s="10">
        <f t="shared" ref="M323:M386" si="21">(((K323/60)/60)/24)+DATE(1970,1,1)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22">((E323/D323)*100)</f>
        <v>94.144366197183089</v>
      </c>
      <c r="R323" s="6">
        <f t="shared" ref="R323:R386" si="23">IFERROR(E323/G323,0)</f>
        <v>65.000810372771468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9">
        <f t="shared" si="20"/>
        <v>40507.25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s="5">
        <f t="shared" si="22"/>
        <v>166.56234096692114</v>
      </c>
      <c r="R324" s="6">
        <f t="shared" si="23"/>
        <v>37.998645510835914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9">
        <f t="shared" si="20"/>
        <v>41725.208333333336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s="5">
        <f t="shared" si="22"/>
        <v>24.134831460674157</v>
      </c>
      <c r="R325" s="6">
        <f t="shared" si="23"/>
        <v>82.615384615384613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9">
        <f t="shared" si="20"/>
        <v>42176.208333333328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s="5">
        <f t="shared" si="22"/>
        <v>164.05633802816902</v>
      </c>
      <c r="R326" s="6">
        <f t="shared" si="23"/>
        <v>37.941368078175898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9">
        <f t="shared" si="20"/>
        <v>43267.208333333328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s="5">
        <f t="shared" si="22"/>
        <v>90.723076923076931</v>
      </c>
      <c r="R327" s="6">
        <f t="shared" si="23"/>
        <v>80.780821917808225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9">
        <f t="shared" si="20"/>
        <v>42364.25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s="5">
        <f t="shared" si="22"/>
        <v>46.194444444444443</v>
      </c>
      <c r="R328" s="6">
        <f t="shared" si="23"/>
        <v>25.984375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9">
        <f t="shared" si="20"/>
        <v>43705.208333333328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s="5">
        <f t="shared" si="22"/>
        <v>38.53846153846154</v>
      </c>
      <c r="R329" s="6">
        <f t="shared" si="23"/>
        <v>30.363636363636363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9">
        <f t="shared" si="20"/>
        <v>43434.25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s="5">
        <f t="shared" si="22"/>
        <v>133.56231003039514</v>
      </c>
      <c r="R330" s="6">
        <f t="shared" si="23"/>
        <v>54.004916018025398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9">
        <f t="shared" si="20"/>
        <v>42716.25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s="5">
        <f t="shared" si="22"/>
        <v>22.896588486140725</v>
      </c>
      <c r="R331" s="6">
        <f t="shared" si="23"/>
        <v>101.78672985781991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9">
        <f t="shared" si="20"/>
        <v>43077.25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s="5">
        <f t="shared" si="22"/>
        <v>184.95548961424333</v>
      </c>
      <c r="R332" s="6">
        <f t="shared" si="23"/>
        <v>45.003610108303249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9">
        <f t="shared" si="20"/>
        <v>40896.25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s="5">
        <f t="shared" si="22"/>
        <v>443.72727272727275</v>
      </c>
      <c r="R333" s="6">
        <f t="shared" si="23"/>
        <v>77.068421052631578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9">
        <f t="shared" si="20"/>
        <v>41361.208333333336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s="5">
        <f t="shared" si="22"/>
        <v>199.9806763285024</v>
      </c>
      <c r="R334" s="6">
        <f t="shared" si="23"/>
        <v>88.076595744680844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9">
        <f t="shared" si="20"/>
        <v>43424.25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s="5">
        <f t="shared" si="22"/>
        <v>123.95833333333333</v>
      </c>
      <c r="R335" s="6">
        <f t="shared" si="23"/>
        <v>47.035573122529641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9">
        <f t="shared" si="20"/>
        <v>43110.25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s="5">
        <f t="shared" si="22"/>
        <v>186.61329305135951</v>
      </c>
      <c r="R336" s="6">
        <f t="shared" si="23"/>
        <v>110.99550763701707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9">
        <f t="shared" si="20"/>
        <v>43784.25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s="5">
        <f t="shared" si="22"/>
        <v>114.28538550057536</v>
      </c>
      <c r="R337" s="6">
        <f t="shared" si="23"/>
        <v>87.003066141042481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9">
        <f t="shared" si="20"/>
        <v>40527.25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s="5">
        <f t="shared" si="22"/>
        <v>97.032531824611041</v>
      </c>
      <c r="R338" s="6">
        <f t="shared" si="23"/>
        <v>63.994402985074629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9">
        <f t="shared" si="20"/>
        <v>43780.25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s="5">
        <f t="shared" si="22"/>
        <v>122.81904761904762</v>
      </c>
      <c r="R339" s="6">
        <f t="shared" si="23"/>
        <v>105.9945205479452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9">
        <f t="shared" si="20"/>
        <v>40821.208333333336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s="5">
        <f t="shared" si="22"/>
        <v>179.14326647564468</v>
      </c>
      <c r="R340" s="6">
        <f t="shared" si="23"/>
        <v>73.989349112426041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9">
        <f t="shared" si="20"/>
        <v>42949.208333333328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s="5">
        <f t="shared" si="22"/>
        <v>79.951577402787962</v>
      </c>
      <c r="R341" s="6">
        <f t="shared" si="23"/>
        <v>84.02004626060139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9">
        <f t="shared" si="20"/>
        <v>40889.25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s="5">
        <f t="shared" si="22"/>
        <v>94.242587601078171</v>
      </c>
      <c r="R342" s="6">
        <f t="shared" si="23"/>
        <v>88.966921119592882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9">
        <f t="shared" si="20"/>
        <v>42244.208333333328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s="5">
        <f t="shared" si="22"/>
        <v>84.669291338582681</v>
      </c>
      <c r="R343" s="6">
        <f t="shared" si="23"/>
        <v>76.990453460620529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9">
        <f t="shared" si="20"/>
        <v>41475.208333333336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s="5">
        <f t="shared" si="22"/>
        <v>66.521920668058456</v>
      </c>
      <c r="R344" s="6">
        <f t="shared" si="23"/>
        <v>97.146341463414629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9">
        <f t="shared" si="20"/>
        <v>41597.25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s="5">
        <f t="shared" si="22"/>
        <v>53.922222222222224</v>
      </c>
      <c r="R345" s="6">
        <f t="shared" si="23"/>
        <v>33.013605442176868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9">
        <f t="shared" si="20"/>
        <v>43122.25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s="5">
        <f t="shared" si="22"/>
        <v>41.983299595141702</v>
      </c>
      <c r="R346" s="6">
        <f t="shared" si="23"/>
        <v>99.950602409638549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9">
        <f t="shared" si="20"/>
        <v>42194.208333333328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s="5">
        <f t="shared" si="22"/>
        <v>14.69479695431472</v>
      </c>
      <c r="R347" s="6">
        <f t="shared" si="23"/>
        <v>69.966767371601208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9">
        <f t="shared" si="20"/>
        <v>42971.208333333328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s="5">
        <f t="shared" si="22"/>
        <v>34.475000000000001</v>
      </c>
      <c r="R348" s="6">
        <f t="shared" si="23"/>
        <v>110.32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9">
        <f t="shared" si="20"/>
        <v>42046.25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s="5">
        <f t="shared" si="22"/>
        <v>1400.7777777777778</v>
      </c>
      <c r="R349" s="6">
        <f t="shared" si="23"/>
        <v>66.005235602094245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9">
        <f t="shared" si="20"/>
        <v>42782.25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s="5">
        <f t="shared" si="22"/>
        <v>71.770351758793964</v>
      </c>
      <c r="R350" s="6">
        <f t="shared" si="23"/>
        <v>41.005742176284812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9">
        <f t="shared" si="20"/>
        <v>42930.208333333328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s="5">
        <f t="shared" si="22"/>
        <v>53.074115044247783</v>
      </c>
      <c r="R351" s="6">
        <f t="shared" si="23"/>
        <v>103.96316359696641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9">
        <f t="shared" si="20"/>
        <v>42144.208333333328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s="5">
        <f t="shared" si="22"/>
        <v>5</v>
      </c>
      <c r="R352" s="6">
        <f t="shared" si="23"/>
        <v>5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9">
        <f t="shared" si="20"/>
        <v>42240.208333333328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s="5">
        <f t="shared" si="22"/>
        <v>127.70715249662618</v>
      </c>
      <c r="R353" s="6">
        <f t="shared" si="23"/>
        <v>47.009935419771487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9">
        <f t="shared" si="20"/>
        <v>42315.25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s="5">
        <f t="shared" si="22"/>
        <v>34.892857142857139</v>
      </c>
      <c r="R354" s="6">
        <f t="shared" si="23"/>
        <v>29.606060606060606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9">
        <f t="shared" si="20"/>
        <v>43651.208333333328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s="5">
        <f t="shared" si="22"/>
        <v>410.59821428571428</v>
      </c>
      <c r="R355" s="6">
        <f t="shared" si="23"/>
        <v>81.010569583088667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9">
        <f t="shared" si="20"/>
        <v>41520.208333333336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s="5">
        <f t="shared" si="22"/>
        <v>123.73770491803278</v>
      </c>
      <c r="R356" s="6">
        <f t="shared" si="23"/>
        <v>94.35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9">
        <f t="shared" si="20"/>
        <v>42757.25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s="5">
        <f t="shared" si="22"/>
        <v>58.973684210526315</v>
      </c>
      <c r="R357" s="6">
        <f t="shared" si="23"/>
        <v>26.058139534883722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9">
        <f t="shared" si="20"/>
        <v>40922.25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s="5">
        <f t="shared" si="22"/>
        <v>36.892473118279568</v>
      </c>
      <c r="R358" s="6">
        <f t="shared" si="23"/>
        <v>85.775000000000006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9">
        <f t="shared" si="20"/>
        <v>42250.208333333328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s="5">
        <f t="shared" si="22"/>
        <v>184.91304347826087</v>
      </c>
      <c r="R359" s="6">
        <f t="shared" si="23"/>
        <v>103.73170731707317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9">
        <f t="shared" si="20"/>
        <v>43322.208333333328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s="5">
        <f t="shared" si="22"/>
        <v>11.814432989690722</v>
      </c>
      <c r="R360" s="6">
        <f t="shared" si="23"/>
        <v>49.826086956521742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9">
        <f t="shared" si="20"/>
        <v>40782.208333333336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s="5">
        <f t="shared" si="22"/>
        <v>298.7</v>
      </c>
      <c r="R361" s="6">
        <f t="shared" si="23"/>
        <v>63.893048128342244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9">
        <f t="shared" si="20"/>
        <v>40544.25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s="5">
        <f t="shared" si="22"/>
        <v>226.35175879396985</v>
      </c>
      <c r="R362" s="6">
        <f t="shared" si="23"/>
        <v>47.002434782608695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9">
        <f t="shared" si="20"/>
        <v>43015.208333333328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s="5">
        <f t="shared" si="22"/>
        <v>173.56363636363636</v>
      </c>
      <c r="R363" s="6">
        <f t="shared" si="23"/>
        <v>108.47727272727273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9">
        <f t="shared" si="20"/>
        <v>40570.25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s="5">
        <f t="shared" si="22"/>
        <v>371.75675675675677</v>
      </c>
      <c r="R364" s="6">
        <f t="shared" si="23"/>
        <v>72.015706806282722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9">
        <f t="shared" si="20"/>
        <v>40904.25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s="5">
        <f t="shared" si="22"/>
        <v>160.19230769230771</v>
      </c>
      <c r="R365" s="6">
        <f t="shared" si="23"/>
        <v>59.928057553956833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9">
        <f t="shared" si="20"/>
        <v>43164.25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s="5">
        <f t="shared" si="22"/>
        <v>1616.3333333333335</v>
      </c>
      <c r="R366" s="6">
        <f t="shared" si="23"/>
        <v>78.209677419354833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9">
        <f t="shared" si="20"/>
        <v>42733.25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s="5">
        <f t="shared" si="22"/>
        <v>733.4375</v>
      </c>
      <c r="R367" s="6">
        <f t="shared" si="23"/>
        <v>104.77678571428571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9">
        <f t="shared" si="20"/>
        <v>40546.25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s="5">
        <f t="shared" si="22"/>
        <v>592.11111111111109</v>
      </c>
      <c r="R368" s="6">
        <f t="shared" si="23"/>
        <v>105.52475247524752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9">
        <f t="shared" si="20"/>
        <v>41930.208333333336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s="5">
        <f t="shared" si="22"/>
        <v>18.888888888888889</v>
      </c>
      <c r="R369" s="6">
        <f t="shared" si="23"/>
        <v>24.933333333333334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9">
        <f t="shared" si="20"/>
        <v>40464.208333333336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s="5">
        <f t="shared" si="22"/>
        <v>276.80769230769232</v>
      </c>
      <c r="R370" s="6">
        <f t="shared" si="23"/>
        <v>69.873786407766985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9">
        <f t="shared" si="20"/>
        <v>41308.25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s="5">
        <f t="shared" si="22"/>
        <v>273.01851851851848</v>
      </c>
      <c r="R371" s="6">
        <f t="shared" si="23"/>
        <v>95.733766233766232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9">
        <f t="shared" si="20"/>
        <v>43570.208333333328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s="5">
        <f t="shared" si="22"/>
        <v>159.36331255565449</v>
      </c>
      <c r="R372" s="6">
        <f t="shared" si="23"/>
        <v>29.997485752598056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9">
        <f t="shared" si="20"/>
        <v>42043.25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s="5">
        <f t="shared" si="22"/>
        <v>67.869978858350947</v>
      </c>
      <c r="R373" s="6">
        <f t="shared" si="23"/>
        <v>59.011948529411768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9">
        <f t="shared" si="20"/>
        <v>42012.25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s="5">
        <f t="shared" si="22"/>
        <v>1591.5555555555554</v>
      </c>
      <c r="R374" s="6">
        <f t="shared" si="23"/>
        <v>84.757396449704146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9">
        <f t="shared" si="20"/>
        <v>42964.208333333328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s="5">
        <f t="shared" si="22"/>
        <v>730.18222222222221</v>
      </c>
      <c r="R375" s="6">
        <f t="shared" si="23"/>
        <v>78.010921177587846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9">
        <f t="shared" si="20"/>
        <v>43476.25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s="5">
        <f t="shared" si="22"/>
        <v>13.185782556750297</v>
      </c>
      <c r="R376" s="6">
        <f t="shared" si="23"/>
        <v>50.05215419501134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9">
        <f t="shared" si="20"/>
        <v>42293.208333333328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s="5">
        <f t="shared" si="22"/>
        <v>54.777777777777779</v>
      </c>
      <c r="R377" s="6">
        <f t="shared" si="23"/>
        <v>59.16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9">
        <f t="shared" si="20"/>
        <v>41826.208333333336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s="5">
        <f t="shared" si="22"/>
        <v>361.02941176470591</v>
      </c>
      <c r="R378" s="6">
        <f t="shared" si="23"/>
        <v>93.702290076335885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9">
        <f t="shared" si="20"/>
        <v>43760.208333333328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s="5">
        <f t="shared" si="22"/>
        <v>10.257545271629779</v>
      </c>
      <c r="R379" s="6">
        <f t="shared" si="23"/>
        <v>40.14173228346457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9">
        <f t="shared" si="20"/>
        <v>43241.208333333328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s="5">
        <f t="shared" si="22"/>
        <v>13.962962962962964</v>
      </c>
      <c r="R380" s="6">
        <f t="shared" si="23"/>
        <v>70.090140845070422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9">
        <f t="shared" si="20"/>
        <v>40843.208333333336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s="5">
        <f t="shared" si="22"/>
        <v>40.444444444444443</v>
      </c>
      <c r="R381" s="6">
        <f t="shared" si="23"/>
        <v>66.181818181818187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9">
        <f t="shared" si="20"/>
        <v>41448.208333333336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s="5">
        <f t="shared" si="22"/>
        <v>160.32</v>
      </c>
      <c r="R382" s="6">
        <f t="shared" si="23"/>
        <v>47.714285714285715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9">
        <f t="shared" si="20"/>
        <v>42163.208333333328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s="5">
        <f t="shared" si="22"/>
        <v>183.9433962264151</v>
      </c>
      <c r="R383" s="6">
        <f t="shared" si="23"/>
        <v>62.896774193548389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9">
        <f t="shared" si="20"/>
        <v>43024.208333333328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s="5">
        <f t="shared" si="22"/>
        <v>63.769230769230766</v>
      </c>
      <c r="R384" s="6">
        <f t="shared" si="23"/>
        <v>86.611940298507463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9">
        <f t="shared" si="20"/>
        <v>43509.25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s="5">
        <f t="shared" si="22"/>
        <v>225.38095238095238</v>
      </c>
      <c r="R385" s="6">
        <f t="shared" si="23"/>
        <v>75.126984126984127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9">
        <f t="shared" si="20"/>
        <v>42776.25</v>
      </c>
      <c r="M386" s="10">
        <f t="shared" si="21"/>
        <v>42803.25</v>
      </c>
      <c r="N386" t="b">
        <v>1</v>
      </c>
      <c r="O386" t="b">
        <v>1</v>
      </c>
      <c r="P386" t="s">
        <v>42</v>
      </c>
      <c r="Q386" s="5">
        <f t="shared" si="22"/>
        <v>172.00961538461539</v>
      </c>
      <c r="R386" s="6">
        <f t="shared" si="23"/>
        <v>41.004167534903104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9">
        <f t="shared" ref="L387:L450" si="24">(((J387/60)/60)/24+DATE(1970,1,1))</f>
        <v>43553.208333333328</v>
      </c>
      <c r="M387" s="10">
        <f t="shared" ref="M387:M450" si="25">(((K387/60)/60)/24)+DATE(1970,1,1)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26">((E387/D387)*100)</f>
        <v>146.16709511568124</v>
      </c>
      <c r="R387" s="6">
        <f t="shared" ref="R387:R450" si="27">IFERROR(E387/G387,0)</f>
        <v>50.007915567282325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9">
        <f t="shared" si="24"/>
        <v>40355.208333333336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s="5">
        <f t="shared" si="26"/>
        <v>76.42361623616236</v>
      </c>
      <c r="R388" s="6">
        <f t="shared" si="27"/>
        <v>96.960674157303373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9">
        <f t="shared" si="24"/>
        <v>41072.208333333336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s="5">
        <f t="shared" si="26"/>
        <v>39.261467889908261</v>
      </c>
      <c r="R389" s="6">
        <f t="shared" si="27"/>
        <v>100.93160377358491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9">
        <f t="shared" si="24"/>
        <v>40912.25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s="5">
        <f t="shared" si="26"/>
        <v>11.270034843205574</v>
      </c>
      <c r="R390" s="6">
        <f t="shared" si="27"/>
        <v>89.227586206896547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9">
        <f t="shared" si="24"/>
        <v>40479.208333333336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s="5">
        <f t="shared" si="26"/>
        <v>122.11084337349398</v>
      </c>
      <c r="R391" s="6">
        <f t="shared" si="27"/>
        <v>87.979166666666671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9">
        <f t="shared" si="24"/>
        <v>41530.208333333336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s="5">
        <f t="shared" si="26"/>
        <v>186.54166666666669</v>
      </c>
      <c r="R392" s="6">
        <f t="shared" si="27"/>
        <v>89.54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9">
        <f t="shared" si="24"/>
        <v>41653.25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s="5">
        <f t="shared" si="26"/>
        <v>7.2731788079470201</v>
      </c>
      <c r="R393" s="6">
        <f t="shared" si="27"/>
        <v>29.09271523178808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9">
        <f t="shared" si="24"/>
        <v>40549.25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s="5">
        <f t="shared" si="26"/>
        <v>65.642371234207957</v>
      </c>
      <c r="R394" s="6">
        <f t="shared" si="27"/>
        <v>42.006218905472636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9">
        <f t="shared" si="24"/>
        <v>42933.208333333328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s="5">
        <f t="shared" si="26"/>
        <v>228.96178343949046</v>
      </c>
      <c r="R395" s="6">
        <f t="shared" si="27"/>
        <v>47.004903563255965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9">
        <f t="shared" si="24"/>
        <v>41484.208333333336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s="5">
        <f t="shared" si="26"/>
        <v>469.37499999999994</v>
      </c>
      <c r="R396" s="6">
        <f t="shared" si="27"/>
        <v>110.44117647058823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9">
        <f t="shared" si="24"/>
        <v>40885.25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s="5">
        <f t="shared" si="26"/>
        <v>130.11267605633802</v>
      </c>
      <c r="R397" s="6">
        <f t="shared" si="27"/>
        <v>41.990909090909092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9">
        <f t="shared" si="24"/>
        <v>43378.208333333328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s="5">
        <f t="shared" si="26"/>
        <v>167.05422993492408</v>
      </c>
      <c r="R398" s="6">
        <f t="shared" si="27"/>
        <v>48.012468827930178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9">
        <f t="shared" si="24"/>
        <v>41417.208333333336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s="5">
        <f t="shared" si="26"/>
        <v>173.8641975308642</v>
      </c>
      <c r="R399" s="6">
        <f t="shared" si="27"/>
        <v>31.019823788546255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9">
        <f t="shared" si="24"/>
        <v>43228.208333333328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s="5">
        <f t="shared" si="26"/>
        <v>717.76470588235293</v>
      </c>
      <c r="R400" s="6">
        <f t="shared" si="27"/>
        <v>99.203252032520325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9">
        <f t="shared" si="24"/>
        <v>40576.25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s="5">
        <f t="shared" si="26"/>
        <v>63.850976361767728</v>
      </c>
      <c r="R401" s="6">
        <f t="shared" si="27"/>
        <v>66.022316684378325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9">
        <f t="shared" si="24"/>
        <v>41502.208333333336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s="5">
        <f t="shared" si="26"/>
        <v>2</v>
      </c>
      <c r="R402" s="6">
        <f t="shared" si="27"/>
        <v>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9">
        <f t="shared" si="24"/>
        <v>43765.208333333328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s="5">
        <f t="shared" si="26"/>
        <v>1530.2222222222222</v>
      </c>
      <c r="R403" s="6">
        <f t="shared" si="27"/>
        <v>46.060200668896321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9">
        <f t="shared" si="24"/>
        <v>40914.25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s="5">
        <f t="shared" si="26"/>
        <v>40.356164383561641</v>
      </c>
      <c r="R404" s="6">
        <f t="shared" si="27"/>
        <v>73.650000000000006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9">
        <f t="shared" si="24"/>
        <v>40310.208333333336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s="5">
        <f t="shared" si="26"/>
        <v>86.220633299284984</v>
      </c>
      <c r="R405" s="6">
        <f t="shared" si="27"/>
        <v>55.99336650082919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9">
        <f t="shared" si="24"/>
        <v>43053.25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s="5">
        <f t="shared" si="26"/>
        <v>315.58486707566465</v>
      </c>
      <c r="R406" s="6">
        <f t="shared" si="27"/>
        <v>68.985695127402778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9">
        <f t="shared" si="24"/>
        <v>43255.208333333328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s="5">
        <f t="shared" si="26"/>
        <v>89.618243243243242</v>
      </c>
      <c r="R407" s="6">
        <f t="shared" si="27"/>
        <v>60.981609195402299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9">
        <f t="shared" si="24"/>
        <v>41304.25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s="5">
        <f t="shared" si="26"/>
        <v>182.14503816793894</v>
      </c>
      <c r="R408" s="6">
        <f t="shared" si="27"/>
        <v>110.98139534883721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9">
        <f t="shared" si="24"/>
        <v>43751.208333333328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s="5">
        <f t="shared" si="26"/>
        <v>355.88235294117646</v>
      </c>
      <c r="R409" s="6">
        <f t="shared" si="27"/>
        <v>25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9">
        <f t="shared" si="24"/>
        <v>42541.208333333328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s="5">
        <f t="shared" si="26"/>
        <v>131.83695652173913</v>
      </c>
      <c r="R410" s="6">
        <f t="shared" si="27"/>
        <v>78.759740259740255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9">
        <f t="shared" si="24"/>
        <v>42843.208333333328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s="5">
        <f t="shared" si="26"/>
        <v>46.315634218289084</v>
      </c>
      <c r="R411" s="6">
        <f t="shared" si="27"/>
        <v>87.960784313725483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9">
        <f t="shared" si="24"/>
        <v>42122.208333333328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s="5">
        <f t="shared" si="26"/>
        <v>36.132726089785294</v>
      </c>
      <c r="R412" s="6">
        <f t="shared" si="27"/>
        <v>49.987398739873989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9">
        <f t="shared" si="24"/>
        <v>42884.208333333328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s="5">
        <f t="shared" si="26"/>
        <v>104.62820512820512</v>
      </c>
      <c r="R413" s="6">
        <f t="shared" si="27"/>
        <v>99.524390243902445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9">
        <f t="shared" si="24"/>
        <v>41642.25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s="5">
        <f t="shared" si="26"/>
        <v>668.85714285714289</v>
      </c>
      <c r="R414" s="6">
        <f t="shared" si="27"/>
        <v>104.82089552238806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9">
        <f t="shared" si="24"/>
        <v>43431.25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s="5">
        <f t="shared" si="26"/>
        <v>62.072823218997364</v>
      </c>
      <c r="R415" s="6">
        <f t="shared" si="27"/>
        <v>108.01469237832875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9">
        <f t="shared" si="24"/>
        <v>40288.208333333336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s="5">
        <f t="shared" si="26"/>
        <v>84.699787460148784</v>
      </c>
      <c r="R416" s="6">
        <f t="shared" si="27"/>
        <v>28.998544660724033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9">
        <f t="shared" si="24"/>
        <v>40921.25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s="5">
        <f t="shared" si="26"/>
        <v>11.059030837004405</v>
      </c>
      <c r="R417" s="6">
        <f t="shared" si="27"/>
        <v>30.028708133971293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9">
        <f t="shared" si="24"/>
        <v>40560.25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s="5">
        <f t="shared" si="26"/>
        <v>43.838781575037146</v>
      </c>
      <c r="R418" s="6">
        <f t="shared" si="27"/>
        <v>41.005559416261292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9">
        <f t="shared" si="24"/>
        <v>43407.208333333328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s="5">
        <f t="shared" si="26"/>
        <v>55.470588235294116</v>
      </c>
      <c r="R419" s="6">
        <f t="shared" si="27"/>
        <v>62.866666666666667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9">
        <f t="shared" si="24"/>
        <v>41035.208333333336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s="5">
        <f t="shared" si="26"/>
        <v>57.399511301160658</v>
      </c>
      <c r="R420" s="6">
        <f t="shared" si="27"/>
        <v>47.005002501250623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9">
        <f t="shared" si="24"/>
        <v>40899.25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s="5">
        <f t="shared" si="26"/>
        <v>123.43497363796135</v>
      </c>
      <c r="R421" s="6">
        <f t="shared" si="27"/>
        <v>26.997693638285604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9">
        <f t="shared" si="24"/>
        <v>42911.208333333328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s="5">
        <f t="shared" si="26"/>
        <v>128.46</v>
      </c>
      <c r="R422" s="6">
        <f t="shared" si="27"/>
        <v>68.329787234042556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9">
        <f t="shared" si="24"/>
        <v>42915.208333333328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s="5">
        <f t="shared" si="26"/>
        <v>63.989361702127653</v>
      </c>
      <c r="R423" s="6">
        <f t="shared" si="27"/>
        <v>50.974576271186443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9">
        <f t="shared" si="24"/>
        <v>40285.208333333336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s="5">
        <f t="shared" si="26"/>
        <v>127.29885057471265</v>
      </c>
      <c r="R424" s="6">
        <f t="shared" si="27"/>
        <v>54.024390243902438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9">
        <f t="shared" si="24"/>
        <v>40808.208333333336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s="5">
        <f t="shared" si="26"/>
        <v>10.638024357239512</v>
      </c>
      <c r="R425" s="6">
        <f t="shared" si="27"/>
        <v>97.055555555555557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9">
        <f t="shared" si="24"/>
        <v>43208.208333333328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s="5">
        <f t="shared" si="26"/>
        <v>40.470588235294116</v>
      </c>
      <c r="R426" s="6">
        <f t="shared" si="27"/>
        <v>24.867469879518072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9">
        <f t="shared" si="24"/>
        <v>42213.208333333328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s="5">
        <f t="shared" si="26"/>
        <v>287.66666666666663</v>
      </c>
      <c r="R427" s="6">
        <f t="shared" si="27"/>
        <v>84.423913043478265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9">
        <f t="shared" si="24"/>
        <v>41332.25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s="5">
        <f t="shared" si="26"/>
        <v>572.94444444444446</v>
      </c>
      <c r="R428" s="6">
        <f t="shared" si="27"/>
        <v>47.091324200913242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9">
        <f t="shared" si="24"/>
        <v>41895.208333333336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s="5">
        <f t="shared" si="26"/>
        <v>112.90429799426933</v>
      </c>
      <c r="R429" s="6">
        <f t="shared" si="27"/>
        <v>77.996041171813147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9">
        <f t="shared" si="24"/>
        <v>40585.25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s="5">
        <f t="shared" si="26"/>
        <v>46.387573964497044</v>
      </c>
      <c r="R430" s="6">
        <f t="shared" si="27"/>
        <v>62.967871485943775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9">
        <f t="shared" si="24"/>
        <v>41680.25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s="5">
        <f t="shared" si="26"/>
        <v>90.675916230366497</v>
      </c>
      <c r="R431" s="6">
        <f t="shared" si="27"/>
        <v>81.006080449017773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9">
        <f t="shared" si="24"/>
        <v>43737.208333333328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s="5">
        <f t="shared" si="26"/>
        <v>67.740740740740748</v>
      </c>
      <c r="R432" s="6">
        <f t="shared" si="27"/>
        <v>65.321428571428569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9">
        <f t="shared" si="24"/>
        <v>43273.208333333328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s="5">
        <f t="shared" si="26"/>
        <v>192.49019607843135</v>
      </c>
      <c r="R433" s="6">
        <f t="shared" si="27"/>
        <v>104.43617021276596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9">
        <f t="shared" si="24"/>
        <v>41761.208333333336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s="5">
        <f t="shared" si="26"/>
        <v>82.714285714285722</v>
      </c>
      <c r="R434" s="6">
        <f t="shared" si="27"/>
        <v>69.989010989010993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9">
        <f t="shared" si="24"/>
        <v>41603.25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s="5">
        <f t="shared" si="26"/>
        <v>54.163920922570021</v>
      </c>
      <c r="R435" s="6">
        <f t="shared" si="27"/>
        <v>83.023989898989896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9">
        <f t="shared" si="24"/>
        <v>42705.25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s="5">
        <f t="shared" si="26"/>
        <v>16.722222222222221</v>
      </c>
      <c r="R436" s="6">
        <f t="shared" si="27"/>
        <v>90.3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9">
        <f t="shared" si="24"/>
        <v>41988.25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s="5">
        <f t="shared" si="26"/>
        <v>116.87664041994749</v>
      </c>
      <c r="R437" s="6">
        <f t="shared" si="27"/>
        <v>103.98131932282546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9">
        <f t="shared" si="24"/>
        <v>43575.208333333328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s="5">
        <f t="shared" si="26"/>
        <v>1052.1538461538462</v>
      </c>
      <c r="R438" s="6">
        <f t="shared" si="27"/>
        <v>54.931726907630519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9">
        <f t="shared" si="24"/>
        <v>42260.208333333328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s="5">
        <f t="shared" si="26"/>
        <v>123.07407407407408</v>
      </c>
      <c r="R439" s="6">
        <f t="shared" si="27"/>
        <v>51.921875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9">
        <f t="shared" si="24"/>
        <v>41337.25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s="5">
        <f t="shared" si="26"/>
        <v>178.63855421686748</v>
      </c>
      <c r="R440" s="6">
        <f t="shared" si="27"/>
        <v>60.02834008097166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9">
        <f t="shared" si="24"/>
        <v>42680.208333333328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s="5">
        <f t="shared" si="26"/>
        <v>355.28169014084506</v>
      </c>
      <c r="R441" s="6">
        <f t="shared" si="27"/>
        <v>44.003488879197555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9">
        <f t="shared" si="24"/>
        <v>42916.208333333328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s="5">
        <f t="shared" si="26"/>
        <v>161.90634146341463</v>
      </c>
      <c r="R442" s="6">
        <f t="shared" si="27"/>
        <v>53.003513254551258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9">
        <f t="shared" si="24"/>
        <v>41025.208333333336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s="5">
        <f t="shared" si="26"/>
        <v>24.914285714285715</v>
      </c>
      <c r="R443" s="6">
        <f t="shared" si="27"/>
        <v>54.5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9">
        <f t="shared" si="24"/>
        <v>42980.208333333328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s="5">
        <f t="shared" si="26"/>
        <v>198.72222222222223</v>
      </c>
      <c r="R444" s="6">
        <f t="shared" si="27"/>
        <v>75.04195804195804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9">
        <f t="shared" si="24"/>
        <v>40451.208333333336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s="5">
        <f t="shared" si="26"/>
        <v>34.752688172043008</v>
      </c>
      <c r="R445" s="6">
        <f t="shared" si="27"/>
        <v>35.911111111111111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9">
        <f t="shared" si="24"/>
        <v>40748.208333333336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s="5">
        <f t="shared" si="26"/>
        <v>176.41935483870967</v>
      </c>
      <c r="R446" s="6">
        <f t="shared" si="27"/>
        <v>36.952702702702702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9">
        <f t="shared" si="24"/>
        <v>40515.25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s="5">
        <f t="shared" si="26"/>
        <v>511.38095238095235</v>
      </c>
      <c r="R447" s="6">
        <f t="shared" si="27"/>
        <v>63.170588235294119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9">
        <f t="shared" si="24"/>
        <v>41261.25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s="5">
        <f t="shared" si="26"/>
        <v>82.044117647058826</v>
      </c>
      <c r="R448" s="6">
        <f t="shared" si="27"/>
        <v>29.99462365591398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9">
        <f t="shared" si="24"/>
        <v>43088.25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s="5">
        <f t="shared" si="26"/>
        <v>24.326030927835053</v>
      </c>
      <c r="R449" s="6">
        <f t="shared" si="27"/>
        <v>86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9">
        <f t="shared" si="24"/>
        <v>41378.208333333336</v>
      </c>
      <c r="M450" s="10">
        <f t="shared" si="25"/>
        <v>41380.208333333336</v>
      </c>
      <c r="N450" t="b">
        <v>0</v>
      </c>
      <c r="O450" t="b">
        <v>1</v>
      </c>
      <c r="P450" t="s">
        <v>89</v>
      </c>
      <c r="Q450" s="5">
        <f t="shared" si="26"/>
        <v>50.482758620689658</v>
      </c>
      <c r="R450" s="6">
        <f t="shared" si="27"/>
        <v>75.014876033057845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9">
        <f t="shared" ref="L451:L514" si="28">(((J451/60)/60)/24+DATE(1970,1,1))</f>
        <v>43530.25</v>
      </c>
      <c r="M451" s="10">
        <f t="shared" ref="M451:M514" si="29">(((K451/60)/60)/24)+DATE(1970,1,1)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30">((E451/D451)*100)</f>
        <v>967</v>
      </c>
      <c r="R451" s="6">
        <f t="shared" ref="R451:R514" si="31">IFERROR(E451/G451,0)</f>
        <v>101.19767441860465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9">
        <f t="shared" si="28"/>
        <v>43394.208333333328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s="5">
        <f t="shared" si="30"/>
        <v>4</v>
      </c>
      <c r="R452" s="6">
        <f t="shared" si="31"/>
        <v>4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9">
        <f t="shared" si="28"/>
        <v>42935.208333333328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s="5">
        <f t="shared" si="30"/>
        <v>122.84501347708894</v>
      </c>
      <c r="R453" s="6">
        <f t="shared" si="31"/>
        <v>29.001272669424118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9">
        <f t="shared" si="28"/>
        <v>40365.208333333336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s="5">
        <f t="shared" si="30"/>
        <v>63.4375</v>
      </c>
      <c r="R454" s="6">
        <f t="shared" si="31"/>
        <v>98.225806451612897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9">
        <f t="shared" si="28"/>
        <v>42705.25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s="5">
        <f t="shared" si="30"/>
        <v>56.331688596491226</v>
      </c>
      <c r="R455" s="6">
        <f t="shared" si="31"/>
        <v>87.001693480101608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9">
        <f t="shared" si="28"/>
        <v>41568.208333333336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s="5">
        <f t="shared" si="30"/>
        <v>44.074999999999996</v>
      </c>
      <c r="R456" s="6">
        <f t="shared" si="31"/>
        <v>45.205128205128204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9">
        <f t="shared" si="28"/>
        <v>40809.208333333336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s="5">
        <f t="shared" si="30"/>
        <v>118.37253218884121</v>
      </c>
      <c r="R457" s="6">
        <f t="shared" si="31"/>
        <v>37.001341561577675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9">
        <f t="shared" si="28"/>
        <v>43141.25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s="5">
        <f t="shared" si="30"/>
        <v>104.1243169398907</v>
      </c>
      <c r="R458" s="6">
        <f t="shared" si="31"/>
        <v>94.976947040498445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9">
        <f t="shared" si="28"/>
        <v>42657.208333333328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s="5">
        <f t="shared" si="30"/>
        <v>26.640000000000004</v>
      </c>
      <c r="R459" s="6">
        <f t="shared" si="31"/>
        <v>28.956521739130434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9">
        <f t="shared" si="28"/>
        <v>40265.208333333336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s="5">
        <f t="shared" si="30"/>
        <v>351.20118343195264</v>
      </c>
      <c r="R460" s="6">
        <f t="shared" si="31"/>
        <v>55.993396226415094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9">
        <f t="shared" si="28"/>
        <v>42001.25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s="5">
        <f t="shared" si="30"/>
        <v>90.063492063492063</v>
      </c>
      <c r="R461" s="6">
        <f t="shared" si="31"/>
        <v>54.038095238095238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9">
        <f t="shared" si="28"/>
        <v>40399.208333333336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s="5">
        <f t="shared" si="30"/>
        <v>171.625</v>
      </c>
      <c r="R462" s="6">
        <f t="shared" si="31"/>
        <v>82.38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9">
        <f t="shared" si="28"/>
        <v>41757.208333333336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s="5">
        <f t="shared" si="30"/>
        <v>141.04655870445345</v>
      </c>
      <c r="R463" s="6">
        <f t="shared" si="31"/>
        <v>66.997115384615384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9">
        <f t="shared" si="28"/>
        <v>41304.25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s="5">
        <f t="shared" si="30"/>
        <v>30.57944915254237</v>
      </c>
      <c r="R464" s="6">
        <f t="shared" si="31"/>
        <v>107.91401869158878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9">
        <f t="shared" si="28"/>
        <v>41639.25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s="5">
        <f t="shared" si="30"/>
        <v>108.16455696202532</v>
      </c>
      <c r="R465" s="6">
        <f t="shared" si="31"/>
        <v>69.009501187648453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9">
        <f t="shared" si="28"/>
        <v>43142.25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s="5">
        <f t="shared" si="30"/>
        <v>133.45505617977528</v>
      </c>
      <c r="R466" s="6">
        <f t="shared" si="31"/>
        <v>39.006568144499177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9">
        <f t="shared" si="28"/>
        <v>43127.25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s="5">
        <f t="shared" si="30"/>
        <v>187.85106382978722</v>
      </c>
      <c r="R467" s="6">
        <f t="shared" si="31"/>
        <v>110.3625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9">
        <f t="shared" si="28"/>
        <v>41409.208333333336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s="5">
        <f t="shared" si="30"/>
        <v>332</v>
      </c>
      <c r="R468" s="6">
        <f t="shared" si="31"/>
        <v>94.857142857142861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9">
        <f t="shared" si="28"/>
        <v>42331.25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s="5">
        <f t="shared" si="30"/>
        <v>575.21428571428578</v>
      </c>
      <c r="R469" s="6">
        <f t="shared" si="31"/>
        <v>57.935251798561154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9">
        <f t="shared" si="28"/>
        <v>43569.208333333328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s="5">
        <f t="shared" si="30"/>
        <v>40.5</v>
      </c>
      <c r="R470" s="6">
        <f t="shared" si="31"/>
        <v>101.25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9">
        <f t="shared" si="28"/>
        <v>42142.208333333328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s="5">
        <f t="shared" si="30"/>
        <v>184.42857142857144</v>
      </c>
      <c r="R471" s="6">
        <f t="shared" si="31"/>
        <v>64.95597484276729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9">
        <f t="shared" si="28"/>
        <v>42716.25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s="5">
        <f t="shared" si="30"/>
        <v>285.80555555555554</v>
      </c>
      <c r="R472" s="6">
        <f t="shared" si="31"/>
        <v>27.00524934383202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9">
        <f t="shared" si="28"/>
        <v>41031.208333333336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s="5">
        <f t="shared" si="30"/>
        <v>319</v>
      </c>
      <c r="R473" s="6">
        <f t="shared" si="31"/>
        <v>50.97422680412371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9">
        <f t="shared" si="28"/>
        <v>43535.208333333328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s="5">
        <f t="shared" si="30"/>
        <v>39.234070221066318</v>
      </c>
      <c r="R474" s="6">
        <f t="shared" si="31"/>
        <v>104.94260869565217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9">
        <f t="shared" si="28"/>
        <v>43277.208333333328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s="5">
        <f t="shared" si="30"/>
        <v>178.14000000000001</v>
      </c>
      <c r="R475" s="6">
        <f t="shared" si="31"/>
        <v>84.028301886792448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9">
        <f t="shared" si="28"/>
        <v>41989.25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s="5">
        <f t="shared" si="30"/>
        <v>365.15</v>
      </c>
      <c r="R476" s="6">
        <f t="shared" si="31"/>
        <v>102.85915492957747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9">
        <f t="shared" si="28"/>
        <v>41450.208333333336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s="5">
        <f t="shared" si="30"/>
        <v>113.94594594594594</v>
      </c>
      <c r="R477" s="6">
        <f t="shared" si="31"/>
        <v>39.962085308056871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9">
        <f t="shared" si="28"/>
        <v>43322.208333333328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s="5">
        <f t="shared" si="30"/>
        <v>29.828720626631856</v>
      </c>
      <c r="R478" s="6">
        <f t="shared" si="31"/>
        <v>51.001785714285717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9">
        <f t="shared" si="28"/>
        <v>40720.208333333336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s="5">
        <f t="shared" si="30"/>
        <v>54.270588235294113</v>
      </c>
      <c r="R479" s="6">
        <f t="shared" si="31"/>
        <v>40.823008849557525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9">
        <f t="shared" si="28"/>
        <v>42072.208333333328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s="5">
        <f t="shared" si="30"/>
        <v>236.34156976744185</v>
      </c>
      <c r="R480" s="6">
        <f t="shared" si="31"/>
        <v>58.999637155297535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9">
        <f t="shared" si="28"/>
        <v>42945.208333333328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s="5">
        <f t="shared" si="30"/>
        <v>512.91666666666663</v>
      </c>
      <c r="R481" s="6">
        <f t="shared" si="31"/>
        <v>71.156069364161851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9">
        <f t="shared" si="28"/>
        <v>40248.25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s="5">
        <f t="shared" si="30"/>
        <v>100.65116279069768</v>
      </c>
      <c r="R482" s="6">
        <f t="shared" si="31"/>
        <v>99.494252873563212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9">
        <f t="shared" si="28"/>
        <v>41913.208333333336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s="5">
        <f t="shared" si="30"/>
        <v>81.348423194303152</v>
      </c>
      <c r="R483" s="6">
        <f t="shared" si="31"/>
        <v>103.98634590377114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9">
        <f t="shared" si="28"/>
        <v>40963.25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s="5">
        <f t="shared" si="30"/>
        <v>16.404761904761905</v>
      </c>
      <c r="R484" s="6">
        <f t="shared" si="31"/>
        <v>76.555555555555557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9">
        <f t="shared" si="28"/>
        <v>43811.25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s="5">
        <f t="shared" si="30"/>
        <v>52.774617067833695</v>
      </c>
      <c r="R485" s="6">
        <f t="shared" si="31"/>
        <v>87.068592057761734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9">
        <f t="shared" si="28"/>
        <v>41855.208333333336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s="5">
        <f t="shared" si="30"/>
        <v>260.20608108108109</v>
      </c>
      <c r="R486" s="6">
        <f t="shared" si="31"/>
        <v>48.99554707379135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9">
        <f t="shared" si="28"/>
        <v>43626.208333333328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s="5">
        <f t="shared" si="30"/>
        <v>30.73289183222958</v>
      </c>
      <c r="R487" s="6">
        <f t="shared" si="31"/>
        <v>42.969135802469133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9">
        <f t="shared" si="28"/>
        <v>43168.25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s="5">
        <f t="shared" si="30"/>
        <v>13.5</v>
      </c>
      <c r="R488" s="6">
        <f t="shared" si="31"/>
        <v>33.428571428571431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9">
        <f t="shared" si="28"/>
        <v>42845.208333333328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s="5">
        <f t="shared" si="30"/>
        <v>178.62556663644605</v>
      </c>
      <c r="R489" s="6">
        <f t="shared" si="31"/>
        <v>83.982949701619773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9">
        <f t="shared" si="28"/>
        <v>42403.25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s="5">
        <f t="shared" si="30"/>
        <v>220.0566037735849</v>
      </c>
      <c r="R490" s="6">
        <f t="shared" si="31"/>
        <v>101.41739130434783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9">
        <f t="shared" si="28"/>
        <v>40406.208333333336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s="5">
        <f t="shared" si="30"/>
        <v>101.5108695652174</v>
      </c>
      <c r="R491" s="6">
        <f t="shared" si="31"/>
        <v>109.87058823529412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9">
        <f t="shared" si="28"/>
        <v>43786.25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s="5">
        <f t="shared" si="30"/>
        <v>191.5</v>
      </c>
      <c r="R492" s="6">
        <f t="shared" si="31"/>
        <v>31.916666666666668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9">
        <f t="shared" si="28"/>
        <v>41456.208333333336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s="5">
        <f t="shared" si="30"/>
        <v>305.34683098591546</v>
      </c>
      <c r="R493" s="6">
        <f t="shared" si="31"/>
        <v>70.993450675399103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9">
        <f t="shared" si="28"/>
        <v>40336.208333333336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s="5">
        <f t="shared" si="30"/>
        <v>23.995287958115181</v>
      </c>
      <c r="R494" s="6">
        <f t="shared" si="31"/>
        <v>77.026890756302521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9">
        <f t="shared" si="28"/>
        <v>43645.208333333328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s="5">
        <f t="shared" si="30"/>
        <v>723.77777777777771</v>
      </c>
      <c r="R495" s="6">
        <f t="shared" si="31"/>
        <v>101.78125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9">
        <f t="shared" si="28"/>
        <v>40990.208333333336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s="5">
        <f t="shared" si="30"/>
        <v>547.36</v>
      </c>
      <c r="R496" s="6">
        <f t="shared" si="31"/>
        <v>51.059701492537314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9">
        <f t="shared" si="28"/>
        <v>41800.208333333336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s="5">
        <f t="shared" si="30"/>
        <v>414.49999999999994</v>
      </c>
      <c r="R497" s="6">
        <f t="shared" si="31"/>
        <v>68.02051282051282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9">
        <f t="shared" si="28"/>
        <v>42876.208333333328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s="5">
        <f t="shared" si="30"/>
        <v>0.90696409140369971</v>
      </c>
      <c r="R498" s="6">
        <f t="shared" si="31"/>
        <v>30.87037037037037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9">
        <f t="shared" si="28"/>
        <v>42724.25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s="5">
        <f t="shared" si="30"/>
        <v>34.173469387755098</v>
      </c>
      <c r="R499" s="6">
        <f t="shared" si="31"/>
        <v>27.908333333333335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9">
        <f t="shared" si="28"/>
        <v>42005.25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s="5">
        <f t="shared" si="30"/>
        <v>23.948810754912099</v>
      </c>
      <c r="R500" s="6">
        <f t="shared" si="31"/>
        <v>79.994818652849744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9">
        <f t="shared" si="28"/>
        <v>42444.208333333328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s="5">
        <f t="shared" si="30"/>
        <v>48.072649572649574</v>
      </c>
      <c r="R501" s="6">
        <f t="shared" si="31"/>
        <v>38.003378378378379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9">
        <f t="shared" si="28"/>
        <v>41395.208333333336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s="5">
        <f t="shared" si="30"/>
        <v>0</v>
      </c>
      <c r="R502" s="6">
        <f t="shared" si="31"/>
        <v>0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9">
        <f t="shared" si="28"/>
        <v>41345.208333333336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s="5">
        <f t="shared" si="30"/>
        <v>70.145182291666657</v>
      </c>
      <c r="R503" s="6">
        <f t="shared" si="31"/>
        <v>59.990534521158132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9">
        <f t="shared" si="28"/>
        <v>41117.208333333336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s="5">
        <f t="shared" si="30"/>
        <v>529.92307692307691</v>
      </c>
      <c r="R504" s="6">
        <f t="shared" si="31"/>
        <v>37.037634408602152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9">
        <f t="shared" si="28"/>
        <v>42186.208333333328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s="5">
        <f t="shared" si="30"/>
        <v>180.32549019607845</v>
      </c>
      <c r="R505" s="6">
        <f t="shared" si="31"/>
        <v>99.963043478260872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9">
        <f t="shared" si="28"/>
        <v>42142.208333333328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s="5">
        <f t="shared" si="30"/>
        <v>92.320000000000007</v>
      </c>
      <c r="R506" s="6">
        <f t="shared" si="31"/>
        <v>111.6774193548387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9">
        <f t="shared" si="28"/>
        <v>41341.25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s="5">
        <f t="shared" si="30"/>
        <v>13.901001112347053</v>
      </c>
      <c r="R507" s="6">
        <f t="shared" si="31"/>
        <v>36.014409221902014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9">
        <f t="shared" si="28"/>
        <v>43062.25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s="5">
        <f t="shared" si="30"/>
        <v>927.07777777777767</v>
      </c>
      <c r="R508" s="6">
        <f t="shared" si="31"/>
        <v>66.010284810126578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9">
        <f t="shared" si="28"/>
        <v>41373.208333333336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s="5">
        <f t="shared" si="30"/>
        <v>39.857142857142861</v>
      </c>
      <c r="R509" s="6">
        <f t="shared" si="31"/>
        <v>44.05263157894737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9">
        <f t="shared" si="28"/>
        <v>43310.208333333328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s="5">
        <f t="shared" si="30"/>
        <v>112.22929936305732</v>
      </c>
      <c r="R510" s="6">
        <f t="shared" si="31"/>
        <v>52.999726551818434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9">
        <f t="shared" si="28"/>
        <v>41034.208333333336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s="5">
        <f t="shared" si="30"/>
        <v>70.925816023738875</v>
      </c>
      <c r="R511" s="6">
        <f t="shared" si="31"/>
        <v>95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9">
        <f t="shared" si="28"/>
        <v>43251.208333333328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s="5">
        <f t="shared" si="30"/>
        <v>119.08974358974358</v>
      </c>
      <c r="R512" s="6">
        <f t="shared" si="31"/>
        <v>70.908396946564892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9">
        <f t="shared" si="28"/>
        <v>43671.208333333328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s="5">
        <f t="shared" si="30"/>
        <v>24.017591339648174</v>
      </c>
      <c r="R513" s="6">
        <f t="shared" si="31"/>
        <v>98.060773480662988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9">
        <f t="shared" si="28"/>
        <v>41825.208333333336</v>
      </c>
      <c r="M514" s="10">
        <f t="shared" si="29"/>
        <v>41826.208333333336</v>
      </c>
      <c r="N514" t="b">
        <v>0</v>
      </c>
      <c r="O514" t="b">
        <v>1</v>
      </c>
      <c r="P514" t="s">
        <v>89</v>
      </c>
      <c r="Q514" s="5">
        <f t="shared" si="30"/>
        <v>139.31868131868131</v>
      </c>
      <c r="R514" s="6">
        <f t="shared" si="31"/>
        <v>53.046025104602514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9">
        <f t="shared" ref="L515:L578" si="32">(((J515/60)/60)/24+DATE(1970,1,1))</f>
        <v>40430.208333333336</v>
      </c>
      <c r="M515" s="10">
        <f t="shared" ref="M515:M578" si="33">(((K515/60)/60)/24)+DATE(1970,1,1)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34">((E515/D515)*100)</f>
        <v>39.277108433734945</v>
      </c>
      <c r="R515" s="6">
        <f t="shared" ref="R515:R578" si="35">IFERROR(E515/G515,0)</f>
        <v>93.142857142857139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9">
        <f t="shared" si="32"/>
        <v>41614.25</v>
      </c>
      <c r="M516" s="10">
        <f t="shared" si="33"/>
        <v>41619.25</v>
      </c>
      <c r="N516" t="b">
        <v>0</v>
      </c>
      <c r="O516" t="b">
        <v>1</v>
      </c>
      <c r="P516" t="s">
        <v>23</v>
      </c>
      <c r="Q516" s="5">
        <f t="shared" si="34"/>
        <v>22.439077144917089</v>
      </c>
      <c r="R516" s="6">
        <f t="shared" si="35"/>
        <v>58.945075757575758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9">
        <f t="shared" si="32"/>
        <v>40900.25</v>
      </c>
      <c r="M517" s="10">
        <f t="shared" si="33"/>
        <v>40902.25</v>
      </c>
      <c r="N517" t="b">
        <v>0</v>
      </c>
      <c r="O517" t="b">
        <v>1</v>
      </c>
      <c r="P517" t="s">
        <v>33</v>
      </c>
      <c r="Q517" s="5">
        <f t="shared" si="34"/>
        <v>55.779069767441861</v>
      </c>
      <c r="R517" s="6">
        <f t="shared" si="35"/>
        <v>36.067669172932334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9">
        <f t="shared" si="32"/>
        <v>40396.208333333336</v>
      </c>
      <c r="M518" s="10">
        <f t="shared" si="33"/>
        <v>40434.208333333336</v>
      </c>
      <c r="N518" t="b">
        <v>0</v>
      </c>
      <c r="O518" t="b">
        <v>0</v>
      </c>
      <c r="P518" t="s">
        <v>68</v>
      </c>
      <c r="Q518" s="5">
        <f t="shared" si="34"/>
        <v>42.523125996810208</v>
      </c>
      <c r="R518" s="6">
        <f t="shared" si="35"/>
        <v>63.030732860520096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9">
        <f t="shared" si="32"/>
        <v>42860.208333333328</v>
      </c>
      <c r="M519" s="10">
        <f t="shared" si="33"/>
        <v>42865.208333333328</v>
      </c>
      <c r="N519" t="b">
        <v>0</v>
      </c>
      <c r="O519" t="b">
        <v>0</v>
      </c>
      <c r="P519" t="s">
        <v>17</v>
      </c>
      <c r="Q519" s="5">
        <f t="shared" si="34"/>
        <v>112.00000000000001</v>
      </c>
      <c r="R519" s="6">
        <f t="shared" si="35"/>
        <v>84.717948717948715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9">
        <f t="shared" si="32"/>
        <v>43154.25</v>
      </c>
      <c r="M520" s="10">
        <f t="shared" si="33"/>
        <v>43156.25</v>
      </c>
      <c r="N520" t="b">
        <v>0</v>
      </c>
      <c r="O520" t="b">
        <v>1</v>
      </c>
      <c r="P520" t="s">
        <v>71</v>
      </c>
      <c r="Q520" s="5">
        <f t="shared" si="34"/>
        <v>7.0681818181818183</v>
      </c>
      <c r="R520" s="6">
        <f t="shared" si="35"/>
        <v>62.2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9">
        <f t="shared" si="32"/>
        <v>42012.25</v>
      </c>
      <c r="M521" s="10">
        <f t="shared" si="33"/>
        <v>42026.25</v>
      </c>
      <c r="N521" t="b">
        <v>0</v>
      </c>
      <c r="O521" t="b">
        <v>1</v>
      </c>
      <c r="P521" t="s">
        <v>23</v>
      </c>
      <c r="Q521" s="5">
        <f t="shared" si="34"/>
        <v>101.74563871693867</v>
      </c>
      <c r="R521" s="6">
        <f t="shared" si="35"/>
        <v>101.97518330513255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9">
        <f t="shared" si="32"/>
        <v>43574.208333333328</v>
      </c>
      <c r="M522" s="10">
        <f t="shared" si="33"/>
        <v>43577.208333333328</v>
      </c>
      <c r="N522" t="b">
        <v>0</v>
      </c>
      <c r="O522" t="b">
        <v>0</v>
      </c>
      <c r="P522" t="s">
        <v>33</v>
      </c>
      <c r="Q522" s="5">
        <f t="shared" si="34"/>
        <v>425.75</v>
      </c>
      <c r="R522" s="6">
        <f t="shared" si="35"/>
        <v>106.4375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9">
        <f t="shared" si="32"/>
        <v>42605.208333333328</v>
      </c>
      <c r="M523" s="10">
        <f t="shared" si="33"/>
        <v>42611.208333333328</v>
      </c>
      <c r="N523" t="b">
        <v>0</v>
      </c>
      <c r="O523" t="b">
        <v>1</v>
      </c>
      <c r="P523" t="s">
        <v>53</v>
      </c>
      <c r="Q523" s="5">
        <f t="shared" si="34"/>
        <v>145.53947368421052</v>
      </c>
      <c r="R523" s="6">
        <f t="shared" si="35"/>
        <v>29.975609756097562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9">
        <f t="shared" si="32"/>
        <v>41093.208333333336</v>
      </c>
      <c r="M524" s="10">
        <f t="shared" si="33"/>
        <v>41105.208333333336</v>
      </c>
      <c r="N524" t="b">
        <v>0</v>
      </c>
      <c r="O524" t="b">
        <v>0</v>
      </c>
      <c r="P524" t="s">
        <v>100</v>
      </c>
      <c r="Q524" s="5">
        <f t="shared" si="34"/>
        <v>32.453465346534657</v>
      </c>
      <c r="R524" s="6">
        <f t="shared" si="35"/>
        <v>85.806282722513089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9">
        <f t="shared" si="32"/>
        <v>40241.25</v>
      </c>
      <c r="M525" s="10">
        <f t="shared" si="33"/>
        <v>40246.25</v>
      </c>
      <c r="N525" t="b">
        <v>0</v>
      </c>
      <c r="O525" t="b">
        <v>0</v>
      </c>
      <c r="P525" t="s">
        <v>100</v>
      </c>
      <c r="Q525" s="5">
        <f t="shared" si="34"/>
        <v>700.33333333333326</v>
      </c>
      <c r="R525" s="6">
        <f t="shared" si="35"/>
        <v>70.82022471910112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9">
        <f t="shared" si="32"/>
        <v>40294.208333333336</v>
      </c>
      <c r="M526" s="10">
        <f t="shared" si="33"/>
        <v>40307.208333333336</v>
      </c>
      <c r="N526" t="b">
        <v>0</v>
      </c>
      <c r="O526" t="b">
        <v>0</v>
      </c>
      <c r="P526" t="s">
        <v>33</v>
      </c>
      <c r="Q526" s="5">
        <f t="shared" si="34"/>
        <v>83.904860392967933</v>
      </c>
      <c r="R526" s="6">
        <f t="shared" si="35"/>
        <v>40.998484082870135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9">
        <f t="shared" si="32"/>
        <v>40505.25</v>
      </c>
      <c r="M527" s="10">
        <f t="shared" si="33"/>
        <v>40509.25</v>
      </c>
      <c r="N527" t="b">
        <v>0</v>
      </c>
      <c r="O527" t="b">
        <v>0</v>
      </c>
      <c r="P527" t="s">
        <v>65</v>
      </c>
      <c r="Q527" s="5">
        <f t="shared" si="34"/>
        <v>84.19047619047619</v>
      </c>
      <c r="R527" s="6">
        <f t="shared" si="35"/>
        <v>28.063492063492063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9">
        <f t="shared" si="32"/>
        <v>42364.25</v>
      </c>
      <c r="M528" s="10">
        <f t="shared" si="33"/>
        <v>42401.25</v>
      </c>
      <c r="N528" t="b">
        <v>0</v>
      </c>
      <c r="O528" t="b">
        <v>1</v>
      </c>
      <c r="P528" t="s">
        <v>33</v>
      </c>
      <c r="Q528" s="5">
        <f t="shared" si="34"/>
        <v>155.95180722891567</v>
      </c>
      <c r="R528" s="6">
        <f t="shared" si="35"/>
        <v>88.054421768707485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9">
        <f t="shared" si="32"/>
        <v>42405.25</v>
      </c>
      <c r="M529" s="10">
        <f t="shared" si="33"/>
        <v>42441.25</v>
      </c>
      <c r="N529" t="b">
        <v>0</v>
      </c>
      <c r="O529" t="b">
        <v>0</v>
      </c>
      <c r="P529" t="s">
        <v>71</v>
      </c>
      <c r="Q529" s="5">
        <f t="shared" si="34"/>
        <v>99.619450317124731</v>
      </c>
      <c r="R529" s="6">
        <f t="shared" si="35"/>
        <v>31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9">
        <f t="shared" si="32"/>
        <v>41601.25</v>
      </c>
      <c r="M530" s="10">
        <f t="shared" si="33"/>
        <v>41646.25</v>
      </c>
      <c r="N530" t="b">
        <v>0</v>
      </c>
      <c r="O530" t="b">
        <v>0</v>
      </c>
      <c r="P530" t="s">
        <v>60</v>
      </c>
      <c r="Q530" s="5">
        <f t="shared" si="34"/>
        <v>80.300000000000011</v>
      </c>
      <c r="R530" s="6">
        <f t="shared" si="35"/>
        <v>90.337500000000006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9">
        <f t="shared" si="32"/>
        <v>41769.208333333336</v>
      </c>
      <c r="M531" s="10">
        <f t="shared" si="33"/>
        <v>41797.208333333336</v>
      </c>
      <c r="N531" t="b">
        <v>0</v>
      </c>
      <c r="O531" t="b">
        <v>0</v>
      </c>
      <c r="P531" t="s">
        <v>89</v>
      </c>
      <c r="Q531" s="5">
        <f t="shared" si="34"/>
        <v>11.254901960784313</v>
      </c>
      <c r="R531" s="6">
        <f t="shared" si="35"/>
        <v>63.777777777777779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9">
        <f t="shared" si="32"/>
        <v>40421.208333333336</v>
      </c>
      <c r="M532" s="10">
        <f t="shared" si="33"/>
        <v>40435.208333333336</v>
      </c>
      <c r="N532" t="b">
        <v>0</v>
      </c>
      <c r="O532" t="b">
        <v>1</v>
      </c>
      <c r="P532" t="s">
        <v>119</v>
      </c>
      <c r="Q532" s="5">
        <f t="shared" si="34"/>
        <v>91.740952380952379</v>
      </c>
      <c r="R532" s="6">
        <f t="shared" si="35"/>
        <v>53.995515695067262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9">
        <f t="shared" si="32"/>
        <v>41589.25</v>
      </c>
      <c r="M533" s="10">
        <f t="shared" si="33"/>
        <v>41645.25</v>
      </c>
      <c r="N533" t="b">
        <v>0</v>
      </c>
      <c r="O533" t="b">
        <v>0</v>
      </c>
      <c r="P533" t="s">
        <v>89</v>
      </c>
      <c r="Q533" s="5">
        <f t="shared" si="34"/>
        <v>95.521156936261391</v>
      </c>
      <c r="R533" s="6">
        <f t="shared" si="35"/>
        <v>48.993956043956047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9">
        <f t="shared" si="32"/>
        <v>43125.25</v>
      </c>
      <c r="M534" s="10">
        <f t="shared" si="33"/>
        <v>43126.25</v>
      </c>
      <c r="N534" t="b">
        <v>0</v>
      </c>
      <c r="O534" t="b">
        <v>0</v>
      </c>
      <c r="P534" t="s">
        <v>33</v>
      </c>
      <c r="Q534" s="5">
        <f t="shared" si="34"/>
        <v>502.87499999999994</v>
      </c>
      <c r="R534" s="6">
        <f t="shared" si="35"/>
        <v>63.857142857142854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9">
        <f t="shared" si="32"/>
        <v>41479.208333333336</v>
      </c>
      <c r="M535" s="10">
        <f t="shared" si="33"/>
        <v>41515.208333333336</v>
      </c>
      <c r="N535" t="b">
        <v>0</v>
      </c>
      <c r="O535" t="b">
        <v>0</v>
      </c>
      <c r="P535" t="s">
        <v>60</v>
      </c>
      <c r="Q535" s="5">
        <f t="shared" si="34"/>
        <v>159.24394463667818</v>
      </c>
      <c r="R535" s="6">
        <f t="shared" si="35"/>
        <v>82.996393146979258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9">
        <f t="shared" si="32"/>
        <v>43329.208333333328</v>
      </c>
      <c r="M536" s="10">
        <f t="shared" si="33"/>
        <v>43330.208333333328</v>
      </c>
      <c r="N536" t="b">
        <v>0</v>
      </c>
      <c r="O536" t="b">
        <v>1</v>
      </c>
      <c r="P536" t="s">
        <v>53</v>
      </c>
      <c r="Q536" s="5">
        <f t="shared" si="34"/>
        <v>15.022446689113355</v>
      </c>
      <c r="R536" s="6">
        <f t="shared" si="35"/>
        <v>55.08230452674897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9">
        <f t="shared" si="32"/>
        <v>43259.208333333328</v>
      </c>
      <c r="M537" s="10">
        <f t="shared" si="33"/>
        <v>43261.208333333328</v>
      </c>
      <c r="N537" t="b">
        <v>0</v>
      </c>
      <c r="O537" t="b">
        <v>1</v>
      </c>
      <c r="P537" t="s">
        <v>33</v>
      </c>
      <c r="Q537" s="5">
        <f t="shared" si="34"/>
        <v>482.03846153846149</v>
      </c>
      <c r="R537" s="6">
        <f t="shared" si="35"/>
        <v>62.044554455445542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9">
        <f t="shared" si="32"/>
        <v>40414.208333333336</v>
      </c>
      <c r="M538" s="10">
        <f t="shared" si="33"/>
        <v>40440.208333333336</v>
      </c>
      <c r="N538" t="b">
        <v>0</v>
      </c>
      <c r="O538" t="b">
        <v>0</v>
      </c>
      <c r="P538" t="s">
        <v>119</v>
      </c>
      <c r="Q538" s="5">
        <f t="shared" si="34"/>
        <v>149.96938775510205</v>
      </c>
      <c r="R538" s="6">
        <f t="shared" si="35"/>
        <v>104.97857142857143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9">
        <f t="shared" si="32"/>
        <v>43342.208333333328</v>
      </c>
      <c r="M539" s="10">
        <f t="shared" si="33"/>
        <v>43365.208333333328</v>
      </c>
      <c r="N539" t="b">
        <v>1</v>
      </c>
      <c r="O539" t="b">
        <v>1</v>
      </c>
      <c r="P539" t="s">
        <v>42</v>
      </c>
      <c r="Q539" s="5">
        <f t="shared" si="34"/>
        <v>117.22156398104266</v>
      </c>
      <c r="R539" s="6">
        <f t="shared" si="35"/>
        <v>94.044676806083643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9">
        <f t="shared" si="32"/>
        <v>41539.208333333336</v>
      </c>
      <c r="M540" s="10">
        <f t="shared" si="33"/>
        <v>41555.208333333336</v>
      </c>
      <c r="N540" t="b">
        <v>0</v>
      </c>
      <c r="O540" t="b">
        <v>0</v>
      </c>
      <c r="P540" t="s">
        <v>292</v>
      </c>
      <c r="Q540" s="5">
        <f t="shared" si="34"/>
        <v>37.695968274950431</v>
      </c>
      <c r="R540" s="6">
        <f t="shared" si="35"/>
        <v>44.007716049382715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9">
        <f t="shared" si="32"/>
        <v>43647.208333333328</v>
      </c>
      <c r="M541" s="10">
        <f t="shared" si="33"/>
        <v>43653.208333333328</v>
      </c>
      <c r="N541" t="b">
        <v>0</v>
      </c>
      <c r="O541" t="b">
        <v>1</v>
      </c>
      <c r="P541" t="s">
        <v>17</v>
      </c>
      <c r="Q541" s="5">
        <f t="shared" si="34"/>
        <v>72.653061224489804</v>
      </c>
      <c r="R541" s="6">
        <f t="shared" si="35"/>
        <v>92.467532467532465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9">
        <f t="shared" si="32"/>
        <v>43225.208333333328</v>
      </c>
      <c r="M542" s="10">
        <f t="shared" si="33"/>
        <v>43247.208333333328</v>
      </c>
      <c r="N542" t="b">
        <v>0</v>
      </c>
      <c r="O542" t="b">
        <v>0</v>
      </c>
      <c r="P542" t="s">
        <v>122</v>
      </c>
      <c r="Q542" s="5">
        <f t="shared" si="34"/>
        <v>265.98113207547169</v>
      </c>
      <c r="R542" s="6">
        <f t="shared" si="35"/>
        <v>57.072874493927124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9">
        <f t="shared" si="32"/>
        <v>42165.208333333328</v>
      </c>
      <c r="M543" s="10">
        <f t="shared" si="33"/>
        <v>42191.208333333328</v>
      </c>
      <c r="N543" t="b">
        <v>0</v>
      </c>
      <c r="O543" t="b">
        <v>0</v>
      </c>
      <c r="P543" t="s">
        <v>292</v>
      </c>
      <c r="Q543" s="5">
        <f t="shared" si="34"/>
        <v>24.205617977528089</v>
      </c>
      <c r="R543" s="6">
        <f t="shared" si="35"/>
        <v>109.07848101265823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9">
        <f t="shared" si="32"/>
        <v>42391.25</v>
      </c>
      <c r="M544" s="10">
        <f t="shared" si="33"/>
        <v>42421.25</v>
      </c>
      <c r="N544" t="b">
        <v>0</v>
      </c>
      <c r="O544" t="b">
        <v>0</v>
      </c>
      <c r="P544" t="s">
        <v>60</v>
      </c>
      <c r="Q544" s="5">
        <f t="shared" si="34"/>
        <v>2.5064935064935066</v>
      </c>
      <c r="R544" s="6">
        <f t="shared" si="35"/>
        <v>39.387755102040813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9">
        <f t="shared" si="32"/>
        <v>41528.208333333336</v>
      </c>
      <c r="M545" s="10">
        <f t="shared" si="33"/>
        <v>41543.208333333336</v>
      </c>
      <c r="N545" t="b">
        <v>0</v>
      </c>
      <c r="O545" t="b">
        <v>0</v>
      </c>
      <c r="P545" t="s">
        <v>89</v>
      </c>
      <c r="Q545" s="5">
        <f t="shared" si="34"/>
        <v>16.329799764428738</v>
      </c>
      <c r="R545" s="6">
        <f t="shared" si="35"/>
        <v>77.022222222222226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9">
        <f t="shared" si="32"/>
        <v>42377.25</v>
      </c>
      <c r="M546" s="10">
        <f t="shared" si="33"/>
        <v>42390.25</v>
      </c>
      <c r="N546" t="b">
        <v>0</v>
      </c>
      <c r="O546" t="b">
        <v>0</v>
      </c>
      <c r="P546" t="s">
        <v>23</v>
      </c>
      <c r="Q546" s="5">
        <f t="shared" si="34"/>
        <v>276.5</v>
      </c>
      <c r="R546" s="6">
        <f t="shared" si="35"/>
        <v>92.166666666666671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9">
        <f t="shared" si="32"/>
        <v>43824.25</v>
      </c>
      <c r="M547" s="10">
        <f t="shared" si="33"/>
        <v>43844.25</v>
      </c>
      <c r="N547" t="b">
        <v>0</v>
      </c>
      <c r="O547" t="b">
        <v>0</v>
      </c>
      <c r="P547" t="s">
        <v>33</v>
      </c>
      <c r="Q547" s="5">
        <f t="shared" si="34"/>
        <v>88.803571428571431</v>
      </c>
      <c r="R547" s="6">
        <f t="shared" si="35"/>
        <v>61.007063197026021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9">
        <f t="shared" si="32"/>
        <v>43360.208333333328</v>
      </c>
      <c r="M548" s="10">
        <f t="shared" si="33"/>
        <v>43363.208333333328</v>
      </c>
      <c r="N548" t="b">
        <v>0</v>
      </c>
      <c r="O548" t="b">
        <v>1</v>
      </c>
      <c r="P548" t="s">
        <v>33</v>
      </c>
      <c r="Q548" s="5">
        <f t="shared" si="34"/>
        <v>163.57142857142856</v>
      </c>
      <c r="R548" s="6">
        <f t="shared" si="35"/>
        <v>78.068181818181813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9">
        <f t="shared" si="32"/>
        <v>42029.25</v>
      </c>
      <c r="M549" s="10">
        <f t="shared" si="33"/>
        <v>42041.25</v>
      </c>
      <c r="N549" t="b">
        <v>0</v>
      </c>
      <c r="O549" t="b">
        <v>0</v>
      </c>
      <c r="P549" t="s">
        <v>53</v>
      </c>
      <c r="Q549" s="5">
        <f t="shared" si="34"/>
        <v>969</v>
      </c>
      <c r="R549" s="6">
        <f t="shared" si="35"/>
        <v>80.75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9">
        <f t="shared" si="32"/>
        <v>42461.208333333328</v>
      </c>
      <c r="M550" s="10">
        <f t="shared" si="33"/>
        <v>42474.208333333328</v>
      </c>
      <c r="N550" t="b">
        <v>0</v>
      </c>
      <c r="O550" t="b">
        <v>0</v>
      </c>
      <c r="P550" t="s">
        <v>33</v>
      </c>
      <c r="Q550" s="5">
        <f t="shared" si="34"/>
        <v>270.91376701966715</v>
      </c>
      <c r="R550" s="6">
        <f t="shared" si="35"/>
        <v>59.991289782244557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9">
        <f t="shared" si="32"/>
        <v>41422.208333333336</v>
      </c>
      <c r="M551" s="10">
        <f t="shared" si="33"/>
        <v>41431.208333333336</v>
      </c>
      <c r="N551" t="b">
        <v>0</v>
      </c>
      <c r="O551" t="b">
        <v>0</v>
      </c>
      <c r="P551" t="s">
        <v>65</v>
      </c>
      <c r="Q551" s="5">
        <f t="shared" si="34"/>
        <v>284.21355932203392</v>
      </c>
      <c r="R551" s="6">
        <f t="shared" si="35"/>
        <v>110.03018372703411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9">
        <f t="shared" si="32"/>
        <v>40968.25</v>
      </c>
      <c r="M552" s="10">
        <f t="shared" si="33"/>
        <v>40989.208333333336</v>
      </c>
      <c r="N552" t="b">
        <v>0</v>
      </c>
      <c r="O552" t="b">
        <v>0</v>
      </c>
      <c r="P552" t="s">
        <v>60</v>
      </c>
      <c r="Q552" s="5">
        <f t="shared" si="34"/>
        <v>4</v>
      </c>
      <c r="R552" s="6">
        <f t="shared" si="35"/>
        <v>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9">
        <f t="shared" si="32"/>
        <v>41993.25</v>
      </c>
      <c r="M553" s="10">
        <f t="shared" si="33"/>
        <v>42033.25</v>
      </c>
      <c r="N553" t="b">
        <v>0</v>
      </c>
      <c r="O553" t="b">
        <v>1</v>
      </c>
      <c r="P553" t="s">
        <v>28</v>
      </c>
      <c r="Q553" s="5">
        <f t="shared" si="34"/>
        <v>58.6329816768462</v>
      </c>
      <c r="R553" s="6">
        <f t="shared" si="35"/>
        <v>37.99856063332134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9">
        <f t="shared" si="32"/>
        <v>42700.25</v>
      </c>
      <c r="M554" s="10">
        <f t="shared" si="33"/>
        <v>42702.25</v>
      </c>
      <c r="N554" t="b">
        <v>0</v>
      </c>
      <c r="O554" t="b">
        <v>0</v>
      </c>
      <c r="P554" t="s">
        <v>33</v>
      </c>
      <c r="Q554" s="5">
        <f t="shared" si="34"/>
        <v>98.51111111111112</v>
      </c>
      <c r="R554" s="6">
        <f t="shared" si="35"/>
        <v>96.369565217391298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9">
        <f t="shared" si="32"/>
        <v>40545.25</v>
      </c>
      <c r="M555" s="10">
        <f t="shared" si="33"/>
        <v>40546.25</v>
      </c>
      <c r="N555" t="b">
        <v>0</v>
      </c>
      <c r="O555" t="b">
        <v>0</v>
      </c>
      <c r="P555" t="s">
        <v>23</v>
      </c>
      <c r="Q555" s="5">
        <f t="shared" si="34"/>
        <v>43.975381008206334</v>
      </c>
      <c r="R555" s="6">
        <f t="shared" si="35"/>
        <v>72.978599221789878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9">
        <f t="shared" si="32"/>
        <v>42723.25</v>
      </c>
      <c r="M556" s="10">
        <f t="shared" si="33"/>
        <v>42729.25</v>
      </c>
      <c r="N556" t="b">
        <v>0</v>
      </c>
      <c r="O556" t="b">
        <v>0</v>
      </c>
      <c r="P556" t="s">
        <v>60</v>
      </c>
      <c r="Q556" s="5">
        <f t="shared" si="34"/>
        <v>151.66315789473683</v>
      </c>
      <c r="R556" s="6">
        <f t="shared" si="35"/>
        <v>26.007220216606498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9">
        <f t="shared" si="32"/>
        <v>41731.208333333336</v>
      </c>
      <c r="M557" s="10">
        <f t="shared" si="33"/>
        <v>41762.208333333336</v>
      </c>
      <c r="N557" t="b">
        <v>0</v>
      </c>
      <c r="O557" t="b">
        <v>0</v>
      </c>
      <c r="P557" t="s">
        <v>23</v>
      </c>
      <c r="Q557" s="5">
        <f t="shared" si="34"/>
        <v>223.63492063492063</v>
      </c>
      <c r="R557" s="6">
        <f t="shared" si="35"/>
        <v>104.36296296296297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9">
        <f t="shared" si="32"/>
        <v>40792.208333333336</v>
      </c>
      <c r="M558" s="10">
        <f t="shared" si="33"/>
        <v>40799.208333333336</v>
      </c>
      <c r="N558" t="b">
        <v>0</v>
      </c>
      <c r="O558" t="b">
        <v>1</v>
      </c>
      <c r="P558" t="s">
        <v>206</v>
      </c>
      <c r="Q558" s="5">
        <f t="shared" si="34"/>
        <v>239.75</v>
      </c>
      <c r="R558" s="6">
        <f t="shared" si="35"/>
        <v>102.18852459016394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9">
        <f t="shared" si="32"/>
        <v>42279.208333333328</v>
      </c>
      <c r="M559" s="10">
        <f t="shared" si="33"/>
        <v>42282.208333333328</v>
      </c>
      <c r="N559" t="b">
        <v>0</v>
      </c>
      <c r="O559" t="b">
        <v>1</v>
      </c>
      <c r="P559" t="s">
        <v>474</v>
      </c>
      <c r="Q559" s="5">
        <f t="shared" si="34"/>
        <v>199.33333333333334</v>
      </c>
      <c r="R559" s="6">
        <f t="shared" si="35"/>
        <v>54.117647058823529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9">
        <f t="shared" si="32"/>
        <v>42424.25</v>
      </c>
      <c r="M560" s="10">
        <f t="shared" si="33"/>
        <v>42467.208333333328</v>
      </c>
      <c r="N560" t="b">
        <v>0</v>
      </c>
      <c r="O560" t="b">
        <v>0</v>
      </c>
      <c r="P560" t="s">
        <v>33</v>
      </c>
      <c r="Q560" s="5">
        <f t="shared" si="34"/>
        <v>137.34482758620689</v>
      </c>
      <c r="R560" s="6">
        <f t="shared" si="35"/>
        <v>63.222222222222221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9">
        <f t="shared" si="32"/>
        <v>42584.208333333328</v>
      </c>
      <c r="M561" s="10">
        <f t="shared" si="33"/>
        <v>42591.208333333328</v>
      </c>
      <c r="N561" t="b">
        <v>0</v>
      </c>
      <c r="O561" t="b">
        <v>0</v>
      </c>
      <c r="P561" t="s">
        <v>33</v>
      </c>
      <c r="Q561" s="5">
        <f t="shared" si="34"/>
        <v>100.9696106362773</v>
      </c>
      <c r="R561" s="6">
        <f t="shared" si="35"/>
        <v>104.03228962818004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9">
        <f t="shared" si="32"/>
        <v>40865.25</v>
      </c>
      <c r="M562" s="10">
        <f t="shared" si="33"/>
        <v>40905.25</v>
      </c>
      <c r="N562" t="b">
        <v>0</v>
      </c>
      <c r="O562" t="b">
        <v>0</v>
      </c>
      <c r="P562" t="s">
        <v>71</v>
      </c>
      <c r="Q562" s="5">
        <f t="shared" si="34"/>
        <v>794.16</v>
      </c>
      <c r="R562" s="6">
        <f t="shared" si="35"/>
        <v>49.994334277620396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9">
        <f t="shared" si="32"/>
        <v>40833.208333333336</v>
      </c>
      <c r="M563" s="10">
        <f t="shared" si="33"/>
        <v>40835.208333333336</v>
      </c>
      <c r="N563" t="b">
        <v>0</v>
      </c>
      <c r="O563" t="b">
        <v>0</v>
      </c>
      <c r="P563" t="s">
        <v>33</v>
      </c>
      <c r="Q563" s="5">
        <f t="shared" si="34"/>
        <v>369.7</v>
      </c>
      <c r="R563" s="6">
        <f t="shared" si="35"/>
        <v>56.015151515151516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9">
        <f t="shared" si="32"/>
        <v>43536.208333333328</v>
      </c>
      <c r="M564" s="10">
        <f t="shared" si="33"/>
        <v>43538.208333333328</v>
      </c>
      <c r="N564" t="b">
        <v>0</v>
      </c>
      <c r="O564" t="b">
        <v>0</v>
      </c>
      <c r="P564" t="s">
        <v>23</v>
      </c>
      <c r="Q564" s="5">
        <f t="shared" si="34"/>
        <v>12.818181818181817</v>
      </c>
      <c r="R564" s="6">
        <f t="shared" si="35"/>
        <v>48.807692307692307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9">
        <f t="shared" si="32"/>
        <v>43417.25</v>
      </c>
      <c r="M565" s="10">
        <f t="shared" si="33"/>
        <v>43437.25</v>
      </c>
      <c r="N565" t="b">
        <v>0</v>
      </c>
      <c r="O565" t="b">
        <v>0</v>
      </c>
      <c r="P565" t="s">
        <v>42</v>
      </c>
      <c r="Q565" s="5">
        <f t="shared" si="34"/>
        <v>138.02702702702703</v>
      </c>
      <c r="R565" s="6">
        <f t="shared" si="35"/>
        <v>60.082352941176474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9">
        <f t="shared" si="32"/>
        <v>42078.208333333328</v>
      </c>
      <c r="M566" s="10">
        <f t="shared" si="33"/>
        <v>42086.208333333328</v>
      </c>
      <c r="N566" t="b">
        <v>0</v>
      </c>
      <c r="O566" t="b">
        <v>0</v>
      </c>
      <c r="P566" t="s">
        <v>33</v>
      </c>
      <c r="Q566" s="5">
        <f t="shared" si="34"/>
        <v>83.813278008298752</v>
      </c>
      <c r="R566" s="6">
        <f t="shared" si="35"/>
        <v>78.990502793296088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9">
        <f t="shared" si="32"/>
        <v>40862.25</v>
      </c>
      <c r="M567" s="10">
        <f t="shared" si="33"/>
        <v>40882.25</v>
      </c>
      <c r="N567" t="b">
        <v>0</v>
      </c>
      <c r="O567" t="b">
        <v>0</v>
      </c>
      <c r="P567" t="s">
        <v>33</v>
      </c>
      <c r="Q567" s="5">
        <f t="shared" si="34"/>
        <v>204.60063224446787</v>
      </c>
      <c r="R567" s="6">
        <f t="shared" si="35"/>
        <v>53.99499443826474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9">
        <f t="shared" si="32"/>
        <v>42424.25</v>
      </c>
      <c r="M568" s="10">
        <f t="shared" si="33"/>
        <v>42447.208333333328</v>
      </c>
      <c r="N568" t="b">
        <v>0</v>
      </c>
      <c r="O568" t="b">
        <v>1</v>
      </c>
      <c r="P568" t="s">
        <v>50</v>
      </c>
      <c r="Q568" s="5">
        <f t="shared" si="34"/>
        <v>44.344086021505376</v>
      </c>
      <c r="R568" s="6">
        <f t="shared" si="35"/>
        <v>111.45945945945945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9">
        <f t="shared" si="32"/>
        <v>41830.208333333336</v>
      </c>
      <c r="M569" s="10">
        <f t="shared" si="33"/>
        <v>41832.208333333336</v>
      </c>
      <c r="N569" t="b">
        <v>0</v>
      </c>
      <c r="O569" t="b">
        <v>0</v>
      </c>
      <c r="P569" t="s">
        <v>23</v>
      </c>
      <c r="Q569" s="5">
        <f t="shared" si="34"/>
        <v>218.60294117647058</v>
      </c>
      <c r="R569" s="6">
        <f t="shared" si="35"/>
        <v>60.922131147540981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9">
        <f t="shared" si="32"/>
        <v>40374.208333333336</v>
      </c>
      <c r="M570" s="10">
        <f t="shared" si="33"/>
        <v>40419.208333333336</v>
      </c>
      <c r="N570" t="b">
        <v>0</v>
      </c>
      <c r="O570" t="b">
        <v>0</v>
      </c>
      <c r="P570" t="s">
        <v>33</v>
      </c>
      <c r="Q570" s="5">
        <f t="shared" si="34"/>
        <v>186.03314917127071</v>
      </c>
      <c r="R570" s="6">
        <f t="shared" si="35"/>
        <v>26.0015444015444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9">
        <f t="shared" si="32"/>
        <v>40554.25</v>
      </c>
      <c r="M571" s="10">
        <f t="shared" si="33"/>
        <v>40566.25</v>
      </c>
      <c r="N571" t="b">
        <v>0</v>
      </c>
      <c r="O571" t="b">
        <v>0</v>
      </c>
      <c r="P571" t="s">
        <v>71</v>
      </c>
      <c r="Q571" s="5">
        <f t="shared" si="34"/>
        <v>237.33830845771143</v>
      </c>
      <c r="R571" s="6">
        <f t="shared" si="35"/>
        <v>80.993208828522924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9">
        <f t="shared" si="32"/>
        <v>41993.25</v>
      </c>
      <c r="M572" s="10">
        <f t="shared" si="33"/>
        <v>41999.25</v>
      </c>
      <c r="N572" t="b">
        <v>0</v>
      </c>
      <c r="O572" t="b">
        <v>1</v>
      </c>
      <c r="P572" t="s">
        <v>23</v>
      </c>
      <c r="Q572" s="5">
        <f t="shared" si="34"/>
        <v>305.65384615384613</v>
      </c>
      <c r="R572" s="6">
        <f t="shared" si="35"/>
        <v>34.995963302752294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9">
        <f t="shared" si="32"/>
        <v>42174.208333333328</v>
      </c>
      <c r="M573" s="10">
        <f t="shared" si="33"/>
        <v>42221.208333333328</v>
      </c>
      <c r="N573" t="b">
        <v>0</v>
      </c>
      <c r="O573" t="b">
        <v>0</v>
      </c>
      <c r="P573" t="s">
        <v>100</v>
      </c>
      <c r="Q573" s="5">
        <f t="shared" si="34"/>
        <v>94.142857142857139</v>
      </c>
      <c r="R573" s="6">
        <f t="shared" si="35"/>
        <v>94.142857142857139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9">
        <f t="shared" si="32"/>
        <v>42275.208333333328</v>
      </c>
      <c r="M574" s="10">
        <f t="shared" si="33"/>
        <v>42291.208333333328</v>
      </c>
      <c r="N574" t="b">
        <v>0</v>
      </c>
      <c r="O574" t="b">
        <v>1</v>
      </c>
      <c r="P574" t="s">
        <v>23</v>
      </c>
      <c r="Q574" s="5">
        <f t="shared" si="34"/>
        <v>54.400000000000006</v>
      </c>
      <c r="R574" s="6">
        <f t="shared" si="35"/>
        <v>52.085106382978722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9">
        <f t="shared" si="32"/>
        <v>41761.208333333336</v>
      </c>
      <c r="M575" s="10">
        <f t="shared" si="33"/>
        <v>41763.208333333336</v>
      </c>
      <c r="N575" t="b">
        <v>0</v>
      </c>
      <c r="O575" t="b">
        <v>0</v>
      </c>
      <c r="P575" t="s">
        <v>1029</v>
      </c>
      <c r="Q575" s="5">
        <f t="shared" si="34"/>
        <v>111.88059701492537</v>
      </c>
      <c r="R575" s="6">
        <f t="shared" si="35"/>
        <v>24.986666666666668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9">
        <f t="shared" si="32"/>
        <v>43806.25</v>
      </c>
      <c r="M576" s="10">
        <f t="shared" si="33"/>
        <v>43816.25</v>
      </c>
      <c r="N576" t="b">
        <v>0</v>
      </c>
      <c r="O576" t="b">
        <v>1</v>
      </c>
      <c r="P576" t="s">
        <v>17</v>
      </c>
      <c r="Q576" s="5">
        <f t="shared" si="34"/>
        <v>369.14814814814815</v>
      </c>
      <c r="R576" s="6">
        <f t="shared" si="35"/>
        <v>69.215277777777771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9">
        <f t="shared" si="32"/>
        <v>41779.208333333336</v>
      </c>
      <c r="M577" s="10">
        <f t="shared" si="33"/>
        <v>41782.208333333336</v>
      </c>
      <c r="N577" t="b">
        <v>0</v>
      </c>
      <c r="O577" t="b">
        <v>1</v>
      </c>
      <c r="P577" t="s">
        <v>33</v>
      </c>
      <c r="Q577" s="5">
        <f t="shared" si="34"/>
        <v>62.930372148859547</v>
      </c>
      <c r="R577" s="6">
        <f t="shared" si="35"/>
        <v>93.944444444444443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9">
        <f t="shared" si="32"/>
        <v>43040.208333333328</v>
      </c>
      <c r="M578" s="10">
        <f t="shared" si="33"/>
        <v>43057.25</v>
      </c>
      <c r="N578" t="b">
        <v>0</v>
      </c>
      <c r="O578" t="b">
        <v>0</v>
      </c>
      <c r="P578" t="s">
        <v>33</v>
      </c>
      <c r="Q578" s="5">
        <f t="shared" si="34"/>
        <v>64.927835051546396</v>
      </c>
      <c r="R578" s="6">
        <f t="shared" si="35"/>
        <v>98.40625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9">
        <f t="shared" ref="L579:L642" si="36">(((J579/60)/60)/24+DATE(1970,1,1))</f>
        <v>40613.25</v>
      </c>
      <c r="M579" s="10">
        <f t="shared" ref="M579:M642" si="37">(((K579/60)/60)/24)+DATE(1970,1,1)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38">((E579/D579)*100)</f>
        <v>18.853658536585368</v>
      </c>
      <c r="R579" s="6">
        <f t="shared" ref="R579:R642" si="39">IFERROR(E579/G579,0)</f>
        <v>41.783783783783782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9">
        <f t="shared" si="36"/>
        <v>40878.25</v>
      </c>
      <c r="M580" s="10">
        <f t="shared" si="37"/>
        <v>40881.25</v>
      </c>
      <c r="N580" t="b">
        <v>0</v>
      </c>
      <c r="O580" t="b">
        <v>0</v>
      </c>
      <c r="P580" t="s">
        <v>474</v>
      </c>
      <c r="Q580" s="5">
        <f t="shared" si="38"/>
        <v>16.754404145077721</v>
      </c>
      <c r="R580" s="6">
        <f t="shared" si="39"/>
        <v>65.991836734693877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9">
        <f t="shared" si="36"/>
        <v>40762.208333333336</v>
      </c>
      <c r="M581" s="10">
        <f t="shared" si="37"/>
        <v>40774.208333333336</v>
      </c>
      <c r="N581" t="b">
        <v>0</v>
      </c>
      <c r="O581" t="b">
        <v>0</v>
      </c>
      <c r="P581" t="s">
        <v>159</v>
      </c>
      <c r="Q581" s="5">
        <f t="shared" si="38"/>
        <v>101.11290322580646</v>
      </c>
      <c r="R581" s="6">
        <f t="shared" si="39"/>
        <v>72.05747126436782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9">
        <f t="shared" si="36"/>
        <v>41696.25</v>
      </c>
      <c r="M582" s="10">
        <f t="shared" si="37"/>
        <v>41704.25</v>
      </c>
      <c r="N582" t="b">
        <v>0</v>
      </c>
      <c r="O582" t="b">
        <v>0</v>
      </c>
      <c r="P582" t="s">
        <v>33</v>
      </c>
      <c r="Q582" s="5">
        <f t="shared" si="38"/>
        <v>341.5022831050228</v>
      </c>
      <c r="R582" s="6">
        <f t="shared" si="39"/>
        <v>48.003209242618745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9">
        <f t="shared" si="36"/>
        <v>40662.208333333336</v>
      </c>
      <c r="M583" s="10">
        <f t="shared" si="37"/>
        <v>40677.208333333336</v>
      </c>
      <c r="N583" t="b">
        <v>0</v>
      </c>
      <c r="O583" t="b">
        <v>0</v>
      </c>
      <c r="P583" t="s">
        <v>28</v>
      </c>
      <c r="Q583" s="5">
        <f t="shared" si="38"/>
        <v>64.016666666666666</v>
      </c>
      <c r="R583" s="6">
        <f t="shared" si="39"/>
        <v>54.098591549295776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9">
        <f t="shared" si="36"/>
        <v>42165.208333333328</v>
      </c>
      <c r="M584" s="10">
        <f t="shared" si="37"/>
        <v>42170.208333333328</v>
      </c>
      <c r="N584" t="b">
        <v>0</v>
      </c>
      <c r="O584" t="b">
        <v>1</v>
      </c>
      <c r="P584" t="s">
        <v>89</v>
      </c>
      <c r="Q584" s="5">
        <f t="shared" si="38"/>
        <v>52.080459770114942</v>
      </c>
      <c r="R584" s="6">
        <f t="shared" si="39"/>
        <v>107.88095238095238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9">
        <f t="shared" si="36"/>
        <v>40959.25</v>
      </c>
      <c r="M585" s="10">
        <f t="shared" si="37"/>
        <v>40976.25</v>
      </c>
      <c r="N585" t="b">
        <v>0</v>
      </c>
      <c r="O585" t="b">
        <v>0</v>
      </c>
      <c r="P585" t="s">
        <v>42</v>
      </c>
      <c r="Q585" s="5">
        <f t="shared" si="38"/>
        <v>322.40211640211641</v>
      </c>
      <c r="R585" s="6">
        <f t="shared" si="39"/>
        <v>67.034103410341032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9">
        <f t="shared" si="36"/>
        <v>41024.208333333336</v>
      </c>
      <c r="M586" s="10">
        <f t="shared" si="37"/>
        <v>41038.208333333336</v>
      </c>
      <c r="N586" t="b">
        <v>0</v>
      </c>
      <c r="O586" t="b">
        <v>0</v>
      </c>
      <c r="P586" t="s">
        <v>28</v>
      </c>
      <c r="Q586" s="5">
        <f t="shared" si="38"/>
        <v>119.50810185185186</v>
      </c>
      <c r="R586" s="6">
        <f t="shared" si="39"/>
        <v>64.01425914445133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9">
        <f t="shared" si="36"/>
        <v>40255.208333333336</v>
      </c>
      <c r="M587" s="10">
        <f t="shared" si="37"/>
        <v>40265.208333333336</v>
      </c>
      <c r="N587" t="b">
        <v>0</v>
      </c>
      <c r="O587" t="b">
        <v>0</v>
      </c>
      <c r="P587" t="s">
        <v>206</v>
      </c>
      <c r="Q587" s="5">
        <f t="shared" si="38"/>
        <v>146.79775280898878</v>
      </c>
      <c r="R587" s="6">
        <f t="shared" si="39"/>
        <v>96.066176470588232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9">
        <f t="shared" si="36"/>
        <v>40499.25</v>
      </c>
      <c r="M588" s="10">
        <f t="shared" si="37"/>
        <v>40518.25</v>
      </c>
      <c r="N588" t="b">
        <v>0</v>
      </c>
      <c r="O588" t="b">
        <v>0</v>
      </c>
      <c r="P588" t="s">
        <v>23</v>
      </c>
      <c r="Q588" s="5">
        <f t="shared" si="38"/>
        <v>950.57142857142856</v>
      </c>
      <c r="R588" s="6">
        <f t="shared" si="39"/>
        <v>51.184615384615384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9">
        <f t="shared" si="36"/>
        <v>43484.25</v>
      </c>
      <c r="M589" s="10">
        <f t="shared" si="37"/>
        <v>43536.208333333328</v>
      </c>
      <c r="N589" t="b">
        <v>0</v>
      </c>
      <c r="O589" t="b">
        <v>1</v>
      </c>
      <c r="P589" t="s">
        <v>17</v>
      </c>
      <c r="Q589" s="5">
        <f t="shared" si="38"/>
        <v>72.893617021276597</v>
      </c>
      <c r="R589" s="6">
        <f t="shared" si="39"/>
        <v>43.92307692307692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9">
        <f t="shared" si="36"/>
        <v>40262.208333333336</v>
      </c>
      <c r="M590" s="10">
        <f t="shared" si="37"/>
        <v>40293.208333333336</v>
      </c>
      <c r="N590" t="b">
        <v>0</v>
      </c>
      <c r="O590" t="b">
        <v>0</v>
      </c>
      <c r="P590" t="s">
        <v>33</v>
      </c>
      <c r="Q590" s="5">
        <f t="shared" si="38"/>
        <v>79.008248730964468</v>
      </c>
      <c r="R590" s="6">
        <f t="shared" si="39"/>
        <v>91.021198830409361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9">
        <f t="shared" si="36"/>
        <v>42190.208333333328</v>
      </c>
      <c r="M591" s="10">
        <f t="shared" si="37"/>
        <v>42197.208333333328</v>
      </c>
      <c r="N591" t="b">
        <v>0</v>
      </c>
      <c r="O591" t="b">
        <v>0</v>
      </c>
      <c r="P591" t="s">
        <v>42</v>
      </c>
      <c r="Q591" s="5">
        <f t="shared" si="38"/>
        <v>64.721518987341781</v>
      </c>
      <c r="R591" s="6">
        <f t="shared" si="39"/>
        <v>50.127450980392155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9">
        <f t="shared" si="36"/>
        <v>41994.25</v>
      </c>
      <c r="M592" s="10">
        <f t="shared" si="37"/>
        <v>42005.25</v>
      </c>
      <c r="N592" t="b">
        <v>0</v>
      </c>
      <c r="O592" t="b">
        <v>0</v>
      </c>
      <c r="P592" t="s">
        <v>133</v>
      </c>
      <c r="Q592" s="5">
        <f t="shared" si="38"/>
        <v>82.028169014084511</v>
      </c>
      <c r="R592" s="6">
        <f t="shared" si="39"/>
        <v>67.720930232558146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9">
        <f t="shared" si="36"/>
        <v>40373.208333333336</v>
      </c>
      <c r="M593" s="10">
        <f t="shared" si="37"/>
        <v>40383.208333333336</v>
      </c>
      <c r="N593" t="b">
        <v>0</v>
      </c>
      <c r="O593" t="b">
        <v>0</v>
      </c>
      <c r="P593" t="s">
        <v>89</v>
      </c>
      <c r="Q593" s="5">
        <f t="shared" si="38"/>
        <v>1037.6666666666667</v>
      </c>
      <c r="R593" s="6">
        <f t="shared" si="39"/>
        <v>61.03921568627451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9">
        <f t="shared" si="36"/>
        <v>41789.208333333336</v>
      </c>
      <c r="M594" s="10">
        <f t="shared" si="37"/>
        <v>41798.208333333336</v>
      </c>
      <c r="N594" t="b">
        <v>0</v>
      </c>
      <c r="O594" t="b">
        <v>0</v>
      </c>
      <c r="P594" t="s">
        <v>33</v>
      </c>
      <c r="Q594" s="5">
        <f t="shared" si="38"/>
        <v>12.910076530612244</v>
      </c>
      <c r="R594" s="6">
        <f t="shared" si="39"/>
        <v>80.011857707509876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9">
        <f t="shared" si="36"/>
        <v>41724.208333333336</v>
      </c>
      <c r="M595" s="10">
        <f t="shared" si="37"/>
        <v>41737.208333333336</v>
      </c>
      <c r="N595" t="b">
        <v>0</v>
      </c>
      <c r="O595" t="b">
        <v>0</v>
      </c>
      <c r="P595" t="s">
        <v>71</v>
      </c>
      <c r="Q595" s="5">
        <f t="shared" si="38"/>
        <v>154.84210526315789</v>
      </c>
      <c r="R595" s="6">
        <f t="shared" si="39"/>
        <v>47.001497753369947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9">
        <f t="shared" si="36"/>
        <v>42548.208333333328</v>
      </c>
      <c r="M596" s="10">
        <f t="shared" si="37"/>
        <v>42551.208333333328</v>
      </c>
      <c r="N596" t="b">
        <v>0</v>
      </c>
      <c r="O596" t="b">
        <v>1</v>
      </c>
      <c r="P596" t="s">
        <v>33</v>
      </c>
      <c r="Q596" s="5">
        <f t="shared" si="38"/>
        <v>7.0991735537190088</v>
      </c>
      <c r="R596" s="6">
        <f t="shared" si="39"/>
        <v>71.127388535031841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9">
        <f t="shared" si="36"/>
        <v>40253.208333333336</v>
      </c>
      <c r="M597" s="10">
        <f t="shared" si="37"/>
        <v>40274.208333333336</v>
      </c>
      <c r="N597" t="b">
        <v>0</v>
      </c>
      <c r="O597" t="b">
        <v>1</v>
      </c>
      <c r="P597" t="s">
        <v>33</v>
      </c>
      <c r="Q597" s="5">
        <f t="shared" si="38"/>
        <v>208.52773826458036</v>
      </c>
      <c r="R597" s="6">
        <f t="shared" si="39"/>
        <v>89.99079189686924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9">
        <f t="shared" si="36"/>
        <v>42434.25</v>
      </c>
      <c r="M598" s="10">
        <f t="shared" si="37"/>
        <v>42441.25</v>
      </c>
      <c r="N598" t="b">
        <v>0</v>
      </c>
      <c r="O598" t="b">
        <v>1</v>
      </c>
      <c r="P598" t="s">
        <v>53</v>
      </c>
      <c r="Q598" s="5">
        <f t="shared" si="38"/>
        <v>99.683544303797461</v>
      </c>
      <c r="R598" s="6">
        <f t="shared" si="39"/>
        <v>43.032786885245905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9">
        <f t="shared" si="36"/>
        <v>43786.25</v>
      </c>
      <c r="M599" s="10">
        <f t="shared" si="37"/>
        <v>43804.25</v>
      </c>
      <c r="N599" t="b">
        <v>0</v>
      </c>
      <c r="O599" t="b">
        <v>0</v>
      </c>
      <c r="P599" t="s">
        <v>33</v>
      </c>
      <c r="Q599" s="5">
        <f t="shared" si="38"/>
        <v>201.59756097560978</v>
      </c>
      <c r="R599" s="6">
        <f t="shared" si="39"/>
        <v>67.997714808043881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9">
        <f t="shared" si="36"/>
        <v>40344.208333333336</v>
      </c>
      <c r="M600" s="10">
        <f t="shared" si="37"/>
        <v>40373.208333333336</v>
      </c>
      <c r="N600" t="b">
        <v>0</v>
      </c>
      <c r="O600" t="b">
        <v>0</v>
      </c>
      <c r="P600" t="s">
        <v>23</v>
      </c>
      <c r="Q600" s="5">
        <f t="shared" si="38"/>
        <v>162.09032258064516</v>
      </c>
      <c r="R600" s="6">
        <f t="shared" si="39"/>
        <v>73.004566210045667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9">
        <f t="shared" si="36"/>
        <v>42047.25</v>
      </c>
      <c r="M601" s="10">
        <f t="shared" si="37"/>
        <v>42055.25</v>
      </c>
      <c r="N601" t="b">
        <v>0</v>
      </c>
      <c r="O601" t="b">
        <v>0</v>
      </c>
      <c r="P601" t="s">
        <v>42</v>
      </c>
      <c r="Q601" s="5">
        <f t="shared" si="38"/>
        <v>3.6436208125445471</v>
      </c>
      <c r="R601" s="6">
        <f t="shared" si="39"/>
        <v>62.341463414634148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9">
        <f t="shared" si="36"/>
        <v>41485.208333333336</v>
      </c>
      <c r="M602" s="10">
        <f t="shared" si="37"/>
        <v>41497.208333333336</v>
      </c>
      <c r="N602" t="b">
        <v>0</v>
      </c>
      <c r="O602" t="b">
        <v>0</v>
      </c>
      <c r="P602" t="s">
        <v>17</v>
      </c>
      <c r="Q602" s="5">
        <f t="shared" si="38"/>
        <v>5</v>
      </c>
      <c r="R602" s="6">
        <f t="shared" si="39"/>
        <v>5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9">
        <f t="shared" si="36"/>
        <v>41789.208333333336</v>
      </c>
      <c r="M603" s="10">
        <f t="shared" si="37"/>
        <v>41806.208333333336</v>
      </c>
      <c r="N603" t="b">
        <v>1</v>
      </c>
      <c r="O603" t="b">
        <v>0</v>
      </c>
      <c r="P603" t="s">
        <v>65</v>
      </c>
      <c r="Q603" s="5">
        <f t="shared" si="38"/>
        <v>206.63492063492063</v>
      </c>
      <c r="R603" s="6">
        <f t="shared" si="39"/>
        <v>67.103092783505161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9">
        <f t="shared" si="36"/>
        <v>42160.208333333328</v>
      </c>
      <c r="M604" s="10">
        <f t="shared" si="37"/>
        <v>42171.208333333328</v>
      </c>
      <c r="N604" t="b">
        <v>0</v>
      </c>
      <c r="O604" t="b">
        <v>0</v>
      </c>
      <c r="P604" t="s">
        <v>33</v>
      </c>
      <c r="Q604" s="5">
        <f t="shared" si="38"/>
        <v>128.23628691983123</v>
      </c>
      <c r="R604" s="6">
        <f t="shared" si="39"/>
        <v>79.978947368421046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9">
        <f t="shared" si="36"/>
        <v>43573.208333333328</v>
      </c>
      <c r="M605" s="10">
        <f t="shared" si="37"/>
        <v>43600.208333333328</v>
      </c>
      <c r="N605" t="b">
        <v>0</v>
      </c>
      <c r="O605" t="b">
        <v>0</v>
      </c>
      <c r="P605" t="s">
        <v>33</v>
      </c>
      <c r="Q605" s="5">
        <f t="shared" si="38"/>
        <v>119.66037735849055</v>
      </c>
      <c r="R605" s="6">
        <f t="shared" si="39"/>
        <v>62.176470588235297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9">
        <f t="shared" si="36"/>
        <v>40565.25</v>
      </c>
      <c r="M606" s="10">
        <f t="shared" si="37"/>
        <v>40586.25</v>
      </c>
      <c r="N606" t="b">
        <v>0</v>
      </c>
      <c r="O606" t="b">
        <v>0</v>
      </c>
      <c r="P606" t="s">
        <v>33</v>
      </c>
      <c r="Q606" s="5">
        <f t="shared" si="38"/>
        <v>170.73055242390078</v>
      </c>
      <c r="R606" s="6">
        <f t="shared" si="39"/>
        <v>53.005950297514879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9">
        <f t="shared" si="36"/>
        <v>42280.208333333328</v>
      </c>
      <c r="M607" s="10">
        <f t="shared" si="37"/>
        <v>42321.25</v>
      </c>
      <c r="N607" t="b">
        <v>0</v>
      </c>
      <c r="O607" t="b">
        <v>0</v>
      </c>
      <c r="P607" t="s">
        <v>68</v>
      </c>
      <c r="Q607" s="5">
        <f t="shared" si="38"/>
        <v>187.21212121212122</v>
      </c>
      <c r="R607" s="6">
        <f t="shared" si="39"/>
        <v>57.738317757009348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9">
        <f t="shared" si="36"/>
        <v>42436.25</v>
      </c>
      <c r="M608" s="10">
        <f t="shared" si="37"/>
        <v>42447.208333333328</v>
      </c>
      <c r="N608" t="b">
        <v>0</v>
      </c>
      <c r="O608" t="b">
        <v>0</v>
      </c>
      <c r="P608" t="s">
        <v>23</v>
      </c>
      <c r="Q608" s="5">
        <f t="shared" si="38"/>
        <v>188.38235294117646</v>
      </c>
      <c r="R608" s="6">
        <f t="shared" si="39"/>
        <v>40.03125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9">
        <f t="shared" si="36"/>
        <v>41721.208333333336</v>
      </c>
      <c r="M609" s="10">
        <f t="shared" si="37"/>
        <v>41723.208333333336</v>
      </c>
      <c r="N609" t="b">
        <v>0</v>
      </c>
      <c r="O609" t="b">
        <v>0</v>
      </c>
      <c r="P609" t="s">
        <v>17</v>
      </c>
      <c r="Q609" s="5">
        <f t="shared" si="38"/>
        <v>131.29869186046511</v>
      </c>
      <c r="R609" s="6">
        <f t="shared" si="39"/>
        <v>81.016591928251117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9">
        <f t="shared" si="36"/>
        <v>43530.25</v>
      </c>
      <c r="M610" s="10">
        <f t="shared" si="37"/>
        <v>43534.25</v>
      </c>
      <c r="N610" t="b">
        <v>0</v>
      </c>
      <c r="O610" t="b">
        <v>1</v>
      </c>
      <c r="P610" t="s">
        <v>159</v>
      </c>
      <c r="Q610" s="5">
        <f t="shared" si="38"/>
        <v>283.97435897435901</v>
      </c>
      <c r="R610" s="6">
        <f t="shared" si="39"/>
        <v>35.047468354430379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9">
        <f t="shared" si="36"/>
        <v>43481.25</v>
      </c>
      <c r="M611" s="10">
        <f t="shared" si="37"/>
        <v>43498.25</v>
      </c>
      <c r="N611" t="b">
        <v>0</v>
      </c>
      <c r="O611" t="b">
        <v>0</v>
      </c>
      <c r="P611" t="s">
        <v>474</v>
      </c>
      <c r="Q611" s="5">
        <f t="shared" si="38"/>
        <v>120.41999999999999</v>
      </c>
      <c r="R611" s="6">
        <f t="shared" si="39"/>
        <v>102.92307692307692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9">
        <f t="shared" si="36"/>
        <v>41259.25</v>
      </c>
      <c r="M612" s="10">
        <f t="shared" si="37"/>
        <v>41273.25</v>
      </c>
      <c r="N612" t="b">
        <v>0</v>
      </c>
      <c r="O612" t="b">
        <v>0</v>
      </c>
      <c r="P612" t="s">
        <v>33</v>
      </c>
      <c r="Q612" s="5">
        <f t="shared" si="38"/>
        <v>419.0560747663551</v>
      </c>
      <c r="R612" s="6">
        <f t="shared" si="39"/>
        <v>27.998126756166094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9">
        <f t="shared" si="36"/>
        <v>41480.208333333336</v>
      </c>
      <c r="M613" s="10">
        <f t="shared" si="37"/>
        <v>41492.208333333336</v>
      </c>
      <c r="N613" t="b">
        <v>0</v>
      </c>
      <c r="O613" t="b">
        <v>0</v>
      </c>
      <c r="P613" t="s">
        <v>33</v>
      </c>
      <c r="Q613" s="5">
        <f t="shared" si="38"/>
        <v>13.853658536585368</v>
      </c>
      <c r="R613" s="6">
        <f t="shared" si="39"/>
        <v>75.733333333333334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9">
        <f t="shared" si="36"/>
        <v>40474.208333333336</v>
      </c>
      <c r="M614" s="10">
        <f t="shared" si="37"/>
        <v>40497.25</v>
      </c>
      <c r="N614" t="b">
        <v>0</v>
      </c>
      <c r="O614" t="b">
        <v>0</v>
      </c>
      <c r="P614" t="s">
        <v>50</v>
      </c>
      <c r="Q614" s="5">
        <f t="shared" si="38"/>
        <v>139.43548387096774</v>
      </c>
      <c r="R614" s="6">
        <f t="shared" si="39"/>
        <v>45.026041666666664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9">
        <f t="shared" si="36"/>
        <v>42973.208333333328</v>
      </c>
      <c r="M615" s="10">
        <f t="shared" si="37"/>
        <v>42982.208333333328</v>
      </c>
      <c r="N615" t="b">
        <v>0</v>
      </c>
      <c r="O615" t="b">
        <v>0</v>
      </c>
      <c r="P615" t="s">
        <v>33</v>
      </c>
      <c r="Q615" s="5">
        <f t="shared" si="38"/>
        <v>174</v>
      </c>
      <c r="R615" s="6">
        <f t="shared" si="39"/>
        <v>73.615384615384613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9">
        <f t="shared" si="36"/>
        <v>42746.25</v>
      </c>
      <c r="M616" s="10">
        <f t="shared" si="37"/>
        <v>42764.25</v>
      </c>
      <c r="N616" t="b">
        <v>0</v>
      </c>
      <c r="O616" t="b">
        <v>0</v>
      </c>
      <c r="P616" t="s">
        <v>33</v>
      </c>
      <c r="Q616" s="5">
        <f t="shared" si="38"/>
        <v>155.49056603773585</v>
      </c>
      <c r="R616" s="6">
        <f t="shared" si="39"/>
        <v>56.991701244813278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9">
        <f t="shared" si="36"/>
        <v>42489.208333333328</v>
      </c>
      <c r="M617" s="10">
        <f t="shared" si="37"/>
        <v>42499.208333333328</v>
      </c>
      <c r="N617" t="b">
        <v>0</v>
      </c>
      <c r="O617" t="b">
        <v>0</v>
      </c>
      <c r="P617" t="s">
        <v>33</v>
      </c>
      <c r="Q617" s="5">
        <f t="shared" si="38"/>
        <v>170.44705882352943</v>
      </c>
      <c r="R617" s="6">
        <f t="shared" si="39"/>
        <v>85.223529411764702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9">
        <f t="shared" si="36"/>
        <v>41537.208333333336</v>
      </c>
      <c r="M618" s="10">
        <f t="shared" si="37"/>
        <v>41538.208333333336</v>
      </c>
      <c r="N618" t="b">
        <v>0</v>
      </c>
      <c r="O618" t="b">
        <v>1</v>
      </c>
      <c r="P618" t="s">
        <v>60</v>
      </c>
      <c r="Q618" s="5">
        <f t="shared" si="38"/>
        <v>189.515625</v>
      </c>
      <c r="R618" s="6">
        <f t="shared" si="39"/>
        <v>50.962184873949582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9">
        <f t="shared" si="36"/>
        <v>41794.208333333336</v>
      </c>
      <c r="M619" s="10">
        <f t="shared" si="37"/>
        <v>41804.208333333336</v>
      </c>
      <c r="N619" t="b">
        <v>0</v>
      </c>
      <c r="O619" t="b">
        <v>0</v>
      </c>
      <c r="P619" t="s">
        <v>33</v>
      </c>
      <c r="Q619" s="5">
        <f t="shared" si="38"/>
        <v>249.71428571428572</v>
      </c>
      <c r="R619" s="6">
        <f t="shared" si="39"/>
        <v>63.563636363636363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9">
        <f t="shared" si="36"/>
        <v>41396.208333333336</v>
      </c>
      <c r="M620" s="10">
        <f t="shared" si="37"/>
        <v>41417.208333333336</v>
      </c>
      <c r="N620" t="b">
        <v>0</v>
      </c>
      <c r="O620" t="b">
        <v>0</v>
      </c>
      <c r="P620" t="s">
        <v>68</v>
      </c>
      <c r="Q620" s="5">
        <f t="shared" si="38"/>
        <v>48.860523665659613</v>
      </c>
      <c r="R620" s="6">
        <f t="shared" si="39"/>
        <v>80.999165275459092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9">
        <f t="shared" si="36"/>
        <v>40669.208333333336</v>
      </c>
      <c r="M621" s="10">
        <f t="shared" si="37"/>
        <v>40670.208333333336</v>
      </c>
      <c r="N621" t="b">
        <v>1</v>
      </c>
      <c r="O621" t="b">
        <v>1</v>
      </c>
      <c r="P621" t="s">
        <v>33</v>
      </c>
      <c r="Q621" s="5">
        <f t="shared" si="38"/>
        <v>28.461970393057683</v>
      </c>
      <c r="R621" s="6">
        <f t="shared" si="39"/>
        <v>86.044753086419746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9">
        <f t="shared" si="36"/>
        <v>42559.208333333328</v>
      </c>
      <c r="M622" s="10">
        <f t="shared" si="37"/>
        <v>42563.208333333328</v>
      </c>
      <c r="N622" t="b">
        <v>0</v>
      </c>
      <c r="O622" t="b">
        <v>0</v>
      </c>
      <c r="P622" t="s">
        <v>122</v>
      </c>
      <c r="Q622" s="5">
        <f t="shared" si="38"/>
        <v>268.02325581395348</v>
      </c>
      <c r="R622" s="6">
        <f t="shared" si="39"/>
        <v>90.0390625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9">
        <f t="shared" si="36"/>
        <v>42626.208333333328</v>
      </c>
      <c r="M623" s="10">
        <f t="shared" si="37"/>
        <v>42631.208333333328</v>
      </c>
      <c r="N623" t="b">
        <v>0</v>
      </c>
      <c r="O623" t="b">
        <v>0</v>
      </c>
      <c r="P623" t="s">
        <v>33</v>
      </c>
      <c r="Q623" s="5">
        <f t="shared" si="38"/>
        <v>619.80078125</v>
      </c>
      <c r="R623" s="6">
        <f t="shared" si="39"/>
        <v>74.006063432835816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9">
        <f t="shared" si="36"/>
        <v>43205.208333333328</v>
      </c>
      <c r="M624" s="10">
        <f t="shared" si="37"/>
        <v>43231.208333333328</v>
      </c>
      <c r="N624" t="b">
        <v>0</v>
      </c>
      <c r="O624" t="b">
        <v>0</v>
      </c>
      <c r="P624" t="s">
        <v>60</v>
      </c>
      <c r="Q624" s="5">
        <f t="shared" si="38"/>
        <v>3.1301587301587301</v>
      </c>
      <c r="R624" s="6">
        <f t="shared" si="39"/>
        <v>92.4375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9">
        <f t="shared" si="36"/>
        <v>42201.208333333328</v>
      </c>
      <c r="M625" s="10">
        <f t="shared" si="37"/>
        <v>42206.208333333328</v>
      </c>
      <c r="N625" t="b">
        <v>0</v>
      </c>
      <c r="O625" t="b">
        <v>0</v>
      </c>
      <c r="P625" t="s">
        <v>33</v>
      </c>
      <c r="Q625" s="5">
        <f t="shared" si="38"/>
        <v>159.92152704135739</v>
      </c>
      <c r="R625" s="6">
        <f t="shared" si="39"/>
        <v>55.999257333828446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9">
        <f t="shared" si="36"/>
        <v>42029.25</v>
      </c>
      <c r="M626" s="10">
        <f t="shared" si="37"/>
        <v>42035.25</v>
      </c>
      <c r="N626" t="b">
        <v>0</v>
      </c>
      <c r="O626" t="b">
        <v>0</v>
      </c>
      <c r="P626" t="s">
        <v>122</v>
      </c>
      <c r="Q626" s="5">
        <f t="shared" si="38"/>
        <v>279.39215686274508</v>
      </c>
      <c r="R626" s="6">
        <f t="shared" si="39"/>
        <v>32.983796296296298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9">
        <f t="shared" si="36"/>
        <v>43857.25</v>
      </c>
      <c r="M627" s="10">
        <f t="shared" si="37"/>
        <v>43871.25</v>
      </c>
      <c r="N627" t="b">
        <v>0</v>
      </c>
      <c r="O627" t="b">
        <v>0</v>
      </c>
      <c r="P627" t="s">
        <v>33</v>
      </c>
      <c r="Q627" s="5">
        <f t="shared" si="38"/>
        <v>77.373333333333335</v>
      </c>
      <c r="R627" s="6">
        <f t="shared" si="39"/>
        <v>93.596774193548384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9">
        <f t="shared" si="36"/>
        <v>40449.208333333336</v>
      </c>
      <c r="M628" s="10">
        <f t="shared" si="37"/>
        <v>40458.208333333336</v>
      </c>
      <c r="N628" t="b">
        <v>0</v>
      </c>
      <c r="O628" t="b">
        <v>1</v>
      </c>
      <c r="P628" t="s">
        <v>33</v>
      </c>
      <c r="Q628" s="5">
        <f t="shared" si="38"/>
        <v>206.32812500000003</v>
      </c>
      <c r="R628" s="6">
        <f t="shared" si="39"/>
        <v>69.867724867724874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9">
        <f t="shared" si="36"/>
        <v>40345.208333333336</v>
      </c>
      <c r="M629" s="10">
        <f t="shared" si="37"/>
        <v>40369.208333333336</v>
      </c>
      <c r="N629" t="b">
        <v>1</v>
      </c>
      <c r="O629" t="b">
        <v>0</v>
      </c>
      <c r="P629" t="s">
        <v>17</v>
      </c>
      <c r="Q629" s="5">
        <f t="shared" si="38"/>
        <v>694.25</v>
      </c>
      <c r="R629" s="6">
        <f t="shared" si="39"/>
        <v>72.129870129870127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9">
        <f t="shared" si="36"/>
        <v>40455.208333333336</v>
      </c>
      <c r="M630" s="10">
        <f t="shared" si="37"/>
        <v>40458.208333333336</v>
      </c>
      <c r="N630" t="b">
        <v>0</v>
      </c>
      <c r="O630" t="b">
        <v>0</v>
      </c>
      <c r="P630" t="s">
        <v>60</v>
      </c>
      <c r="Q630" s="5">
        <f t="shared" si="38"/>
        <v>151.78947368421052</v>
      </c>
      <c r="R630" s="6">
        <f t="shared" si="39"/>
        <v>30.041666666666668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9">
        <f t="shared" si="36"/>
        <v>42557.208333333328</v>
      </c>
      <c r="M631" s="10">
        <f t="shared" si="37"/>
        <v>42559.208333333328</v>
      </c>
      <c r="N631" t="b">
        <v>0</v>
      </c>
      <c r="O631" t="b">
        <v>1</v>
      </c>
      <c r="P631" t="s">
        <v>33</v>
      </c>
      <c r="Q631" s="5">
        <f t="shared" si="38"/>
        <v>64.58207217694995</v>
      </c>
      <c r="R631" s="6">
        <f t="shared" si="39"/>
        <v>73.968000000000004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9">
        <f t="shared" si="36"/>
        <v>43586.208333333328</v>
      </c>
      <c r="M632" s="10">
        <f t="shared" si="37"/>
        <v>43597.208333333328</v>
      </c>
      <c r="N632" t="b">
        <v>0</v>
      </c>
      <c r="O632" t="b">
        <v>1</v>
      </c>
      <c r="P632" t="s">
        <v>33</v>
      </c>
      <c r="Q632" s="5">
        <f t="shared" si="38"/>
        <v>62.873684210526314</v>
      </c>
      <c r="R632" s="6">
        <f t="shared" si="39"/>
        <v>68.65517241379311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9">
        <f t="shared" si="36"/>
        <v>43550.208333333328</v>
      </c>
      <c r="M633" s="10">
        <f t="shared" si="37"/>
        <v>43554.208333333328</v>
      </c>
      <c r="N633" t="b">
        <v>0</v>
      </c>
      <c r="O633" t="b">
        <v>0</v>
      </c>
      <c r="P633" t="s">
        <v>33</v>
      </c>
      <c r="Q633" s="5">
        <f t="shared" si="38"/>
        <v>310.39864864864865</v>
      </c>
      <c r="R633" s="6">
        <f t="shared" si="39"/>
        <v>59.992164544564154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9">
        <f t="shared" si="36"/>
        <v>41945.208333333336</v>
      </c>
      <c r="M634" s="10">
        <f t="shared" si="37"/>
        <v>41963.25</v>
      </c>
      <c r="N634" t="b">
        <v>0</v>
      </c>
      <c r="O634" t="b">
        <v>0</v>
      </c>
      <c r="P634" t="s">
        <v>33</v>
      </c>
      <c r="Q634" s="5">
        <f t="shared" si="38"/>
        <v>42.859916782246884</v>
      </c>
      <c r="R634" s="6">
        <f t="shared" si="39"/>
        <v>111.15827338129496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9">
        <f t="shared" si="36"/>
        <v>42315.25</v>
      </c>
      <c r="M635" s="10">
        <f t="shared" si="37"/>
        <v>42319.25</v>
      </c>
      <c r="N635" t="b">
        <v>0</v>
      </c>
      <c r="O635" t="b">
        <v>0</v>
      </c>
      <c r="P635" t="s">
        <v>71</v>
      </c>
      <c r="Q635" s="5">
        <f t="shared" si="38"/>
        <v>83.119402985074629</v>
      </c>
      <c r="R635" s="6">
        <f t="shared" si="39"/>
        <v>53.038095238095238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9">
        <f t="shared" si="36"/>
        <v>42819.208333333328</v>
      </c>
      <c r="M636" s="10">
        <f t="shared" si="37"/>
        <v>42833.208333333328</v>
      </c>
      <c r="N636" t="b">
        <v>0</v>
      </c>
      <c r="O636" t="b">
        <v>0</v>
      </c>
      <c r="P636" t="s">
        <v>269</v>
      </c>
      <c r="Q636" s="5">
        <f t="shared" si="38"/>
        <v>78.531302876480552</v>
      </c>
      <c r="R636" s="6">
        <f t="shared" si="39"/>
        <v>55.985524728588658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9">
        <f t="shared" si="36"/>
        <v>41314.25</v>
      </c>
      <c r="M637" s="10">
        <f t="shared" si="37"/>
        <v>41346.208333333336</v>
      </c>
      <c r="N637" t="b">
        <v>0</v>
      </c>
      <c r="O637" t="b">
        <v>0</v>
      </c>
      <c r="P637" t="s">
        <v>269</v>
      </c>
      <c r="Q637" s="5">
        <f t="shared" si="38"/>
        <v>114.09352517985612</v>
      </c>
      <c r="R637" s="6">
        <f t="shared" si="39"/>
        <v>69.986760812003524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9">
        <f t="shared" si="36"/>
        <v>40926.25</v>
      </c>
      <c r="M638" s="10">
        <f t="shared" si="37"/>
        <v>40971.25</v>
      </c>
      <c r="N638" t="b">
        <v>0</v>
      </c>
      <c r="O638" t="b">
        <v>1</v>
      </c>
      <c r="P638" t="s">
        <v>71</v>
      </c>
      <c r="Q638" s="5">
        <f t="shared" si="38"/>
        <v>64.537683358624179</v>
      </c>
      <c r="R638" s="6">
        <f t="shared" si="39"/>
        <v>48.998079877112133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9">
        <f t="shared" si="36"/>
        <v>42688.25</v>
      </c>
      <c r="M639" s="10">
        <f t="shared" si="37"/>
        <v>42696.25</v>
      </c>
      <c r="N639" t="b">
        <v>0</v>
      </c>
      <c r="O639" t="b">
        <v>0</v>
      </c>
      <c r="P639" t="s">
        <v>33</v>
      </c>
      <c r="Q639" s="5">
        <f t="shared" si="38"/>
        <v>79.411764705882348</v>
      </c>
      <c r="R639" s="6">
        <f t="shared" si="39"/>
        <v>103.84615384615384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9">
        <f t="shared" si="36"/>
        <v>40386.208333333336</v>
      </c>
      <c r="M640" s="10">
        <f t="shared" si="37"/>
        <v>40398.208333333336</v>
      </c>
      <c r="N640" t="b">
        <v>0</v>
      </c>
      <c r="O640" t="b">
        <v>1</v>
      </c>
      <c r="P640" t="s">
        <v>33</v>
      </c>
      <c r="Q640" s="5">
        <f t="shared" si="38"/>
        <v>11.419117647058824</v>
      </c>
      <c r="R640" s="6">
        <f t="shared" si="39"/>
        <v>99.127659574468083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9">
        <f t="shared" si="36"/>
        <v>43309.208333333328</v>
      </c>
      <c r="M641" s="10">
        <f t="shared" si="37"/>
        <v>43309.208333333328</v>
      </c>
      <c r="N641" t="b">
        <v>0</v>
      </c>
      <c r="O641" t="b">
        <v>1</v>
      </c>
      <c r="P641" t="s">
        <v>53</v>
      </c>
      <c r="Q641" s="5">
        <f t="shared" si="38"/>
        <v>56.186046511627907</v>
      </c>
      <c r="R641" s="6">
        <f t="shared" si="39"/>
        <v>107.37777777777778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9">
        <f t="shared" si="36"/>
        <v>42387.25</v>
      </c>
      <c r="M642" s="10">
        <f t="shared" si="37"/>
        <v>42390.25</v>
      </c>
      <c r="N642" t="b">
        <v>0</v>
      </c>
      <c r="O642" t="b">
        <v>0</v>
      </c>
      <c r="P642" t="s">
        <v>33</v>
      </c>
      <c r="Q642" s="5">
        <f t="shared" si="38"/>
        <v>16.501669449081803</v>
      </c>
      <c r="R642" s="6">
        <f t="shared" si="39"/>
        <v>76.922178988326849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9">
        <f t="shared" ref="L643:L706" si="40">(((J643/60)/60)/24+DATE(1970,1,1))</f>
        <v>42786.25</v>
      </c>
      <c r="M643" s="10">
        <f t="shared" ref="M643:M706" si="41">(((K643/60)/60)/24)+DATE(1970,1,1)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42">((E643/D643)*100)</f>
        <v>119.96808510638297</v>
      </c>
      <c r="R643" s="6">
        <f t="shared" ref="R643:R706" si="43">IFERROR(E643/G643,0)</f>
        <v>58.128865979381445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9">
        <f t="shared" si="40"/>
        <v>43451.25</v>
      </c>
      <c r="M644" s="10">
        <f t="shared" si="41"/>
        <v>43460.25</v>
      </c>
      <c r="N644" t="b">
        <v>0</v>
      </c>
      <c r="O644" t="b">
        <v>0</v>
      </c>
      <c r="P644" t="s">
        <v>65</v>
      </c>
      <c r="Q644" s="5">
        <f t="shared" si="42"/>
        <v>145.45652173913044</v>
      </c>
      <c r="R644" s="6">
        <f t="shared" si="43"/>
        <v>103.73643410852713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9">
        <f t="shared" si="40"/>
        <v>42795.25</v>
      </c>
      <c r="M645" s="10">
        <f t="shared" si="41"/>
        <v>42813.208333333328</v>
      </c>
      <c r="N645" t="b">
        <v>0</v>
      </c>
      <c r="O645" t="b">
        <v>0</v>
      </c>
      <c r="P645" t="s">
        <v>33</v>
      </c>
      <c r="Q645" s="5">
        <f t="shared" si="42"/>
        <v>221.38255033557047</v>
      </c>
      <c r="R645" s="6">
        <f t="shared" si="43"/>
        <v>87.962666666666664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9">
        <f t="shared" si="40"/>
        <v>43452.25</v>
      </c>
      <c r="M646" s="10">
        <f t="shared" si="41"/>
        <v>43468.25</v>
      </c>
      <c r="N646" t="b">
        <v>0</v>
      </c>
      <c r="O646" t="b">
        <v>0</v>
      </c>
      <c r="P646" t="s">
        <v>33</v>
      </c>
      <c r="Q646" s="5">
        <f t="shared" si="42"/>
        <v>48.396694214876035</v>
      </c>
      <c r="R646" s="6">
        <f t="shared" si="43"/>
        <v>28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9">
        <f t="shared" si="40"/>
        <v>43369.208333333328</v>
      </c>
      <c r="M647" s="10">
        <f t="shared" si="41"/>
        <v>43390.208333333328</v>
      </c>
      <c r="N647" t="b">
        <v>0</v>
      </c>
      <c r="O647" t="b">
        <v>1</v>
      </c>
      <c r="P647" t="s">
        <v>23</v>
      </c>
      <c r="Q647" s="5">
        <f t="shared" si="42"/>
        <v>92.911504424778755</v>
      </c>
      <c r="R647" s="6">
        <f t="shared" si="43"/>
        <v>37.999361294443261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9">
        <f t="shared" si="40"/>
        <v>41346.208333333336</v>
      </c>
      <c r="M648" s="10">
        <f t="shared" si="41"/>
        <v>41357.208333333336</v>
      </c>
      <c r="N648" t="b">
        <v>0</v>
      </c>
      <c r="O648" t="b">
        <v>0</v>
      </c>
      <c r="P648" t="s">
        <v>89</v>
      </c>
      <c r="Q648" s="5">
        <f t="shared" si="42"/>
        <v>88.599797365754824</v>
      </c>
      <c r="R648" s="6">
        <f t="shared" si="43"/>
        <v>29.999313893653515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9">
        <f t="shared" si="40"/>
        <v>43199.208333333328</v>
      </c>
      <c r="M649" s="10">
        <f t="shared" si="41"/>
        <v>43223.208333333328</v>
      </c>
      <c r="N649" t="b">
        <v>0</v>
      </c>
      <c r="O649" t="b">
        <v>0</v>
      </c>
      <c r="P649" t="s">
        <v>206</v>
      </c>
      <c r="Q649" s="5">
        <f t="shared" si="42"/>
        <v>41.4</v>
      </c>
      <c r="R649" s="6">
        <f t="shared" si="43"/>
        <v>103.5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9">
        <f t="shared" si="40"/>
        <v>42922.208333333328</v>
      </c>
      <c r="M650" s="10">
        <f t="shared" si="41"/>
        <v>42940.208333333328</v>
      </c>
      <c r="N650" t="b">
        <v>1</v>
      </c>
      <c r="O650" t="b">
        <v>0</v>
      </c>
      <c r="P650" t="s">
        <v>17</v>
      </c>
      <c r="Q650" s="5">
        <f t="shared" si="42"/>
        <v>63.056795131845846</v>
      </c>
      <c r="R650" s="6">
        <f t="shared" si="43"/>
        <v>85.994467496542185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9">
        <f t="shared" si="40"/>
        <v>40471.208333333336</v>
      </c>
      <c r="M651" s="10">
        <f t="shared" si="41"/>
        <v>40482.208333333336</v>
      </c>
      <c r="N651" t="b">
        <v>1</v>
      </c>
      <c r="O651" t="b">
        <v>1</v>
      </c>
      <c r="P651" t="s">
        <v>33</v>
      </c>
      <c r="Q651" s="5">
        <f t="shared" si="42"/>
        <v>48.482333607230892</v>
      </c>
      <c r="R651" s="6">
        <f t="shared" si="43"/>
        <v>98.011627906976742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9">
        <f t="shared" si="40"/>
        <v>41828.208333333336</v>
      </c>
      <c r="M652" s="10">
        <f t="shared" si="41"/>
        <v>41855.208333333336</v>
      </c>
      <c r="N652" t="b">
        <v>0</v>
      </c>
      <c r="O652" t="b">
        <v>0</v>
      </c>
      <c r="P652" t="s">
        <v>159</v>
      </c>
      <c r="Q652" s="5">
        <f t="shared" si="42"/>
        <v>2</v>
      </c>
      <c r="R652" s="6">
        <f t="shared" si="43"/>
        <v>2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9">
        <f t="shared" si="40"/>
        <v>41692.25</v>
      </c>
      <c r="M653" s="10">
        <f t="shared" si="41"/>
        <v>41707.25</v>
      </c>
      <c r="N653" t="b">
        <v>0</v>
      </c>
      <c r="O653" t="b">
        <v>0</v>
      </c>
      <c r="P653" t="s">
        <v>100</v>
      </c>
      <c r="Q653" s="5">
        <f t="shared" si="42"/>
        <v>88.47941026944585</v>
      </c>
      <c r="R653" s="6">
        <f t="shared" si="43"/>
        <v>44.994570837642193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9">
        <f t="shared" si="40"/>
        <v>42587.208333333328</v>
      </c>
      <c r="M654" s="10">
        <f t="shared" si="41"/>
        <v>42630.208333333328</v>
      </c>
      <c r="N654" t="b">
        <v>0</v>
      </c>
      <c r="O654" t="b">
        <v>0</v>
      </c>
      <c r="P654" t="s">
        <v>28</v>
      </c>
      <c r="Q654" s="5">
        <f t="shared" si="42"/>
        <v>126.84</v>
      </c>
      <c r="R654" s="6">
        <f t="shared" si="43"/>
        <v>31.012224938875306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9">
        <f t="shared" si="40"/>
        <v>42468.208333333328</v>
      </c>
      <c r="M655" s="10">
        <f t="shared" si="41"/>
        <v>42470.208333333328</v>
      </c>
      <c r="N655" t="b">
        <v>0</v>
      </c>
      <c r="O655" t="b">
        <v>0</v>
      </c>
      <c r="P655" t="s">
        <v>28</v>
      </c>
      <c r="Q655" s="5">
        <f t="shared" si="42"/>
        <v>2338.833333333333</v>
      </c>
      <c r="R655" s="6">
        <f t="shared" si="43"/>
        <v>59.970085470085472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9">
        <f t="shared" si="40"/>
        <v>42240.208333333328</v>
      </c>
      <c r="M656" s="10">
        <f t="shared" si="41"/>
        <v>42245.208333333328</v>
      </c>
      <c r="N656" t="b">
        <v>0</v>
      </c>
      <c r="O656" t="b">
        <v>0</v>
      </c>
      <c r="P656" t="s">
        <v>148</v>
      </c>
      <c r="Q656" s="5">
        <f t="shared" si="42"/>
        <v>508.38857142857148</v>
      </c>
      <c r="R656" s="6">
        <f t="shared" si="43"/>
        <v>58.9973474801061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9">
        <f t="shared" si="40"/>
        <v>42796.25</v>
      </c>
      <c r="M657" s="10">
        <f t="shared" si="41"/>
        <v>42809.208333333328</v>
      </c>
      <c r="N657" t="b">
        <v>1</v>
      </c>
      <c r="O657" t="b">
        <v>0</v>
      </c>
      <c r="P657" t="s">
        <v>122</v>
      </c>
      <c r="Q657" s="5">
        <f t="shared" si="42"/>
        <v>191.47826086956522</v>
      </c>
      <c r="R657" s="6">
        <f t="shared" si="43"/>
        <v>50.045454545454547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9">
        <f t="shared" si="40"/>
        <v>43097.25</v>
      </c>
      <c r="M658" s="10">
        <f t="shared" si="41"/>
        <v>43102.25</v>
      </c>
      <c r="N658" t="b">
        <v>0</v>
      </c>
      <c r="O658" t="b">
        <v>0</v>
      </c>
      <c r="P658" t="s">
        <v>17</v>
      </c>
      <c r="Q658" s="5">
        <f t="shared" si="42"/>
        <v>42.127533783783782</v>
      </c>
      <c r="R658" s="6">
        <f t="shared" si="43"/>
        <v>98.966269841269835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9">
        <f t="shared" si="40"/>
        <v>43096.25</v>
      </c>
      <c r="M659" s="10">
        <f t="shared" si="41"/>
        <v>43112.25</v>
      </c>
      <c r="N659" t="b">
        <v>0</v>
      </c>
      <c r="O659" t="b">
        <v>0</v>
      </c>
      <c r="P659" t="s">
        <v>474</v>
      </c>
      <c r="Q659" s="5">
        <f t="shared" si="42"/>
        <v>8.24</v>
      </c>
      <c r="R659" s="6">
        <f t="shared" si="43"/>
        <v>58.857142857142854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9">
        <f t="shared" si="40"/>
        <v>42246.208333333328</v>
      </c>
      <c r="M660" s="10">
        <f t="shared" si="41"/>
        <v>42269.208333333328</v>
      </c>
      <c r="N660" t="b">
        <v>0</v>
      </c>
      <c r="O660" t="b">
        <v>0</v>
      </c>
      <c r="P660" t="s">
        <v>23</v>
      </c>
      <c r="Q660" s="5">
        <f t="shared" si="42"/>
        <v>60.064638783269963</v>
      </c>
      <c r="R660" s="6">
        <f t="shared" si="43"/>
        <v>81.010256410256417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9">
        <f t="shared" si="40"/>
        <v>40570.25</v>
      </c>
      <c r="M661" s="10">
        <f t="shared" si="41"/>
        <v>40571.25</v>
      </c>
      <c r="N661" t="b">
        <v>0</v>
      </c>
      <c r="O661" t="b">
        <v>0</v>
      </c>
      <c r="P661" t="s">
        <v>42</v>
      </c>
      <c r="Q661" s="5">
        <f t="shared" si="42"/>
        <v>47.232808616404313</v>
      </c>
      <c r="R661" s="6">
        <f t="shared" si="43"/>
        <v>76.013333333333335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9">
        <f t="shared" si="40"/>
        <v>42237.208333333328</v>
      </c>
      <c r="M662" s="10">
        <f t="shared" si="41"/>
        <v>42246.208333333328</v>
      </c>
      <c r="N662" t="b">
        <v>1</v>
      </c>
      <c r="O662" t="b">
        <v>0</v>
      </c>
      <c r="P662" t="s">
        <v>33</v>
      </c>
      <c r="Q662" s="5">
        <f t="shared" si="42"/>
        <v>81.736263736263737</v>
      </c>
      <c r="R662" s="6">
        <f t="shared" si="43"/>
        <v>96.597402597402592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9">
        <f t="shared" si="40"/>
        <v>40996.208333333336</v>
      </c>
      <c r="M663" s="10">
        <f t="shared" si="41"/>
        <v>41026.208333333336</v>
      </c>
      <c r="N663" t="b">
        <v>0</v>
      </c>
      <c r="O663" t="b">
        <v>0</v>
      </c>
      <c r="P663" t="s">
        <v>159</v>
      </c>
      <c r="Q663" s="5">
        <f t="shared" si="42"/>
        <v>54.187265917603</v>
      </c>
      <c r="R663" s="6">
        <f t="shared" si="43"/>
        <v>76.957446808510639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9">
        <f t="shared" si="40"/>
        <v>43443.25</v>
      </c>
      <c r="M664" s="10">
        <f t="shared" si="41"/>
        <v>43447.25</v>
      </c>
      <c r="N664" t="b">
        <v>0</v>
      </c>
      <c r="O664" t="b">
        <v>0</v>
      </c>
      <c r="P664" t="s">
        <v>33</v>
      </c>
      <c r="Q664" s="5">
        <f t="shared" si="42"/>
        <v>97.868131868131869</v>
      </c>
      <c r="R664" s="6">
        <f t="shared" si="43"/>
        <v>67.984732824427482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9">
        <f t="shared" si="40"/>
        <v>40458.208333333336</v>
      </c>
      <c r="M665" s="10">
        <f t="shared" si="41"/>
        <v>40481.208333333336</v>
      </c>
      <c r="N665" t="b">
        <v>0</v>
      </c>
      <c r="O665" t="b">
        <v>0</v>
      </c>
      <c r="P665" t="s">
        <v>33</v>
      </c>
      <c r="Q665" s="5">
        <f t="shared" si="42"/>
        <v>77.239999999999995</v>
      </c>
      <c r="R665" s="6">
        <f t="shared" si="43"/>
        <v>88.781609195402297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9">
        <f t="shared" si="40"/>
        <v>40959.25</v>
      </c>
      <c r="M666" s="10">
        <f t="shared" si="41"/>
        <v>40969.25</v>
      </c>
      <c r="N666" t="b">
        <v>0</v>
      </c>
      <c r="O666" t="b">
        <v>0</v>
      </c>
      <c r="P666" t="s">
        <v>159</v>
      </c>
      <c r="Q666" s="5">
        <f t="shared" si="42"/>
        <v>33.464735516372798</v>
      </c>
      <c r="R666" s="6">
        <f t="shared" si="43"/>
        <v>24.99623706491063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9">
        <f t="shared" si="40"/>
        <v>40733.208333333336</v>
      </c>
      <c r="M667" s="10">
        <f t="shared" si="41"/>
        <v>40747.208333333336</v>
      </c>
      <c r="N667" t="b">
        <v>0</v>
      </c>
      <c r="O667" t="b">
        <v>1</v>
      </c>
      <c r="P667" t="s">
        <v>42</v>
      </c>
      <c r="Q667" s="5">
        <f t="shared" si="42"/>
        <v>239.58823529411765</v>
      </c>
      <c r="R667" s="6">
        <f t="shared" si="43"/>
        <v>44.922794117647058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9">
        <f t="shared" si="40"/>
        <v>41516.208333333336</v>
      </c>
      <c r="M668" s="10">
        <f t="shared" si="41"/>
        <v>41522.208333333336</v>
      </c>
      <c r="N668" t="b">
        <v>0</v>
      </c>
      <c r="O668" t="b">
        <v>1</v>
      </c>
      <c r="P668" t="s">
        <v>33</v>
      </c>
      <c r="Q668" s="5">
        <f t="shared" si="42"/>
        <v>64.032258064516128</v>
      </c>
      <c r="R668" s="6">
        <f t="shared" si="43"/>
        <v>79.400000000000006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9">
        <f t="shared" si="40"/>
        <v>41892.208333333336</v>
      </c>
      <c r="M669" s="10">
        <f t="shared" si="41"/>
        <v>41901.208333333336</v>
      </c>
      <c r="N669" t="b">
        <v>0</v>
      </c>
      <c r="O669" t="b">
        <v>0</v>
      </c>
      <c r="P669" t="s">
        <v>1029</v>
      </c>
      <c r="Q669" s="5">
        <f t="shared" si="42"/>
        <v>176.15942028985506</v>
      </c>
      <c r="R669" s="6">
        <f t="shared" si="43"/>
        <v>29.009546539379475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9">
        <f t="shared" si="40"/>
        <v>41122.208333333336</v>
      </c>
      <c r="M670" s="10">
        <f t="shared" si="41"/>
        <v>41134.208333333336</v>
      </c>
      <c r="N670" t="b">
        <v>0</v>
      </c>
      <c r="O670" t="b">
        <v>0</v>
      </c>
      <c r="P670" t="s">
        <v>33</v>
      </c>
      <c r="Q670" s="5">
        <f t="shared" si="42"/>
        <v>20.33818181818182</v>
      </c>
      <c r="R670" s="6">
        <f t="shared" si="43"/>
        <v>73.59210526315789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9">
        <f t="shared" si="40"/>
        <v>42912.208333333328</v>
      </c>
      <c r="M671" s="10">
        <f t="shared" si="41"/>
        <v>42921.208333333328</v>
      </c>
      <c r="N671" t="b">
        <v>0</v>
      </c>
      <c r="O671" t="b">
        <v>0</v>
      </c>
      <c r="P671" t="s">
        <v>33</v>
      </c>
      <c r="Q671" s="5">
        <f t="shared" si="42"/>
        <v>358.64754098360658</v>
      </c>
      <c r="R671" s="6">
        <f t="shared" si="43"/>
        <v>107.97038864898211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9">
        <f t="shared" si="40"/>
        <v>42425.25</v>
      </c>
      <c r="M672" s="10">
        <f t="shared" si="41"/>
        <v>42437.25</v>
      </c>
      <c r="N672" t="b">
        <v>0</v>
      </c>
      <c r="O672" t="b">
        <v>0</v>
      </c>
      <c r="P672" t="s">
        <v>60</v>
      </c>
      <c r="Q672" s="5">
        <f t="shared" si="42"/>
        <v>468.85802469135803</v>
      </c>
      <c r="R672" s="6">
        <f t="shared" si="43"/>
        <v>68.987284287011803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9">
        <f t="shared" si="40"/>
        <v>40390.208333333336</v>
      </c>
      <c r="M673" s="10">
        <f t="shared" si="41"/>
        <v>40394.208333333336</v>
      </c>
      <c r="N673" t="b">
        <v>0</v>
      </c>
      <c r="O673" t="b">
        <v>1</v>
      </c>
      <c r="P673" t="s">
        <v>33</v>
      </c>
      <c r="Q673" s="5">
        <f t="shared" si="42"/>
        <v>122.05635245901641</v>
      </c>
      <c r="R673" s="6">
        <f t="shared" si="43"/>
        <v>111.02236719478098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9">
        <f t="shared" si="40"/>
        <v>43180.208333333328</v>
      </c>
      <c r="M674" s="10">
        <f t="shared" si="41"/>
        <v>43190.208333333328</v>
      </c>
      <c r="N674" t="b">
        <v>0</v>
      </c>
      <c r="O674" t="b">
        <v>0</v>
      </c>
      <c r="P674" t="s">
        <v>33</v>
      </c>
      <c r="Q674" s="5">
        <f t="shared" si="42"/>
        <v>55.931783729156137</v>
      </c>
      <c r="R674" s="6">
        <f t="shared" si="43"/>
        <v>24.997515808491418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9">
        <f t="shared" si="40"/>
        <v>42475.208333333328</v>
      </c>
      <c r="M675" s="10">
        <f t="shared" si="41"/>
        <v>42496.208333333328</v>
      </c>
      <c r="N675" t="b">
        <v>0</v>
      </c>
      <c r="O675" t="b">
        <v>0</v>
      </c>
      <c r="P675" t="s">
        <v>60</v>
      </c>
      <c r="Q675" s="5">
        <f t="shared" si="42"/>
        <v>43.660714285714285</v>
      </c>
      <c r="R675" s="6">
        <f t="shared" si="43"/>
        <v>42.155172413793103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9">
        <f t="shared" si="40"/>
        <v>40774.208333333336</v>
      </c>
      <c r="M676" s="10">
        <f t="shared" si="41"/>
        <v>40821.208333333336</v>
      </c>
      <c r="N676" t="b">
        <v>0</v>
      </c>
      <c r="O676" t="b">
        <v>0</v>
      </c>
      <c r="P676" t="s">
        <v>122</v>
      </c>
      <c r="Q676" s="5">
        <f t="shared" si="42"/>
        <v>33.53837141183363</v>
      </c>
      <c r="R676" s="6">
        <f t="shared" si="43"/>
        <v>47.003284072249592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9">
        <f t="shared" si="40"/>
        <v>43719.208333333328</v>
      </c>
      <c r="M677" s="10">
        <f t="shared" si="41"/>
        <v>43726.208333333328</v>
      </c>
      <c r="N677" t="b">
        <v>0</v>
      </c>
      <c r="O677" t="b">
        <v>0</v>
      </c>
      <c r="P677" t="s">
        <v>1029</v>
      </c>
      <c r="Q677" s="5">
        <f t="shared" si="42"/>
        <v>122.97938144329896</v>
      </c>
      <c r="R677" s="6">
        <f t="shared" si="43"/>
        <v>36.0392749244713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9">
        <f t="shared" si="40"/>
        <v>41178.208333333336</v>
      </c>
      <c r="M678" s="10">
        <f t="shared" si="41"/>
        <v>41187.208333333336</v>
      </c>
      <c r="N678" t="b">
        <v>0</v>
      </c>
      <c r="O678" t="b">
        <v>0</v>
      </c>
      <c r="P678" t="s">
        <v>122</v>
      </c>
      <c r="Q678" s="5">
        <f t="shared" si="42"/>
        <v>189.74959871589084</v>
      </c>
      <c r="R678" s="6">
        <f t="shared" si="43"/>
        <v>101.03760683760684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9">
        <f t="shared" si="40"/>
        <v>42561.208333333328</v>
      </c>
      <c r="M679" s="10">
        <f t="shared" si="41"/>
        <v>42611.208333333328</v>
      </c>
      <c r="N679" t="b">
        <v>0</v>
      </c>
      <c r="O679" t="b">
        <v>0</v>
      </c>
      <c r="P679" t="s">
        <v>119</v>
      </c>
      <c r="Q679" s="5">
        <f t="shared" si="42"/>
        <v>83.622641509433961</v>
      </c>
      <c r="R679" s="6">
        <f t="shared" si="43"/>
        <v>39.927927927927925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9">
        <f t="shared" si="40"/>
        <v>43484.25</v>
      </c>
      <c r="M680" s="10">
        <f t="shared" si="41"/>
        <v>43486.25</v>
      </c>
      <c r="N680" t="b">
        <v>0</v>
      </c>
      <c r="O680" t="b">
        <v>0</v>
      </c>
      <c r="P680" t="s">
        <v>53</v>
      </c>
      <c r="Q680" s="5">
        <f t="shared" si="42"/>
        <v>17.968844221105527</v>
      </c>
      <c r="R680" s="6">
        <f t="shared" si="43"/>
        <v>83.158139534883716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9">
        <f t="shared" si="40"/>
        <v>43756.208333333328</v>
      </c>
      <c r="M681" s="10">
        <f t="shared" si="41"/>
        <v>43761.208333333328</v>
      </c>
      <c r="N681" t="b">
        <v>0</v>
      </c>
      <c r="O681" t="b">
        <v>1</v>
      </c>
      <c r="P681" t="s">
        <v>17</v>
      </c>
      <c r="Q681" s="5">
        <f t="shared" si="42"/>
        <v>1036.5</v>
      </c>
      <c r="R681" s="6">
        <f t="shared" si="43"/>
        <v>39.97520661157025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9">
        <f t="shared" si="40"/>
        <v>43813.25</v>
      </c>
      <c r="M682" s="10">
        <f t="shared" si="41"/>
        <v>43815.25</v>
      </c>
      <c r="N682" t="b">
        <v>0</v>
      </c>
      <c r="O682" t="b">
        <v>1</v>
      </c>
      <c r="P682" t="s">
        <v>292</v>
      </c>
      <c r="Q682" s="5">
        <f t="shared" si="42"/>
        <v>97.405219780219781</v>
      </c>
      <c r="R682" s="6">
        <f t="shared" si="43"/>
        <v>47.993908629441627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9">
        <f t="shared" si="40"/>
        <v>40898.25</v>
      </c>
      <c r="M683" s="10">
        <f t="shared" si="41"/>
        <v>40904.25</v>
      </c>
      <c r="N683" t="b">
        <v>0</v>
      </c>
      <c r="O683" t="b">
        <v>0</v>
      </c>
      <c r="P683" t="s">
        <v>33</v>
      </c>
      <c r="Q683" s="5">
        <f t="shared" si="42"/>
        <v>86.386203150461711</v>
      </c>
      <c r="R683" s="6">
        <f t="shared" si="43"/>
        <v>95.978877489438744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9">
        <f t="shared" si="40"/>
        <v>41619.25</v>
      </c>
      <c r="M684" s="10">
        <f t="shared" si="41"/>
        <v>41628.25</v>
      </c>
      <c r="N684" t="b">
        <v>0</v>
      </c>
      <c r="O684" t="b">
        <v>0</v>
      </c>
      <c r="P684" t="s">
        <v>33</v>
      </c>
      <c r="Q684" s="5">
        <f t="shared" si="42"/>
        <v>150.16666666666666</v>
      </c>
      <c r="R684" s="6">
        <f t="shared" si="43"/>
        <v>78.728155339805824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9">
        <f t="shared" si="40"/>
        <v>43359.208333333328</v>
      </c>
      <c r="M685" s="10">
        <f t="shared" si="41"/>
        <v>43361.208333333328</v>
      </c>
      <c r="N685" t="b">
        <v>0</v>
      </c>
      <c r="O685" t="b">
        <v>0</v>
      </c>
      <c r="P685" t="s">
        <v>33</v>
      </c>
      <c r="Q685" s="5">
        <f t="shared" si="42"/>
        <v>358.43478260869563</v>
      </c>
      <c r="R685" s="6">
        <f t="shared" si="43"/>
        <v>56.081632653061227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9">
        <f t="shared" si="40"/>
        <v>40358.208333333336</v>
      </c>
      <c r="M686" s="10">
        <f t="shared" si="41"/>
        <v>40378.208333333336</v>
      </c>
      <c r="N686" t="b">
        <v>0</v>
      </c>
      <c r="O686" t="b">
        <v>0</v>
      </c>
      <c r="P686" t="s">
        <v>68</v>
      </c>
      <c r="Q686" s="5">
        <f t="shared" si="42"/>
        <v>542.85714285714289</v>
      </c>
      <c r="R686" s="6">
        <f t="shared" si="43"/>
        <v>69.090909090909093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9">
        <f t="shared" si="40"/>
        <v>42239.208333333328</v>
      </c>
      <c r="M687" s="10">
        <f t="shared" si="41"/>
        <v>42263.208333333328</v>
      </c>
      <c r="N687" t="b">
        <v>0</v>
      </c>
      <c r="O687" t="b">
        <v>0</v>
      </c>
      <c r="P687" t="s">
        <v>33</v>
      </c>
      <c r="Q687" s="5">
        <f t="shared" si="42"/>
        <v>67.500714285714281</v>
      </c>
      <c r="R687" s="6">
        <f t="shared" si="43"/>
        <v>102.05291576673866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9">
        <f t="shared" si="40"/>
        <v>43186.208333333328</v>
      </c>
      <c r="M688" s="10">
        <f t="shared" si="41"/>
        <v>43197.208333333328</v>
      </c>
      <c r="N688" t="b">
        <v>0</v>
      </c>
      <c r="O688" t="b">
        <v>0</v>
      </c>
      <c r="P688" t="s">
        <v>65</v>
      </c>
      <c r="Q688" s="5">
        <f t="shared" si="42"/>
        <v>191.74666666666667</v>
      </c>
      <c r="R688" s="6">
        <f t="shared" si="43"/>
        <v>107.32089552238806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9">
        <f t="shared" si="40"/>
        <v>42806.25</v>
      </c>
      <c r="M689" s="10">
        <f t="shared" si="41"/>
        <v>42809.208333333328</v>
      </c>
      <c r="N689" t="b">
        <v>0</v>
      </c>
      <c r="O689" t="b">
        <v>0</v>
      </c>
      <c r="P689" t="s">
        <v>33</v>
      </c>
      <c r="Q689" s="5">
        <f t="shared" si="42"/>
        <v>932</v>
      </c>
      <c r="R689" s="6">
        <f t="shared" si="43"/>
        <v>51.970260223048328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9">
        <f t="shared" si="40"/>
        <v>43475.25</v>
      </c>
      <c r="M690" s="10">
        <f t="shared" si="41"/>
        <v>43491.25</v>
      </c>
      <c r="N690" t="b">
        <v>0</v>
      </c>
      <c r="O690" t="b">
        <v>1</v>
      </c>
      <c r="P690" t="s">
        <v>269</v>
      </c>
      <c r="Q690" s="5">
        <f t="shared" si="42"/>
        <v>429.27586206896552</v>
      </c>
      <c r="R690" s="6">
        <f t="shared" si="43"/>
        <v>71.137142857142862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9">
        <f t="shared" si="40"/>
        <v>41576.208333333336</v>
      </c>
      <c r="M691" s="10">
        <f t="shared" si="41"/>
        <v>41588.25</v>
      </c>
      <c r="N691" t="b">
        <v>0</v>
      </c>
      <c r="O691" t="b">
        <v>0</v>
      </c>
      <c r="P691" t="s">
        <v>28</v>
      </c>
      <c r="Q691" s="5">
        <f t="shared" si="42"/>
        <v>100.65753424657535</v>
      </c>
      <c r="R691" s="6">
        <f t="shared" si="43"/>
        <v>106.49275362318841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9">
        <f t="shared" si="40"/>
        <v>40874.25</v>
      </c>
      <c r="M692" s="10">
        <f t="shared" si="41"/>
        <v>40880.25</v>
      </c>
      <c r="N692" t="b">
        <v>0</v>
      </c>
      <c r="O692" t="b">
        <v>1</v>
      </c>
      <c r="P692" t="s">
        <v>42</v>
      </c>
      <c r="Q692" s="5">
        <f t="shared" si="42"/>
        <v>226.61111111111109</v>
      </c>
      <c r="R692" s="6">
        <f t="shared" si="43"/>
        <v>42.93684210526316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9">
        <f t="shared" si="40"/>
        <v>41185.208333333336</v>
      </c>
      <c r="M693" s="10">
        <f t="shared" si="41"/>
        <v>41202.208333333336</v>
      </c>
      <c r="N693" t="b">
        <v>1</v>
      </c>
      <c r="O693" t="b">
        <v>1</v>
      </c>
      <c r="P693" t="s">
        <v>42</v>
      </c>
      <c r="Q693" s="5">
        <f t="shared" si="42"/>
        <v>142.38</v>
      </c>
      <c r="R693" s="6">
        <f t="shared" si="43"/>
        <v>30.037974683544302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9">
        <f t="shared" si="40"/>
        <v>43655.208333333328</v>
      </c>
      <c r="M694" s="10">
        <f t="shared" si="41"/>
        <v>43673.208333333328</v>
      </c>
      <c r="N694" t="b">
        <v>0</v>
      </c>
      <c r="O694" t="b">
        <v>0</v>
      </c>
      <c r="P694" t="s">
        <v>23</v>
      </c>
      <c r="Q694" s="5">
        <f t="shared" si="42"/>
        <v>90.633333333333326</v>
      </c>
      <c r="R694" s="6">
        <f t="shared" si="43"/>
        <v>70.623376623376629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9">
        <f t="shared" si="40"/>
        <v>43025.208333333328</v>
      </c>
      <c r="M695" s="10">
        <f t="shared" si="41"/>
        <v>43042.208333333328</v>
      </c>
      <c r="N695" t="b">
        <v>0</v>
      </c>
      <c r="O695" t="b">
        <v>0</v>
      </c>
      <c r="P695" t="s">
        <v>33</v>
      </c>
      <c r="Q695" s="5">
        <f t="shared" si="42"/>
        <v>63.966740576496676</v>
      </c>
      <c r="R695" s="6">
        <f t="shared" si="43"/>
        <v>66.016018306636155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9">
        <f t="shared" si="40"/>
        <v>43066.25</v>
      </c>
      <c r="M696" s="10">
        <f t="shared" si="41"/>
        <v>43103.25</v>
      </c>
      <c r="N696" t="b">
        <v>0</v>
      </c>
      <c r="O696" t="b">
        <v>0</v>
      </c>
      <c r="P696" t="s">
        <v>33</v>
      </c>
      <c r="Q696" s="5">
        <f t="shared" si="42"/>
        <v>84.131868131868131</v>
      </c>
      <c r="R696" s="6">
        <f t="shared" si="43"/>
        <v>96.911392405063296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9">
        <f t="shared" si="40"/>
        <v>42322.25</v>
      </c>
      <c r="M697" s="10">
        <f t="shared" si="41"/>
        <v>42338.25</v>
      </c>
      <c r="N697" t="b">
        <v>1</v>
      </c>
      <c r="O697" t="b">
        <v>0</v>
      </c>
      <c r="P697" t="s">
        <v>23</v>
      </c>
      <c r="Q697" s="5">
        <f t="shared" si="42"/>
        <v>133.93478260869566</v>
      </c>
      <c r="R697" s="6">
        <f t="shared" si="43"/>
        <v>62.867346938775512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9">
        <f t="shared" si="40"/>
        <v>42114.208333333328</v>
      </c>
      <c r="M698" s="10">
        <f t="shared" si="41"/>
        <v>42115.208333333328</v>
      </c>
      <c r="N698" t="b">
        <v>0</v>
      </c>
      <c r="O698" t="b">
        <v>1</v>
      </c>
      <c r="P698" t="s">
        <v>33</v>
      </c>
      <c r="Q698" s="5">
        <f t="shared" si="42"/>
        <v>59.042047531992694</v>
      </c>
      <c r="R698" s="6">
        <f t="shared" si="43"/>
        <v>108.98537682789652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9">
        <f t="shared" si="40"/>
        <v>43190.208333333328</v>
      </c>
      <c r="M699" s="10">
        <f t="shared" si="41"/>
        <v>43192.208333333328</v>
      </c>
      <c r="N699" t="b">
        <v>0</v>
      </c>
      <c r="O699" t="b">
        <v>0</v>
      </c>
      <c r="P699" t="s">
        <v>50</v>
      </c>
      <c r="Q699" s="5">
        <f t="shared" si="42"/>
        <v>152.80062063615205</v>
      </c>
      <c r="R699" s="6">
        <f t="shared" si="43"/>
        <v>26.999314599040439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9">
        <f t="shared" si="40"/>
        <v>40871.25</v>
      </c>
      <c r="M700" s="10">
        <f t="shared" si="41"/>
        <v>40885.25</v>
      </c>
      <c r="N700" t="b">
        <v>0</v>
      </c>
      <c r="O700" t="b">
        <v>0</v>
      </c>
      <c r="P700" t="s">
        <v>65</v>
      </c>
      <c r="Q700" s="5">
        <f t="shared" si="42"/>
        <v>446.69121140142522</v>
      </c>
      <c r="R700" s="6">
        <f t="shared" si="43"/>
        <v>65.004147943311438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9">
        <f t="shared" si="40"/>
        <v>43641.208333333328</v>
      </c>
      <c r="M701" s="10">
        <f t="shared" si="41"/>
        <v>43642.208333333328</v>
      </c>
      <c r="N701" t="b">
        <v>0</v>
      </c>
      <c r="O701" t="b">
        <v>0</v>
      </c>
      <c r="P701" t="s">
        <v>53</v>
      </c>
      <c r="Q701" s="5">
        <f t="shared" si="42"/>
        <v>84.391891891891888</v>
      </c>
      <c r="R701" s="6">
        <f t="shared" si="43"/>
        <v>111.51785714285714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9">
        <f t="shared" si="40"/>
        <v>40203.25</v>
      </c>
      <c r="M702" s="10">
        <f t="shared" si="41"/>
        <v>40218.25</v>
      </c>
      <c r="N702" t="b">
        <v>0</v>
      </c>
      <c r="O702" t="b">
        <v>0</v>
      </c>
      <c r="P702" t="s">
        <v>65</v>
      </c>
      <c r="Q702" s="5">
        <f t="shared" si="42"/>
        <v>3</v>
      </c>
      <c r="R702" s="6">
        <f t="shared" si="43"/>
        <v>3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9">
        <f t="shared" si="40"/>
        <v>40629.208333333336</v>
      </c>
      <c r="M703" s="10">
        <f t="shared" si="41"/>
        <v>40636.208333333336</v>
      </c>
      <c r="N703" t="b">
        <v>1</v>
      </c>
      <c r="O703" t="b">
        <v>0</v>
      </c>
      <c r="P703" t="s">
        <v>33</v>
      </c>
      <c r="Q703" s="5">
        <f t="shared" si="42"/>
        <v>175.02692307692308</v>
      </c>
      <c r="R703" s="6">
        <f t="shared" si="43"/>
        <v>110.99268292682927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9">
        <f t="shared" si="40"/>
        <v>41477.208333333336</v>
      </c>
      <c r="M704" s="10">
        <f t="shared" si="41"/>
        <v>41482.208333333336</v>
      </c>
      <c r="N704" t="b">
        <v>0</v>
      </c>
      <c r="O704" t="b">
        <v>0</v>
      </c>
      <c r="P704" t="s">
        <v>65</v>
      </c>
      <c r="Q704" s="5">
        <f t="shared" si="42"/>
        <v>54.137931034482754</v>
      </c>
      <c r="R704" s="6">
        <f t="shared" si="43"/>
        <v>56.746987951807228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9">
        <f t="shared" si="40"/>
        <v>41020.208333333336</v>
      </c>
      <c r="M705" s="10">
        <f t="shared" si="41"/>
        <v>41037.208333333336</v>
      </c>
      <c r="N705" t="b">
        <v>1</v>
      </c>
      <c r="O705" t="b">
        <v>1</v>
      </c>
      <c r="P705" t="s">
        <v>206</v>
      </c>
      <c r="Q705" s="5">
        <f t="shared" si="42"/>
        <v>311.87381703470032</v>
      </c>
      <c r="R705" s="6">
        <f t="shared" si="43"/>
        <v>97.020608439646708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9">
        <f t="shared" si="40"/>
        <v>42555.208333333328</v>
      </c>
      <c r="M706" s="10">
        <f t="shared" si="41"/>
        <v>42570.208333333328</v>
      </c>
      <c r="N706" t="b">
        <v>0</v>
      </c>
      <c r="O706" t="b">
        <v>0</v>
      </c>
      <c r="P706" t="s">
        <v>71</v>
      </c>
      <c r="Q706" s="5">
        <f t="shared" si="42"/>
        <v>122.78160919540231</v>
      </c>
      <c r="R706" s="6">
        <f t="shared" si="43"/>
        <v>92.08620689655173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9">
        <f t="shared" ref="L707:L770" si="44">(((J707/60)/60)/24+DATE(1970,1,1))</f>
        <v>41619.25</v>
      </c>
      <c r="M707" s="10">
        <f t="shared" ref="M707:M770" si="45">(((K707/60)/60)/24)+DATE(1970,1,1)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46">((E707/D707)*100)</f>
        <v>99.026517383618156</v>
      </c>
      <c r="R707" s="6">
        <f t="shared" ref="R707:R770" si="47">IFERROR(E707/G707,0)</f>
        <v>82.986666666666665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9">
        <f t="shared" si="44"/>
        <v>43471.25</v>
      </c>
      <c r="M708" s="10">
        <f t="shared" si="45"/>
        <v>43479.25</v>
      </c>
      <c r="N708" t="b">
        <v>0</v>
      </c>
      <c r="O708" t="b">
        <v>1</v>
      </c>
      <c r="P708" t="s">
        <v>28</v>
      </c>
      <c r="Q708" s="5">
        <f t="shared" si="46"/>
        <v>127.84686346863469</v>
      </c>
      <c r="R708" s="6">
        <f t="shared" si="47"/>
        <v>103.03791821561339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9">
        <f t="shared" si="44"/>
        <v>43442.25</v>
      </c>
      <c r="M709" s="10">
        <f t="shared" si="45"/>
        <v>43478.25</v>
      </c>
      <c r="N709" t="b">
        <v>0</v>
      </c>
      <c r="O709" t="b">
        <v>0</v>
      </c>
      <c r="P709" t="s">
        <v>53</v>
      </c>
      <c r="Q709" s="5">
        <f t="shared" si="46"/>
        <v>158.61643835616439</v>
      </c>
      <c r="R709" s="6">
        <f t="shared" si="47"/>
        <v>68.922619047619051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9">
        <f t="shared" si="44"/>
        <v>42877.208333333328</v>
      </c>
      <c r="M710" s="10">
        <f t="shared" si="45"/>
        <v>42887.208333333328</v>
      </c>
      <c r="N710" t="b">
        <v>0</v>
      </c>
      <c r="O710" t="b">
        <v>0</v>
      </c>
      <c r="P710" t="s">
        <v>33</v>
      </c>
      <c r="Q710" s="5">
        <f t="shared" si="46"/>
        <v>707.05882352941171</v>
      </c>
      <c r="R710" s="6">
        <f t="shared" si="47"/>
        <v>87.737226277372258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9">
        <f t="shared" si="44"/>
        <v>41018.208333333336</v>
      </c>
      <c r="M711" s="10">
        <f t="shared" si="45"/>
        <v>41025.208333333336</v>
      </c>
      <c r="N711" t="b">
        <v>0</v>
      </c>
      <c r="O711" t="b">
        <v>0</v>
      </c>
      <c r="P711" t="s">
        <v>33</v>
      </c>
      <c r="Q711" s="5">
        <f t="shared" si="46"/>
        <v>142.38775510204081</v>
      </c>
      <c r="R711" s="6">
        <f t="shared" si="47"/>
        <v>75.021505376344081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9">
        <f t="shared" si="44"/>
        <v>43295.208333333328</v>
      </c>
      <c r="M712" s="10">
        <f t="shared" si="45"/>
        <v>43302.208333333328</v>
      </c>
      <c r="N712" t="b">
        <v>0</v>
      </c>
      <c r="O712" t="b">
        <v>1</v>
      </c>
      <c r="P712" t="s">
        <v>33</v>
      </c>
      <c r="Q712" s="5">
        <f t="shared" si="46"/>
        <v>147.86046511627907</v>
      </c>
      <c r="R712" s="6">
        <f t="shared" si="47"/>
        <v>50.863999999999997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9">
        <f t="shared" si="44"/>
        <v>42393.25</v>
      </c>
      <c r="M713" s="10">
        <f t="shared" si="45"/>
        <v>42395.25</v>
      </c>
      <c r="N713" t="b">
        <v>1</v>
      </c>
      <c r="O713" t="b">
        <v>1</v>
      </c>
      <c r="P713" t="s">
        <v>33</v>
      </c>
      <c r="Q713" s="5">
        <f t="shared" si="46"/>
        <v>20.322580645161288</v>
      </c>
      <c r="R713" s="6">
        <f t="shared" si="47"/>
        <v>90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9">
        <f t="shared" si="44"/>
        <v>42559.208333333328</v>
      </c>
      <c r="M714" s="10">
        <f t="shared" si="45"/>
        <v>42600.208333333328</v>
      </c>
      <c r="N714" t="b">
        <v>0</v>
      </c>
      <c r="O714" t="b">
        <v>0</v>
      </c>
      <c r="P714" t="s">
        <v>33</v>
      </c>
      <c r="Q714" s="5">
        <f t="shared" si="46"/>
        <v>1840.625</v>
      </c>
      <c r="R714" s="6">
        <f t="shared" si="47"/>
        <v>72.896039603960389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9">
        <f t="shared" si="44"/>
        <v>42604.208333333328</v>
      </c>
      <c r="M715" s="10">
        <f t="shared" si="45"/>
        <v>42616.208333333328</v>
      </c>
      <c r="N715" t="b">
        <v>0</v>
      </c>
      <c r="O715" t="b">
        <v>0</v>
      </c>
      <c r="P715" t="s">
        <v>133</v>
      </c>
      <c r="Q715" s="5">
        <f t="shared" si="46"/>
        <v>161.94202898550725</v>
      </c>
      <c r="R715" s="6">
        <f t="shared" si="47"/>
        <v>108.48543689320388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9">
        <f t="shared" si="44"/>
        <v>41870.208333333336</v>
      </c>
      <c r="M716" s="10">
        <f t="shared" si="45"/>
        <v>41871.208333333336</v>
      </c>
      <c r="N716" t="b">
        <v>0</v>
      </c>
      <c r="O716" t="b">
        <v>0</v>
      </c>
      <c r="P716" t="s">
        <v>23</v>
      </c>
      <c r="Q716" s="5">
        <f t="shared" si="46"/>
        <v>472.82077922077923</v>
      </c>
      <c r="R716" s="6">
        <f t="shared" si="47"/>
        <v>101.98095238095237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9">
        <f t="shared" si="44"/>
        <v>40397.208333333336</v>
      </c>
      <c r="M717" s="10">
        <f t="shared" si="45"/>
        <v>40402.208333333336</v>
      </c>
      <c r="N717" t="b">
        <v>0</v>
      </c>
      <c r="O717" t="b">
        <v>0</v>
      </c>
      <c r="P717" t="s">
        <v>292</v>
      </c>
      <c r="Q717" s="5">
        <f t="shared" si="46"/>
        <v>24.466101694915253</v>
      </c>
      <c r="R717" s="6">
        <f t="shared" si="47"/>
        <v>44.009146341463413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9">
        <f t="shared" si="44"/>
        <v>41465.208333333336</v>
      </c>
      <c r="M718" s="10">
        <f t="shared" si="45"/>
        <v>41493.208333333336</v>
      </c>
      <c r="N718" t="b">
        <v>0</v>
      </c>
      <c r="O718" t="b">
        <v>1</v>
      </c>
      <c r="P718" t="s">
        <v>33</v>
      </c>
      <c r="Q718" s="5">
        <f t="shared" si="46"/>
        <v>517.65</v>
      </c>
      <c r="R718" s="6">
        <f t="shared" si="47"/>
        <v>65.942675159235662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9">
        <f t="shared" si="44"/>
        <v>40777.208333333336</v>
      </c>
      <c r="M719" s="10">
        <f t="shared" si="45"/>
        <v>40798.208333333336</v>
      </c>
      <c r="N719" t="b">
        <v>0</v>
      </c>
      <c r="O719" t="b">
        <v>0</v>
      </c>
      <c r="P719" t="s">
        <v>42</v>
      </c>
      <c r="Q719" s="5">
        <f t="shared" si="46"/>
        <v>247.64285714285714</v>
      </c>
      <c r="R719" s="6">
        <f t="shared" si="47"/>
        <v>24.987387387387386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9">
        <f t="shared" si="44"/>
        <v>41442.208333333336</v>
      </c>
      <c r="M720" s="10">
        <f t="shared" si="45"/>
        <v>41468.208333333336</v>
      </c>
      <c r="N720" t="b">
        <v>0</v>
      </c>
      <c r="O720" t="b">
        <v>0</v>
      </c>
      <c r="P720" t="s">
        <v>65</v>
      </c>
      <c r="Q720" s="5">
        <f t="shared" si="46"/>
        <v>100.20481927710843</v>
      </c>
      <c r="R720" s="6">
        <f t="shared" si="47"/>
        <v>28.003367003367003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9">
        <f t="shared" si="44"/>
        <v>41058.208333333336</v>
      </c>
      <c r="M721" s="10">
        <f t="shared" si="45"/>
        <v>41069.208333333336</v>
      </c>
      <c r="N721" t="b">
        <v>0</v>
      </c>
      <c r="O721" t="b">
        <v>0</v>
      </c>
      <c r="P721" t="s">
        <v>119</v>
      </c>
      <c r="Q721" s="5">
        <f t="shared" si="46"/>
        <v>153</v>
      </c>
      <c r="R721" s="6">
        <f t="shared" si="47"/>
        <v>85.829268292682926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9">
        <f t="shared" si="44"/>
        <v>43152.25</v>
      </c>
      <c r="M722" s="10">
        <f t="shared" si="45"/>
        <v>43166.25</v>
      </c>
      <c r="N722" t="b">
        <v>0</v>
      </c>
      <c r="O722" t="b">
        <v>1</v>
      </c>
      <c r="P722" t="s">
        <v>33</v>
      </c>
      <c r="Q722" s="5">
        <f t="shared" si="46"/>
        <v>37.091954022988503</v>
      </c>
      <c r="R722" s="6">
        <f t="shared" si="47"/>
        <v>84.921052631578945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9">
        <f t="shared" si="44"/>
        <v>43194.208333333328</v>
      </c>
      <c r="M723" s="10">
        <f t="shared" si="45"/>
        <v>43200.208333333328</v>
      </c>
      <c r="N723" t="b">
        <v>0</v>
      </c>
      <c r="O723" t="b">
        <v>0</v>
      </c>
      <c r="P723" t="s">
        <v>23</v>
      </c>
      <c r="Q723" s="5">
        <f t="shared" si="46"/>
        <v>4.392394822006473</v>
      </c>
      <c r="R723" s="6">
        <f t="shared" si="47"/>
        <v>90.483333333333334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9">
        <f t="shared" si="44"/>
        <v>43045.25</v>
      </c>
      <c r="M724" s="10">
        <f t="shared" si="45"/>
        <v>43072.25</v>
      </c>
      <c r="N724" t="b">
        <v>0</v>
      </c>
      <c r="O724" t="b">
        <v>0</v>
      </c>
      <c r="P724" t="s">
        <v>42</v>
      </c>
      <c r="Q724" s="5">
        <f t="shared" si="46"/>
        <v>156.50721649484535</v>
      </c>
      <c r="R724" s="6">
        <f t="shared" si="47"/>
        <v>25.00197628458498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9">
        <f t="shared" si="44"/>
        <v>42431.25</v>
      </c>
      <c r="M725" s="10">
        <f t="shared" si="45"/>
        <v>42452.208333333328</v>
      </c>
      <c r="N725" t="b">
        <v>0</v>
      </c>
      <c r="O725" t="b">
        <v>0</v>
      </c>
      <c r="P725" t="s">
        <v>33</v>
      </c>
      <c r="Q725" s="5">
        <f t="shared" si="46"/>
        <v>270.40816326530609</v>
      </c>
      <c r="R725" s="6">
        <f t="shared" si="47"/>
        <v>92.013888888888886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9">
        <f t="shared" si="44"/>
        <v>41934.208333333336</v>
      </c>
      <c r="M726" s="10">
        <f t="shared" si="45"/>
        <v>41936.208333333336</v>
      </c>
      <c r="N726" t="b">
        <v>0</v>
      </c>
      <c r="O726" t="b">
        <v>1</v>
      </c>
      <c r="P726" t="s">
        <v>33</v>
      </c>
      <c r="Q726" s="5">
        <f t="shared" si="46"/>
        <v>134.05952380952382</v>
      </c>
      <c r="R726" s="6">
        <f t="shared" si="47"/>
        <v>93.066115702479337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9">
        <f t="shared" si="44"/>
        <v>41958.25</v>
      </c>
      <c r="M727" s="10">
        <f t="shared" si="45"/>
        <v>41960.25</v>
      </c>
      <c r="N727" t="b">
        <v>0</v>
      </c>
      <c r="O727" t="b">
        <v>0</v>
      </c>
      <c r="P727" t="s">
        <v>292</v>
      </c>
      <c r="Q727" s="5">
        <f t="shared" si="46"/>
        <v>50.398033126293996</v>
      </c>
      <c r="R727" s="6">
        <f t="shared" si="47"/>
        <v>61.008145363408524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9">
        <f t="shared" si="44"/>
        <v>40476.208333333336</v>
      </c>
      <c r="M728" s="10">
        <f t="shared" si="45"/>
        <v>40482.208333333336</v>
      </c>
      <c r="N728" t="b">
        <v>0</v>
      </c>
      <c r="O728" t="b">
        <v>1</v>
      </c>
      <c r="P728" t="s">
        <v>33</v>
      </c>
      <c r="Q728" s="5">
        <f t="shared" si="46"/>
        <v>88.815837937384899</v>
      </c>
      <c r="R728" s="6">
        <f t="shared" si="47"/>
        <v>92.036259541984734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9">
        <f t="shared" si="44"/>
        <v>43485.25</v>
      </c>
      <c r="M729" s="10">
        <f t="shared" si="45"/>
        <v>43543.208333333328</v>
      </c>
      <c r="N729" t="b">
        <v>0</v>
      </c>
      <c r="O729" t="b">
        <v>0</v>
      </c>
      <c r="P729" t="s">
        <v>28</v>
      </c>
      <c r="Q729" s="5">
        <f t="shared" si="46"/>
        <v>165</v>
      </c>
      <c r="R729" s="6">
        <f t="shared" si="47"/>
        <v>81.132596685082873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9">
        <f t="shared" si="44"/>
        <v>42515.208333333328</v>
      </c>
      <c r="M730" s="10">
        <f t="shared" si="45"/>
        <v>42526.208333333328</v>
      </c>
      <c r="N730" t="b">
        <v>0</v>
      </c>
      <c r="O730" t="b">
        <v>0</v>
      </c>
      <c r="P730" t="s">
        <v>33</v>
      </c>
      <c r="Q730" s="5">
        <f t="shared" si="46"/>
        <v>17.5</v>
      </c>
      <c r="R730" s="6">
        <f t="shared" si="47"/>
        <v>73.5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9">
        <f t="shared" si="44"/>
        <v>41309.25</v>
      </c>
      <c r="M731" s="10">
        <f t="shared" si="45"/>
        <v>41311.25</v>
      </c>
      <c r="N731" t="b">
        <v>0</v>
      </c>
      <c r="O731" t="b">
        <v>0</v>
      </c>
      <c r="P731" t="s">
        <v>53</v>
      </c>
      <c r="Q731" s="5">
        <f t="shared" si="46"/>
        <v>185.66071428571428</v>
      </c>
      <c r="R731" s="6">
        <f t="shared" si="47"/>
        <v>85.221311475409834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9">
        <f t="shared" si="44"/>
        <v>42147.208333333328</v>
      </c>
      <c r="M732" s="10">
        <f t="shared" si="45"/>
        <v>42153.208333333328</v>
      </c>
      <c r="N732" t="b">
        <v>0</v>
      </c>
      <c r="O732" t="b">
        <v>0</v>
      </c>
      <c r="P732" t="s">
        <v>65</v>
      </c>
      <c r="Q732" s="5">
        <f t="shared" si="46"/>
        <v>412.6631944444444</v>
      </c>
      <c r="R732" s="6">
        <f t="shared" si="47"/>
        <v>110.96825396825396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9">
        <f t="shared" si="44"/>
        <v>42939.208333333328</v>
      </c>
      <c r="M733" s="10">
        <f t="shared" si="45"/>
        <v>42940.208333333328</v>
      </c>
      <c r="N733" t="b">
        <v>0</v>
      </c>
      <c r="O733" t="b">
        <v>0</v>
      </c>
      <c r="P733" t="s">
        <v>28</v>
      </c>
      <c r="Q733" s="5">
        <f t="shared" si="46"/>
        <v>90.25</v>
      </c>
      <c r="R733" s="6">
        <f t="shared" si="47"/>
        <v>32.968036529680369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9">
        <f t="shared" si="44"/>
        <v>42816.208333333328</v>
      </c>
      <c r="M734" s="10">
        <f t="shared" si="45"/>
        <v>42839.208333333328</v>
      </c>
      <c r="N734" t="b">
        <v>0</v>
      </c>
      <c r="O734" t="b">
        <v>1</v>
      </c>
      <c r="P734" t="s">
        <v>23</v>
      </c>
      <c r="Q734" s="5">
        <f t="shared" si="46"/>
        <v>91.984615384615381</v>
      </c>
      <c r="R734" s="6">
        <f t="shared" si="47"/>
        <v>96.005352363960753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9">
        <f t="shared" si="44"/>
        <v>41844.208333333336</v>
      </c>
      <c r="M735" s="10">
        <f t="shared" si="45"/>
        <v>41857.208333333336</v>
      </c>
      <c r="N735" t="b">
        <v>0</v>
      </c>
      <c r="O735" t="b">
        <v>0</v>
      </c>
      <c r="P735" t="s">
        <v>148</v>
      </c>
      <c r="Q735" s="5">
        <f t="shared" si="46"/>
        <v>527.00632911392404</v>
      </c>
      <c r="R735" s="6">
        <f t="shared" si="47"/>
        <v>84.96632653061225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9">
        <f t="shared" si="44"/>
        <v>42763.25</v>
      </c>
      <c r="M736" s="10">
        <f t="shared" si="45"/>
        <v>42775.25</v>
      </c>
      <c r="N736" t="b">
        <v>0</v>
      </c>
      <c r="O736" t="b">
        <v>1</v>
      </c>
      <c r="P736" t="s">
        <v>33</v>
      </c>
      <c r="Q736" s="5">
        <f t="shared" si="46"/>
        <v>319.14285714285711</v>
      </c>
      <c r="R736" s="6">
        <f t="shared" si="47"/>
        <v>25.007462686567163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9">
        <f t="shared" si="44"/>
        <v>42459.208333333328</v>
      </c>
      <c r="M737" s="10">
        <f t="shared" si="45"/>
        <v>42466.208333333328</v>
      </c>
      <c r="N737" t="b">
        <v>0</v>
      </c>
      <c r="O737" t="b">
        <v>0</v>
      </c>
      <c r="P737" t="s">
        <v>122</v>
      </c>
      <c r="Q737" s="5">
        <f t="shared" si="46"/>
        <v>354.18867924528303</v>
      </c>
      <c r="R737" s="6">
        <f t="shared" si="47"/>
        <v>65.998995479658461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9">
        <f t="shared" si="44"/>
        <v>42055.25</v>
      </c>
      <c r="M738" s="10">
        <f t="shared" si="45"/>
        <v>42059.25</v>
      </c>
      <c r="N738" t="b">
        <v>0</v>
      </c>
      <c r="O738" t="b">
        <v>0</v>
      </c>
      <c r="P738" t="s">
        <v>68</v>
      </c>
      <c r="Q738" s="5">
        <f t="shared" si="46"/>
        <v>32.896103896103895</v>
      </c>
      <c r="R738" s="6">
        <f t="shared" si="47"/>
        <v>87.34482758620689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9">
        <f t="shared" si="44"/>
        <v>42685.25</v>
      </c>
      <c r="M739" s="10">
        <f t="shared" si="45"/>
        <v>42697.25</v>
      </c>
      <c r="N739" t="b">
        <v>0</v>
      </c>
      <c r="O739" t="b">
        <v>0</v>
      </c>
      <c r="P739" t="s">
        <v>60</v>
      </c>
      <c r="Q739" s="5">
        <f t="shared" si="46"/>
        <v>135.8918918918919</v>
      </c>
      <c r="R739" s="6">
        <f t="shared" si="47"/>
        <v>27.933333333333334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9">
        <f t="shared" si="44"/>
        <v>41959.25</v>
      </c>
      <c r="M740" s="10">
        <f t="shared" si="45"/>
        <v>41981.25</v>
      </c>
      <c r="N740" t="b">
        <v>0</v>
      </c>
      <c r="O740" t="b">
        <v>1</v>
      </c>
      <c r="P740" t="s">
        <v>33</v>
      </c>
      <c r="Q740" s="5">
        <f t="shared" si="46"/>
        <v>2.0843373493975905</v>
      </c>
      <c r="R740" s="6">
        <f t="shared" si="47"/>
        <v>103.8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9">
        <f t="shared" si="44"/>
        <v>41089.208333333336</v>
      </c>
      <c r="M741" s="10">
        <f t="shared" si="45"/>
        <v>41090.208333333336</v>
      </c>
      <c r="N741" t="b">
        <v>0</v>
      </c>
      <c r="O741" t="b">
        <v>0</v>
      </c>
      <c r="P741" t="s">
        <v>60</v>
      </c>
      <c r="Q741" s="5">
        <f t="shared" si="46"/>
        <v>61</v>
      </c>
      <c r="R741" s="6">
        <f t="shared" si="47"/>
        <v>31.937172774869111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9">
        <f t="shared" si="44"/>
        <v>42769.25</v>
      </c>
      <c r="M742" s="10">
        <f t="shared" si="45"/>
        <v>42772.25</v>
      </c>
      <c r="N742" t="b">
        <v>0</v>
      </c>
      <c r="O742" t="b">
        <v>0</v>
      </c>
      <c r="P742" t="s">
        <v>33</v>
      </c>
      <c r="Q742" s="5">
        <f t="shared" si="46"/>
        <v>30.037735849056602</v>
      </c>
      <c r="R742" s="6">
        <f t="shared" si="47"/>
        <v>99.5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9">
        <f t="shared" si="44"/>
        <v>40321.208333333336</v>
      </c>
      <c r="M743" s="10">
        <f t="shared" si="45"/>
        <v>40322.208333333336</v>
      </c>
      <c r="N743" t="b">
        <v>0</v>
      </c>
      <c r="O743" t="b">
        <v>0</v>
      </c>
      <c r="P743" t="s">
        <v>33</v>
      </c>
      <c r="Q743" s="5">
        <f t="shared" si="46"/>
        <v>1179.1666666666665</v>
      </c>
      <c r="R743" s="6">
        <f t="shared" si="47"/>
        <v>108.84615384615384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9">
        <f t="shared" si="44"/>
        <v>40197.25</v>
      </c>
      <c r="M744" s="10">
        <f t="shared" si="45"/>
        <v>40239.25</v>
      </c>
      <c r="N744" t="b">
        <v>0</v>
      </c>
      <c r="O744" t="b">
        <v>0</v>
      </c>
      <c r="P744" t="s">
        <v>50</v>
      </c>
      <c r="Q744" s="5">
        <f t="shared" si="46"/>
        <v>1126.0833333333335</v>
      </c>
      <c r="R744" s="6">
        <f t="shared" si="47"/>
        <v>110.76229508196721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9">
        <f t="shared" si="44"/>
        <v>42298.208333333328</v>
      </c>
      <c r="M745" s="10">
        <f t="shared" si="45"/>
        <v>42304.208333333328</v>
      </c>
      <c r="N745" t="b">
        <v>0</v>
      </c>
      <c r="O745" t="b">
        <v>1</v>
      </c>
      <c r="P745" t="s">
        <v>33</v>
      </c>
      <c r="Q745" s="5">
        <f t="shared" si="46"/>
        <v>12.923076923076923</v>
      </c>
      <c r="R745" s="6">
        <f t="shared" si="47"/>
        <v>29.647058823529413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9">
        <f t="shared" si="44"/>
        <v>43322.208333333328</v>
      </c>
      <c r="M746" s="10">
        <f t="shared" si="45"/>
        <v>43324.208333333328</v>
      </c>
      <c r="N746" t="b">
        <v>0</v>
      </c>
      <c r="O746" t="b">
        <v>1</v>
      </c>
      <c r="P746" t="s">
        <v>33</v>
      </c>
      <c r="Q746" s="5">
        <f t="shared" si="46"/>
        <v>712</v>
      </c>
      <c r="R746" s="6">
        <f t="shared" si="47"/>
        <v>101.71428571428571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9">
        <f t="shared" si="44"/>
        <v>40328.208333333336</v>
      </c>
      <c r="M747" s="10">
        <f t="shared" si="45"/>
        <v>40355.208333333336</v>
      </c>
      <c r="N747" t="b">
        <v>0</v>
      </c>
      <c r="O747" t="b">
        <v>0</v>
      </c>
      <c r="P747" t="s">
        <v>65</v>
      </c>
      <c r="Q747" s="5">
        <f t="shared" si="46"/>
        <v>30.304347826086957</v>
      </c>
      <c r="R747" s="6">
        <f t="shared" si="47"/>
        <v>61.5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9">
        <f t="shared" si="44"/>
        <v>40825.208333333336</v>
      </c>
      <c r="M748" s="10">
        <f t="shared" si="45"/>
        <v>40830.208333333336</v>
      </c>
      <c r="N748" t="b">
        <v>0</v>
      </c>
      <c r="O748" t="b">
        <v>0</v>
      </c>
      <c r="P748" t="s">
        <v>28</v>
      </c>
      <c r="Q748" s="5">
        <f t="shared" si="46"/>
        <v>212.50896057347671</v>
      </c>
      <c r="R748" s="6">
        <f t="shared" si="47"/>
        <v>35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9">
        <f t="shared" si="44"/>
        <v>40423.208333333336</v>
      </c>
      <c r="M749" s="10">
        <f t="shared" si="45"/>
        <v>40434.208333333336</v>
      </c>
      <c r="N749" t="b">
        <v>0</v>
      </c>
      <c r="O749" t="b">
        <v>0</v>
      </c>
      <c r="P749" t="s">
        <v>33</v>
      </c>
      <c r="Q749" s="5">
        <f t="shared" si="46"/>
        <v>228.85714285714286</v>
      </c>
      <c r="R749" s="6">
        <f t="shared" si="47"/>
        <v>40.049999999999997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9">
        <f t="shared" si="44"/>
        <v>40238.25</v>
      </c>
      <c r="M750" s="10">
        <f t="shared" si="45"/>
        <v>40263.208333333336</v>
      </c>
      <c r="N750" t="b">
        <v>0</v>
      </c>
      <c r="O750" t="b">
        <v>1</v>
      </c>
      <c r="P750" t="s">
        <v>71</v>
      </c>
      <c r="Q750" s="5">
        <f t="shared" si="46"/>
        <v>34.959979476654695</v>
      </c>
      <c r="R750" s="6">
        <f t="shared" si="47"/>
        <v>110.97231270358306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9">
        <f t="shared" si="44"/>
        <v>41920.208333333336</v>
      </c>
      <c r="M751" s="10">
        <f t="shared" si="45"/>
        <v>41932.208333333336</v>
      </c>
      <c r="N751" t="b">
        <v>0</v>
      </c>
      <c r="O751" t="b">
        <v>1</v>
      </c>
      <c r="P751" t="s">
        <v>65</v>
      </c>
      <c r="Q751" s="5">
        <f t="shared" si="46"/>
        <v>157.29069767441862</v>
      </c>
      <c r="R751" s="6">
        <f t="shared" si="47"/>
        <v>36.959016393442624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9">
        <f t="shared" si="44"/>
        <v>40360.208333333336</v>
      </c>
      <c r="M752" s="10">
        <f t="shared" si="45"/>
        <v>40385.208333333336</v>
      </c>
      <c r="N752" t="b">
        <v>0</v>
      </c>
      <c r="O752" t="b">
        <v>0</v>
      </c>
      <c r="P752" t="s">
        <v>50</v>
      </c>
      <c r="Q752" s="5">
        <f t="shared" si="46"/>
        <v>1</v>
      </c>
      <c r="R752" s="6">
        <f t="shared" si="47"/>
        <v>1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9">
        <f t="shared" si="44"/>
        <v>42446.208333333328</v>
      </c>
      <c r="M753" s="10">
        <f t="shared" si="45"/>
        <v>42461.208333333328</v>
      </c>
      <c r="N753" t="b">
        <v>1</v>
      </c>
      <c r="O753" t="b">
        <v>1</v>
      </c>
      <c r="P753" t="s">
        <v>68</v>
      </c>
      <c r="Q753" s="5">
        <f t="shared" si="46"/>
        <v>232.30555555555554</v>
      </c>
      <c r="R753" s="6">
        <f t="shared" si="47"/>
        <v>30.974074074074075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9">
        <f t="shared" si="44"/>
        <v>40395.208333333336</v>
      </c>
      <c r="M754" s="10">
        <f t="shared" si="45"/>
        <v>40413.208333333336</v>
      </c>
      <c r="N754" t="b">
        <v>0</v>
      </c>
      <c r="O754" t="b">
        <v>1</v>
      </c>
      <c r="P754" t="s">
        <v>33</v>
      </c>
      <c r="Q754" s="5">
        <f t="shared" si="46"/>
        <v>92.448275862068968</v>
      </c>
      <c r="R754" s="6">
        <f t="shared" si="47"/>
        <v>47.035087719298247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9">
        <f t="shared" si="44"/>
        <v>40321.208333333336</v>
      </c>
      <c r="M755" s="10">
        <f t="shared" si="45"/>
        <v>40336.208333333336</v>
      </c>
      <c r="N755" t="b">
        <v>0</v>
      </c>
      <c r="O755" t="b">
        <v>0</v>
      </c>
      <c r="P755" t="s">
        <v>122</v>
      </c>
      <c r="Q755" s="5">
        <f t="shared" si="46"/>
        <v>256.70212765957444</v>
      </c>
      <c r="R755" s="6">
        <f t="shared" si="47"/>
        <v>88.065693430656935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9">
        <f t="shared" si="44"/>
        <v>41210.208333333336</v>
      </c>
      <c r="M756" s="10">
        <f t="shared" si="45"/>
        <v>41263.25</v>
      </c>
      <c r="N756" t="b">
        <v>0</v>
      </c>
      <c r="O756" t="b">
        <v>0</v>
      </c>
      <c r="P756" t="s">
        <v>33</v>
      </c>
      <c r="Q756" s="5">
        <f t="shared" si="46"/>
        <v>168.47017045454547</v>
      </c>
      <c r="R756" s="6">
        <f t="shared" si="47"/>
        <v>37.005616224648989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9">
        <f t="shared" si="44"/>
        <v>43096.25</v>
      </c>
      <c r="M757" s="10">
        <f t="shared" si="45"/>
        <v>43108.25</v>
      </c>
      <c r="N757" t="b">
        <v>0</v>
      </c>
      <c r="O757" t="b">
        <v>1</v>
      </c>
      <c r="P757" t="s">
        <v>33</v>
      </c>
      <c r="Q757" s="5">
        <f t="shared" si="46"/>
        <v>166.57777777777778</v>
      </c>
      <c r="R757" s="6">
        <f t="shared" si="47"/>
        <v>26.027777777777779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9">
        <f t="shared" si="44"/>
        <v>42024.25</v>
      </c>
      <c r="M758" s="10">
        <f t="shared" si="45"/>
        <v>42030.25</v>
      </c>
      <c r="N758" t="b">
        <v>0</v>
      </c>
      <c r="O758" t="b">
        <v>0</v>
      </c>
      <c r="P758" t="s">
        <v>33</v>
      </c>
      <c r="Q758" s="5">
        <f t="shared" si="46"/>
        <v>772.07692307692309</v>
      </c>
      <c r="R758" s="6">
        <f t="shared" si="47"/>
        <v>67.817567567567565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9">
        <f t="shared" si="44"/>
        <v>40675.208333333336</v>
      </c>
      <c r="M759" s="10">
        <f t="shared" si="45"/>
        <v>40679.208333333336</v>
      </c>
      <c r="N759" t="b">
        <v>0</v>
      </c>
      <c r="O759" t="b">
        <v>0</v>
      </c>
      <c r="P759" t="s">
        <v>53</v>
      </c>
      <c r="Q759" s="5">
        <f t="shared" si="46"/>
        <v>406.85714285714283</v>
      </c>
      <c r="R759" s="6">
        <f t="shared" si="47"/>
        <v>49.964912280701753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9">
        <f t="shared" si="44"/>
        <v>41936.208333333336</v>
      </c>
      <c r="M760" s="10">
        <f t="shared" si="45"/>
        <v>41945.208333333336</v>
      </c>
      <c r="N760" t="b">
        <v>0</v>
      </c>
      <c r="O760" t="b">
        <v>0</v>
      </c>
      <c r="P760" t="s">
        <v>23</v>
      </c>
      <c r="Q760" s="5">
        <f t="shared" si="46"/>
        <v>564.20608108108115</v>
      </c>
      <c r="R760" s="6">
        <f t="shared" si="47"/>
        <v>110.01646903820817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9">
        <f t="shared" si="44"/>
        <v>43136.25</v>
      </c>
      <c r="M761" s="10">
        <f t="shared" si="45"/>
        <v>43166.25</v>
      </c>
      <c r="N761" t="b">
        <v>0</v>
      </c>
      <c r="O761" t="b">
        <v>0</v>
      </c>
      <c r="P761" t="s">
        <v>50</v>
      </c>
      <c r="Q761" s="5">
        <f t="shared" si="46"/>
        <v>68.426865671641792</v>
      </c>
      <c r="R761" s="6">
        <f t="shared" si="47"/>
        <v>89.964678178963894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9">
        <f t="shared" si="44"/>
        <v>43678.208333333328</v>
      </c>
      <c r="M762" s="10">
        <f t="shared" si="45"/>
        <v>43707.208333333328</v>
      </c>
      <c r="N762" t="b">
        <v>0</v>
      </c>
      <c r="O762" t="b">
        <v>1</v>
      </c>
      <c r="P762" t="s">
        <v>89</v>
      </c>
      <c r="Q762" s="5">
        <f t="shared" si="46"/>
        <v>34.351966873706004</v>
      </c>
      <c r="R762" s="6">
        <f t="shared" si="47"/>
        <v>79.009523809523813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9">
        <f t="shared" si="44"/>
        <v>42938.208333333328</v>
      </c>
      <c r="M763" s="10">
        <f t="shared" si="45"/>
        <v>42943.208333333328</v>
      </c>
      <c r="N763" t="b">
        <v>0</v>
      </c>
      <c r="O763" t="b">
        <v>0</v>
      </c>
      <c r="P763" t="s">
        <v>23</v>
      </c>
      <c r="Q763" s="5">
        <f t="shared" si="46"/>
        <v>655.4545454545455</v>
      </c>
      <c r="R763" s="6">
        <f t="shared" si="47"/>
        <v>86.867469879518069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9">
        <f t="shared" si="44"/>
        <v>41241.25</v>
      </c>
      <c r="M764" s="10">
        <f t="shared" si="45"/>
        <v>41252.25</v>
      </c>
      <c r="N764" t="b">
        <v>0</v>
      </c>
      <c r="O764" t="b">
        <v>0</v>
      </c>
      <c r="P764" t="s">
        <v>159</v>
      </c>
      <c r="Q764" s="5">
        <f t="shared" si="46"/>
        <v>177.25714285714284</v>
      </c>
      <c r="R764" s="6">
        <f t="shared" si="47"/>
        <v>62.04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9">
        <f t="shared" si="44"/>
        <v>41037.208333333336</v>
      </c>
      <c r="M765" s="10">
        <f t="shared" si="45"/>
        <v>41072.208333333336</v>
      </c>
      <c r="N765" t="b">
        <v>0</v>
      </c>
      <c r="O765" t="b">
        <v>1</v>
      </c>
      <c r="P765" t="s">
        <v>33</v>
      </c>
      <c r="Q765" s="5">
        <f t="shared" si="46"/>
        <v>113.17857142857144</v>
      </c>
      <c r="R765" s="6">
        <f t="shared" si="47"/>
        <v>26.970212765957445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9">
        <f t="shared" si="44"/>
        <v>40676.208333333336</v>
      </c>
      <c r="M766" s="10">
        <f t="shared" si="45"/>
        <v>40684.208333333336</v>
      </c>
      <c r="N766" t="b">
        <v>0</v>
      </c>
      <c r="O766" t="b">
        <v>0</v>
      </c>
      <c r="P766" t="s">
        <v>23</v>
      </c>
      <c r="Q766" s="5">
        <f t="shared" si="46"/>
        <v>728.18181818181824</v>
      </c>
      <c r="R766" s="6">
        <f t="shared" si="47"/>
        <v>54.121621621621621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9">
        <f t="shared" si="44"/>
        <v>42840.208333333328</v>
      </c>
      <c r="M767" s="10">
        <f t="shared" si="45"/>
        <v>42865.208333333328</v>
      </c>
      <c r="N767" t="b">
        <v>1</v>
      </c>
      <c r="O767" t="b">
        <v>1</v>
      </c>
      <c r="P767" t="s">
        <v>60</v>
      </c>
      <c r="Q767" s="5">
        <f t="shared" si="46"/>
        <v>208.33333333333334</v>
      </c>
      <c r="R767" s="6">
        <f t="shared" si="47"/>
        <v>41.035353535353536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9">
        <f t="shared" si="44"/>
        <v>43362.208333333328</v>
      </c>
      <c r="M768" s="10">
        <f t="shared" si="45"/>
        <v>43363.208333333328</v>
      </c>
      <c r="N768" t="b">
        <v>0</v>
      </c>
      <c r="O768" t="b">
        <v>0</v>
      </c>
      <c r="P768" t="s">
        <v>474</v>
      </c>
      <c r="Q768" s="5">
        <f t="shared" si="46"/>
        <v>31.171232876712331</v>
      </c>
      <c r="R768" s="6">
        <f t="shared" si="47"/>
        <v>55.052419354838712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9">
        <f t="shared" si="44"/>
        <v>42283.208333333328</v>
      </c>
      <c r="M769" s="10">
        <f t="shared" si="45"/>
        <v>42328.25</v>
      </c>
      <c r="N769" t="b">
        <v>0</v>
      </c>
      <c r="O769" t="b">
        <v>0</v>
      </c>
      <c r="P769" t="s">
        <v>206</v>
      </c>
      <c r="Q769" s="5">
        <f t="shared" si="46"/>
        <v>56.967078189300416</v>
      </c>
      <c r="R769" s="6">
        <f t="shared" si="47"/>
        <v>107.93762183235867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9">
        <f t="shared" si="44"/>
        <v>41619.25</v>
      </c>
      <c r="M770" s="10">
        <f t="shared" si="45"/>
        <v>41634.25</v>
      </c>
      <c r="N770" t="b">
        <v>0</v>
      </c>
      <c r="O770" t="b">
        <v>0</v>
      </c>
      <c r="P770" t="s">
        <v>33</v>
      </c>
      <c r="Q770" s="5">
        <f t="shared" si="46"/>
        <v>231</v>
      </c>
      <c r="R770" s="6">
        <f t="shared" si="47"/>
        <v>73.92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9">
        <f t="shared" ref="L771:L834" si="48">(((J771/60)/60)/24+DATE(1970,1,1))</f>
        <v>41501.208333333336</v>
      </c>
      <c r="M771" s="10">
        <f t="shared" ref="M771:M834" si="49">(((K771/60)/60)/24)+DATE(1970,1,1)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50">((E771/D771)*100)</f>
        <v>86.867834394904463</v>
      </c>
      <c r="R771" s="6">
        <f t="shared" ref="R771:R834" si="51">IFERROR(E771/G771,0)</f>
        <v>31.995894428152493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9">
        <f t="shared" si="48"/>
        <v>41743.208333333336</v>
      </c>
      <c r="M772" s="10">
        <f t="shared" si="49"/>
        <v>41750.208333333336</v>
      </c>
      <c r="N772" t="b">
        <v>0</v>
      </c>
      <c r="O772" t="b">
        <v>1</v>
      </c>
      <c r="P772" t="s">
        <v>33</v>
      </c>
      <c r="Q772" s="5">
        <f t="shared" si="50"/>
        <v>270.74418604651163</v>
      </c>
      <c r="R772" s="6">
        <f t="shared" si="51"/>
        <v>53.898148148148145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9">
        <f t="shared" si="48"/>
        <v>43491.25</v>
      </c>
      <c r="M773" s="10">
        <f t="shared" si="49"/>
        <v>43518.25</v>
      </c>
      <c r="N773" t="b">
        <v>0</v>
      </c>
      <c r="O773" t="b">
        <v>0</v>
      </c>
      <c r="P773" t="s">
        <v>33</v>
      </c>
      <c r="Q773" s="5">
        <f t="shared" si="50"/>
        <v>49.446428571428569</v>
      </c>
      <c r="R773" s="6">
        <f t="shared" si="51"/>
        <v>106.5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9">
        <f t="shared" si="48"/>
        <v>43505.25</v>
      </c>
      <c r="M774" s="10">
        <f t="shared" si="49"/>
        <v>43509.25</v>
      </c>
      <c r="N774" t="b">
        <v>0</v>
      </c>
      <c r="O774" t="b">
        <v>0</v>
      </c>
      <c r="P774" t="s">
        <v>60</v>
      </c>
      <c r="Q774" s="5">
        <f t="shared" si="50"/>
        <v>113.3596256684492</v>
      </c>
      <c r="R774" s="6">
        <f t="shared" si="51"/>
        <v>32.999805409612762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9">
        <f t="shared" si="48"/>
        <v>42838.208333333328</v>
      </c>
      <c r="M775" s="10">
        <f t="shared" si="49"/>
        <v>42848.208333333328</v>
      </c>
      <c r="N775" t="b">
        <v>0</v>
      </c>
      <c r="O775" t="b">
        <v>0</v>
      </c>
      <c r="P775" t="s">
        <v>33</v>
      </c>
      <c r="Q775" s="5">
        <f t="shared" si="50"/>
        <v>190.55555555555554</v>
      </c>
      <c r="R775" s="6">
        <f t="shared" si="51"/>
        <v>43.00254993625159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9">
        <f t="shared" si="48"/>
        <v>42513.208333333328</v>
      </c>
      <c r="M776" s="10">
        <f t="shared" si="49"/>
        <v>42554.208333333328</v>
      </c>
      <c r="N776" t="b">
        <v>0</v>
      </c>
      <c r="O776" t="b">
        <v>0</v>
      </c>
      <c r="P776" t="s">
        <v>28</v>
      </c>
      <c r="Q776" s="5">
        <f t="shared" si="50"/>
        <v>135.5</v>
      </c>
      <c r="R776" s="6">
        <f t="shared" si="51"/>
        <v>86.858974358974365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9">
        <f t="shared" si="48"/>
        <v>41949.25</v>
      </c>
      <c r="M777" s="10">
        <f t="shared" si="49"/>
        <v>41959.25</v>
      </c>
      <c r="N777" t="b">
        <v>0</v>
      </c>
      <c r="O777" t="b">
        <v>0</v>
      </c>
      <c r="P777" t="s">
        <v>23</v>
      </c>
      <c r="Q777" s="5">
        <f t="shared" si="50"/>
        <v>10.297872340425531</v>
      </c>
      <c r="R777" s="6">
        <f t="shared" si="51"/>
        <v>96.8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9">
        <f t="shared" si="48"/>
        <v>43650.208333333328</v>
      </c>
      <c r="M778" s="10">
        <f t="shared" si="49"/>
        <v>43668.208333333328</v>
      </c>
      <c r="N778" t="b">
        <v>0</v>
      </c>
      <c r="O778" t="b">
        <v>0</v>
      </c>
      <c r="P778" t="s">
        <v>33</v>
      </c>
      <c r="Q778" s="5">
        <f t="shared" si="50"/>
        <v>65.544223826714799</v>
      </c>
      <c r="R778" s="6">
        <f t="shared" si="51"/>
        <v>32.995456610631528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9">
        <f t="shared" si="48"/>
        <v>40809.208333333336</v>
      </c>
      <c r="M779" s="10">
        <f t="shared" si="49"/>
        <v>40838.208333333336</v>
      </c>
      <c r="N779" t="b">
        <v>0</v>
      </c>
      <c r="O779" t="b">
        <v>0</v>
      </c>
      <c r="P779" t="s">
        <v>33</v>
      </c>
      <c r="Q779" s="5">
        <f t="shared" si="50"/>
        <v>49.026652452025587</v>
      </c>
      <c r="R779" s="6">
        <f t="shared" si="51"/>
        <v>68.028106508875737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9">
        <f t="shared" si="48"/>
        <v>40768.208333333336</v>
      </c>
      <c r="M780" s="10">
        <f t="shared" si="49"/>
        <v>40773.208333333336</v>
      </c>
      <c r="N780" t="b">
        <v>0</v>
      </c>
      <c r="O780" t="b">
        <v>0</v>
      </c>
      <c r="P780" t="s">
        <v>71</v>
      </c>
      <c r="Q780" s="5">
        <f t="shared" si="50"/>
        <v>787.92307692307691</v>
      </c>
      <c r="R780" s="6">
        <f t="shared" si="51"/>
        <v>58.867816091954026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9">
        <f t="shared" si="48"/>
        <v>42230.208333333328</v>
      </c>
      <c r="M781" s="10">
        <f t="shared" si="49"/>
        <v>42239.208333333328</v>
      </c>
      <c r="N781" t="b">
        <v>0</v>
      </c>
      <c r="O781" t="b">
        <v>1</v>
      </c>
      <c r="P781" t="s">
        <v>33</v>
      </c>
      <c r="Q781" s="5">
        <f t="shared" si="50"/>
        <v>80.306347746090154</v>
      </c>
      <c r="R781" s="6">
        <f t="shared" si="51"/>
        <v>105.04572803850782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9">
        <f t="shared" si="48"/>
        <v>42573.208333333328</v>
      </c>
      <c r="M782" s="10">
        <f t="shared" si="49"/>
        <v>42592.208333333328</v>
      </c>
      <c r="N782" t="b">
        <v>0</v>
      </c>
      <c r="O782" t="b">
        <v>1</v>
      </c>
      <c r="P782" t="s">
        <v>53</v>
      </c>
      <c r="Q782" s="5">
        <f t="shared" si="50"/>
        <v>106.29411764705883</v>
      </c>
      <c r="R782" s="6">
        <f t="shared" si="51"/>
        <v>33.054878048780488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9">
        <f t="shared" si="48"/>
        <v>40482.208333333336</v>
      </c>
      <c r="M783" s="10">
        <f t="shared" si="49"/>
        <v>40533.25</v>
      </c>
      <c r="N783" t="b">
        <v>0</v>
      </c>
      <c r="O783" t="b">
        <v>0</v>
      </c>
      <c r="P783" t="s">
        <v>33</v>
      </c>
      <c r="Q783" s="5">
        <f t="shared" si="50"/>
        <v>50.735632183908038</v>
      </c>
      <c r="R783" s="6">
        <f t="shared" si="51"/>
        <v>78.821428571428569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9">
        <f t="shared" si="48"/>
        <v>40603.25</v>
      </c>
      <c r="M784" s="10">
        <f t="shared" si="49"/>
        <v>40631.208333333336</v>
      </c>
      <c r="N784" t="b">
        <v>0</v>
      </c>
      <c r="O784" t="b">
        <v>1</v>
      </c>
      <c r="P784" t="s">
        <v>71</v>
      </c>
      <c r="Q784" s="5">
        <f t="shared" si="50"/>
        <v>215.31372549019611</v>
      </c>
      <c r="R784" s="6">
        <f t="shared" si="51"/>
        <v>68.204968944099377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9">
        <f t="shared" si="48"/>
        <v>41625.25</v>
      </c>
      <c r="M785" s="10">
        <f t="shared" si="49"/>
        <v>41632.25</v>
      </c>
      <c r="N785" t="b">
        <v>0</v>
      </c>
      <c r="O785" t="b">
        <v>0</v>
      </c>
      <c r="P785" t="s">
        <v>23</v>
      </c>
      <c r="Q785" s="5">
        <f t="shared" si="50"/>
        <v>141.22972972972974</v>
      </c>
      <c r="R785" s="6">
        <f t="shared" si="51"/>
        <v>75.731884057971016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9">
        <f t="shared" si="48"/>
        <v>42435.25</v>
      </c>
      <c r="M786" s="10">
        <f t="shared" si="49"/>
        <v>42446.208333333328</v>
      </c>
      <c r="N786" t="b">
        <v>0</v>
      </c>
      <c r="O786" t="b">
        <v>0</v>
      </c>
      <c r="P786" t="s">
        <v>28</v>
      </c>
      <c r="Q786" s="5">
        <f t="shared" si="50"/>
        <v>115.33745781777279</v>
      </c>
      <c r="R786" s="6">
        <f t="shared" si="51"/>
        <v>30.996070133010882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9">
        <f t="shared" si="48"/>
        <v>43582.208333333328</v>
      </c>
      <c r="M787" s="10">
        <f t="shared" si="49"/>
        <v>43616.208333333328</v>
      </c>
      <c r="N787" t="b">
        <v>0</v>
      </c>
      <c r="O787" t="b">
        <v>1</v>
      </c>
      <c r="P787" t="s">
        <v>71</v>
      </c>
      <c r="Q787" s="5">
        <f t="shared" si="50"/>
        <v>193.11940298507463</v>
      </c>
      <c r="R787" s="6">
        <f t="shared" si="51"/>
        <v>101.88188976377953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9">
        <f t="shared" si="48"/>
        <v>43186.208333333328</v>
      </c>
      <c r="M788" s="10">
        <f t="shared" si="49"/>
        <v>43193.208333333328</v>
      </c>
      <c r="N788" t="b">
        <v>0</v>
      </c>
      <c r="O788" t="b">
        <v>1</v>
      </c>
      <c r="P788" t="s">
        <v>159</v>
      </c>
      <c r="Q788" s="5">
        <f t="shared" si="50"/>
        <v>729.73333333333335</v>
      </c>
      <c r="R788" s="6">
        <f t="shared" si="51"/>
        <v>52.879227053140099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9">
        <f t="shared" si="48"/>
        <v>40684.208333333336</v>
      </c>
      <c r="M789" s="10">
        <f t="shared" si="49"/>
        <v>40693.208333333336</v>
      </c>
      <c r="N789" t="b">
        <v>0</v>
      </c>
      <c r="O789" t="b">
        <v>0</v>
      </c>
      <c r="P789" t="s">
        <v>23</v>
      </c>
      <c r="Q789" s="5">
        <f t="shared" si="50"/>
        <v>99.66339869281046</v>
      </c>
      <c r="R789" s="6">
        <f t="shared" si="51"/>
        <v>71.005820721769496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9">
        <f t="shared" si="48"/>
        <v>41202.208333333336</v>
      </c>
      <c r="M790" s="10">
        <f t="shared" si="49"/>
        <v>41223.25</v>
      </c>
      <c r="N790" t="b">
        <v>0</v>
      </c>
      <c r="O790" t="b">
        <v>0</v>
      </c>
      <c r="P790" t="s">
        <v>71</v>
      </c>
      <c r="Q790" s="5">
        <f t="shared" si="50"/>
        <v>88.166666666666671</v>
      </c>
      <c r="R790" s="6">
        <f t="shared" si="51"/>
        <v>102.38709677419355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9">
        <f t="shared" si="48"/>
        <v>41786.208333333336</v>
      </c>
      <c r="M791" s="10">
        <f t="shared" si="49"/>
        <v>41823.208333333336</v>
      </c>
      <c r="N791" t="b">
        <v>0</v>
      </c>
      <c r="O791" t="b">
        <v>0</v>
      </c>
      <c r="P791" t="s">
        <v>33</v>
      </c>
      <c r="Q791" s="5">
        <f t="shared" si="50"/>
        <v>37.233333333333334</v>
      </c>
      <c r="R791" s="6">
        <f t="shared" si="51"/>
        <v>74.466666666666669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9">
        <f t="shared" si="48"/>
        <v>40223.25</v>
      </c>
      <c r="M792" s="10">
        <f t="shared" si="49"/>
        <v>40229.25</v>
      </c>
      <c r="N792" t="b">
        <v>0</v>
      </c>
      <c r="O792" t="b">
        <v>0</v>
      </c>
      <c r="P792" t="s">
        <v>33</v>
      </c>
      <c r="Q792" s="5">
        <f t="shared" si="50"/>
        <v>30.540075309306079</v>
      </c>
      <c r="R792" s="6">
        <f t="shared" si="51"/>
        <v>51.009883198562441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9">
        <f t="shared" si="48"/>
        <v>42715.25</v>
      </c>
      <c r="M793" s="10">
        <f t="shared" si="49"/>
        <v>42731.25</v>
      </c>
      <c r="N793" t="b">
        <v>0</v>
      </c>
      <c r="O793" t="b">
        <v>0</v>
      </c>
      <c r="P793" t="s">
        <v>17</v>
      </c>
      <c r="Q793" s="5">
        <f t="shared" si="50"/>
        <v>25.714285714285712</v>
      </c>
      <c r="R793" s="6">
        <f t="shared" si="51"/>
        <v>90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9">
        <f t="shared" si="48"/>
        <v>41451.208333333336</v>
      </c>
      <c r="M794" s="10">
        <f t="shared" si="49"/>
        <v>41479.208333333336</v>
      </c>
      <c r="N794" t="b">
        <v>0</v>
      </c>
      <c r="O794" t="b">
        <v>1</v>
      </c>
      <c r="P794" t="s">
        <v>33</v>
      </c>
      <c r="Q794" s="5">
        <f t="shared" si="50"/>
        <v>34</v>
      </c>
      <c r="R794" s="6">
        <f t="shared" si="51"/>
        <v>97.142857142857139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9">
        <f t="shared" si="48"/>
        <v>41450.208333333336</v>
      </c>
      <c r="M795" s="10">
        <f t="shared" si="49"/>
        <v>41454.208333333336</v>
      </c>
      <c r="N795" t="b">
        <v>0</v>
      </c>
      <c r="O795" t="b">
        <v>0</v>
      </c>
      <c r="P795" t="s">
        <v>68</v>
      </c>
      <c r="Q795" s="5">
        <f t="shared" si="50"/>
        <v>1185.909090909091</v>
      </c>
      <c r="R795" s="6">
        <f t="shared" si="51"/>
        <v>72.071823204419886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9">
        <f t="shared" si="48"/>
        <v>43091.25</v>
      </c>
      <c r="M796" s="10">
        <f t="shared" si="49"/>
        <v>43103.25</v>
      </c>
      <c r="N796" t="b">
        <v>0</v>
      </c>
      <c r="O796" t="b">
        <v>0</v>
      </c>
      <c r="P796" t="s">
        <v>23</v>
      </c>
      <c r="Q796" s="5">
        <f t="shared" si="50"/>
        <v>125.39393939393939</v>
      </c>
      <c r="R796" s="6">
        <f t="shared" si="51"/>
        <v>75.236363636363635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9">
        <f t="shared" si="48"/>
        <v>42675.208333333328</v>
      </c>
      <c r="M797" s="10">
        <f t="shared" si="49"/>
        <v>42678.208333333328</v>
      </c>
      <c r="N797" t="b">
        <v>0</v>
      </c>
      <c r="O797" t="b">
        <v>0</v>
      </c>
      <c r="P797" t="s">
        <v>53</v>
      </c>
      <c r="Q797" s="5">
        <f t="shared" si="50"/>
        <v>14.394366197183098</v>
      </c>
      <c r="R797" s="6">
        <f t="shared" si="51"/>
        <v>32.967741935483872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9">
        <f t="shared" si="48"/>
        <v>41859.208333333336</v>
      </c>
      <c r="M798" s="10">
        <f t="shared" si="49"/>
        <v>41866.208333333336</v>
      </c>
      <c r="N798" t="b">
        <v>0</v>
      </c>
      <c r="O798" t="b">
        <v>1</v>
      </c>
      <c r="P798" t="s">
        <v>292</v>
      </c>
      <c r="Q798" s="5">
        <f t="shared" si="50"/>
        <v>54.807692307692314</v>
      </c>
      <c r="R798" s="6">
        <f t="shared" si="51"/>
        <v>54.807692307692307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9">
        <f t="shared" si="48"/>
        <v>43464.25</v>
      </c>
      <c r="M799" s="10">
        <f t="shared" si="49"/>
        <v>43487.25</v>
      </c>
      <c r="N799" t="b">
        <v>0</v>
      </c>
      <c r="O799" t="b">
        <v>0</v>
      </c>
      <c r="P799" t="s">
        <v>28</v>
      </c>
      <c r="Q799" s="5">
        <f t="shared" si="50"/>
        <v>109.63157894736841</v>
      </c>
      <c r="R799" s="6">
        <f t="shared" si="51"/>
        <v>45.037837837837834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9">
        <f t="shared" si="48"/>
        <v>41060.208333333336</v>
      </c>
      <c r="M800" s="10">
        <f t="shared" si="49"/>
        <v>41088.208333333336</v>
      </c>
      <c r="N800" t="b">
        <v>0</v>
      </c>
      <c r="O800" t="b">
        <v>1</v>
      </c>
      <c r="P800" t="s">
        <v>33</v>
      </c>
      <c r="Q800" s="5">
        <f t="shared" si="50"/>
        <v>188.47058823529412</v>
      </c>
      <c r="R800" s="6">
        <f t="shared" si="51"/>
        <v>52.958677685950413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9">
        <f t="shared" si="48"/>
        <v>42399.25</v>
      </c>
      <c r="M801" s="10">
        <f t="shared" si="49"/>
        <v>42403.25</v>
      </c>
      <c r="N801" t="b">
        <v>0</v>
      </c>
      <c r="O801" t="b">
        <v>0</v>
      </c>
      <c r="P801" t="s">
        <v>33</v>
      </c>
      <c r="Q801" s="5">
        <f t="shared" si="50"/>
        <v>87.008284023668637</v>
      </c>
      <c r="R801" s="6">
        <f t="shared" si="51"/>
        <v>60.017959183673469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9">
        <f t="shared" si="48"/>
        <v>42167.208333333328</v>
      </c>
      <c r="M802" s="10">
        <f t="shared" si="49"/>
        <v>42171.208333333328</v>
      </c>
      <c r="N802" t="b">
        <v>0</v>
      </c>
      <c r="O802" t="b">
        <v>0</v>
      </c>
      <c r="P802" t="s">
        <v>23</v>
      </c>
      <c r="Q802" s="5">
        <f t="shared" si="50"/>
        <v>1</v>
      </c>
      <c r="R802" s="6">
        <f t="shared" si="51"/>
        <v>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9">
        <f t="shared" si="48"/>
        <v>43830.25</v>
      </c>
      <c r="M803" s="10">
        <f t="shared" si="49"/>
        <v>43852.25</v>
      </c>
      <c r="N803" t="b">
        <v>0</v>
      </c>
      <c r="O803" t="b">
        <v>1</v>
      </c>
      <c r="P803" t="s">
        <v>122</v>
      </c>
      <c r="Q803" s="5">
        <f t="shared" si="50"/>
        <v>202.9130434782609</v>
      </c>
      <c r="R803" s="6">
        <f t="shared" si="51"/>
        <v>44.028301886792455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9">
        <f t="shared" si="48"/>
        <v>43650.208333333328</v>
      </c>
      <c r="M804" s="10">
        <f t="shared" si="49"/>
        <v>43652.208333333328</v>
      </c>
      <c r="N804" t="b">
        <v>0</v>
      </c>
      <c r="O804" t="b">
        <v>0</v>
      </c>
      <c r="P804" t="s">
        <v>122</v>
      </c>
      <c r="Q804" s="5">
        <f t="shared" si="50"/>
        <v>197.03225806451613</v>
      </c>
      <c r="R804" s="6">
        <f t="shared" si="51"/>
        <v>86.028169014084511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9">
        <f t="shared" si="48"/>
        <v>43492.25</v>
      </c>
      <c r="M805" s="10">
        <f t="shared" si="49"/>
        <v>43526.25</v>
      </c>
      <c r="N805" t="b">
        <v>0</v>
      </c>
      <c r="O805" t="b">
        <v>0</v>
      </c>
      <c r="P805" t="s">
        <v>33</v>
      </c>
      <c r="Q805" s="5">
        <f t="shared" si="50"/>
        <v>107</v>
      </c>
      <c r="R805" s="6">
        <f t="shared" si="51"/>
        <v>28.012875536480685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9">
        <f t="shared" si="48"/>
        <v>43102.25</v>
      </c>
      <c r="M806" s="10">
        <f t="shared" si="49"/>
        <v>43122.25</v>
      </c>
      <c r="N806" t="b">
        <v>0</v>
      </c>
      <c r="O806" t="b">
        <v>0</v>
      </c>
      <c r="P806" t="s">
        <v>23</v>
      </c>
      <c r="Q806" s="5">
        <f t="shared" si="50"/>
        <v>268.73076923076923</v>
      </c>
      <c r="R806" s="6">
        <f t="shared" si="51"/>
        <v>32.050458715596328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9">
        <f t="shared" si="48"/>
        <v>41958.25</v>
      </c>
      <c r="M807" s="10">
        <f t="shared" si="49"/>
        <v>42009.25</v>
      </c>
      <c r="N807" t="b">
        <v>0</v>
      </c>
      <c r="O807" t="b">
        <v>0</v>
      </c>
      <c r="P807" t="s">
        <v>42</v>
      </c>
      <c r="Q807" s="5">
        <f t="shared" si="50"/>
        <v>50.845360824742272</v>
      </c>
      <c r="R807" s="6">
        <f t="shared" si="51"/>
        <v>73.611940298507463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9">
        <f t="shared" si="48"/>
        <v>40973.25</v>
      </c>
      <c r="M808" s="10">
        <f t="shared" si="49"/>
        <v>40997.208333333336</v>
      </c>
      <c r="N808" t="b">
        <v>0</v>
      </c>
      <c r="O808" t="b">
        <v>1</v>
      </c>
      <c r="P808" t="s">
        <v>53</v>
      </c>
      <c r="Q808" s="5">
        <f t="shared" si="50"/>
        <v>1180.2857142857142</v>
      </c>
      <c r="R808" s="6">
        <f t="shared" si="51"/>
        <v>108.71052631578948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9">
        <f t="shared" si="48"/>
        <v>43753.208333333328</v>
      </c>
      <c r="M809" s="10">
        <f t="shared" si="49"/>
        <v>43797.25</v>
      </c>
      <c r="N809" t="b">
        <v>0</v>
      </c>
      <c r="O809" t="b">
        <v>1</v>
      </c>
      <c r="P809" t="s">
        <v>33</v>
      </c>
      <c r="Q809" s="5">
        <f t="shared" si="50"/>
        <v>264</v>
      </c>
      <c r="R809" s="6">
        <f t="shared" si="51"/>
        <v>42.97674418604651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9">
        <f t="shared" si="48"/>
        <v>42507.208333333328</v>
      </c>
      <c r="M810" s="10">
        <f t="shared" si="49"/>
        <v>42524.208333333328</v>
      </c>
      <c r="N810" t="b">
        <v>0</v>
      </c>
      <c r="O810" t="b">
        <v>0</v>
      </c>
      <c r="P810" t="s">
        <v>17</v>
      </c>
      <c r="Q810" s="5">
        <f t="shared" si="50"/>
        <v>30.44230769230769</v>
      </c>
      <c r="R810" s="6">
        <f t="shared" si="51"/>
        <v>83.315789473684205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9">
        <f t="shared" si="48"/>
        <v>41135.208333333336</v>
      </c>
      <c r="M811" s="10">
        <f t="shared" si="49"/>
        <v>41136.208333333336</v>
      </c>
      <c r="N811" t="b">
        <v>0</v>
      </c>
      <c r="O811" t="b">
        <v>0</v>
      </c>
      <c r="P811" t="s">
        <v>42</v>
      </c>
      <c r="Q811" s="5">
        <f t="shared" si="50"/>
        <v>62.880681818181813</v>
      </c>
      <c r="R811" s="6">
        <f t="shared" si="51"/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9">
        <f t="shared" si="48"/>
        <v>43067.25</v>
      </c>
      <c r="M812" s="10">
        <f t="shared" si="49"/>
        <v>43077.25</v>
      </c>
      <c r="N812" t="b">
        <v>0</v>
      </c>
      <c r="O812" t="b">
        <v>1</v>
      </c>
      <c r="P812" t="s">
        <v>33</v>
      </c>
      <c r="Q812" s="5">
        <f t="shared" si="50"/>
        <v>193.125</v>
      </c>
      <c r="R812" s="6">
        <f t="shared" si="51"/>
        <v>55.927601809954751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9">
        <f t="shared" si="48"/>
        <v>42378.25</v>
      </c>
      <c r="M813" s="10">
        <f t="shared" si="49"/>
        <v>42380.25</v>
      </c>
      <c r="N813" t="b">
        <v>0</v>
      </c>
      <c r="O813" t="b">
        <v>1</v>
      </c>
      <c r="P813" t="s">
        <v>89</v>
      </c>
      <c r="Q813" s="5">
        <f t="shared" si="50"/>
        <v>77.102702702702715</v>
      </c>
      <c r="R813" s="6">
        <f t="shared" si="51"/>
        <v>105.03681885125184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9">
        <f t="shared" si="48"/>
        <v>43206.208333333328</v>
      </c>
      <c r="M814" s="10">
        <f t="shared" si="49"/>
        <v>43211.208333333328</v>
      </c>
      <c r="N814" t="b">
        <v>0</v>
      </c>
      <c r="O814" t="b">
        <v>0</v>
      </c>
      <c r="P814" t="s">
        <v>68</v>
      </c>
      <c r="Q814" s="5">
        <f t="shared" si="50"/>
        <v>225.52763819095478</v>
      </c>
      <c r="R814" s="6">
        <f t="shared" si="51"/>
        <v>48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9">
        <f t="shared" si="48"/>
        <v>41148.208333333336</v>
      </c>
      <c r="M815" s="10">
        <f t="shared" si="49"/>
        <v>41158.208333333336</v>
      </c>
      <c r="N815" t="b">
        <v>0</v>
      </c>
      <c r="O815" t="b">
        <v>0</v>
      </c>
      <c r="P815" t="s">
        <v>89</v>
      </c>
      <c r="Q815" s="5">
        <f t="shared" si="50"/>
        <v>239.40625</v>
      </c>
      <c r="R815" s="6">
        <f t="shared" si="51"/>
        <v>112.66176470588235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9">
        <f t="shared" si="48"/>
        <v>42517.208333333328</v>
      </c>
      <c r="M816" s="10">
        <f t="shared" si="49"/>
        <v>42519.208333333328</v>
      </c>
      <c r="N816" t="b">
        <v>0</v>
      </c>
      <c r="O816" t="b">
        <v>1</v>
      </c>
      <c r="P816" t="s">
        <v>23</v>
      </c>
      <c r="Q816" s="5">
        <f t="shared" si="50"/>
        <v>92.1875</v>
      </c>
      <c r="R816" s="6">
        <f t="shared" si="51"/>
        <v>81.944444444444443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9">
        <f t="shared" si="48"/>
        <v>43068.25</v>
      </c>
      <c r="M817" s="10">
        <f t="shared" si="49"/>
        <v>43094.25</v>
      </c>
      <c r="N817" t="b">
        <v>0</v>
      </c>
      <c r="O817" t="b">
        <v>0</v>
      </c>
      <c r="P817" t="s">
        <v>23</v>
      </c>
      <c r="Q817" s="5">
        <f t="shared" si="50"/>
        <v>130.23333333333335</v>
      </c>
      <c r="R817" s="6">
        <f t="shared" si="51"/>
        <v>64.049180327868854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9">
        <f t="shared" si="48"/>
        <v>41680.25</v>
      </c>
      <c r="M818" s="10">
        <f t="shared" si="49"/>
        <v>41682.25</v>
      </c>
      <c r="N818" t="b">
        <v>1</v>
      </c>
      <c r="O818" t="b">
        <v>1</v>
      </c>
      <c r="P818" t="s">
        <v>33</v>
      </c>
      <c r="Q818" s="5">
        <f t="shared" si="50"/>
        <v>615.21739130434787</v>
      </c>
      <c r="R818" s="6">
        <f t="shared" si="51"/>
        <v>106.39097744360902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9">
        <f t="shared" si="48"/>
        <v>43589.208333333328</v>
      </c>
      <c r="M819" s="10">
        <f t="shared" si="49"/>
        <v>43617.208333333328</v>
      </c>
      <c r="N819" t="b">
        <v>0</v>
      </c>
      <c r="O819" t="b">
        <v>1</v>
      </c>
      <c r="P819" t="s">
        <v>68</v>
      </c>
      <c r="Q819" s="5">
        <f t="shared" si="50"/>
        <v>368.79532163742692</v>
      </c>
      <c r="R819" s="6">
        <f t="shared" si="51"/>
        <v>76.011249497790274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9">
        <f t="shared" si="48"/>
        <v>43486.25</v>
      </c>
      <c r="M820" s="10">
        <f t="shared" si="49"/>
        <v>43499.25</v>
      </c>
      <c r="N820" t="b">
        <v>0</v>
      </c>
      <c r="O820" t="b">
        <v>1</v>
      </c>
      <c r="P820" t="s">
        <v>33</v>
      </c>
      <c r="Q820" s="5">
        <f t="shared" si="50"/>
        <v>1094.8571428571429</v>
      </c>
      <c r="R820" s="6">
        <f t="shared" si="51"/>
        <v>111.07246376811594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9">
        <f t="shared" si="48"/>
        <v>41237.25</v>
      </c>
      <c r="M821" s="10">
        <f t="shared" si="49"/>
        <v>41252.25</v>
      </c>
      <c r="N821" t="b">
        <v>1</v>
      </c>
      <c r="O821" t="b">
        <v>0</v>
      </c>
      <c r="P821" t="s">
        <v>89</v>
      </c>
      <c r="Q821" s="5">
        <f t="shared" si="50"/>
        <v>50.662921348314605</v>
      </c>
      <c r="R821" s="6">
        <f t="shared" si="51"/>
        <v>95.936170212765958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9">
        <f t="shared" si="48"/>
        <v>43310.208333333328</v>
      </c>
      <c r="M822" s="10">
        <f t="shared" si="49"/>
        <v>43323.208333333328</v>
      </c>
      <c r="N822" t="b">
        <v>0</v>
      </c>
      <c r="O822" t="b">
        <v>1</v>
      </c>
      <c r="P822" t="s">
        <v>23</v>
      </c>
      <c r="Q822" s="5">
        <f t="shared" si="50"/>
        <v>800.6</v>
      </c>
      <c r="R822" s="6">
        <f t="shared" si="51"/>
        <v>43.043010752688176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9">
        <f t="shared" si="48"/>
        <v>42794.25</v>
      </c>
      <c r="M823" s="10">
        <f t="shared" si="49"/>
        <v>42807.208333333328</v>
      </c>
      <c r="N823" t="b">
        <v>0</v>
      </c>
      <c r="O823" t="b">
        <v>0</v>
      </c>
      <c r="P823" t="s">
        <v>42</v>
      </c>
      <c r="Q823" s="5">
        <f t="shared" si="50"/>
        <v>291.28571428571428</v>
      </c>
      <c r="R823" s="6">
        <f t="shared" si="51"/>
        <v>67.966666666666669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9">
        <f t="shared" si="48"/>
        <v>41698.25</v>
      </c>
      <c r="M824" s="10">
        <f t="shared" si="49"/>
        <v>41715.208333333336</v>
      </c>
      <c r="N824" t="b">
        <v>0</v>
      </c>
      <c r="O824" t="b">
        <v>0</v>
      </c>
      <c r="P824" t="s">
        <v>23</v>
      </c>
      <c r="Q824" s="5">
        <f t="shared" si="50"/>
        <v>349.9666666666667</v>
      </c>
      <c r="R824" s="6">
        <f t="shared" si="51"/>
        <v>89.991428571428571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9">
        <f t="shared" si="48"/>
        <v>41892.208333333336</v>
      </c>
      <c r="M825" s="10">
        <f t="shared" si="49"/>
        <v>41917.208333333336</v>
      </c>
      <c r="N825" t="b">
        <v>1</v>
      </c>
      <c r="O825" t="b">
        <v>1</v>
      </c>
      <c r="P825" t="s">
        <v>23</v>
      </c>
      <c r="Q825" s="5">
        <f t="shared" si="50"/>
        <v>357.07317073170731</v>
      </c>
      <c r="R825" s="6">
        <f t="shared" si="51"/>
        <v>58.095238095238095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9">
        <f t="shared" si="48"/>
        <v>40348.208333333336</v>
      </c>
      <c r="M826" s="10">
        <f t="shared" si="49"/>
        <v>40380.208333333336</v>
      </c>
      <c r="N826" t="b">
        <v>0</v>
      </c>
      <c r="O826" t="b">
        <v>1</v>
      </c>
      <c r="P826" t="s">
        <v>68</v>
      </c>
      <c r="Q826" s="5">
        <f t="shared" si="50"/>
        <v>126.48941176470588</v>
      </c>
      <c r="R826" s="6">
        <f t="shared" si="51"/>
        <v>83.996875000000003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9">
        <f t="shared" si="48"/>
        <v>42941.208333333328</v>
      </c>
      <c r="M827" s="10">
        <f t="shared" si="49"/>
        <v>42953.208333333328</v>
      </c>
      <c r="N827" t="b">
        <v>0</v>
      </c>
      <c r="O827" t="b">
        <v>0</v>
      </c>
      <c r="P827" t="s">
        <v>100</v>
      </c>
      <c r="Q827" s="5">
        <f t="shared" si="50"/>
        <v>387.5</v>
      </c>
      <c r="R827" s="6">
        <f t="shared" si="51"/>
        <v>88.853503184713375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9">
        <f t="shared" si="48"/>
        <v>40525.25</v>
      </c>
      <c r="M828" s="10">
        <f t="shared" si="49"/>
        <v>40553.25</v>
      </c>
      <c r="N828" t="b">
        <v>0</v>
      </c>
      <c r="O828" t="b">
        <v>1</v>
      </c>
      <c r="P828" t="s">
        <v>33</v>
      </c>
      <c r="Q828" s="5">
        <f t="shared" si="50"/>
        <v>457.03571428571428</v>
      </c>
      <c r="R828" s="6">
        <f t="shared" si="51"/>
        <v>65.963917525773198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9">
        <f t="shared" si="48"/>
        <v>40666.208333333336</v>
      </c>
      <c r="M829" s="10">
        <f t="shared" si="49"/>
        <v>40678.208333333336</v>
      </c>
      <c r="N829" t="b">
        <v>0</v>
      </c>
      <c r="O829" t="b">
        <v>1</v>
      </c>
      <c r="P829" t="s">
        <v>53</v>
      </c>
      <c r="Q829" s="5">
        <f t="shared" si="50"/>
        <v>266.69565217391306</v>
      </c>
      <c r="R829" s="6">
        <f t="shared" si="51"/>
        <v>74.804878048780495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9">
        <f t="shared" si="48"/>
        <v>43340.208333333328</v>
      </c>
      <c r="M830" s="10">
        <f t="shared" si="49"/>
        <v>43365.208333333328</v>
      </c>
      <c r="N830" t="b">
        <v>0</v>
      </c>
      <c r="O830" t="b">
        <v>0</v>
      </c>
      <c r="P830" t="s">
        <v>33</v>
      </c>
      <c r="Q830" s="5">
        <f t="shared" si="50"/>
        <v>69</v>
      </c>
      <c r="R830" s="6">
        <f t="shared" si="51"/>
        <v>69.98571428571428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9">
        <f t="shared" si="48"/>
        <v>42164.208333333328</v>
      </c>
      <c r="M831" s="10">
        <f t="shared" si="49"/>
        <v>42179.208333333328</v>
      </c>
      <c r="N831" t="b">
        <v>0</v>
      </c>
      <c r="O831" t="b">
        <v>0</v>
      </c>
      <c r="P831" t="s">
        <v>33</v>
      </c>
      <c r="Q831" s="5">
        <f t="shared" si="50"/>
        <v>51.34375</v>
      </c>
      <c r="R831" s="6">
        <f t="shared" si="51"/>
        <v>32.006493506493506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9">
        <f t="shared" si="48"/>
        <v>43103.25</v>
      </c>
      <c r="M832" s="10">
        <f t="shared" si="49"/>
        <v>43162.25</v>
      </c>
      <c r="N832" t="b">
        <v>0</v>
      </c>
      <c r="O832" t="b">
        <v>0</v>
      </c>
      <c r="P832" t="s">
        <v>33</v>
      </c>
      <c r="Q832" s="5">
        <f t="shared" si="50"/>
        <v>1.1710526315789473</v>
      </c>
      <c r="R832" s="6">
        <f t="shared" si="51"/>
        <v>64.727272727272734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9">
        <f t="shared" si="48"/>
        <v>40994.208333333336</v>
      </c>
      <c r="M833" s="10">
        <f t="shared" si="49"/>
        <v>41028.208333333336</v>
      </c>
      <c r="N833" t="b">
        <v>0</v>
      </c>
      <c r="O833" t="b">
        <v>0</v>
      </c>
      <c r="P833" t="s">
        <v>122</v>
      </c>
      <c r="Q833" s="5">
        <f t="shared" si="50"/>
        <v>108.97734294541709</v>
      </c>
      <c r="R833" s="6">
        <f t="shared" si="51"/>
        <v>24.998110087408456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9">
        <f t="shared" si="48"/>
        <v>42299.208333333328</v>
      </c>
      <c r="M834" s="10">
        <f t="shared" si="49"/>
        <v>42333.25</v>
      </c>
      <c r="N834" t="b">
        <v>1</v>
      </c>
      <c r="O834" t="b">
        <v>0</v>
      </c>
      <c r="P834" t="s">
        <v>206</v>
      </c>
      <c r="Q834" s="5">
        <f t="shared" si="50"/>
        <v>315.17592592592592</v>
      </c>
      <c r="R834" s="6">
        <f t="shared" si="51"/>
        <v>104.97764070932922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9">
        <f t="shared" ref="L835:L898" si="52">(((J835/60)/60)/24+DATE(1970,1,1))</f>
        <v>40588.25</v>
      </c>
      <c r="M835" s="10">
        <f t="shared" ref="M835:M898" si="53">(((K835/60)/60)/24)+DATE(1970,1,1)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54">((E835/D835)*100)</f>
        <v>157.69117647058823</v>
      </c>
      <c r="R835" s="6">
        <f t="shared" ref="R835:R898" si="55">IFERROR(E835/G835,0)</f>
        <v>64.987878787878785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9">
        <f t="shared" si="52"/>
        <v>41448.208333333336</v>
      </c>
      <c r="M836" s="10">
        <f t="shared" si="53"/>
        <v>41454.208333333336</v>
      </c>
      <c r="N836" t="b">
        <v>0</v>
      </c>
      <c r="O836" t="b">
        <v>0</v>
      </c>
      <c r="P836" t="s">
        <v>33</v>
      </c>
      <c r="Q836" s="5">
        <f t="shared" si="54"/>
        <v>153.8082191780822</v>
      </c>
      <c r="R836" s="6">
        <f t="shared" si="55"/>
        <v>94.352941176470594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9">
        <f t="shared" si="52"/>
        <v>42063.25</v>
      </c>
      <c r="M837" s="10">
        <f t="shared" si="53"/>
        <v>42069.25</v>
      </c>
      <c r="N837" t="b">
        <v>0</v>
      </c>
      <c r="O837" t="b">
        <v>0</v>
      </c>
      <c r="P837" t="s">
        <v>28</v>
      </c>
      <c r="Q837" s="5">
        <f t="shared" si="54"/>
        <v>89.738979118329468</v>
      </c>
      <c r="R837" s="6">
        <f t="shared" si="55"/>
        <v>44.001706484641637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9">
        <f t="shared" si="52"/>
        <v>40214.25</v>
      </c>
      <c r="M838" s="10">
        <f t="shared" si="53"/>
        <v>40225.25</v>
      </c>
      <c r="N838" t="b">
        <v>0</v>
      </c>
      <c r="O838" t="b">
        <v>0</v>
      </c>
      <c r="P838" t="s">
        <v>60</v>
      </c>
      <c r="Q838" s="5">
        <f t="shared" si="54"/>
        <v>75.135802469135797</v>
      </c>
      <c r="R838" s="6">
        <f t="shared" si="55"/>
        <v>64.744680851063833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9">
        <f t="shared" si="52"/>
        <v>40629.208333333336</v>
      </c>
      <c r="M839" s="10">
        <f t="shared" si="53"/>
        <v>40683.208333333336</v>
      </c>
      <c r="N839" t="b">
        <v>0</v>
      </c>
      <c r="O839" t="b">
        <v>0</v>
      </c>
      <c r="P839" t="s">
        <v>159</v>
      </c>
      <c r="Q839" s="5">
        <f t="shared" si="54"/>
        <v>852.88135593220341</v>
      </c>
      <c r="R839" s="6">
        <f t="shared" si="55"/>
        <v>84.00667779632721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9">
        <f t="shared" si="52"/>
        <v>43370.208333333328</v>
      </c>
      <c r="M840" s="10">
        <f t="shared" si="53"/>
        <v>43379.208333333328</v>
      </c>
      <c r="N840" t="b">
        <v>0</v>
      </c>
      <c r="O840" t="b">
        <v>0</v>
      </c>
      <c r="P840" t="s">
        <v>33</v>
      </c>
      <c r="Q840" s="5">
        <f t="shared" si="54"/>
        <v>138.90625</v>
      </c>
      <c r="R840" s="6">
        <f t="shared" si="55"/>
        <v>34.061302681992338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9">
        <f t="shared" si="52"/>
        <v>41715.208333333336</v>
      </c>
      <c r="M841" s="10">
        <f t="shared" si="53"/>
        <v>41760.208333333336</v>
      </c>
      <c r="N841" t="b">
        <v>0</v>
      </c>
      <c r="O841" t="b">
        <v>1</v>
      </c>
      <c r="P841" t="s">
        <v>42</v>
      </c>
      <c r="Q841" s="5">
        <f t="shared" si="54"/>
        <v>190.18181818181819</v>
      </c>
      <c r="R841" s="6">
        <f t="shared" si="55"/>
        <v>93.273885350318466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9">
        <f t="shared" si="52"/>
        <v>41836.208333333336</v>
      </c>
      <c r="M842" s="10">
        <f t="shared" si="53"/>
        <v>41838.208333333336</v>
      </c>
      <c r="N842" t="b">
        <v>0</v>
      </c>
      <c r="O842" t="b">
        <v>1</v>
      </c>
      <c r="P842" t="s">
        <v>33</v>
      </c>
      <c r="Q842" s="5">
        <f t="shared" si="54"/>
        <v>100.24333619948409</v>
      </c>
      <c r="R842" s="6">
        <f t="shared" si="55"/>
        <v>32.998301726577978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9">
        <f t="shared" si="52"/>
        <v>42419.25</v>
      </c>
      <c r="M843" s="10">
        <f t="shared" si="53"/>
        <v>42435.25</v>
      </c>
      <c r="N843" t="b">
        <v>0</v>
      </c>
      <c r="O843" t="b">
        <v>0</v>
      </c>
      <c r="P843" t="s">
        <v>28</v>
      </c>
      <c r="Q843" s="5">
        <f t="shared" si="54"/>
        <v>142.75824175824175</v>
      </c>
      <c r="R843" s="6">
        <f t="shared" si="55"/>
        <v>83.812903225806451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9">
        <f t="shared" si="52"/>
        <v>43266.208333333328</v>
      </c>
      <c r="M844" s="10">
        <f t="shared" si="53"/>
        <v>43269.208333333328</v>
      </c>
      <c r="N844" t="b">
        <v>0</v>
      </c>
      <c r="O844" t="b">
        <v>0</v>
      </c>
      <c r="P844" t="s">
        <v>65</v>
      </c>
      <c r="Q844" s="5">
        <f t="shared" si="54"/>
        <v>563.13333333333333</v>
      </c>
      <c r="R844" s="6">
        <f t="shared" si="55"/>
        <v>63.992424242424242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9">
        <f t="shared" si="52"/>
        <v>43338.208333333328</v>
      </c>
      <c r="M845" s="10">
        <f t="shared" si="53"/>
        <v>43344.208333333328</v>
      </c>
      <c r="N845" t="b">
        <v>0</v>
      </c>
      <c r="O845" t="b">
        <v>0</v>
      </c>
      <c r="P845" t="s">
        <v>122</v>
      </c>
      <c r="Q845" s="5">
        <f t="shared" si="54"/>
        <v>30.715909090909086</v>
      </c>
      <c r="R845" s="6">
        <f t="shared" si="55"/>
        <v>81.909090909090907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9">
        <f t="shared" si="52"/>
        <v>40930.25</v>
      </c>
      <c r="M846" s="10">
        <f t="shared" si="53"/>
        <v>40933.25</v>
      </c>
      <c r="N846" t="b">
        <v>0</v>
      </c>
      <c r="O846" t="b">
        <v>0</v>
      </c>
      <c r="P846" t="s">
        <v>42</v>
      </c>
      <c r="Q846" s="5">
        <f t="shared" si="54"/>
        <v>99.39772727272728</v>
      </c>
      <c r="R846" s="6">
        <f t="shared" si="55"/>
        <v>93.053191489361708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9">
        <f t="shared" si="52"/>
        <v>43235.208333333328</v>
      </c>
      <c r="M847" s="10">
        <f t="shared" si="53"/>
        <v>43272.208333333328</v>
      </c>
      <c r="N847" t="b">
        <v>0</v>
      </c>
      <c r="O847" t="b">
        <v>0</v>
      </c>
      <c r="P847" t="s">
        <v>28</v>
      </c>
      <c r="Q847" s="5">
        <f t="shared" si="54"/>
        <v>197.54935622317598</v>
      </c>
      <c r="R847" s="6">
        <f t="shared" si="55"/>
        <v>101.98449039881831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9">
        <f t="shared" si="52"/>
        <v>43302.208333333328</v>
      </c>
      <c r="M848" s="10">
        <f t="shared" si="53"/>
        <v>43338.208333333328</v>
      </c>
      <c r="N848" t="b">
        <v>1</v>
      </c>
      <c r="O848" t="b">
        <v>1</v>
      </c>
      <c r="P848" t="s">
        <v>28</v>
      </c>
      <c r="Q848" s="5">
        <f t="shared" si="54"/>
        <v>508.5</v>
      </c>
      <c r="R848" s="6">
        <f t="shared" si="55"/>
        <v>105.9375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9">
        <f t="shared" si="52"/>
        <v>43107.25</v>
      </c>
      <c r="M849" s="10">
        <f t="shared" si="53"/>
        <v>43110.25</v>
      </c>
      <c r="N849" t="b">
        <v>0</v>
      </c>
      <c r="O849" t="b">
        <v>0</v>
      </c>
      <c r="P849" t="s">
        <v>17</v>
      </c>
      <c r="Q849" s="5">
        <f t="shared" si="54"/>
        <v>237.74468085106383</v>
      </c>
      <c r="R849" s="6">
        <f t="shared" si="55"/>
        <v>101.58181818181818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9">
        <f t="shared" si="52"/>
        <v>40341.208333333336</v>
      </c>
      <c r="M850" s="10">
        <f t="shared" si="53"/>
        <v>40350.208333333336</v>
      </c>
      <c r="N850" t="b">
        <v>0</v>
      </c>
      <c r="O850" t="b">
        <v>0</v>
      </c>
      <c r="P850" t="s">
        <v>53</v>
      </c>
      <c r="Q850" s="5">
        <f t="shared" si="54"/>
        <v>338.46875</v>
      </c>
      <c r="R850" s="6">
        <f t="shared" si="55"/>
        <v>62.970930232558139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9">
        <f t="shared" si="52"/>
        <v>40948.25</v>
      </c>
      <c r="M851" s="10">
        <f t="shared" si="53"/>
        <v>40951.25</v>
      </c>
      <c r="N851" t="b">
        <v>0</v>
      </c>
      <c r="O851" t="b">
        <v>1</v>
      </c>
      <c r="P851" t="s">
        <v>60</v>
      </c>
      <c r="Q851" s="5">
        <f t="shared" si="54"/>
        <v>133.08955223880596</v>
      </c>
      <c r="R851" s="6">
        <f t="shared" si="55"/>
        <v>29.045602605863191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9">
        <f t="shared" si="52"/>
        <v>40866.25</v>
      </c>
      <c r="M852" s="10">
        <f t="shared" si="53"/>
        <v>40881.25</v>
      </c>
      <c r="N852" t="b">
        <v>1</v>
      </c>
      <c r="O852" t="b">
        <v>0</v>
      </c>
      <c r="P852" t="s">
        <v>23</v>
      </c>
      <c r="Q852" s="5">
        <f t="shared" si="54"/>
        <v>1</v>
      </c>
      <c r="R852" s="6">
        <f t="shared" si="55"/>
        <v>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9">
        <f t="shared" si="52"/>
        <v>41031.208333333336</v>
      </c>
      <c r="M853" s="10">
        <f t="shared" si="53"/>
        <v>41064.208333333336</v>
      </c>
      <c r="N853" t="b">
        <v>0</v>
      </c>
      <c r="O853" t="b">
        <v>0</v>
      </c>
      <c r="P853" t="s">
        <v>50</v>
      </c>
      <c r="Q853" s="5">
        <f t="shared" si="54"/>
        <v>207.79999999999998</v>
      </c>
      <c r="R853" s="6">
        <f t="shared" si="55"/>
        <v>77.924999999999997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9">
        <f t="shared" si="52"/>
        <v>40740.208333333336</v>
      </c>
      <c r="M854" s="10">
        <f t="shared" si="53"/>
        <v>40750.208333333336</v>
      </c>
      <c r="N854" t="b">
        <v>0</v>
      </c>
      <c r="O854" t="b">
        <v>1</v>
      </c>
      <c r="P854" t="s">
        <v>89</v>
      </c>
      <c r="Q854" s="5">
        <f t="shared" si="54"/>
        <v>51.122448979591837</v>
      </c>
      <c r="R854" s="6">
        <f t="shared" si="55"/>
        <v>80.806451612903231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9">
        <f t="shared" si="52"/>
        <v>40714.208333333336</v>
      </c>
      <c r="M855" s="10">
        <f t="shared" si="53"/>
        <v>40719.208333333336</v>
      </c>
      <c r="N855" t="b">
        <v>0</v>
      </c>
      <c r="O855" t="b">
        <v>1</v>
      </c>
      <c r="P855" t="s">
        <v>60</v>
      </c>
      <c r="Q855" s="5">
        <f t="shared" si="54"/>
        <v>652.05847953216369</v>
      </c>
      <c r="R855" s="6">
        <f t="shared" si="55"/>
        <v>76.006816632583508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9">
        <f t="shared" si="52"/>
        <v>43787.25</v>
      </c>
      <c r="M856" s="10">
        <f t="shared" si="53"/>
        <v>43814.25</v>
      </c>
      <c r="N856" t="b">
        <v>0</v>
      </c>
      <c r="O856" t="b">
        <v>0</v>
      </c>
      <c r="P856" t="s">
        <v>119</v>
      </c>
      <c r="Q856" s="5">
        <f t="shared" si="54"/>
        <v>113.63099415204678</v>
      </c>
      <c r="R856" s="6">
        <f t="shared" si="55"/>
        <v>72.993613824192337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9">
        <f t="shared" si="52"/>
        <v>40712.208333333336</v>
      </c>
      <c r="M857" s="10">
        <f t="shared" si="53"/>
        <v>40743.208333333336</v>
      </c>
      <c r="N857" t="b">
        <v>0</v>
      </c>
      <c r="O857" t="b">
        <v>0</v>
      </c>
      <c r="P857" t="s">
        <v>33</v>
      </c>
      <c r="Q857" s="5">
        <f t="shared" si="54"/>
        <v>102.37606837606839</v>
      </c>
      <c r="R857" s="6">
        <f t="shared" si="55"/>
        <v>53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9">
        <f t="shared" si="52"/>
        <v>41023.208333333336</v>
      </c>
      <c r="M858" s="10">
        <f t="shared" si="53"/>
        <v>41040.208333333336</v>
      </c>
      <c r="N858" t="b">
        <v>0</v>
      </c>
      <c r="O858" t="b">
        <v>0</v>
      </c>
      <c r="P858" t="s">
        <v>17</v>
      </c>
      <c r="Q858" s="5">
        <f t="shared" si="54"/>
        <v>356.58333333333331</v>
      </c>
      <c r="R858" s="6">
        <f t="shared" si="55"/>
        <v>54.164556962025316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9">
        <f t="shared" si="52"/>
        <v>40944.25</v>
      </c>
      <c r="M859" s="10">
        <f t="shared" si="53"/>
        <v>40967.25</v>
      </c>
      <c r="N859" t="b">
        <v>1</v>
      </c>
      <c r="O859" t="b">
        <v>0</v>
      </c>
      <c r="P859" t="s">
        <v>100</v>
      </c>
      <c r="Q859" s="5">
        <f t="shared" si="54"/>
        <v>139.86792452830187</v>
      </c>
      <c r="R859" s="6">
        <f t="shared" si="55"/>
        <v>32.946666666666665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9">
        <f t="shared" si="52"/>
        <v>43211.208333333328</v>
      </c>
      <c r="M860" s="10">
        <f t="shared" si="53"/>
        <v>43218.208333333328</v>
      </c>
      <c r="N860" t="b">
        <v>1</v>
      </c>
      <c r="O860" t="b">
        <v>0</v>
      </c>
      <c r="P860" t="s">
        <v>17</v>
      </c>
      <c r="Q860" s="5">
        <f t="shared" si="54"/>
        <v>69.45</v>
      </c>
      <c r="R860" s="6">
        <f t="shared" si="55"/>
        <v>79.371428571428567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9">
        <f t="shared" si="52"/>
        <v>41334.25</v>
      </c>
      <c r="M861" s="10">
        <f t="shared" si="53"/>
        <v>41352.208333333336</v>
      </c>
      <c r="N861" t="b">
        <v>0</v>
      </c>
      <c r="O861" t="b">
        <v>1</v>
      </c>
      <c r="P861" t="s">
        <v>33</v>
      </c>
      <c r="Q861" s="5">
        <f t="shared" si="54"/>
        <v>35.534246575342465</v>
      </c>
      <c r="R861" s="6">
        <f t="shared" si="55"/>
        <v>41.174603174603178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9">
        <f t="shared" si="52"/>
        <v>43515.25</v>
      </c>
      <c r="M862" s="10">
        <f t="shared" si="53"/>
        <v>43525.25</v>
      </c>
      <c r="N862" t="b">
        <v>0</v>
      </c>
      <c r="O862" t="b">
        <v>1</v>
      </c>
      <c r="P862" t="s">
        <v>65</v>
      </c>
      <c r="Q862" s="5">
        <f t="shared" si="54"/>
        <v>251.65</v>
      </c>
      <c r="R862" s="6">
        <f t="shared" si="55"/>
        <v>77.430769230769229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9">
        <f t="shared" si="52"/>
        <v>40258.208333333336</v>
      </c>
      <c r="M863" s="10">
        <f t="shared" si="53"/>
        <v>40266.208333333336</v>
      </c>
      <c r="N863" t="b">
        <v>0</v>
      </c>
      <c r="O863" t="b">
        <v>0</v>
      </c>
      <c r="P863" t="s">
        <v>33</v>
      </c>
      <c r="Q863" s="5">
        <f t="shared" si="54"/>
        <v>105.87500000000001</v>
      </c>
      <c r="R863" s="6">
        <f t="shared" si="55"/>
        <v>57.159509202453989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9">
        <f t="shared" si="52"/>
        <v>40756.208333333336</v>
      </c>
      <c r="M864" s="10">
        <f t="shared" si="53"/>
        <v>40760.208333333336</v>
      </c>
      <c r="N864" t="b">
        <v>0</v>
      </c>
      <c r="O864" t="b">
        <v>0</v>
      </c>
      <c r="P864" t="s">
        <v>33</v>
      </c>
      <c r="Q864" s="5">
        <f t="shared" si="54"/>
        <v>187.42857142857144</v>
      </c>
      <c r="R864" s="6">
        <f t="shared" si="55"/>
        <v>77.17647058823529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9">
        <f t="shared" si="52"/>
        <v>42172.208333333328</v>
      </c>
      <c r="M865" s="10">
        <f t="shared" si="53"/>
        <v>42195.208333333328</v>
      </c>
      <c r="N865" t="b">
        <v>0</v>
      </c>
      <c r="O865" t="b">
        <v>1</v>
      </c>
      <c r="P865" t="s">
        <v>269</v>
      </c>
      <c r="Q865" s="5">
        <f t="shared" si="54"/>
        <v>386.78571428571428</v>
      </c>
      <c r="R865" s="6">
        <f t="shared" si="55"/>
        <v>24.953917050691246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9">
        <f t="shared" si="52"/>
        <v>42601.208333333328</v>
      </c>
      <c r="M866" s="10">
        <f t="shared" si="53"/>
        <v>42606.208333333328</v>
      </c>
      <c r="N866" t="b">
        <v>0</v>
      </c>
      <c r="O866" t="b">
        <v>0</v>
      </c>
      <c r="P866" t="s">
        <v>100</v>
      </c>
      <c r="Q866" s="5">
        <f t="shared" si="54"/>
        <v>347.07142857142856</v>
      </c>
      <c r="R866" s="6">
        <f t="shared" si="55"/>
        <v>97.18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9">
        <f t="shared" si="52"/>
        <v>41897.208333333336</v>
      </c>
      <c r="M867" s="10">
        <f t="shared" si="53"/>
        <v>41906.208333333336</v>
      </c>
      <c r="N867" t="b">
        <v>0</v>
      </c>
      <c r="O867" t="b">
        <v>0</v>
      </c>
      <c r="P867" t="s">
        <v>33</v>
      </c>
      <c r="Q867" s="5">
        <f t="shared" si="54"/>
        <v>185.82098765432099</v>
      </c>
      <c r="R867" s="6">
        <f t="shared" si="55"/>
        <v>46.000916870415651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9">
        <f t="shared" si="52"/>
        <v>40671.208333333336</v>
      </c>
      <c r="M868" s="10">
        <f t="shared" si="53"/>
        <v>40672.208333333336</v>
      </c>
      <c r="N868" t="b">
        <v>0</v>
      </c>
      <c r="O868" t="b">
        <v>0</v>
      </c>
      <c r="P868" t="s">
        <v>122</v>
      </c>
      <c r="Q868" s="5">
        <f t="shared" si="54"/>
        <v>43.241247264770237</v>
      </c>
      <c r="R868" s="6">
        <f t="shared" si="55"/>
        <v>88.023385300668153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9">
        <f t="shared" si="52"/>
        <v>43382.208333333328</v>
      </c>
      <c r="M869" s="10">
        <f t="shared" si="53"/>
        <v>43388.208333333328</v>
      </c>
      <c r="N869" t="b">
        <v>0</v>
      </c>
      <c r="O869" t="b">
        <v>0</v>
      </c>
      <c r="P869" t="s">
        <v>17</v>
      </c>
      <c r="Q869" s="5">
        <f t="shared" si="54"/>
        <v>162.4375</v>
      </c>
      <c r="R869" s="6">
        <f t="shared" si="55"/>
        <v>25.99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9">
        <f t="shared" si="52"/>
        <v>41559.208333333336</v>
      </c>
      <c r="M870" s="10">
        <f t="shared" si="53"/>
        <v>41570.208333333336</v>
      </c>
      <c r="N870" t="b">
        <v>0</v>
      </c>
      <c r="O870" t="b">
        <v>0</v>
      </c>
      <c r="P870" t="s">
        <v>33</v>
      </c>
      <c r="Q870" s="5">
        <f t="shared" si="54"/>
        <v>184.84285714285716</v>
      </c>
      <c r="R870" s="6">
        <f t="shared" si="55"/>
        <v>102.69047619047619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9">
        <f t="shared" si="52"/>
        <v>40350.208333333336</v>
      </c>
      <c r="M871" s="10">
        <f t="shared" si="53"/>
        <v>40364.208333333336</v>
      </c>
      <c r="N871" t="b">
        <v>0</v>
      </c>
      <c r="O871" t="b">
        <v>0</v>
      </c>
      <c r="P871" t="s">
        <v>53</v>
      </c>
      <c r="Q871" s="5">
        <f t="shared" si="54"/>
        <v>23.703520691785052</v>
      </c>
      <c r="R871" s="6">
        <f t="shared" si="55"/>
        <v>72.958174904942965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9">
        <f t="shared" si="52"/>
        <v>42240.208333333328</v>
      </c>
      <c r="M872" s="10">
        <f t="shared" si="53"/>
        <v>42265.208333333328</v>
      </c>
      <c r="N872" t="b">
        <v>0</v>
      </c>
      <c r="O872" t="b">
        <v>0</v>
      </c>
      <c r="P872" t="s">
        <v>33</v>
      </c>
      <c r="Q872" s="5">
        <f t="shared" si="54"/>
        <v>89.870129870129873</v>
      </c>
      <c r="R872" s="6">
        <f t="shared" si="55"/>
        <v>57.190082644628099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9">
        <f t="shared" si="52"/>
        <v>43040.208333333328</v>
      </c>
      <c r="M873" s="10">
        <f t="shared" si="53"/>
        <v>43058.25</v>
      </c>
      <c r="N873" t="b">
        <v>0</v>
      </c>
      <c r="O873" t="b">
        <v>1</v>
      </c>
      <c r="P873" t="s">
        <v>33</v>
      </c>
      <c r="Q873" s="5">
        <f t="shared" si="54"/>
        <v>272.6041958041958</v>
      </c>
      <c r="R873" s="6">
        <f t="shared" si="55"/>
        <v>84.013793103448279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9">
        <f t="shared" si="52"/>
        <v>43346.208333333328</v>
      </c>
      <c r="M874" s="10">
        <f t="shared" si="53"/>
        <v>43351.208333333328</v>
      </c>
      <c r="N874" t="b">
        <v>0</v>
      </c>
      <c r="O874" t="b">
        <v>0</v>
      </c>
      <c r="P874" t="s">
        <v>474</v>
      </c>
      <c r="Q874" s="5">
        <f t="shared" si="54"/>
        <v>170.04255319148936</v>
      </c>
      <c r="R874" s="6">
        <f t="shared" si="55"/>
        <v>98.666666666666671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9">
        <f t="shared" si="52"/>
        <v>41647.25</v>
      </c>
      <c r="M875" s="10">
        <f t="shared" si="53"/>
        <v>41652.25</v>
      </c>
      <c r="N875" t="b">
        <v>0</v>
      </c>
      <c r="O875" t="b">
        <v>0</v>
      </c>
      <c r="P875" t="s">
        <v>122</v>
      </c>
      <c r="Q875" s="5">
        <f t="shared" si="54"/>
        <v>188.28503562945369</v>
      </c>
      <c r="R875" s="6">
        <f t="shared" si="55"/>
        <v>42.007419183889773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9">
        <f t="shared" si="52"/>
        <v>40291.208333333336</v>
      </c>
      <c r="M876" s="10">
        <f t="shared" si="53"/>
        <v>40329.208333333336</v>
      </c>
      <c r="N876" t="b">
        <v>0</v>
      </c>
      <c r="O876" t="b">
        <v>1</v>
      </c>
      <c r="P876" t="s">
        <v>122</v>
      </c>
      <c r="Q876" s="5">
        <f t="shared" si="54"/>
        <v>346.93532338308455</v>
      </c>
      <c r="R876" s="6">
        <f t="shared" si="55"/>
        <v>32.002753556677376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9">
        <f t="shared" si="52"/>
        <v>40556.25</v>
      </c>
      <c r="M877" s="10">
        <f t="shared" si="53"/>
        <v>40557.25</v>
      </c>
      <c r="N877" t="b">
        <v>0</v>
      </c>
      <c r="O877" t="b">
        <v>0</v>
      </c>
      <c r="P877" t="s">
        <v>23</v>
      </c>
      <c r="Q877" s="5">
        <f t="shared" si="54"/>
        <v>69.177215189873422</v>
      </c>
      <c r="R877" s="6">
        <f t="shared" si="55"/>
        <v>81.567164179104481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9">
        <f t="shared" si="52"/>
        <v>43624.208333333328</v>
      </c>
      <c r="M878" s="10">
        <f t="shared" si="53"/>
        <v>43648.208333333328</v>
      </c>
      <c r="N878" t="b">
        <v>0</v>
      </c>
      <c r="O878" t="b">
        <v>0</v>
      </c>
      <c r="P878" t="s">
        <v>122</v>
      </c>
      <c r="Q878" s="5">
        <f t="shared" si="54"/>
        <v>25.433734939759034</v>
      </c>
      <c r="R878" s="6">
        <f t="shared" si="55"/>
        <v>37.035087719298247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9">
        <f t="shared" si="52"/>
        <v>42577.208333333328</v>
      </c>
      <c r="M879" s="10">
        <f t="shared" si="53"/>
        <v>42578.208333333328</v>
      </c>
      <c r="N879" t="b">
        <v>0</v>
      </c>
      <c r="O879" t="b">
        <v>0</v>
      </c>
      <c r="P879" t="s">
        <v>17</v>
      </c>
      <c r="Q879" s="5">
        <f t="shared" si="54"/>
        <v>77.400977995110026</v>
      </c>
      <c r="R879" s="6">
        <f t="shared" si="55"/>
        <v>103.033360455655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9">
        <f t="shared" si="52"/>
        <v>43845.25</v>
      </c>
      <c r="M880" s="10">
        <f t="shared" si="53"/>
        <v>43869.25</v>
      </c>
      <c r="N880" t="b">
        <v>0</v>
      </c>
      <c r="O880" t="b">
        <v>0</v>
      </c>
      <c r="P880" t="s">
        <v>148</v>
      </c>
      <c r="Q880" s="5">
        <f t="shared" si="54"/>
        <v>37.481481481481481</v>
      </c>
      <c r="R880" s="6">
        <f t="shared" si="55"/>
        <v>84.333333333333329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9">
        <f t="shared" si="52"/>
        <v>42788.25</v>
      </c>
      <c r="M881" s="10">
        <f t="shared" si="53"/>
        <v>42797.25</v>
      </c>
      <c r="N881" t="b">
        <v>0</v>
      </c>
      <c r="O881" t="b">
        <v>0</v>
      </c>
      <c r="P881" t="s">
        <v>68</v>
      </c>
      <c r="Q881" s="5">
        <f t="shared" si="54"/>
        <v>543.79999999999995</v>
      </c>
      <c r="R881" s="6">
        <f t="shared" si="55"/>
        <v>102.60377358490567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9">
        <f t="shared" si="52"/>
        <v>43667.208333333328</v>
      </c>
      <c r="M882" s="10">
        <f t="shared" si="53"/>
        <v>43669.208333333328</v>
      </c>
      <c r="N882" t="b">
        <v>0</v>
      </c>
      <c r="O882" t="b">
        <v>0</v>
      </c>
      <c r="P882" t="s">
        <v>50</v>
      </c>
      <c r="Q882" s="5">
        <f t="shared" si="54"/>
        <v>228.52189349112427</v>
      </c>
      <c r="R882" s="6">
        <f t="shared" si="55"/>
        <v>79.992129246064621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9">
        <f t="shared" si="52"/>
        <v>42194.208333333328</v>
      </c>
      <c r="M883" s="10">
        <f t="shared" si="53"/>
        <v>42223.208333333328</v>
      </c>
      <c r="N883" t="b">
        <v>0</v>
      </c>
      <c r="O883" t="b">
        <v>1</v>
      </c>
      <c r="P883" t="s">
        <v>33</v>
      </c>
      <c r="Q883" s="5">
        <f t="shared" si="54"/>
        <v>38.948339483394832</v>
      </c>
      <c r="R883" s="6">
        <f t="shared" si="55"/>
        <v>70.055309734513273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9">
        <f t="shared" si="52"/>
        <v>42025.25</v>
      </c>
      <c r="M884" s="10">
        <f t="shared" si="53"/>
        <v>42029.25</v>
      </c>
      <c r="N884" t="b">
        <v>0</v>
      </c>
      <c r="O884" t="b">
        <v>0</v>
      </c>
      <c r="P884" t="s">
        <v>33</v>
      </c>
      <c r="Q884" s="5">
        <f t="shared" si="54"/>
        <v>370</v>
      </c>
      <c r="R884" s="6">
        <f t="shared" si="55"/>
        <v>37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9">
        <f t="shared" si="52"/>
        <v>40323.208333333336</v>
      </c>
      <c r="M885" s="10">
        <f t="shared" si="53"/>
        <v>40359.208333333336</v>
      </c>
      <c r="N885" t="b">
        <v>0</v>
      </c>
      <c r="O885" t="b">
        <v>0</v>
      </c>
      <c r="P885" t="s">
        <v>100</v>
      </c>
      <c r="Q885" s="5">
        <f t="shared" si="54"/>
        <v>237.91176470588232</v>
      </c>
      <c r="R885" s="6">
        <f t="shared" si="55"/>
        <v>41.911917098445599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9">
        <f t="shared" si="52"/>
        <v>41763.208333333336</v>
      </c>
      <c r="M886" s="10">
        <f t="shared" si="53"/>
        <v>41765.208333333336</v>
      </c>
      <c r="N886" t="b">
        <v>0</v>
      </c>
      <c r="O886" t="b">
        <v>1</v>
      </c>
      <c r="P886" t="s">
        <v>33</v>
      </c>
      <c r="Q886" s="5">
        <f t="shared" si="54"/>
        <v>64.036299765807954</v>
      </c>
      <c r="R886" s="6">
        <f t="shared" si="55"/>
        <v>57.992576882290564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9">
        <f t="shared" si="52"/>
        <v>40335.208333333336</v>
      </c>
      <c r="M887" s="10">
        <f t="shared" si="53"/>
        <v>40373.208333333336</v>
      </c>
      <c r="N887" t="b">
        <v>0</v>
      </c>
      <c r="O887" t="b">
        <v>0</v>
      </c>
      <c r="P887" t="s">
        <v>33</v>
      </c>
      <c r="Q887" s="5">
        <f t="shared" si="54"/>
        <v>118.27777777777777</v>
      </c>
      <c r="R887" s="6">
        <f t="shared" si="55"/>
        <v>40.942307692307693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9">
        <f t="shared" si="52"/>
        <v>40416.208333333336</v>
      </c>
      <c r="M888" s="10">
        <f t="shared" si="53"/>
        <v>40434.208333333336</v>
      </c>
      <c r="N888" t="b">
        <v>0</v>
      </c>
      <c r="O888" t="b">
        <v>0</v>
      </c>
      <c r="P888" t="s">
        <v>60</v>
      </c>
      <c r="Q888" s="5">
        <f t="shared" si="54"/>
        <v>84.824037184594957</v>
      </c>
      <c r="R888" s="6">
        <f t="shared" si="55"/>
        <v>69.9972602739726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9">
        <f t="shared" si="52"/>
        <v>42202.208333333328</v>
      </c>
      <c r="M889" s="10">
        <f t="shared" si="53"/>
        <v>42249.208333333328</v>
      </c>
      <c r="N889" t="b">
        <v>0</v>
      </c>
      <c r="O889" t="b">
        <v>1</v>
      </c>
      <c r="P889" t="s">
        <v>33</v>
      </c>
      <c r="Q889" s="5">
        <f t="shared" si="54"/>
        <v>29.346153846153843</v>
      </c>
      <c r="R889" s="6">
        <f t="shared" si="55"/>
        <v>73.838709677419359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9">
        <f t="shared" si="52"/>
        <v>42836.208333333328</v>
      </c>
      <c r="M890" s="10">
        <f t="shared" si="53"/>
        <v>42855.208333333328</v>
      </c>
      <c r="N890" t="b">
        <v>0</v>
      </c>
      <c r="O890" t="b">
        <v>0</v>
      </c>
      <c r="P890" t="s">
        <v>33</v>
      </c>
      <c r="Q890" s="5">
        <f t="shared" si="54"/>
        <v>209.89655172413794</v>
      </c>
      <c r="R890" s="6">
        <f t="shared" si="55"/>
        <v>41.979310344827589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9">
        <f t="shared" si="52"/>
        <v>41710.208333333336</v>
      </c>
      <c r="M891" s="10">
        <f t="shared" si="53"/>
        <v>41717.208333333336</v>
      </c>
      <c r="N891" t="b">
        <v>0</v>
      </c>
      <c r="O891" t="b">
        <v>1</v>
      </c>
      <c r="P891" t="s">
        <v>50</v>
      </c>
      <c r="Q891" s="5">
        <f t="shared" si="54"/>
        <v>169.78571428571431</v>
      </c>
      <c r="R891" s="6">
        <f t="shared" si="55"/>
        <v>77.93442622950819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9">
        <f t="shared" si="52"/>
        <v>43640.208333333328</v>
      </c>
      <c r="M892" s="10">
        <f t="shared" si="53"/>
        <v>43641.208333333328</v>
      </c>
      <c r="N892" t="b">
        <v>0</v>
      </c>
      <c r="O892" t="b">
        <v>0</v>
      </c>
      <c r="P892" t="s">
        <v>60</v>
      </c>
      <c r="Q892" s="5">
        <f t="shared" si="54"/>
        <v>115.95907738095239</v>
      </c>
      <c r="R892" s="6">
        <f t="shared" si="55"/>
        <v>106.01972789115646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9">
        <f t="shared" si="52"/>
        <v>40880.25</v>
      </c>
      <c r="M893" s="10">
        <f t="shared" si="53"/>
        <v>40924.25</v>
      </c>
      <c r="N893" t="b">
        <v>0</v>
      </c>
      <c r="O893" t="b">
        <v>0</v>
      </c>
      <c r="P893" t="s">
        <v>42</v>
      </c>
      <c r="Q893" s="5">
        <f t="shared" si="54"/>
        <v>258.59999999999997</v>
      </c>
      <c r="R893" s="6">
        <f t="shared" si="55"/>
        <v>47.018181818181816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9">
        <f t="shared" si="52"/>
        <v>40319.208333333336</v>
      </c>
      <c r="M894" s="10">
        <f t="shared" si="53"/>
        <v>40360.208333333336</v>
      </c>
      <c r="N894" t="b">
        <v>0</v>
      </c>
      <c r="O894" t="b">
        <v>0</v>
      </c>
      <c r="P894" t="s">
        <v>206</v>
      </c>
      <c r="Q894" s="5">
        <f t="shared" si="54"/>
        <v>230.58333333333331</v>
      </c>
      <c r="R894" s="6">
        <f t="shared" si="55"/>
        <v>76.016483516483518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9">
        <f t="shared" si="52"/>
        <v>42170.208333333328</v>
      </c>
      <c r="M895" s="10">
        <f t="shared" si="53"/>
        <v>42174.208333333328</v>
      </c>
      <c r="N895" t="b">
        <v>0</v>
      </c>
      <c r="O895" t="b">
        <v>1</v>
      </c>
      <c r="P895" t="s">
        <v>42</v>
      </c>
      <c r="Q895" s="5">
        <f t="shared" si="54"/>
        <v>128.21428571428572</v>
      </c>
      <c r="R895" s="6">
        <f t="shared" si="55"/>
        <v>54.120603015075375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9">
        <f t="shared" si="52"/>
        <v>41466.208333333336</v>
      </c>
      <c r="M896" s="10">
        <f t="shared" si="53"/>
        <v>41496.208333333336</v>
      </c>
      <c r="N896" t="b">
        <v>0</v>
      </c>
      <c r="O896" t="b">
        <v>1</v>
      </c>
      <c r="P896" t="s">
        <v>269</v>
      </c>
      <c r="Q896" s="5">
        <f t="shared" si="54"/>
        <v>188.70588235294116</v>
      </c>
      <c r="R896" s="6">
        <f t="shared" si="55"/>
        <v>57.285714285714285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9">
        <f t="shared" si="52"/>
        <v>43134.25</v>
      </c>
      <c r="M897" s="10">
        <f t="shared" si="53"/>
        <v>43143.25</v>
      </c>
      <c r="N897" t="b">
        <v>0</v>
      </c>
      <c r="O897" t="b">
        <v>0</v>
      </c>
      <c r="P897" t="s">
        <v>33</v>
      </c>
      <c r="Q897" s="5">
        <f t="shared" si="54"/>
        <v>6.9511889862327907</v>
      </c>
      <c r="R897" s="6">
        <f t="shared" si="55"/>
        <v>103.81308411214954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9">
        <f t="shared" si="52"/>
        <v>40738.208333333336</v>
      </c>
      <c r="M898" s="10">
        <f t="shared" si="53"/>
        <v>40741.208333333336</v>
      </c>
      <c r="N898" t="b">
        <v>0</v>
      </c>
      <c r="O898" t="b">
        <v>1</v>
      </c>
      <c r="P898" t="s">
        <v>17</v>
      </c>
      <c r="Q898" s="5">
        <f t="shared" si="54"/>
        <v>774.43434343434342</v>
      </c>
      <c r="R898" s="6">
        <f t="shared" si="55"/>
        <v>105.02602739726028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9">
        <f t="shared" ref="L899:L962" si="56">(((J899/60)/60)/24+DATE(1970,1,1))</f>
        <v>43583.208333333328</v>
      </c>
      <c r="M899" s="10">
        <f t="shared" ref="M899:M962" si="57">(((K899/60)/60)/24)+DATE(1970,1,1)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58">((E899/D899)*100)</f>
        <v>27.693181818181817</v>
      </c>
      <c r="R899" s="6">
        <f t="shared" ref="R899:R962" si="59">IFERROR(E899/G899,0)</f>
        <v>90.259259259259252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9">
        <f t="shared" si="56"/>
        <v>43815.25</v>
      </c>
      <c r="M900" s="10">
        <f t="shared" si="57"/>
        <v>43821.25</v>
      </c>
      <c r="N900" t="b">
        <v>0</v>
      </c>
      <c r="O900" t="b">
        <v>0</v>
      </c>
      <c r="P900" t="s">
        <v>42</v>
      </c>
      <c r="Q900" s="5">
        <f t="shared" si="58"/>
        <v>52.479620323841424</v>
      </c>
      <c r="R900" s="6">
        <f t="shared" si="59"/>
        <v>76.978705978705975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9">
        <f t="shared" si="56"/>
        <v>41554.208333333336</v>
      </c>
      <c r="M901" s="10">
        <f t="shared" si="57"/>
        <v>41572.208333333336</v>
      </c>
      <c r="N901" t="b">
        <v>0</v>
      </c>
      <c r="O901" t="b">
        <v>0</v>
      </c>
      <c r="P901" t="s">
        <v>159</v>
      </c>
      <c r="Q901" s="5">
        <f t="shared" si="58"/>
        <v>407.09677419354841</v>
      </c>
      <c r="R901" s="6">
        <f t="shared" si="59"/>
        <v>102.60162601626017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9">
        <f t="shared" si="56"/>
        <v>41901.208333333336</v>
      </c>
      <c r="M902" s="10">
        <f t="shared" si="57"/>
        <v>41902.208333333336</v>
      </c>
      <c r="N902" t="b">
        <v>0</v>
      </c>
      <c r="O902" t="b">
        <v>1</v>
      </c>
      <c r="P902" t="s">
        <v>28</v>
      </c>
      <c r="Q902" s="5">
        <f t="shared" si="58"/>
        <v>2</v>
      </c>
      <c r="R902" s="6">
        <f t="shared" si="59"/>
        <v>2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9">
        <f t="shared" si="56"/>
        <v>43298.208333333328</v>
      </c>
      <c r="M903" s="10">
        <f t="shared" si="57"/>
        <v>43331.208333333328</v>
      </c>
      <c r="N903" t="b">
        <v>0</v>
      </c>
      <c r="O903" t="b">
        <v>1</v>
      </c>
      <c r="P903" t="s">
        <v>23</v>
      </c>
      <c r="Q903" s="5">
        <f t="shared" si="58"/>
        <v>156.17857142857144</v>
      </c>
      <c r="R903" s="6">
        <f t="shared" si="59"/>
        <v>55.0062893081761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9">
        <f t="shared" si="56"/>
        <v>42399.25</v>
      </c>
      <c r="M904" s="10">
        <f t="shared" si="57"/>
        <v>42441.25</v>
      </c>
      <c r="N904" t="b">
        <v>0</v>
      </c>
      <c r="O904" t="b">
        <v>0</v>
      </c>
      <c r="P904" t="s">
        <v>28</v>
      </c>
      <c r="Q904" s="5">
        <f t="shared" si="58"/>
        <v>252.42857142857144</v>
      </c>
      <c r="R904" s="6">
        <f t="shared" si="59"/>
        <v>32.127272727272725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9">
        <f t="shared" si="56"/>
        <v>41034.208333333336</v>
      </c>
      <c r="M905" s="10">
        <f t="shared" si="57"/>
        <v>41049.208333333336</v>
      </c>
      <c r="N905" t="b">
        <v>0</v>
      </c>
      <c r="O905" t="b">
        <v>1</v>
      </c>
      <c r="P905" t="s">
        <v>68</v>
      </c>
      <c r="Q905" s="5">
        <f t="shared" si="58"/>
        <v>1.729268292682927</v>
      </c>
      <c r="R905" s="6">
        <f t="shared" si="59"/>
        <v>50.642857142857146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9">
        <f t="shared" si="56"/>
        <v>41186.208333333336</v>
      </c>
      <c r="M906" s="10">
        <f t="shared" si="57"/>
        <v>41190.208333333336</v>
      </c>
      <c r="N906" t="b">
        <v>0</v>
      </c>
      <c r="O906" t="b">
        <v>0</v>
      </c>
      <c r="P906" t="s">
        <v>133</v>
      </c>
      <c r="Q906" s="5">
        <f t="shared" si="58"/>
        <v>12.230769230769232</v>
      </c>
      <c r="R906" s="6">
        <f t="shared" si="59"/>
        <v>49.6875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9">
        <f t="shared" si="56"/>
        <v>41536.208333333336</v>
      </c>
      <c r="M907" s="10">
        <f t="shared" si="57"/>
        <v>41539.208333333336</v>
      </c>
      <c r="N907" t="b">
        <v>0</v>
      </c>
      <c r="O907" t="b">
        <v>0</v>
      </c>
      <c r="P907" t="s">
        <v>33</v>
      </c>
      <c r="Q907" s="5">
        <f t="shared" si="58"/>
        <v>163.98734177215189</v>
      </c>
      <c r="R907" s="6">
        <f t="shared" si="59"/>
        <v>54.894067796610166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9">
        <f t="shared" si="56"/>
        <v>42868.208333333328</v>
      </c>
      <c r="M908" s="10">
        <f t="shared" si="57"/>
        <v>42904.208333333328</v>
      </c>
      <c r="N908" t="b">
        <v>1</v>
      </c>
      <c r="O908" t="b">
        <v>1</v>
      </c>
      <c r="P908" t="s">
        <v>42</v>
      </c>
      <c r="Q908" s="5">
        <f t="shared" si="58"/>
        <v>162.98181818181817</v>
      </c>
      <c r="R908" s="6">
        <f t="shared" si="59"/>
        <v>46.931937172774866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9">
        <f t="shared" si="56"/>
        <v>40660.208333333336</v>
      </c>
      <c r="M909" s="10">
        <f t="shared" si="57"/>
        <v>40667.208333333336</v>
      </c>
      <c r="N909" t="b">
        <v>0</v>
      </c>
      <c r="O909" t="b">
        <v>0</v>
      </c>
      <c r="P909" t="s">
        <v>33</v>
      </c>
      <c r="Q909" s="5">
        <f t="shared" si="58"/>
        <v>20.252747252747252</v>
      </c>
      <c r="R909" s="6">
        <f t="shared" si="59"/>
        <v>44.951219512195124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9">
        <f t="shared" si="56"/>
        <v>41031.208333333336</v>
      </c>
      <c r="M910" s="10">
        <f t="shared" si="57"/>
        <v>41042.208333333336</v>
      </c>
      <c r="N910" t="b">
        <v>0</v>
      </c>
      <c r="O910" t="b">
        <v>0</v>
      </c>
      <c r="P910" t="s">
        <v>89</v>
      </c>
      <c r="Q910" s="5">
        <f t="shared" si="58"/>
        <v>319.24083769633506</v>
      </c>
      <c r="R910" s="6">
        <f t="shared" si="59"/>
        <v>30.99898322318251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9">
        <f t="shared" si="56"/>
        <v>43255.208333333328</v>
      </c>
      <c r="M911" s="10">
        <f t="shared" si="57"/>
        <v>43282.208333333328</v>
      </c>
      <c r="N911" t="b">
        <v>0</v>
      </c>
      <c r="O911" t="b">
        <v>1</v>
      </c>
      <c r="P911" t="s">
        <v>33</v>
      </c>
      <c r="Q911" s="5">
        <f t="shared" si="58"/>
        <v>478.94444444444446</v>
      </c>
      <c r="R911" s="6">
        <f t="shared" si="59"/>
        <v>107.7625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9">
        <f t="shared" si="56"/>
        <v>42026.25</v>
      </c>
      <c r="M912" s="10">
        <f t="shared" si="57"/>
        <v>42027.25</v>
      </c>
      <c r="N912" t="b">
        <v>0</v>
      </c>
      <c r="O912" t="b">
        <v>0</v>
      </c>
      <c r="P912" t="s">
        <v>33</v>
      </c>
      <c r="Q912" s="5">
        <f t="shared" si="58"/>
        <v>19.556634304207122</v>
      </c>
      <c r="R912" s="6">
        <f t="shared" si="59"/>
        <v>102.07770270270271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9">
        <f t="shared" si="56"/>
        <v>43717.208333333328</v>
      </c>
      <c r="M913" s="10">
        <f t="shared" si="57"/>
        <v>43719.208333333328</v>
      </c>
      <c r="N913" t="b">
        <v>1</v>
      </c>
      <c r="O913" t="b">
        <v>0</v>
      </c>
      <c r="P913" t="s">
        <v>28</v>
      </c>
      <c r="Q913" s="5">
        <f t="shared" si="58"/>
        <v>198.94827586206895</v>
      </c>
      <c r="R913" s="6">
        <f t="shared" si="59"/>
        <v>24.976190476190474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9">
        <f t="shared" si="56"/>
        <v>41157.208333333336</v>
      </c>
      <c r="M914" s="10">
        <f t="shared" si="57"/>
        <v>41170.208333333336</v>
      </c>
      <c r="N914" t="b">
        <v>1</v>
      </c>
      <c r="O914" t="b">
        <v>0</v>
      </c>
      <c r="P914" t="s">
        <v>53</v>
      </c>
      <c r="Q914" s="5">
        <f t="shared" si="58"/>
        <v>795</v>
      </c>
      <c r="R914" s="6">
        <f t="shared" si="59"/>
        <v>79.944134078212286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9">
        <f t="shared" si="56"/>
        <v>43597.208333333328</v>
      </c>
      <c r="M915" s="10">
        <f t="shared" si="57"/>
        <v>43610.208333333328</v>
      </c>
      <c r="N915" t="b">
        <v>0</v>
      </c>
      <c r="O915" t="b">
        <v>0</v>
      </c>
      <c r="P915" t="s">
        <v>53</v>
      </c>
      <c r="Q915" s="5">
        <f t="shared" si="58"/>
        <v>50.621082621082621</v>
      </c>
      <c r="R915" s="6">
        <f t="shared" si="59"/>
        <v>67.946462715105156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9">
        <f t="shared" si="56"/>
        <v>41490.208333333336</v>
      </c>
      <c r="M916" s="10">
        <f t="shared" si="57"/>
        <v>41502.208333333336</v>
      </c>
      <c r="N916" t="b">
        <v>0</v>
      </c>
      <c r="O916" t="b">
        <v>0</v>
      </c>
      <c r="P916" t="s">
        <v>33</v>
      </c>
      <c r="Q916" s="5">
        <f t="shared" si="58"/>
        <v>57.4375</v>
      </c>
      <c r="R916" s="6">
        <f t="shared" si="59"/>
        <v>26.070921985815602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9">
        <f t="shared" si="56"/>
        <v>42976.208333333328</v>
      </c>
      <c r="M917" s="10">
        <f t="shared" si="57"/>
        <v>42985.208333333328</v>
      </c>
      <c r="N917" t="b">
        <v>0</v>
      </c>
      <c r="O917" t="b">
        <v>0</v>
      </c>
      <c r="P917" t="s">
        <v>269</v>
      </c>
      <c r="Q917" s="5">
        <f t="shared" si="58"/>
        <v>155.62827640984909</v>
      </c>
      <c r="R917" s="6">
        <f t="shared" si="59"/>
        <v>105.0032154340836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9">
        <f t="shared" si="56"/>
        <v>41991.25</v>
      </c>
      <c r="M918" s="10">
        <f t="shared" si="57"/>
        <v>42000.25</v>
      </c>
      <c r="N918" t="b">
        <v>0</v>
      </c>
      <c r="O918" t="b">
        <v>0</v>
      </c>
      <c r="P918" t="s">
        <v>122</v>
      </c>
      <c r="Q918" s="5">
        <f t="shared" si="58"/>
        <v>36.297297297297298</v>
      </c>
      <c r="R918" s="6">
        <f t="shared" si="59"/>
        <v>25.826923076923077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9">
        <f t="shared" si="56"/>
        <v>40722.208333333336</v>
      </c>
      <c r="M919" s="10">
        <f t="shared" si="57"/>
        <v>40746.208333333336</v>
      </c>
      <c r="N919" t="b">
        <v>0</v>
      </c>
      <c r="O919" t="b">
        <v>1</v>
      </c>
      <c r="P919" t="s">
        <v>100</v>
      </c>
      <c r="Q919" s="5">
        <f t="shared" si="58"/>
        <v>58.25</v>
      </c>
      <c r="R919" s="6">
        <f t="shared" si="59"/>
        <v>77.666666666666671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9">
        <f t="shared" si="56"/>
        <v>41117.208333333336</v>
      </c>
      <c r="M920" s="10">
        <f t="shared" si="57"/>
        <v>41128.208333333336</v>
      </c>
      <c r="N920" t="b">
        <v>0</v>
      </c>
      <c r="O920" t="b">
        <v>0</v>
      </c>
      <c r="P920" t="s">
        <v>133</v>
      </c>
      <c r="Q920" s="5">
        <f t="shared" si="58"/>
        <v>237.39473684210526</v>
      </c>
      <c r="R920" s="6">
        <f t="shared" si="59"/>
        <v>57.82692307692308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9">
        <f t="shared" si="56"/>
        <v>43022.208333333328</v>
      </c>
      <c r="M921" s="10">
        <f t="shared" si="57"/>
        <v>43054.25</v>
      </c>
      <c r="N921" t="b">
        <v>0</v>
      </c>
      <c r="O921" t="b">
        <v>1</v>
      </c>
      <c r="P921" t="s">
        <v>33</v>
      </c>
      <c r="Q921" s="5">
        <f t="shared" si="58"/>
        <v>58.75</v>
      </c>
      <c r="R921" s="6">
        <f t="shared" si="59"/>
        <v>92.955555555555549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9">
        <f t="shared" si="56"/>
        <v>43503.25</v>
      </c>
      <c r="M922" s="10">
        <f t="shared" si="57"/>
        <v>43523.25</v>
      </c>
      <c r="N922" t="b">
        <v>1</v>
      </c>
      <c r="O922" t="b">
        <v>0</v>
      </c>
      <c r="P922" t="s">
        <v>71</v>
      </c>
      <c r="Q922" s="5">
        <f t="shared" si="58"/>
        <v>182.56603773584905</v>
      </c>
      <c r="R922" s="6">
        <f t="shared" si="59"/>
        <v>37.945098039215686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9">
        <f t="shared" si="56"/>
        <v>40951.25</v>
      </c>
      <c r="M923" s="10">
        <f t="shared" si="57"/>
        <v>40965.25</v>
      </c>
      <c r="N923" t="b">
        <v>0</v>
      </c>
      <c r="O923" t="b">
        <v>0</v>
      </c>
      <c r="P923" t="s">
        <v>28</v>
      </c>
      <c r="Q923" s="5">
        <f t="shared" si="58"/>
        <v>0.75436408977556113</v>
      </c>
      <c r="R923" s="6">
        <f t="shared" si="59"/>
        <v>31.842105263157894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9">
        <f t="shared" si="56"/>
        <v>43443.25</v>
      </c>
      <c r="M924" s="10">
        <f t="shared" si="57"/>
        <v>43452.25</v>
      </c>
      <c r="N924" t="b">
        <v>0</v>
      </c>
      <c r="O924" t="b">
        <v>1</v>
      </c>
      <c r="P924" t="s">
        <v>319</v>
      </c>
      <c r="Q924" s="5">
        <f t="shared" si="58"/>
        <v>175.95330739299609</v>
      </c>
      <c r="R924" s="6">
        <f t="shared" si="59"/>
        <v>40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9">
        <f t="shared" si="56"/>
        <v>40373.208333333336</v>
      </c>
      <c r="M925" s="10">
        <f t="shared" si="57"/>
        <v>40374.208333333336</v>
      </c>
      <c r="N925" t="b">
        <v>0</v>
      </c>
      <c r="O925" t="b">
        <v>0</v>
      </c>
      <c r="P925" t="s">
        <v>33</v>
      </c>
      <c r="Q925" s="5">
        <f t="shared" si="58"/>
        <v>237.88235294117646</v>
      </c>
      <c r="R925" s="6">
        <f t="shared" si="59"/>
        <v>101.1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9">
        <f t="shared" si="56"/>
        <v>43769.208333333328</v>
      </c>
      <c r="M926" s="10">
        <f t="shared" si="57"/>
        <v>43780.25</v>
      </c>
      <c r="N926" t="b">
        <v>0</v>
      </c>
      <c r="O926" t="b">
        <v>0</v>
      </c>
      <c r="P926" t="s">
        <v>33</v>
      </c>
      <c r="Q926" s="5">
        <f t="shared" si="58"/>
        <v>488.05076142131981</v>
      </c>
      <c r="R926" s="6">
        <f t="shared" si="59"/>
        <v>84.006989951944078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9">
        <f t="shared" si="56"/>
        <v>43000.208333333328</v>
      </c>
      <c r="M927" s="10">
        <f t="shared" si="57"/>
        <v>43012.208333333328</v>
      </c>
      <c r="N927" t="b">
        <v>0</v>
      </c>
      <c r="O927" t="b">
        <v>0</v>
      </c>
      <c r="P927" t="s">
        <v>33</v>
      </c>
      <c r="Q927" s="5">
        <f t="shared" si="58"/>
        <v>224.06666666666669</v>
      </c>
      <c r="R927" s="6">
        <f t="shared" si="59"/>
        <v>103.41538461538461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9">
        <f t="shared" si="56"/>
        <v>42502.208333333328</v>
      </c>
      <c r="M928" s="10">
        <f t="shared" si="57"/>
        <v>42506.208333333328</v>
      </c>
      <c r="N928" t="b">
        <v>0</v>
      </c>
      <c r="O928" t="b">
        <v>0</v>
      </c>
      <c r="P928" t="s">
        <v>17</v>
      </c>
      <c r="Q928" s="5">
        <f t="shared" si="58"/>
        <v>18.126436781609197</v>
      </c>
      <c r="R928" s="6">
        <f t="shared" si="59"/>
        <v>105.13333333333334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9">
        <f t="shared" si="56"/>
        <v>41102.208333333336</v>
      </c>
      <c r="M929" s="10">
        <f t="shared" si="57"/>
        <v>41131.208333333336</v>
      </c>
      <c r="N929" t="b">
        <v>0</v>
      </c>
      <c r="O929" t="b">
        <v>0</v>
      </c>
      <c r="P929" t="s">
        <v>33</v>
      </c>
      <c r="Q929" s="5">
        <f t="shared" si="58"/>
        <v>45.847222222222221</v>
      </c>
      <c r="R929" s="6">
        <f t="shared" si="59"/>
        <v>89.21621621621621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9">
        <f t="shared" si="56"/>
        <v>41637.25</v>
      </c>
      <c r="M930" s="10">
        <f t="shared" si="57"/>
        <v>41646.25</v>
      </c>
      <c r="N930" t="b">
        <v>0</v>
      </c>
      <c r="O930" t="b">
        <v>0</v>
      </c>
      <c r="P930" t="s">
        <v>28</v>
      </c>
      <c r="Q930" s="5">
        <f t="shared" si="58"/>
        <v>117.31541218637993</v>
      </c>
      <c r="R930" s="6">
        <f t="shared" si="59"/>
        <v>51.995234312946785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9">
        <f t="shared" si="56"/>
        <v>42858.208333333328</v>
      </c>
      <c r="M931" s="10">
        <f t="shared" si="57"/>
        <v>42872.208333333328</v>
      </c>
      <c r="N931" t="b">
        <v>0</v>
      </c>
      <c r="O931" t="b">
        <v>0</v>
      </c>
      <c r="P931" t="s">
        <v>33</v>
      </c>
      <c r="Q931" s="5">
        <f t="shared" si="58"/>
        <v>217.30909090909088</v>
      </c>
      <c r="R931" s="6">
        <f t="shared" si="59"/>
        <v>64.956521739130437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9">
        <f t="shared" si="56"/>
        <v>42060.25</v>
      </c>
      <c r="M932" s="10">
        <f t="shared" si="57"/>
        <v>42067.25</v>
      </c>
      <c r="N932" t="b">
        <v>0</v>
      </c>
      <c r="O932" t="b">
        <v>1</v>
      </c>
      <c r="P932" t="s">
        <v>33</v>
      </c>
      <c r="Q932" s="5">
        <f t="shared" si="58"/>
        <v>112.28571428571428</v>
      </c>
      <c r="R932" s="6">
        <f t="shared" si="59"/>
        <v>46.235294117647058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9">
        <f t="shared" si="56"/>
        <v>41818.208333333336</v>
      </c>
      <c r="M933" s="10">
        <f t="shared" si="57"/>
        <v>41820.208333333336</v>
      </c>
      <c r="N933" t="b">
        <v>0</v>
      </c>
      <c r="O933" t="b">
        <v>1</v>
      </c>
      <c r="P933" t="s">
        <v>33</v>
      </c>
      <c r="Q933" s="5">
        <f t="shared" si="58"/>
        <v>72.51898734177216</v>
      </c>
      <c r="R933" s="6">
        <f t="shared" si="59"/>
        <v>51.151785714285715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9">
        <f t="shared" si="56"/>
        <v>41709.208333333336</v>
      </c>
      <c r="M934" s="10">
        <f t="shared" si="57"/>
        <v>41712.208333333336</v>
      </c>
      <c r="N934" t="b">
        <v>0</v>
      </c>
      <c r="O934" t="b">
        <v>0</v>
      </c>
      <c r="P934" t="s">
        <v>23</v>
      </c>
      <c r="Q934" s="5">
        <f t="shared" si="58"/>
        <v>212.30434782608697</v>
      </c>
      <c r="R934" s="6">
        <f t="shared" si="59"/>
        <v>33.909722222222221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9">
        <f t="shared" si="56"/>
        <v>41372.208333333336</v>
      </c>
      <c r="M935" s="10">
        <f t="shared" si="57"/>
        <v>41385.208333333336</v>
      </c>
      <c r="N935" t="b">
        <v>0</v>
      </c>
      <c r="O935" t="b">
        <v>0</v>
      </c>
      <c r="P935" t="s">
        <v>33</v>
      </c>
      <c r="Q935" s="5">
        <f t="shared" si="58"/>
        <v>239.74657534246577</v>
      </c>
      <c r="R935" s="6">
        <f t="shared" si="59"/>
        <v>92.016298633017882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9">
        <f t="shared" si="56"/>
        <v>42422.25</v>
      </c>
      <c r="M936" s="10">
        <f t="shared" si="57"/>
        <v>42428.25</v>
      </c>
      <c r="N936" t="b">
        <v>0</v>
      </c>
      <c r="O936" t="b">
        <v>0</v>
      </c>
      <c r="P936" t="s">
        <v>33</v>
      </c>
      <c r="Q936" s="5">
        <f t="shared" si="58"/>
        <v>181.93548387096774</v>
      </c>
      <c r="R936" s="6">
        <f t="shared" si="59"/>
        <v>107.42857142857143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9">
        <f t="shared" si="56"/>
        <v>42209.208333333328</v>
      </c>
      <c r="M937" s="10">
        <f t="shared" si="57"/>
        <v>42216.208333333328</v>
      </c>
      <c r="N937" t="b">
        <v>0</v>
      </c>
      <c r="O937" t="b">
        <v>0</v>
      </c>
      <c r="P937" t="s">
        <v>33</v>
      </c>
      <c r="Q937" s="5">
        <f t="shared" si="58"/>
        <v>164.13114754098362</v>
      </c>
      <c r="R937" s="6">
        <f t="shared" si="59"/>
        <v>75.848484848484844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9">
        <f t="shared" si="56"/>
        <v>43668.208333333328</v>
      </c>
      <c r="M938" s="10">
        <f t="shared" si="57"/>
        <v>43671.208333333328</v>
      </c>
      <c r="N938" t="b">
        <v>1</v>
      </c>
      <c r="O938" t="b">
        <v>0</v>
      </c>
      <c r="P938" t="s">
        <v>33</v>
      </c>
      <c r="Q938" s="5">
        <f t="shared" si="58"/>
        <v>1.6375968992248062</v>
      </c>
      <c r="R938" s="6">
        <f t="shared" si="59"/>
        <v>80.476190476190482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9">
        <f t="shared" si="56"/>
        <v>42334.25</v>
      </c>
      <c r="M939" s="10">
        <f t="shared" si="57"/>
        <v>42343.25</v>
      </c>
      <c r="N939" t="b">
        <v>0</v>
      </c>
      <c r="O939" t="b">
        <v>0</v>
      </c>
      <c r="P939" t="s">
        <v>42</v>
      </c>
      <c r="Q939" s="5">
        <f t="shared" si="58"/>
        <v>49.64385964912281</v>
      </c>
      <c r="R939" s="6">
        <f t="shared" si="59"/>
        <v>86.978483606557376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9">
        <f t="shared" si="56"/>
        <v>43263.208333333328</v>
      </c>
      <c r="M940" s="10">
        <f t="shared" si="57"/>
        <v>43299.208333333328</v>
      </c>
      <c r="N940" t="b">
        <v>0</v>
      </c>
      <c r="O940" t="b">
        <v>1</v>
      </c>
      <c r="P940" t="s">
        <v>119</v>
      </c>
      <c r="Q940" s="5">
        <f t="shared" si="58"/>
        <v>109.70652173913042</v>
      </c>
      <c r="R940" s="6">
        <f t="shared" si="59"/>
        <v>105.13541666666667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9">
        <f t="shared" si="56"/>
        <v>40670.208333333336</v>
      </c>
      <c r="M941" s="10">
        <f t="shared" si="57"/>
        <v>40687.208333333336</v>
      </c>
      <c r="N941" t="b">
        <v>0</v>
      </c>
      <c r="O941" t="b">
        <v>1</v>
      </c>
      <c r="P941" t="s">
        <v>89</v>
      </c>
      <c r="Q941" s="5">
        <f t="shared" si="58"/>
        <v>49.217948717948715</v>
      </c>
      <c r="R941" s="6">
        <f t="shared" si="59"/>
        <v>57.298507462686565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9">
        <f t="shared" si="56"/>
        <v>41244.25</v>
      </c>
      <c r="M942" s="10">
        <f t="shared" si="57"/>
        <v>41266.25</v>
      </c>
      <c r="N942" t="b">
        <v>0</v>
      </c>
      <c r="O942" t="b">
        <v>0</v>
      </c>
      <c r="P942" t="s">
        <v>28</v>
      </c>
      <c r="Q942" s="5">
        <f t="shared" si="58"/>
        <v>62.232323232323225</v>
      </c>
      <c r="R942" s="6">
        <f t="shared" si="59"/>
        <v>93.348484848484844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9">
        <f t="shared" si="56"/>
        <v>40552.25</v>
      </c>
      <c r="M943" s="10">
        <f t="shared" si="57"/>
        <v>40587.25</v>
      </c>
      <c r="N943" t="b">
        <v>1</v>
      </c>
      <c r="O943" t="b">
        <v>0</v>
      </c>
      <c r="P943" t="s">
        <v>33</v>
      </c>
      <c r="Q943" s="5">
        <f t="shared" si="58"/>
        <v>13.05813953488372</v>
      </c>
      <c r="R943" s="6">
        <f t="shared" si="59"/>
        <v>71.987179487179489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9">
        <f t="shared" si="56"/>
        <v>40568.25</v>
      </c>
      <c r="M944" s="10">
        <f t="shared" si="57"/>
        <v>40571.25</v>
      </c>
      <c r="N944" t="b">
        <v>0</v>
      </c>
      <c r="O944" t="b">
        <v>0</v>
      </c>
      <c r="P944" t="s">
        <v>33</v>
      </c>
      <c r="Q944" s="5">
        <f t="shared" si="58"/>
        <v>64.635416666666671</v>
      </c>
      <c r="R944" s="6">
        <f t="shared" si="59"/>
        <v>92.611940298507463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9">
        <f t="shared" si="56"/>
        <v>41906.208333333336</v>
      </c>
      <c r="M945" s="10">
        <f t="shared" si="57"/>
        <v>41941.208333333336</v>
      </c>
      <c r="N945" t="b">
        <v>0</v>
      </c>
      <c r="O945" t="b">
        <v>0</v>
      </c>
      <c r="P945" t="s">
        <v>17</v>
      </c>
      <c r="Q945" s="5">
        <f t="shared" si="58"/>
        <v>159.58666666666667</v>
      </c>
      <c r="R945" s="6">
        <f t="shared" si="59"/>
        <v>104.99122807017544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9">
        <f t="shared" si="56"/>
        <v>42776.25</v>
      </c>
      <c r="M946" s="10">
        <f t="shared" si="57"/>
        <v>42795.25</v>
      </c>
      <c r="N946" t="b">
        <v>0</v>
      </c>
      <c r="O946" t="b">
        <v>0</v>
      </c>
      <c r="P946" t="s">
        <v>122</v>
      </c>
      <c r="Q946" s="5">
        <f t="shared" si="58"/>
        <v>81.42</v>
      </c>
      <c r="R946" s="6">
        <f t="shared" si="59"/>
        <v>30.958174904942965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9">
        <f t="shared" si="56"/>
        <v>41004.208333333336</v>
      </c>
      <c r="M947" s="10">
        <f t="shared" si="57"/>
        <v>41019.208333333336</v>
      </c>
      <c r="N947" t="b">
        <v>1</v>
      </c>
      <c r="O947" t="b">
        <v>0</v>
      </c>
      <c r="P947" t="s">
        <v>122</v>
      </c>
      <c r="Q947" s="5">
        <f t="shared" si="58"/>
        <v>32.444767441860463</v>
      </c>
      <c r="R947" s="6">
        <f t="shared" si="59"/>
        <v>33.001182732111175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9">
        <f t="shared" si="56"/>
        <v>40710.208333333336</v>
      </c>
      <c r="M948" s="10">
        <f t="shared" si="57"/>
        <v>40712.208333333336</v>
      </c>
      <c r="N948" t="b">
        <v>0</v>
      </c>
      <c r="O948" t="b">
        <v>0</v>
      </c>
      <c r="P948" t="s">
        <v>33</v>
      </c>
      <c r="Q948" s="5">
        <f t="shared" si="58"/>
        <v>9.9141184124918666</v>
      </c>
      <c r="R948" s="6">
        <f t="shared" si="59"/>
        <v>84.187845303867405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9">
        <f t="shared" si="56"/>
        <v>41908.208333333336</v>
      </c>
      <c r="M949" s="10">
        <f t="shared" si="57"/>
        <v>41915.208333333336</v>
      </c>
      <c r="N949" t="b">
        <v>0</v>
      </c>
      <c r="O949" t="b">
        <v>0</v>
      </c>
      <c r="P949" t="s">
        <v>33</v>
      </c>
      <c r="Q949" s="5">
        <f t="shared" si="58"/>
        <v>26.694444444444443</v>
      </c>
      <c r="R949" s="6">
        <f t="shared" si="59"/>
        <v>73.92307692307692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9">
        <f t="shared" si="56"/>
        <v>41985.25</v>
      </c>
      <c r="M950" s="10">
        <f t="shared" si="57"/>
        <v>41995.25</v>
      </c>
      <c r="N950" t="b">
        <v>1</v>
      </c>
      <c r="O950" t="b">
        <v>1</v>
      </c>
      <c r="P950" t="s">
        <v>42</v>
      </c>
      <c r="Q950" s="5">
        <f t="shared" si="58"/>
        <v>62.957446808510639</v>
      </c>
      <c r="R950" s="6">
        <f t="shared" si="59"/>
        <v>36.987499999999997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9">
        <f t="shared" si="56"/>
        <v>42112.208333333328</v>
      </c>
      <c r="M951" s="10">
        <f t="shared" si="57"/>
        <v>42131.208333333328</v>
      </c>
      <c r="N951" t="b">
        <v>0</v>
      </c>
      <c r="O951" t="b">
        <v>0</v>
      </c>
      <c r="P951" t="s">
        <v>28</v>
      </c>
      <c r="Q951" s="5">
        <f t="shared" si="58"/>
        <v>161.35593220338984</v>
      </c>
      <c r="R951" s="6">
        <f t="shared" si="59"/>
        <v>46.896551724137929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9">
        <f t="shared" si="56"/>
        <v>43571.208333333328</v>
      </c>
      <c r="M952" s="10">
        <f t="shared" si="57"/>
        <v>43576.208333333328</v>
      </c>
      <c r="N952" t="b">
        <v>0</v>
      </c>
      <c r="O952" t="b">
        <v>1</v>
      </c>
      <c r="P952" t="s">
        <v>33</v>
      </c>
      <c r="Q952" s="5">
        <f t="shared" si="58"/>
        <v>5</v>
      </c>
      <c r="R952" s="6">
        <f t="shared" si="59"/>
        <v>5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9">
        <f t="shared" si="56"/>
        <v>42730.25</v>
      </c>
      <c r="M953" s="10">
        <f t="shared" si="57"/>
        <v>42731.25</v>
      </c>
      <c r="N953" t="b">
        <v>0</v>
      </c>
      <c r="O953" t="b">
        <v>1</v>
      </c>
      <c r="P953" t="s">
        <v>23</v>
      </c>
      <c r="Q953" s="5">
        <f t="shared" si="58"/>
        <v>1096.9379310344827</v>
      </c>
      <c r="R953" s="6">
        <f t="shared" si="59"/>
        <v>102.02437459910199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9">
        <f t="shared" si="56"/>
        <v>42591.208333333328</v>
      </c>
      <c r="M954" s="10">
        <f t="shared" si="57"/>
        <v>42605.208333333328</v>
      </c>
      <c r="N954" t="b">
        <v>0</v>
      </c>
      <c r="O954" t="b">
        <v>0</v>
      </c>
      <c r="P954" t="s">
        <v>42</v>
      </c>
      <c r="Q954" s="5">
        <f t="shared" si="58"/>
        <v>70.094158075601371</v>
      </c>
      <c r="R954" s="6">
        <f t="shared" si="59"/>
        <v>45.007502206531335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9">
        <f t="shared" si="56"/>
        <v>42358.25</v>
      </c>
      <c r="M955" s="10">
        <f t="shared" si="57"/>
        <v>42394.25</v>
      </c>
      <c r="N955" t="b">
        <v>0</v>
      </c>
      <c r="O955" t="b">
        <v>1</v>
      </c>
      <c r="P955" t="s">
        <v>474</v>
      </c>
      <c r="Q955" s="5">
        <f t="shared" si="58"/>
        <v>60</v>
      </c>
      <c r="R955" s="6">
        <f t="shared" si="59"/>
        <v>94.285714285714292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9">
        <f t="shared" si="56"/>
        <v>41174.208333333336</v>
      </c>
      <c r="M956" s="10">
        <f t="shared" si="57"/>
        <v>41198.208333333336</v>
      </c>
      <c r="N956" t="b">
        <v>0</v>
      </c>
      <c r="O956" t="b">
        <v>0</v>
      </c>
      <c r="P956" t="s">
        <v>28</v>
      </c>
      <c r="Q956" s="5">
        <f t="shared" si="58"/>
        <v>367.0985915492958</v>
      </c>
      <c r="R956" s="6">
        <f t="shared" si="59"/>
        <v>101.02325581395348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9">
        <f t="shared" si="56"/>
        <v>41238.25</v>
      </c>
      <c r="M957" s="10">
        <f t="shared" si="57"/>
        <v>41240.25</v>
      </c>
      <c r="N957" t="b">
        <v>0</v>
      </c>
      <c r="O957" t="b">
        <v>0</v>
      </c>
      <c r="P957" t="s">
        <v>33</v>
      </c>
      <c r="Q957" s="5">
        <f t="shared" si="58"/>
        <v>1109</v>
      </c>
      <c r="R957" s="6">
        <f t="shared" si="59"/>
        <v>97.037499999999994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9">
        <f t="shared" si="56"/>
        <v>42360.25</v>
      </c>
      <c r="M958" s="10">
        <f t="shared" si="57"/>
        <v>42364.25</v>
      </c>
      <c r="N958" t="b">
        <v>0</v>
      </c>
      <c r="O958" t="b">
        <v>0</v>
      </c>
      <c r="P958" t="s">
        <v>474</v>
      </c>
      <c r="Q958" s="5">
        <f t="shared" si="58"/>
        <v>19.028784648187631</v>
      </c>
      <c r="R958" s="6">
        <f t="shared" si="59"/>
        <v>43.00963855421687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9">
        <f t="shared" si="56"/>
        <v>40955.25</v>
      </c>
      <c r="M959" s="10">
        <f t="shared" si="57"/>
        <v>40958.25</v>
      </c>
      <c r="N959" t="b">
        <v>0</v>
      </c>
      <c r="O959" t="b">
        <v>0</v>
      </c>
      <c r="P959" t="s">
        <v>33</v>
      </c>
      <c r="Q959" s="5">
        <f t="shared" si="58"/>
        <v>126.87755102040816</v>
      </c>
      <c r="R959" s="6">
        <f t="shared" si="59"/>
        <v>94.916030534351151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9">
        <f t="shared" si="56"/>
        <v>40350.208333333336</v>
      </c>
      <c r="M960" s="10">
        <f t="shared" si="57"/>
        <v>40372.208333333336</v>
      </c>
      <c r="N960" t="b">
        <v>0</v>
      </c>
      <c r="O960" t="b">
        <v>0</v>
      </c>
      <c r="P960" t="s">
        <v>71</v>
      </c>
      <c r="Q960" s="5">
        <f t="shared" si="58"/>
        <v>734.63636363636363</v>
      </c>
      <c r="R960" s="6">
        <f t="shared" si="59"/>
        <v>72.151785714285708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9">
        <f t="shared" si="56"/>
        <v>40357.208333333336</v>
      </c>
      <c r="M961" s="10">
        <f t="shared" si="57"/>
        <v>40385.208333333336</v>
      </c>
      <c r="N961" t="b">
        <v>0</v>
      </c>
      <c r="O961" t="b">
        <v>0</v>
      </c>
      <c r="P961" t="s">
        <v>206</v>
      </c>
      <c r="Q961" s="5">
        <f t="shared" si="58"/>
        <v>4.5731034482758623</v>
      </c>
      <c r="R961" s="6">
        <f t="shared" si="59"/>
        <v>51.007692307692309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9">
        <f t="shared" si="56"/>
        <v>42408.25</v>
      </c>
      <c r="M962" s="10">
        <f t="shared" si="57"/>
        <v>42445.208333333328</v>
      </c>
      <c r="N962" t="b">
        <v>0</v>
      </c>
      <c r="O962" t="b">
        <v>0</v>
      </c>
      <c r="P962" t="s">
        <v>28</v>
      </c>
      <c r="Q962" s="5">
        <f t="shared" si="58"/>
        <v>85.054545454545448</v>
      </c>
      <c r="R962" s="6">
        <f t="shared" si="59"/>
        <v>85.054545454545448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9">
        <f t="shared" ref="L963:L1001" si="60">(((J963/60)/60)/24+DATE(1970,1,1))</f>
        <v>40591.25</v>
      </c>
      <c r="M963" s="10">
        <f t="shared" ref="M963:M1001" si="61">(((K963/60)/60)/24)+DATE(1970,1,1)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62">((E963/D963)*100)</f>
        <v>119.29824561403508</v>
      </c>
      <c r="R963" s="6">
        <f t="shared" ref="R963:R1001" si="63">IFERROR(E963/G963,0)</f>
        <v>43.87096774193548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9">
        <f t="shared" si="60"/>
        <v>41592.25</v>
      </c>
      <c r="M964" s="10">
        <f t="shared" si="61"/>
        <v>41613.25</v>
      </c>
      <c r="N964" t="b">
        <v>0</v>
      </c>
      <c r="O964" t="b">
        <v>0</v>
      </c>
      <c r="P964" t="s">
        <v>17</v>
      </c>
      <c r="Q964" s="5">
        <f t="shared" si="62"/>
        <v>296.02777777777777</v>
      </c>
      <c r="R964" s="6">
        <f t="shared" si="63"/>
        <v>40.063909774436091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9">
        <f t="shared" si="60"/>
        <v>40607.25</v>
      </c>
      <c r="M965" s="10">
        <f t="shared" si="61"/>
        <v>40613.25</v>
      </c>
      <c r="N965" t="b">
        <v>0</v>
      </c>
      <c r="O965" t="b">
        <v>1</v>
      </c>
      <c r="P965" t="s">
        <v>122</v>
      </c>
      <c r="Q965" s="5">
        <f t="shared" si="62"/>
        <v>84.694915254237287</v>
      </c>
      <c r="R965" s="6">
        <f t="shared" si="63"/>
        <v>43.833333333333336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9">
        <f t="shared" si="60"/>
        <v>42135.208333333328</v>
      </c>
      <c r="M966" s="10">
        <f t="shared" si="61"/>
        <v>42140.208333333328</v>
      </c>
      <c r="N966" t="b">
        <v>0</v>
      </c>
      <c r="O966" t="b">
        <v>0</v>
      </c>
      <c r="P966" t="s">
        <v>33</v>
      </c>
      <c r="Q966" s="5">
        <f t="shared" si="62"/>
        <v>355.7837837837838</v>
      </c>
      <c r="R966" s="6">
        <f t="shared" si="63"/>
        <v>84.92903225806451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9">
        <f t="shared" si="60"/>
        <v>40203.25</v>
      </c>
      <c r="M967" s="10">
        <f t="shared" si="61"/>
        <v>40243.25</v>
      </c>
      <c r="N967" t="b">
        <v>0</v>
      </c>
      <c r="O967" t="b">
        <v>0</v>
      </c>
      <c r="P967" t="s">
        <v>23</v>
      </c>
      <c r="Q967" s="5">
        <f t="shared" si="62"/>
        <v>386.40909090909093</v>
      </c>
      <c r="R967" s="6">
        <f t="shared" si="63"/>
        <v>41.067632850241544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9">
        <f t="shared" si="60"/>
        <v>42901.208333333328</v>
      </c>
      <c r="M968" s="10">
        <f t="shared" si="61"/>
        <v>42903.208333333328</v>
      </c>
      <c r="N968" t="b">
        <v>0</v>
      </c>
      <c r="O968" t="b">
        <v>0</v>
      </c>
      <c r="P968" t="s">
        <v>33</v>
      </c>
      <c r="Q968" s="5">
        <f t="shared" si="62"/>
        <v>792.23529411764707</v>
      </c>
      <c r="R968" s="6">
        <f t="shared" si="63"/>
        <v>54.971428571428568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9">
        <f t="shared" si="60"/>
        <v>41005.208333333336</v>
      </c>
      <c r="M969" s="10">
        <f t="shared" si="61"/>
        <v>41042.208333333336</v>
      </c>
      <c r="N969" t="b">
        <v>0</v>
      </c>
      <c r="O969" t="b">
        <v>0</v>
      </c>
      <c r="P969" t="s">
        <v>319</v>
      </c>
      <c r="Q969" s="5">
        <f t="shared" si="62"/>
        <v>137.03393665158373</v>
      </c>
      <c r="R969" s="6">
        <f t="shared" si="63"/>
        <v>77.010807374443743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9">
        <f t="shared" si="60"/>
        <v>40544.25</v>
      </c>
      <c r="M970" s="10">
        <f t="shared" si="61"/>
        <v>40559.25</v>
      </c>
      <c r="N970" t="b">
        <v>0</v>
      </c>
      <c r="O970" t="b">
        <v>0</v>
      </c>
      <c r="P970" t="s">
        <v>17</v>
      </c>
      <c r="Q970" s="5">
        <f t="shared" si="62"/>
        <v>338.20833333333337</v>
      </c>
      <c r="R970" s="6">
        <f t="shared" si="63"/>
        <v>71.201754385964918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9">
        <f t="shared" si="60"/>
        <v>43821.25</v>
      </c>
      <c r="M971" s="10">
        <f t="shared" si="61"/>
        <v>43828.25</v>
      </c>
      <c r="N971" t="b">
        <v>0</v>
      </c>
      <c r="O971" t="b">
        <v>0</v>
      </c>
      <c r="P971" t="s">
        <v>33</v>
      </c>
      <c r="Q971" s="5">
        <f t="shared" si="62"/>
        <v>108.22784810126582</v>
      </c>
      <c r="R971" s="6">
        <f t="shared" si="63"/>
        <v>91.935483870967744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9">
        <f t="shared" si="60"/>
        <v>40672.208333333336</v>
      </c>
      <c r="M972" s="10">
        <f t="shared" si="61"/>
        <v>40673.208333333336</v>
      </c>
      <c r="N972" t="b">
        <v>0</v>
      </c>
      <c r="O972" t="b">
        <v>0</v>
      </c>
      <c r="P972" t="s">
        <v>33</v>
      </c>
      <c r="Q972" s="5">
        <f t="shared" si="62"/>
        <v>60.757639620653315</v>
      </c>
      <c r="R972" s="6">
        <f t="shared" si="63"/>
        <v>97.069023569023571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9">
        <f t="shared" si="60"/>
        <v>41555.208333333336</v>
      </c>
      <c r="M973" s="10">
        <f t="shared" si="61"/>
        <v>41561.208333333336</v>
      </c>
      <c r="N973" t="b">
        <v>0</v>
      </c>
      <c r="O973" t="b">
        <v>0</v>
      </c>
      <c r="P973" t="s">
        <v>269</v>
      </c>
      <c r="Q973" s="5">
        <f t="shared" si="62"/>
        <v>27.725490196078432</v>
      </c>
      <c r="R973" s="6">
        <f t="shared" si="63"/>
        <v>58.916666666666664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9">
        <f t="shared" si="60"/>
        <v>41792.208333333336</v>
      </c>
      <c r="M974" s="10">
        <f t="shared" si="61"/>
        <v>41801.208333333336</v>
      </c>
      <c r="N974" t="b">
        <v>0</v>
      </c>
      <c r="O974" t="b">
        <v>1</v>
      </c>
      <c r="P974" t="s">
        <v>28</v>
      </c>
      <c r="Q974" s="5">
        <f t="shared" si="62"/>
        <v>228.3934426229508</v>
      </c>
      <c r="R974" s="6">
        <f t="shared" si="63"/>
        <v>58.015466983938133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9">
        <f t="shared" si="60"/>
        <v>40522.25</v>
      </c>
      <c r="M975" s="10">
        <f t="shared" si="61"/>
        <v>40524.25</v>
      </c>
      <c r="N975" t="b">
        <v>0</v>
      </c>
      <c r="O975" t="b">
        <v>1</v>
      </c>
      <c r="P975" t="s">
        <v>33</v>
      </c>
      <c r="Q975" s="5">
        <f t="shared" si="62"/>
        <v>21.615194054500414</v>
      </c>
      <c r="R975" s="6">
        <f t="shared" si="63"/>
        <v>103.87301587301587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9">
        <f t="shared" si="60"/>
        <v>41412.208333333336</v>
      </c>
      <c r="M976" s="10">
        <f t="shared" si="61"/>
        <v>41413.208333333336</v>
      </c>
      <c r="N976" t="b">
        <v>0</v>
      </c>
      <c r="O976" t="b">
        <v>0</v>
      </c>
      <c r="P976" t="s">
        <v>60</v>
      </c>
      <c r="Q976" s="5">
        <f t="shared" si="62"/>
        <v>373.875</v>
      </c>
      <c r="R976" s="6">
        <f t="shared" si="63"/>
        <v>93.46875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9">
        <f t="shared" si="60"/>
        <v>42337.25</v>
      </c>
      <c r="M977" s="10">
        <f t="shared" si="61"/>
        <v>42376.25</v>
      </c>
      <c r="N977" t="b">
        <v>0</v>
      </c>
      <c r="O977" t="b">
        <v>1</v>
      </c>
      <c r="P977" t="s">
        <v>33</v>
      </c>
      <c r="Q977" s="5">
        <f t="shared" si="62"/>
        <v>154.92592592592592</v>
      </c>
      <c r="R977" s="6">
        <f t="shared" si="63"/>
        <v>61.970370370370368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9">
        <f t="shared" si="60"/>
        <v>40571.25</v>
      </c>
      <c r="M978" s="10">
        <f t="shared" si="61"/>
        <v>40577.25</v>
      </c>
      <c r="N978" t="b">
        <v>0</v>
      </c>
      <c r="O978" t="b">
        <v>1</v>
      </c>
      <c r="P978" t="s">
        <v>33</v>
      </c>
      <c r="Q978" s="5">
        <f t="shared" si="62"/>
        <v>322.14999999999998</v>
      </c>
      <c r="R978" s="6">
        <f t="shared" si="63"/>
        <v>92.042857142857144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9">
        <f t="shared" si="60"/>
        <v>43138.25</v>
      </c>
      <c r="M979" s="10">
        <f t="shared" si="61"/>
        <v>43170.25</v>
      </c>
      <c r="N979" t="b">
        <v>0</v>
      </c>
      <c r="O979" t="b">
        <v>0</v>
      </c>
      <c r="P979" t="s">
        <v>17</v>
      </c>
      <c r="Q979" s="5">
        <f t="shared" si="62"/>
        <v>73.957142857142856</v>
      </c>
      <c r="R979" s="6">
        <f t="shared" si="63"/>
        <v>77.268656716417908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9">
        <f t="shared" si="60"/>
        <v>42686.25</v>
      </c>
      <c r="M980" s="10">
        <f t="shared" si="61"/>
        <v>42708.25</v>
      </c>
      <c r="N980" t="b">
        <v>0</v>
      </c>
      <c r="O980" t="b">
        <v>0</v>
      </c>
      <c r="P980" t="s">
        <v>89</v>
      </c>
      <c r="Q980" s="5">
        <f t="shared" si="62"/>
        <v>864.1</v>
      </c>
      <c r="R980" s="6">
        <f t="shared" si="63"/>
        <v>93.923913043478265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9">
        <f t="shared" si="60"/>
        <v>42078.208333333328</v>
      </c>
      <c r="M981" s="10">
        <f t="shared" si="61"/>
        <v>42084.208333333328</v>
      </c>
      <c r="N981" t="b">
        <v>0</v>
      </c>
      <c r="O981" t="b">
        <v>0</v>
      </c>
      <c r="P981" t="s">
        <v>33</v>
      </c>
      <c r="Q981" s="5">
        <f t="shared" si="62"/>
        <v>143.26245847176079</v>
      </c>
      <c r="R981" s="6">
        <f t="shared" si="63"/>
        <v>84.969458128078813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9">
        <f t="shared" si="60"/>
        <v>42307.208333333328</v>
      </c>
      <c r="M982" s="10">
        <f t="shared" si="61"/>
        <v>42312.25</v>
      </c>
      <c r="N982" t="b">
        <v>1</v>
      </c>
      <c r="O982" t="b">
        <v>0</v>
      </c>
      <c r="P982" t="s">
        <v>68</v>
      </c>
      <c r="Q982" s="5">
        <f t="shared" si="62"/>
        <v>40.281762295081968</v>
      </c>
      <c r="R982" s="6">
        <f t="shared" si="63"/>
        <v>105.97035040431267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9">
        <f t="shared" si="60"/>
        <v>43094.25</v>
      </c>
      <c r="M983" s="10">
        <f t="shared" si="61"/>
        <v>43127.25</v>
      </c>
      <c r="N983" t="b">
        <v>0</v>
      </c>
      <c r="O983" t="b">
        <v>0</v>
      </c>
      <c r="P983" t="s">
        <v>28</v>
      </c>
      <c r="Q983" s="5">
        <f t="shared" si="62"/>
        <v>178.22388059701493</v>
      </c>
      <c r="R983" s="6">
        <f t="shared" si="63"/>
        <v>36.969040247678016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9">
        <f t="shared" si="60"/>
        <v>40743.208333333336</v>
      </c>
      <c r="M984" s="10">
        <f t="shared" si="61"/>
        <v>40745.208333333336</v>
      </c>
      <c r="N984" t="b">
        <v>0</v>
      </c>
      <c r="O984" t="b">
        <v>1</v>
      </c>
      <c r="P984" t="s">
        <v>42</v>
      </c>
      <c r="Q984" s="5">
        <f t="shared" si="62"/>
        <v>84.930555555555557</v>
      </c>
      <c r="R984" s="6">
        <f t="shared" si="63"/>
        <v>81.533333333333331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9">
        <f t="shared" si="60"/>
        <v>43681.208333333328</v>
      </c>
      <c r="M985" s="10">
        <f t="shared" si="61"/>
        <v>43696.208333333328</v>
      </c>
      <c r="N985" t="b">
        <v>0</v>
      </c>
      <c r="O985" t="b">
        <v>0</v>
      </c>
      <c r="P985" t="s">
        <v>42</v>
      </c>
      <c r="Q985" s="5">
        <f t="shared" si="62"/>
        <v>145.93648334624322</v>
      </c>
      <c r="R985" s="6">
        <f t="shared" si="63"/>
        <v>80.999140154772135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9">
        <f t="shared" si="60"/>
        <v>43716.208333333328</v>
      </c>
      <c r="M986" s="10">
        <f t="shared" si="61"/>
        <v>43742.208333333328</v>
      </c>
      <c r="N986" t="b">
        <v>0</v>
      </c>
      <c r="O986" t="b">
        <v>0</v>
      </c>
      <c r="P986" t="s">
        <v>33</v>
      </c>
      <c r="Q986" s="5">
        <f t="shared" si="62"/>
        <v>152.46153846153848</v>
      </c>
      <c r="R986" s="6">
        <f t="shared" si="63"/>
        <v>26.010498687664043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9">
        <f t="shared" si="60"/>
        <v>41614.25</v>
      </c>
      <c r="M987" s="10">
        <f t="shared" si="61"/>
        <v>41640.25</v>
      </c>
      <c r="N987" t="b">
        <v>0</v>
      </c>
      <c r="O987" t="b">
        <v>1</v>
      </c>
      <c r="P987" t="s">
        <v>23</v>
      </c>
      <c r="Q987" s="5">
        <f t="shared" si="62"/>
        <v>67.129542790152414</v>
      </c>
      <c r="R987" s="6">
        <f t="shared" si="63"/>
        <v>25.998410896708286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9">
        <f t="shared" si="60"/>
        <v>40638.208333333336</v>
      </c>
      <c r="M988" s="10">
        <f t="shared" si="61"/>
        <v>40652.208333333336</v>
      </c>
      <c r="N988" t="b">
        <v>0</v>
      </c>
      <c r="O988" t="b">
        <v>0</v>
      </c>
      <c r="P988" t="s">
        <v>23</v>
      </c>
      <c r="Q988" s="5">
        <f t="shared" si="62"/>
        <v>40.307692307692307</v>
      </c>
      <c r="R988" s="6">
        <f t="shared" si="63"/>
        <v>34.173913043478258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9">
        <f t="shared" si="60"/>
        <v>42852.208333333328</v>
      </c>
      <c r="M989" s="10">
        <f t="shared" si="61"/>
        <v>42866.208333333328</v>
      </c>
      <c r="N989" t="b">
        <v>0</v>
      </c>
      <c r="O989" t="b">
        <v>0</v>
      </c>
      <c r="P989" t="s">
        <v>42</v>
      </c>
      <c r="Q989" s="5">
        <f t="shared" si="62"/>
        <v>216.79032258064518</v>
      </c>
      <c r="R989" s="6">
        <f t="shared" si="63"/>
        <v>28.002083333333335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9">
        <f t="shared" si="60"/>
        <v>42686.25</v>
      </c>
      <c r="M990" s="10">
        <f t="shared" si="61"/>
        <v>42707.25</v>
      </c>
      <c r="N990" t="b">
        <v>0</v>
      </c>
      <c r="O990" t="b">
        <v>0</v>
      </c>
      <c r="P990" t="s">
        <v>133</v>
      </c>
      <c r="Q990" s="5">
        <f t="shared" si="62"/>
        <v>52.117021276595743</v>
      </c>
      <c r="R990" s="6">
        <f t="shared" si="63"/>
        <v>76.546875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9">
        <f t="shared" si="60"/>
        <v>43571.208333333328</v>
      </c>
      <c r="M991" s="10">
        <f t="shared" si="61"/>
        <v>43576.208333333328</v>
      </c>
      <c r="N991" t="b">
        <v>0</v>
      </c>
      <c r="O991" t="b">
        <v>0</v>
      </c>
      <c r="P991" t="s">
        <v>206</v>
      </c>
      <c r="Q991" s="5">
        <f t="shared" si="62"/>
        <v>499.58333333333337</v>
      </c>
      <c r="R991" s="6">
        <f t="shared" si="63"/>
        <v>53.053097345132741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9">
        <f t="shared" si="60"/>
        <v>42432.25</v>
      </c>
      <c r="M992" s="10">
        <f t="shared" si="61"/>
        <v>42454.208333333328</v>
      </c>
      <c r="N992" t="b">
        <v>0</v>
      </c>
      <c r="O992" t="b">
        <v>1</v>
      </c>
      <c r="P992" t="s">
        <v>53</v>
      </c>
      <c r="Q992" s="5">
        <f t="shared" si="62"/>
        <v>87.679487179487182</v>
      </c>
      <c r="R992" s="6">
        <f t="shared" si="63"/>
        <v>106.859375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9">
        <f t="shared" si="60"/>
        <v>41907.208333333336</v>
      </c>
      <c r="M993" s="10">
        <f t="shared" si="61"/>
        <v>41911.208333333336</v>
      </c>
      <c r="N993" t="b">
        <v>0</v>
      </c>
      <c r="O993" t="b">
        <v>1</v>
      </c>
      <c r="P993" t="s">
        <v>23</v>
      </c>
      <c r="Q993" s="5">
        <f t="shared" si="62"/>
        <v>113.17346938775511</v>
      </c>
      <c r="R993" s="6">
        <f t="shared" si="63"/>
        <v>46.020746887966808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9">
        <f t="shared" si="60"/>
        <v>43227.208333333328</v>
      </c>
      <c r="M994" s="10">
        <f t="shared" si="61"/>
        <v>43241.208333333328</v>
      </c>
      <c r="N994" t="b">
        <v>0</v>
      </c>
      <c r="O994" t="b">
        <v>1</v>
      </c>
      <c r="P994" t="s">
        <v>53</v>
      </c>
      <c r="Q994" s="5">
        <f t="shared" si="62"/>
        <v>426.54838709677421</v>
      </c>
      <c r="R994" s="6">
        <f t="shared" si="63"/>
        <v>100.17424242424242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9">
        <f t="shared" si="60"/>
        <v>42362.25</v>
      </c>
      <c r="M995" s="10">
        <f t="shared" si="61"/>
        <v>42379.25</v>
      </c>
      <c r="N995" t="b">
        <v>0</v>
      </c>
      <c r="O995" t="b">
        <v>1</v>
      </c>
      <c r="P995" t="s">
        <v>122</v>
      </c>
      <c r="Q995" s="5">
        <f t="shared" si="62"/>
        <v>77.632653061224488</v>
      </c>
      <c r="R995" s="6">
        <f t="shared" si="63"/>
        <v>101.44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9">
        <f t="shared" si="60"/>
        <v>41929.208333333336</v>
      </c>
      <c r="M996" s="10">
        <f t="shared" si="61"/>
        <v>41935.208333333336</v>
      </c>
      <c r="N996" t="b">
        <v>0</v>
      </c>
      <c r="O996" t="b">
        <v>1</v>
      </c>
      <c r="P996" t="s">
        <v>206</v>
      </c>
      <c r="Q996" s="5">
        <f t="shared" si="62"/>
        <v>52.496810772501767</v>
      </c>
      <c r="R996" s="6">
        <f t="shared" si="63"/>
        <v>87.972684085510693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9">
        <f t="shared" si="60"/>
        <v>43408.208333333328</v>
      </c>
      <c r="M997" s="10">
        <f t="shared" si="61"/>
        <v>43437.25</v>
      </c>
      <c r="N997" t="b">
        <v>0</v>
      </c>
      <c r="O997" t="b">
        <v>1</v>
      </c>
      <c r="P997" t="s">
        <v>17</v>
      </c>
      <c r="Q997" s="5">
        <f t="shared" si="62"/>
        <v>157.46762589928059</v>
      </c>
      <c r="R997" s="6">
        <f t="shared" si="63"/>
        <v>74.995594713656388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9">
        <f t="shared" si="60"/>
        <v>41276.25</v>
      </c>
      <c r="M998" s="10">
        <f t="shared" si="61"/>
        <v>41306.25</v>
      </c>
      <c r="N998" t="b">
        <v>0</v>
      </c>
      <c r="O998" t="b">
        <v>0</v>
      </c>
      <c r="P998" t="s">
        <v>33</v>
      </c>
      <c r="Q998" s="5">
        <f t="shared" si="62"/>
        <v>72.939393939393938</v>
      </c>
      <c r="R998" s="6">
        <f t="shared" si="63"/>
        <v>42.982142857142854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9">
        <f t="shared" si="60"/>
        <v>41659.25</v>
      </c>
      <c r="M999" s="10">
        <f t="shared" si="61"/>
        <v>41664.25</v>
      </c>
      <c r="N999" t="b">
        <v>0</v>
      </c>
      <c r="O999" t="b">
        <v>0</v>
      </c>
      <c r="P999" t="s">
        <v>33</v>
      </c>
      <c r="Q999" s="5">
        <f t="shared" si="62"/>
        <v>60.565789473684205</v>
      </c>
      <c r="R999" s="6">
        <f t="shared" si="63"/>
        <v>33.115107913669064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9">
        <f t="shared" si="60"/>
        <v>40220.25</v>
      </c>
      <c r="M1000" s="10">
        <f t="shared" si="61"/>
        <v>40234.25</v>
      </c>
      <c r="N1000" t="b">
        <v>0</v>
      </c>
      <c r="O1000" t="b">
        <v>1</v>
      </c>
      <c r="P1000" t="s">
        <v>60</v>
      </c>
      <c r="Q1000" s="5">
        <f t="shared" si="62"/>
        <v>56.791291291291287</v>
      </c>
      <c r="R1000" s="6">
        <f t="shared" si="63"/>
        <v>101.13101604278074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9">
        <f t="shared" si="60"/>
        <v>42550.208333333328</v>
      </c>
      <c r="M1001" s="10">
        <f t="shared" si="61"/>
        <v>42557.208333333328</v>
      </c>
      <c r="N1001" t="b">
        <v>0</v>
      </c>
      <c r="O1001" t="b">
        <v>0</v>
      </c>
      <c r="P1001" t="s">
        <v>17</v>
      </c>
      <c r="Q1001" s="5">
        <f t="shared" si="62"/>
        <v>56.542754275427541</v>
      </c>
      <c r="R1001" s="6">
        <f t="shared" si="63"/>
        <v>55.98841354723708</v>
      </c>
      <c r="S1001" t="s">
        <v>2033</v>
      </c>
      <c r="T1001" t="s">
        <v>2034</v>
      </c>
    </row>
  </sheetData>
  <autoFilter ref="F1:F1001" xr:uid="{00000000-0001-0000-0000-000000000000}"/>
  <conditionalFormatting sqref="F1:F1048576">
    <cfRule type="containsText" dxfId="15" priority="9" operator="containsText" text="successful">
      <formula>NOT(ISERROR(SEARCH("successful",F1)))</formula>
    </cfRule>
    <cfRule type="containsText" dxfId="14" priority="8" operator="containsText" text="canceled">
      <formula>NOT(ISERROR(SEARCH("canceled",F1)))</formula>
    </cfRule>
    <cfRule type="containsText" dxfId="13" priority="7" stopIfTrue="1" operator="containsText" text="failed">
      <formula>NOT(ISERROR(SEARCH("failed",F1)))</formula>
    </cfRule>
    <cfRule type="containsText" dxfId="12" priority="6" operator="containsText" text="live">
      <formula>NOT(ISERROR(SEARCH("live",F1)))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rgb="FF0070C0"/>
      </colorScale>
    </cfRule>
    <cfRule type="cellIs" dxfId="11" priority="4" operator="lessThan">
      <formula>0.99</formula>
    </cfRule>
    <cfRule type="cellIs" dxfId="10" priority="3" operator="between">
      <formula>0</formula>
      <formula>0.99</formula>
    </cfRule>
    <cfRule type="cellIs" dxfId="9" priority="2" operator="between">
      <formula>1</formula>
      <formula>1.99</formula>
    </cfRule>
    <cfRule type="cellIs" dxfId="8" priority="5" operator="between">
      <formula>0</formula>
      <formula>99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1652-8C39-B74A-9DB5-06719718D331}">
  <sheetPr codeName="Sheet5"/>
  <dimension ref="A1:J566"/>
  <sheetViews>
    <sheetView zoomScale="147" zoomScaleNormal="147" workbookViewId="0">
      <selection activeCell="I2" sqref="I2"/>
    </sheetView>
  </sheetViews>
  <sheetFormatPr baseColWidth="10" defaultRowHeight="16" x14ac:dyDescent="0.2"/>
  <cols>
    <col min="2" max="2" width="13" customWidth="1"/>
    <col min="5" max="5" width="15.6640625" customWidth="1"/>
    <col min="7" max="7" width="17" customWidth="1"/>
    <col min="8" max="8" width="14" customWidth="1"/>
    <col min="9" max="9" width="16.83203125" customWidth="1"/>
    <col min="10" max="10" width="15.5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G1" s="13" t="s">
        <v>2106</v>
      </c>
      <c r="I1" s="13" t="s">
        <v>2113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MEDIAN(B1:B566)</f>
        <v>201</v>
      </c>
      <c r="I2" s="12" t="s">
        <v>2107</v>
      </c>
      <c r="J2" s="6">
        <f>MEDIAN(E:E)</f>
        <v>114.5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 s="6">
        <f>AVERAGE(B:B)</f>
        <v>851.14690265486729</v>
      </c>
      <c r="I3" s="12" t="s">
        <v>2108</v>
      </c>
      <c r="J3" s="6">
        <f>AVERAGE(E:E)</f>
        <v>585.61538461538464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MIN(B:B)</f>
        <v>16</v>
      </c>
      <c r="I4" s="12" t="s">
        <v>2109</v>
      </c>
      <c r="J4">
        <f>MIN(E:E)</f>
        <v>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MAX(B:B)</f>
        <v>7295</v>
      </c>
      <c r="I5" s="12" t="s">
        <v>2110</v>
      </c>
      <c r="J5">
        <f>MAX(E:E)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_xlfn.VAR.P(B:B)</f>
        <v>1603373.7324019109</v>
      </c>
      <c r="I6" s="12" t="s">
        <v>2111</v>
      </c>
      <c r="J6">
        <f>_xlfn.VAR.P(E:E)</f>
        <v>921574.68174133555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_xlfn.STDEV.P(B:B)</f>
        <v>1266.2439466397898</v>
      </c>
      <c r="I7" s="12" t="s">
        <v>2112</v>
      </c>
      <c r="J7">
        <f>_xlfn.STDEV.P(E:E)</f>
        <v>959.98681331637863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6" stopIfTrue="1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4" operator="containsText" text="successful">
      <formula>NOT(ISERROR(SEARCH("successful",D1)))</formula>
    </cfRule>
    <cfRule type="containsText" dxfId="2" priority="3" operator="containsText" text="canceled">
      <formula>NOT(ISERROR(SEARCH("canceled",D1)))</formula>
    </cfRule>
    <cfRule type="containsText" dxfId="1" priority="2" stopIfTrue="1" operator="containsText" text="failed">
      <formula>NOT(ISERROR(SEARCH("failed",D1)))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CC93-67B1-7343-87A6-FF9675F14030}">
  <sheetPr codeName="Sheet6"/>
  <dimension ref="A1:H13"/>
  <sheetViews>
    <sheetView workbookViewId="0">
      <selection activeCell="G25" sqref="G25"/>
    </sheetView>
  </sheetViews>
  <sheetFormatPr baseColWidth="10" defaultRowHeight="16" x14ac:dyDescent="0.2"/>
  <cols>
    <col min="1" max="1" width="30.6640625" customWidth="1"/>
    <col min="2" max="2" width="17.33203125" customWidth="1"/>
    <col min="3" max="3" width="15.33203125" customWidth="1"/>
    <col min="4" max="4" width="16.1640625" customWidth="1"/>
    <col min="5" max="5" width="17.1640625" customWidth="1"/>
    <col min="6" max="6" width="20.6640625" customWidth="1"/>
    <col min="7" max="7" width="17.83203125" customWidth="1"/>
    <col min="8" max="8" width="17.1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2103</v>
      </c>
      <c r="B3">
        <f>COUNTIFS(Crowdfunding!F:F,"successful",Crowdfunding!D:D,"&gt;=1000",Crowdfunding!D:D,"&lt;4999")</f>
        <v>191</v>
      </c>
      <c r="C3">
        <f>COUNTIFS(Crowdfunding!F:F,"failed",Crowdfunding!D:D,"&gt;=1000",Crowdfunding!D:D,"&lt;4999")</f>
        <v>38</v>
      </c>
      <c r="D3">
        <f>COUNTIFS(Crowdfunding!F:F,"canceled",Crowdfunding!D:D,"&gt;=1000",Crowdfunding!D:D,"&lt;4999")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2104</v>
      </c>
      <c r="B4">
        <f>COUNTIFS(Crowdfunding!F:F,"successful",Crowdfunding!D:D,"&gt;=5000",Crowdfunding!D:D,"&lt;9999")</f>
        <v>164</v>
      </c>
      <c r="C4">
        <f>COUNTIFS(Crowdfunding!F:F,"failed",Crowdfunding!D:D,"&gt;=5000",Crowdfunding!D:D,"&lt;9999")</f>
        <v>126</v>
      </c>
      <c r="D4">
        <f>COUNTIFS(Crowdfunding!F:F,"canceled",Crowdfunding!D:D,"&gt;=5000",Crowdfunding!D:D,"&lt;9999")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2105</v>
      </c>
      <c r="B5">
        <f>COUNTIFS(Crowdfunding!F:F,"successful",Crowdfunding!D:D,"&gt;=10000",Crowdfunding!D:D,"&lt;14999")</f>
        <v>4</v>
      </c>
      <c r="C5">
        <f>COUNTIFS(Crowdfunding!F:F,"failed",Crowdfunding!D:D,"&gt;=10000",Crowdfunding!D:D,"&lt;14999")</f>
        <v>5</v>
      </c>
      <c r="D5">
        <f>COUNTIFS(Crowdfunding!F:F,"canceled",Crowdfunding!D:D,"&gt;=10000",Crowdfunding!D:D,"&lt;14999")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2095</v>
      </c>
      <c r="B6">
        <f>COUNTIFS(Crowdfunding!F:F,"successful",Crowdfunding!D:D,"&gt;=15000",Crowdfunding!D:D,"&lt;19999")</f>
        <v>10</v>
      </c>
      <c r="C6">
        <f>COUNTIFS(Crowdfunding!F:F,"failed",Crowdfunding!D:D,"&gt;=15000",Crowdfunding!D:D,"&lt;19999")</f>
        <v>0</v>
      </c>
      <c r="D6">
        <f>COUNTIFS(Crowdfunding!F:F,"canceled",Crowdfunding!D:D,"&gt;=15000",Crowdfunding!D:D,"&lt;19999")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2096</v>
      </c>
      <c r="B7">
        <f>COUNTIFS(Crowdfunding!F:F,"successful",Crowdfunding!D:D,"&gt;=20000",Crowdfunding!D:D,"&lt;24999")</f>
        <v>7</v>
      </c>
      <c r="C7">
        <f>COUNTIFS(Crowdfunding!F:F,"failed",Crowdfunding!D:D,"&gt;=20000",Crowdfunding!D:D,"&lt;24999")</f>
        <v>0</v>
      </c>
      <c r="D7">
        <f>COUNTIFS(Crowdfunding!F:F,"canceled",Crowdfunding!D:D,"&gt;=20000",Crowdfunding!D:D,"&lt;24999")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2097</v>
      </c>
      <c r="B8">
        <f>COUNTIFS(Crowdfunding!F:F,"successful",Crowdfunding!D:D,"&gt;=25000",Crowdfunding!D:D,"&lt;29999")</f>
        <v>11</v>
      </c>
      <c r="C8">
        <f>COUNTIFS(Crowdfunding!F:F,"failed",Crowdfunding!D:D,"&gt;=25000",Crowdfunding!D:D,"&lt;29999")</f>
        <v>3</v>
      </c>
      <c r="D8">
        <f>COUNTIFS(Crowdfunding!F:F,"canceled",Crowdfunding!D:D,"&gt;=25000",Crowdfunding!D:D,"&lt;29999")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2098</v>
      </c>
      <c r="B9">
        <f>COUNTIFS(Crowdfunding!F:F,"successful",Crowdfunding!D:D,"&gt;=30000",Crowdfunding!D:D,"&lt;34999")</f>
        <v>7</v>
      </c>
      <c r="C9">
        <f>COUNTIFS(Crowdfunding!F:F,"failed",Crowdfunding!D:D,"&gt;=30000",Crowdfunding!D:D,"&lt;34999")</f>
        <v>0</v>
      </c>
      <c r="D9">
        <f>COUNTIFS(Crowdfunding!F:F,"canceled",Crowdfunding!D:D,"&gt;=30000",Crowdfunding!D:D,"&lt;34999")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2099</v>
      </c>
      <c r="B10">
        <f>COUNTIFS(Crowdfunding!F:F,"successful",Crowdfunding!D:D,"&gt;=35000",Crowdfunding!D:D,"&lt;39999")</f>
        <v>8</v>
      </c>
      <c r="C10">
        <f>COUNTIFS(Crowdfunding!F:F,"failed",Crowdfunding!D:D,"&gt;=35000",Crowdfunding!D:D,"&lt;39999")</f>
        <v>3</v>
      </c>
      <c r="D10">
        <f>COUNTIFS(Crowdfunding!F:F,"canceled",Crowdfunding!D:D,"&gt;=35000",Crowdfunding!D:D,"&lt;39999")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2100</v>
      </c>
      <c r="B11">
        <f>COUNTIFS(Crowdfunding!F:F,"successful",Crowdfunding!D:D,"&gt;=40000",Crowdfunding!D:D,"&lt;44999")</f>
        <v>11</v>
      </c>
      <c r="C11">
        <f>COUNTIFS(Crowdfunding!F:F,"failed",Crowdfunding!D:D,"&gt;=40000",Crowdfunding!D:D,"&lt;44999")</f>
        <v>3</v>
      </c>
      <c r="D11">
        <f>COUNTIFS(Crowdfunding!F:F,"canceled",Crowdfunding!D:D,"&gt;=40000",Crowdfunding!D:D,"&lt;44999")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2101</v>
      </c>
      <c r="B12">
        <f>COUNTIFS(Crowdfunding!F:F,"successful",Crowdfunding!D:D,"&gt;=45000",Crowdfunding!D:D,"&lt;49999")</f>
        <v>8</v>
      </c>
      <c r="C12">
        <f>COUNTIFS(Crowdfunding!F:F,"failed",Crowdfunding!D:D,"&gt;=45000",Crowdfunding!D:D,"&lt;49999")</f>
        <v>3</v>
      </c>
      <c r="D12">
        <f>COUNTIFS(Crowdfunding!F:F,"canceled",Crowdfunding!D:D,"&gt;=45000",Crowdfunding!D:D,"&lt;49999")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2102</v>
      </c>
      <c r="B13">
        <f>COUNTIFS(Crowdfunding!F:F,"successful",Crowdfunding!D:D,"&gt;50000")</f>
        <v>114</v>
      </c>
      <c r="C13">
        <f>COUNTIFS(Crowdfunding!F:F,"failed",Crowdfunding!D:D,"&gt;50000")</f>
        <v>163</v>
      </c>
      <c r="D13">
        <f>COUNTIFS(Crowdfunding!F:F,"canceled",Crowdfunding!D:D,"&gt;50000")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3" xr:uid="{DD9FCC93-67B1-7343-87A6-FF9675F1403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Date Created</vt:lpstr>
      <vt:lpstr>Pivot Parent Category</vt:lpstr>
      <vt:lpstr>Pivot Sub Category</vt:lpstr>
      <vt:lpstr>Crowdfunding</vt:lpstr>
      <vt:lpstr>Statistical Analysis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2023-09-07T15:32:24Z</dcterms:modified>
</cp:coreProperties>
</file>