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ocuments\MEGA\Дискретная математика-20230205T194633Z-001\Дискретная математика\LAbs\Lab_02\"/>
    </mc:Choice>
  </mc:AlternateContent>
  <xr:revisionPtr revIDLastSave="0" documentId="13_ncr:1_{4B2580F9-7933-47F3-AB41-EE117A7D0869}" xr6:coauthVersionLast="47" xr6:coauthVersionMax="47" xr10:uidLastSave="{00000000-0000-0000-0000-000000000000}"/>
  <bookViews>
    <workbookView xWindow="7785" yWindow="2520" windowWidth="21600" windowHeight="11385" xr2:uid="{7C2DD898-EFEA-48C2-B765-FFA0F569BB3A}"/>
  </bookViews>
  <sheets>
    <sheet name="Лист1" sheetId="1" r:id="rId1"/>
    <sheet name="Lab_02_3_1" sheetId="2" r:id="rId2"/>
    <sheet name="Лист3" sheetId="3" r:id="rId3"/>
    <sheet name="Lab_02_3_2" sheetId="4" r:id="rId4"/>
    <sheet name="Lab_02_03_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5" l="1"/>
  <c r="K7" i="5"/>
  <c r="I7" i="5"/>
  <c r="G7" i="5"/>
  <c r="E7" i="5"/>
  <c r="F7" i="5" s="1"/>
  <c r="F8" i="4"/>
  <c r="E8" i="4"/>
  <c r="E7" i="4"/>
  <c r="F7" i="4" s="1"/>
  <c r="G10" i="3"/>
  <c r="I10" i="3" s="1"/>
  <c r="J10" i="3" s="1"/>
  <c r="D11" i="3" s="1"/>
  <c r="G11" i="3"/>
  <c r="G12" i="3"/>
  <c r="G13" i="3"/>
  <c r="G14" i="3"/>
  <c r="G15" i="3"/>
  <c r="G16" i="3"/>
  <c r="G17" i="3"/>
  <c r="G18" i="3"/>
  <c r="F10" i="3"/>
  <c r="H10" i="3" s="1"/>
  <c r="E10" i="3"/>
  <c r="J9" i="3"/>
  <c r="D10" i="3"/>
  <c r="I9" i="3"/>
  <c r="H9" i="3"/>
  <c r="G9" i="3"/>
  <c r="F9" i="3"/>
  <c r="E9" i="3"/>
  <c r="D9" i="2"/>
  <c r="D10" i="2"/>
  <c r="D11" i="2"/>
  <c r="D12" i="2"/>
  <c r="D13" i="2"/>
  <c r="D14" i="2"/>
  <c r="D15" i="2"/>
  <c r="D16" i="2"/>
  <c r="D17" i="2"/>
  <c r="D8" i="2"/>
  <c r="E8" i="2"/>
  <c r="E9" i="1"/>
  <c r="E10" i="1"/>
  <c r="C11" i="1" s="1"/>
  <c r="C10" i="1"/>
  <c r="C9" i="1"/>
  <c r="D9" i="1" s="1"/>
  <c r="D10" i="1"/>
  <c r="D8" i="1"/>
  <c r="E8" i="1" s="1"/>
  <c r="H7" i="5" l="1"/>
  <c r="J7" i="5" s="1"/>
  <c r="L7" i="5" s="1"/>
  <c r="G8" i="4"/>
  <c r="H8" i="4" s="1"/>
  <c r="I8" i="4" s="1"/>
  <c r="J8" i="4" s="1"/>
  <c r="K8" i="4" s="1"/>
  <c r="L8" i="4" s="1"/>
  <c r="G7" i="4"/>
  <c r="H7" i="4" s="1"/>
  <c r="I7" i="4" s="1"/>
  <c r="J7" i="4" s="1"/>
  <c r="K7" i="4" s="1"/>
  <c r="L7" i="4" s="1"/>
  <c r="E11" i="3"/>
  <c r="F11" i="3" s="1"/>
  <c r="H11" i="3" s="1"/>
  <c r="I11" i="3" s="1"/>
  <c r="J11" i="3" s="1"/>
  <c r="D12" i="3" s="1"/>
  <c r="E9" i="2"/>
  <c r="D11" i="1"/>
  <c r="E11" i="1" s="1"/>
  <c r="C12" i="1"/>
  <c r="M7" i="5" l="1"/>
  <c r="D8" i="5" s="1"/>
  <c r="M8" i="4"/>
  <c r="D9" i="4" s="1"/>
  <c r="E9" i="4" s="1"/>
  <c r="F9" i="4" s="1"/>
  <c r="G9" i="4" s="1"/>
  <c r="H9" i="4" s="1"/>
  <c r="I9" i="4" s="1"/>
  <c r="J9" i="4" s="1"/>
  <c r="K9" i="4" s="1"/>
  <c r="L9" i="4" s="1"/>
  <c r="M7" i="4"/>
  <c r="D8" i="4" s="1"/>
  <c r="E12" i="3"/>
  <c r="F12" i="3" s="1"/>
  <c r="H12" i="3" s="1"/>
  <c r="I12" i="3" s="1"/>
  <c r="J12" i="3" s="1"/>
  <c r="D13" i="3" s="1"/>
  <c r="E10" i="2"/>
  <c r="D12" i="1"/>
  <c r="E12" i="1" s="1"/>
  <c r="C13" i="1"/>
  <c r="E8" i="5" l="1"/>
  <c r="F8" i="5" s="1"/>
  <c r="M9" i="4"/>
  <c r="D10" i="4" s="1"/>
  <c r="E13" i="3"/>
  <c r="F13" i="3" s="1"/>
  <c r="H13" i="3" s="1"/>
  <c r="I13" i="3" s="1"/>
  <c r="J13" i="3" s="1"/>
  <c r="D14" i="3" s="1"/>
  <c r="E11" i="2"/>
  <c r="D13" i="1"/>
  <c r="E13" i="1" s="1"/>
  <c r="C14" i="1" s="1"/>
  <c r="G8" i="5" l="1"/>
  <c r="H8" i="5" s="1"/>
  <c r="I8" i="5" s="1"/>
  <c r="E10" i="4"/>
  <c r="F10" i="4" s="1"/>
  <c r="E14" i="3"/>
  <c r="F14" i="3" s="1"/>
  <c r="H14" i="3" s="1"/>
  <c r="I14" i="3" s="1"/>
  <c r="J14" i="3" s="1"/>
  <c r="D15" i="3" s="1"/>
  <c r="E12" i="2"/>
  <c r="D14" i="1"/>
  <c r="E14" i="1" s="1"/>
  <c r="C15" i="1" s="1"/>
  <c r="J8" i="5" l="1"/>
  <c r="L8" i="5" s="1"/>
  <c r="M8" i="5" s="1"/>
  <c r="D9" i="5" s="1"/>
  <c r="G10" i="4"/>
  <c r="H10" i="4" s="1"/>
  <c r="I10" i="4" s="1"/>
  <c r="J10" i="4" s="1"/>
  <c r="K10" i="4" s="1"/>
  <c r="L10" i="4" s="1"/>
  <c r="E15" i="3"/>
  <c r="F15" i="3" s="1"/>
  <c r="H15" i="3" s="1"/>
  <c r="I15" i="3" s="1"/>
  <c r="J15" i="3" s="1"/>
  <c r="D16" i="3" s="1"/>
  <c r="E13" i="2"/>
  <c r="D15" i="1"/>
  <c r="E15" i="1" s="1"/>
  <c r="C16" i="1"/>
  <c r="E9" i="5" l="1"/>
  <c r="F9" i="5" s="1"/>
  <c r="G9" i="5" s="1"/>
  <c r="H9" i="5" s="1"/>
  <c r="M10" i="4"/>
  <c r="D11" i="4" s="1"/>
  <c r="E16" i="3"/>
  <c r="F16" i="3" s="1"/>
  <c r="H16" i="3" s="1"/>
  <c r="I16" i="3" s="1"/>
  <c r="J16" i="3" s="1"/>
  <c r="D17" i="3" s="1"/>
  <c r="E14" i="2"/>
  <c r="D16" i="1"/>
  <c r="E16" i="1" s="1"/>
  <c r="C17" i="1"/>
  <c r="I9" i="5" l="1"/>
  <c r="J9" i="5" s="1"/>
  <c r="K9" i="5" s="1"/>
  <c r="E11" i="4"/>
  <c r="F11" i="4" s="1"/>
  <c r="E17" i="3"/>
  <c r="F17" i="3" s="1"/>
  <c r="H17" i="3" s="1"/>
  <c r="I17" i="3" s="1"/>
  <c r="J17" i="3" s="1"/>
  <c r="D18" i="3" s="1"/>
  <c r="E15" i="2"/>
  <c r="D17" i="1"/>
  <c r="E17" i="1" s="1"/>
  <c r="C18" i="1"/>
  <c r="L9" i="5" l="1"/>
  <c r="M9" i="5"/>
  <c r="D10" i="5" s="1"/>
  <c r="G11" i="4"/>
  <c r="H11" i="4" s="1"/>
  <c r="I11" i="4" s="1"/>
  <c r="J11" i="4" s="1"/>
  <c r="K11" i="4" s="1"/>
  <c r="L11" i="4" s="1"/>
  <c r="E18" i="3"/>
  <c r="F18" i="3" s="1"/>
  <c r="H18" i="3" s="1"/>
  <c r="I18" i="3" s="1"/>
  <c r="J18" i="3" s="1"/>
  <c r="D19" i="3" s="1"/>
  <c r="E16" i="2"/>
  <c r="E10" i="5" l="1"/>
  <c r="F10" i="5" s="1"/>
  <c r="G10" i="5" s="1"/>
  <c r="H10" i="5" s="1"/>
  <c r="M11" i="4"/>
  <c r="D12" i="4" s="1"/>
  <c r="E17" i="2"/>
  <c r="I10" i="5" l="1"/>
  <c r="J10" i="5" s="1"/>
  <c r="K10" i="5" s="1"/>
  <c r="E12" i="4"/>
  <c r="F12" i="4" s="1"/>
  <c r="L10" i="5" l="1"/>
  <c r="M10" i="5" s="1"/>
  <c r="D11" i="5" s="1"/>
  <c r="G12" i="4"/>
  <c r="H12" i="4" s="1"/>
  <c r="I12" i="4" s="1"/>
  <c r="J12" i="4" s="1"/>
  <c r="K12" i="4" s="1"/>
  <c r="L12" i="4" s="1"/>
  <c r="E11" i="5" l="1"/>
  <c r="F11" i="5" s="1"/>
  <c r="G11" i="5"/>
  <c r="H11" i="5" s="1"/>
  <c r="I11" i="5" s="1"/>
  <c r="M12" i="4"/>
  <c r="D13" i="4" s="1"/>
  <c r="J11" i="5" l="1"/>
  <c r="E13" i="4"/>
  <c r="F13" i="4" s="1"/>
  <c r="K11" i="5" l="1"/>
  <c r="L11" i="5" s="1"/>
  <c r="M11" i="5" s="1"/>
  <c r="D12" i="5" s="1"/>
  <c r="G13" i="4"/>
  <c r="H13" i="4" s="1"/>
  <c r="I13" i="4" s="1"/>
  <c r="J13" i="4" s="1"/>
  <c r="K13" i="4" s="1"/>
  <c r="L13" i="4" s="1"/>
  <c r="E12" i="5" l="1"/>
  <c r="F12" i="5" s="1"/>
  <c r="G12" i="5" s="1"/>
  <c r="H12" i="5" s="1"/>
  <c r="I12" i="5" s="1"/>
  <c r="J12" i="5" s="1"/>
  <c r="K12" i="5" s="1"/>
  <c r="M13" i="4"/>
  <c r="D14" i="4" s="1"/>
  <c r="L12" i="5" l="1"/>
  <c r="M12" i="5"/>
  <c r="D13" i="5" s="1"/>
  <c r="E14" i="4"/>
  <c r="F14" i="4" s="1"/>
  <c r="E13" i="5" l="1"/>
  <c r="F13" i="5" s="1"/>
  <c r="G13" i="5" s="1"/>
  <c r="H13" i="5" s="1"/>
  <c r="G14" i="4"/>
  <c r="H14" i="4" s="1"/>
  <c r="I14" i="4" s="1"/>
  <c r="J14" i="4" s="1"/>
  <c r="K14" i="4" s="1"/>
  <c r="L14" i="4" s="1"/>
  <c r="I13" i="5" l="1"/>
  <c r="J13" i="5" s="1"/>
  <c r="K13" i="5" s="1"/>
  <c r="M14" i="4"/>
  <c r="D15" i="4" s="1"/>
  <c r="L13" i="5" l="1"/>
  <c r="M13" i="5" s="1"/>
  <c r="D14" i="5" s="1"/>
  <c r="E15" i="4"/>
  <c r="F15" i="4" s="1"/>
  <c r="E14" i="5" l="1"/>
  <c r="F14" i="5" s="1"/>
  <c r="G14" i="5" s="1"/>
  <c r="H14" i="5" s="1"/>
  <c r="G15" i="4"/>
  <c r="H15" i="4" s="1"/>
  <c r="I15" i="4" s="1"/>
  <c r="J15" i="4" s="1"/>
  <c r="K15" i="4" s="1"/>
  <c r="L15" i="4" s="1"/>
  <c r="I14" i="5" l="1"/>
  <c r="J14" i="5" s="1"/>
  <c r="K14" i="5" s="1"/>
  <c r="M15" i="4"/>
  <c r="D16" i="4" s="1"/>
  <c r="L14" i="5" l="1"/>
  <c r="M14" i="5" s="1"/>
  <c r="D15" i="5" s="1"/>
  <c r="E16" i="4"/>
  <c r="F16" i="4" s="1"/>
  <c r="E15" i="5" l="1"/>
  <c r="F15" i="5" s="1"/>
  <c r="G15" i="5" s="1"/>
  <c r="H15" i="5" s="1"/>
  <c r="G16" i="4"/>
  <c r="H16" i="4" s="1"/>
  <c r="I16" i="4" s="1"/>
  <c r="J16" i="4" s="1"/>
  <c r="K16" i="4" s="1"/>
  <c r="L16" i="4" s="1"/>
  <c r="I15" i="5" l="1"/>
  <c r="J15" i="5" s="1"/>
  <c r="K15" i="5" s="1"/>
  <c r="M16" i="4"/>
  <c r="D17" i="4" s="1"/>
  <c r="L15" i="5" l="1"/>
  <c r="M15" i="5" s="1"/>
  <c r="D16" i="5" s="1"/>
  <c r="E16" i="5" l="1"/>
  <c r="F16" i="5" s="1"/>
  <c r="G16" i="5" s="1"/>
  <c r="H16" i="5" s="1"/>
  <c r="I16" i="5" l="1"/>
  <c r="J16" i="5" s="1"/>
  <c r="K16" i="5" s="1"/>
  <c r="L16" i="5" l="1"/>
  <c r="M16" i="5"/>
  <c r="D17" i="5" s="1"/>
</calcChain>
</file>

<file path=xl/sharedStrings.xml><?xml version="1.0" encoding="utf-8"?>
<sst xmlns="http://schemas.openxmlformats.org/spreadsheetml/2006/main" count="67" uniqueCount="35">
  <si>
    <t>Проинтегрировать методом Эйлера дифференциальное</t>
  </si>
  <si>
    <t>y’=x+cos(y/0,7^0,5) с начальным условием x0=0,9</t>
  </si>
  <si>
    <t>вести с четырьмя знаками после запятой</t>
  </si>
  <si>
    <t>I</t>
  </si>
  <si>
    <t>xi</t>
  </si>
  <si>
    <t>yi</t>
  </si>
  <si>
    <t>y'i=xi+cos(yi/0,7^0,5)</t>
  </si>
  <si>
    <t>ы dyi=h*y'i</t>
  </si>
  <si>
    <t>y0=2,1, на отрезке [1,2;2,2] приняв h=0,1</t>
  </si>
  <si>
    <t>Вариант 9</t>
  </si>
  <si>
    <t>y’=x+cos(y/(√3)) с начальным условием x0=1,2</t>
  </si>
  <si>
    <t>Проинтегрировать методом Рунге-Кутта диффе</t>
  </si>
  <si>
    <t>ренциальное уравнение y’=0,2(x2 +cos(1,3x))+1,6y с начальным</t>
  </si>
  <si>
    <t>x0=0,2, y0=0,25, на отрезке [0,2;1,2] приняв h=0,25</t>
  </si>
  <si>
    <t>Вычисления вести с четырьмя знаками после запятой</t>
  </si>
  <si>
    <t>h</t>
  </si>
  <si>
    <t>y’i=0,2(xi 2 +cos(1,3xi))+1,6yi</t>
  </si>
  <si>
    <t>h/2*y’</t>
  </si>
  <si>
    <t>xi+1/2=xi+h/2</t>
  </si>
  <si>
    <t>yi+1/2=yi+h/2*y’i</t>
  </si>
  <si>
    <t>y’i+1/2=0,2(xi+1/2 2 +cos(1,3xi+1/2))+1,6yi+1/2</t>
  </si>
  <si>
    <t>hy’i+1/2</t>
  </si>
  <si>
    <t>Lab_0</t>
  </si>
  <si>
    <t>Проинтегрировать методом Рунге-Кутта дифференциальное уравнение</t>
  </si>
  <si>
    <t>y’=x+cos(y/2,25) с начальным условием x0=1,4, y0=2,2, на отрезке [1,4;2,4]</t>
  </si>
  <si>
    <t>приняв h=0,1. Вычисления вести с четырьмя знаками после запятой</t>
  </si>
  <si>
    <t>f(xi,yi)</t>
  </si>
  <si>
    <t>k1</t>
  </si>
  <si>
    <t>f(xi+h/2,yi+k1/2)</t>
  </si>
  <si>
    <t>k2</t>
  </si>
  <si>
    <t>f(xi+h/2,yi+k2/2)</t>
  </si>
  <si>
    <t>k3</t>
  </si>
  <si>
    <t>ы f(xi+h,yi+k3)</t>
  </si>
  <si>
    <t>k4</t>
  </si>
  <si>
    <t>dyi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</si>
</sst>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123825</xdr:rowOff>
    </xdr:from>
    <xdr:to>
      <xdr:col>14</xdr:col>
      <xdr:colOff>400748</xdr:colOff>
      <xdr:row>4</xdr:row>
      <xdr:rowOff>57220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FD9880-9EAC-4733-806B-04B32B171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5" y="314325"/>
          <a:ext cx="5001323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1</xdr:row>
      <xdr:rowOff>38100</xdr:rowOff>
    </xdr:from>
    <xdr:to>
      <xdr:col>16</xdr:col>
      <xdr:colOff>171998</xdr:colOff>
      <xdr:row>3</xdr:row>
      <xdr:rowOff>47680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6BEA92-9727-45F4-AE3F-C243E3725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28600"/>
          <a:ext cx="3924848" cy="3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0A1D-FB1E-4039-91EC-BC9906EC6C59}">
  <dimension ref="A2:E18"/>
  <sheetViews>
    <sheetView tabSelected="1" workbookViewId="0">
      <selection activeCell="E24" sqref="E24"/>
    </sheetView>
  </sheetViews>
  <sheetFormatPr defaultRowHeight="15" x14ac:dyDescent="0.25"/>
  <cols>
    <col min="1" max="1" width="3" bestFit="1" customWidth="1"/>
    <col min="2" max="2" width="4" bestFit="1" customWidth="1"/>
    <col min="3" max="5" width="6.5703125" bestFit="1" customWidth="1"/>
  </cols>
  <sheetData>
    <row r="2" spans="1:5" x14ac:dyDescent="0.25">
      <c r="A2" t="s">
        <v>0</v>
      </c>
    </row>
    <row r="3" spans="1:5" x14ac:dyDescent="0.25">
      <c r="A3" t="s">
        <v>1</v>
      </c>
    </row>
    <row r="4" spans="1:5" x14ac:dyDescent="0.25">
      <c r="A4" t="s">
        <v>8</v>
      </c>
    </row>
    <row r="5" spans="1:5" x14ac:dyDescent="0.25">
      <c r="A5" t="s">
        <v>2</v>
      </c>
    </row>
    <row r="7" spans="1:5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</row>
    <row r="8" spans="1:5" x14ac:dyDescent="0.25">
      <c r="A8" s="1">
        <v>0</v>
      </c>
      <c r="B8" s="1">
        <v>0.9</v>
      </c>
      <c r="C8" s="2">
        <v>1.7</v>
      </c>
      <c r="D8" s="2">
        <f>B8+COS(C8/0.7^0.5)</f>
        <v>0.45507339180156881</v>
      </c>
      <c r="E8" s="2">
        <f>0.1*D8</f>
        <v>4.5507339180156883E-2</v>
      </c>
    </row>
    <row r="9" spans="1:5" x14ac:dyDescent="0.25">
      <c r="A9" s="1">
        <v>1</v>
      </c>
      <c r="B9" s="1">
        <v>1</v>
      </c>
      <c r="C9" s="2">
        <f>C8+E8</f>
        <v>1.7455073391801568</v>
      </c>
      <c r="D9" s="2">
        <f t="shared" ref="D9:D17" si="0">B9+COS(C9/0.7^0.5)</f>
        <v>0.50704400196044797</v>
      </c>
      <c r="E9" s="2">
        <f t="shared" ref="E9:E17" si="1">0.1*D9</f>
        <v>5.0704400196044802E-2</v>
      </c>
    </row>
    <row r="10" spans="1:5" x14ac:dyDescent="0.25">
      <c r="A10" s="1">
        <v>2</v>
      </c>
      <c r="B10" s="1">
        <v>1.1000000000000001</v>
      </c>
      <c r="C10" s="2">
        <f t="shared" ref="C10:C18" si="2">C9+E9</f>
        <v>1.7962117393762016</v>
      </c>
      <c r="D10" s="2">
        <f t="shared" si="0"/>
        <v>0.55525304989269086</v>
      </c>
      <c r="E10" s="2">
        <f t="shared" si="1"/>
        <v>5.5525304989269088E-2</v>
      </c>
    </row>
    <row r="11" spans="1:5" x14ac:dyDescent="0.25">
      <c r="A11" s="1">
        <v>3</v>
      </c>
      <c r="B11" s="1">
        <v>1.2</v>
      </c>
      <c r="C11" s="2">
        <f t="shared" si="2"/>
        <v>1.8517370443654706</v>
      </c>
      <c r="D11" s="2">
        <f t="shared" si="0"/>
        <v>0.60083900411199509</v>
      </c>
      <c r="E11" s="2">
        <f t="shared" si="1"/>
        <v>6.0083900411199515E-2</v>
      </c>
    </row>
    <row r="12" spans="1:5" x14ac:dyDescent="0.25">
      <c r="A12" s="1">
        <v>4</v>
      </c>
      <c r="B12" s="1">
        <v>1.3</v>
      </c>
      <c r="C12" s="2">
        <f t="shared" si="2"/>
        <v>1.9118209447766701</v>
      </c>
      <c r="D12" s="2">
        <f t="shared" si="0"/>
        <v>0.64493642230665738</v>
      </c>
      <c r="E12" s="2">
        <f t="shared" si="1"/>
        <v>6.449364223066574E-2</v>
      </c>
    </row>
    <row r="13" spans="1:5" x14ac:dyDescent="0.25">
      <c r="A13" s="1">
        <v>5</v>
      </c>
      <c r="B13" s="1">
        <v>1.4</v>
      </c>
      <c r="C13" s="2">
        <f t="shared" si="2"/>
        <v>1.9763145870073358</v>
      </c>
      <c r="D13" s="2">
        <f t="shared" si="0"/>
        <v>0.68869619389118608</v>
      </c>
      <c r="E13" s="2">
        <f t="shared" si="1"/>
        <v>6.8869619389118605E-2</v>
      </c>
    </row>
    <row r="14" spans="1:5" x14ac:dyDescent="0.25">
      <c r="A14" s="1">
        <v>6</v>
      </c>
      <c r="B14" s="1">
        <v>1.5</v>
      </c>
      <c r="C14" s="2">
        <f t="shared" si="2"/>
        <v>2.0451842063964545</v>
      </c>
      <c r="D14" s="2">
        <f t="shared" si="0"/>
        <v>0.73331204680792983</v>
      </c>
      <c r="E14" s="2">
        <f t="shared" si="1"/>
        <v>7.3331204680792988E-2</v>
      </c>
    </row>
    <row r="15" spans="1:5" x14ac:dyDescent="0.25">
      <c r="A15" s="1">
        <v>7</v>
      </c>
      <c r="B15" s="1">
        <v>1.6</v>
      </c>
      <c r="C15" s="2">
        <f t="shared" si="2"/>
        <v>2.1185154110772473</v>
      </c>
      <c r="D15" s="2">
        <f t="shared" si="0"/>
        <v>0.7800555900512679</v>
      </c>
      <c r="E15" s="2">
        <f t="shared" si="1"/>
        <v>7.800555900512679E-2</v>
      </c>
    </row>
    <row r="16" spans="1:5" x14ac:dyDescent="0.25">
      <c r="A16" s="1">
        <v>8</v>
      </c>
      <c r="B16" s="1">
        <v>1.7</v>
      </c>
      <c r="C16" s="2">
        <f t="shared" si="2"/>
        <v>2.196520970082374</v>
      </c>
      <c r="D16" s="2">
        <f t="shared" si="0"/>
        <v>0.83032261367271143</v>
      </c>
      <c r="E16" s="2">
        <f t="shared" si="1"/>
        <v>8.3032261367271154E-2</v>
      </c>
    </row>
    <row r="17" spans="1:5" x14ac:dyDescent="0.25">
      <c r="A17" s="1">
        <v>9</v>
      </c>
      <c r="B17" s="1">
        <v>1.8</v>
      </c>
      <c r="C17" s="2">
        <f t="shared" si="2"/>
        <v>2.2795532314496452</v>
      </c>
      <c r="D17" s="2">
        <f t="shared" si="0"/>
        <v>0.88569408219730184</v>
      </c>
      <c r="E17" s="2">
        <f t="shared" si="1"/>
        <v>8.8569408219730195E-2</v>
      </c>
    </row>
    <row r="18" spans="1:5" x14ac:dyDescent="0.25">
      <c r="A18" s="1">
        <v>10</v>
      </c>
      <c r="B18" s="1">
        <v>1.9</v>
      </c>
      <c r="C18" s="2">
        <f t="shared" si="2"/>
        <v>2.3681226396693753</v>
      </c>
      <c r="D18" s="2"/>
      <c r="E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D212-76E5-40C5-8FFA-8F30B6D2342D}">
  <dimension ref="A1:E18"/>
  <sheetViews>
    <sheetView workbookViewId="0">
      <selection activeCell="B18" sqref="B18"/>
    </sheetView>
  </sheetViews>
  <sheetFormatPr defaultRowHeight="15" x14ac:dyDescent="0.25"/>
  <sheetData>
    <row r="1" spans="1:5" x14ac:dyDescent="0.25">
      <c r="A1" t="s">
        <v>9</v>
      </c>
    </row>
    <row r="2" spans="1:5" x14ac:dyDescent="0.25">
      <c r="A2" t="s">
        <v>0</v>
      </c>
    </row>
    <row r="3" spans="1:5" x14ac:dyDescent="0.25">
      <c r="A3" t="s">
        <v>10</v>
      </c>
    </row>
    <row r="4" spans="1:5" x14ac:dyDescent="0.25">
      <c r="A4" t="s">
        <v>8</v>
      </c>
    </row>
    <row r="5" spans="1:5" x14ac:dyDescent="0.25">
      <c r="A5" t="s">
        <v>2</v>
      </c>
    </row>
    <row r="7" spans="1:5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</row>
    <row r="8" spans="1:5" x14ac:dyDescent="0.25">
      <c r="A8" s="1">
        <v>0</v>
      </c>
      <c r="B8" s="1">
        <v>1.2</v>
      </c>
      <c r="C8" s="2">
        <v>2.1</v>
      </c>
      <c r="D8" s="2">
        <f>B8+COS(C8/(SQRT(3)))</f>
        <v>1.550739602555212</v>
      </c>
      <c r="E8" s="2">
        <f>0.1*D8</f>
        <v>0.15507396025552123</v>
      </c>
    </row>
    <row r="9" spans="1:5" x14ac:dyDescent="0.25">
      <c r="A9" s="1">
        <v>1</v>
      </c>
      <c r="B9" s="1">
        <v>1.3</v>
      </c>
      <c r="C9" s="2">
        <v>2.2000000000000002</v>
      </c>
      <c r="D9" s="2">
        <f t="shared" ref="D9:D17" si="0">B9+COS(C9/(SQRT(3)))</f>
        <v>1.596117935842388</v>
      </c>
      <c r="E9" s="2">
        <f t="shared" ref="E9:E17" si="1">0.1*D9</f>
        <v>0.15961179358423883</v>
      </c>
    </row>
    <row r="10" spans="1:5" x14ac:dyDescent="0.25">
      <c r="A10" s="1">
        <v>2</v>
      </c>
      <c r="B10" s="1">
        <v>1.4</v>
      </c>
      <c r="C10" s="2">
        <v>2.2999999999999998</v>
      </c>
      <c r="D10" s="2">
        <f t="shared" si="0"/>
        <v>1.6405094834962339</v>
      </c>
      <c r="E10" s="2">
        <f t="shared" si="1"/>
        <v>0.16405094834962342</v>
      </c>
    </row>
    <row r="11" spans="1:5" x14ac:dyDescent="0.25">
      <c r="A11" s="1">
        <v>3</v>
      </c>
      <c r="B11" s="1">
        <v>1.5</v>
      </c>
      <c r="C11" s="2">
        <v>2.4</v>
      </c>
      <c r="D11" s="2">
        <f t="shared" si="0"/>
        <v>1.6840995555409828</v>
      </c>
      <c r="E11" s="2">
        <f t="shared" si="1"/>
        <v>0.1684099555540983</v>
      </c>
    </row>
    <row r="12" spans="1:5" x14ac:dyDescent="0.25">
      <c r="A12" s="1">
        <v>4</v>
      </c>
      <c r="B12" s="1">
        <v>1.6</v>
      </c>
      <c r="C12" s="2">
        <v>2.5</v>
      </c>
      <c r="D12" s="2">
        <f t="shared" si="0"/>
        <v>1.7270761328442075</v>
      </c>
      <c r="E12" s="2">
        <f t="shared" si="1"/>
        <v>0.17270761328442075</v>
      </c>
    </row>
    <row r="13" spans="1:5" x14ac:dyDescent="0.25">
      <c r="A13" s="1">
        <v>5</v>
      </c>
      <c r="B13" s="1">
        <v>1.7</v>
      </c>
      <c r="C13" s="2">
        <v>2.6</v>
      </c>
      <c r="D13" s="2">
        <f t="shared" si="0"/>
        <v>1.7696292406879643</v>
      </c>
      <c r="E13" s="2">
        <f t="shared" si="1"/>
        <v>0.17696292406879643</v>
      </c>
    </row>
    <row r="14" spans="1:5" x14ac:dyDescent="0.25">
      <c r="A14" s="1">
        <v>6</v>
      </c>
      <c r="B14" s="1">
        <v>1.8</v>
      </c>
      <c r="C14" s="2">
        <v>2.7</v>
      </c>
      <c r="D14" s="2">
        <f t="shared" si="0"/>
        <v>1.8119503155271173</v>
      </c>
      <c r="E14" s="2">
        <f t="shared" si="1"/>
        <v>0.18119503155271174</v>
      </c>
    </row>
    <row r="15" spans="1:5" x14ac:dyDescent="0.25">
      <c r="A15" s="1">
        <v>7</v>
      </c>
      <c r="B15" s="1">
        <v>1.9</v>
      </c>
      <c r="C15" s="2">
        <v>2.8</v>
      </c>
      <c r="D15" s="2">
        <f t="shared" si="0"/>
        <v>1.8542315670450575</v>
      </c>
      <c r="E15" s="2">
        <f t="shared" si="1"/>
        <v>0.18542315670450576</v>
      </c>
    </row>
    <row r="16" spans="1:5" x14ac:dyDescent="0.25">
      <c r="A16" s="1">
        <v>8</v>
      </c>
      <c r="B16" s="1">
        <v>2</v>
      </c>
      <c r="C16" s="2">
        <v>2.9</v>
      </c>
      <c r="D16" s="2">
        <f t="shared" si="0"/>
        <v>1.8966653376327109</v>
      </c>
      <c r="E16" s="2">
        <f t="shared" si="1"/>
        <v>0.18966653376327111</v>
      </c>
    </row>
    <row r="17" spans="1:5" x14ac:dyDescent="0.25">
      <c r="A17" s="1">
        <v>9</v>
      </c>
      <c r="B17" s="1">
        <v>2.1</v>
      </c>
      <c r="C17" s="2">
        <v>3</v>
      </c>
      <c r="D17" s="2">
        <f t="shared" si="0"/>
        <v>1.9394434614253093</v>
      </c>
      <c r="E17" s="2">
        <f t="shared" si="1"/>
        <v>0.19394434614253095</v>
      </c>
    </row>
    <row r="18" spans="1:5" x14ac:dyDescent="0.25">
      <c r="A18" s="1">
        <v>10</v>
      </c>
      <c r="B18" s="1">
        <v>2.2000000000000002</v>
      </c>
      <c r="C18" s="2">
        <v>3.1</v>
      </c>
      <c r="D18" s="2"/>
      <c r="E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6FF-174B-481A-B392-5E8D726BEE04}">
  <dimension ref="A2:J19"/>
  <sheetViews>
    <sheetView workbookViewId="0">
      <selection activeCell="B9" sqref="B9:B19"/>
    </sheetView>
  </sheetViews>
  <sheetFormatPr defaultRowHeight="15" x14ac:dyDescent="0.25"/>
  <cols>
    <col min="4" max="4" width="9.5703125" bestFit="1" customWidth="1"/>
    <col min="5" max="10" width="9.28515625" bestFit="1" customWidth="1"/>
  </cols>
  <sheetData>
    <row r="2" spans="1:10" x14ac:dyDescent="0.25">
      <c r="A2" t="s">
        <v>11</v>
      </c>
    </row>
    <row r="3" spans="1:10" x14ac:dyDescent="0.25">
      <c r="A3" t="s">
        <v>12</v>
      </c>
    </row>
    <row r="4" spans="1:10" x14ac:dyDescent="0.25">
      <c r="A4" t="s">
        <v>13</v>
      </c>
    </row>
    <row r="5" spans="1:10" x14ac:dyDescent="0.25">
      <c r="A5" t="s">
        <v>14</v>
      </c>
    </row>
    <row r="7" spans="1:10" x14ac:dyDescent="0.25">
      <c r="A7" t="s">
        <v>3</v>
      </c>
      <c r="B7" t="s">
        <v>15</v>
      </c>
      <c r="C7" t="s">
        <v>4</v>
      </c>
      <c r="D7" t="s">
        <v>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9" spans="1:10" x14ac:dyDescent="0.25">
      <c r="A9">
        <v>0</v>
      </c>
      <c r="B9">
        <v>0.1</v>
      </c>
      <c r="C9">
        <v>0.2</v>
      </c>
      <c r="D9" s="3">
        <v>0.25</v>
      </c>
      <c r="E9" s="3">
        <f>0.2*(C9^2+COS(1.3*C9))+1.6*D9</f>
        <v>0.60127799562690265</v>
      </c>
      <c r="F9" s="3">
        <f>B9/2*E9</f>
        <v>3.0063899781345133E-2</v>
      </c>
      <c r="G9" s="3">
        <f>C9+B9/2</f>
        <v>0.25</v>
      </c>
      <c r="H9" s="3">
        <f>D9+ F9</f>
        <v>0.28006389978134516</v>
      </c>
      <c r="I9" s="3">
        <f>0.2*(G9^2+ COS(1.3*G9))+1.6*H9</f>
        <v>0.65013238493311543</v>
      </c>
      <c r="J9" s="3">
        <f>B9*I9</f>
        <v>6.5013238493311545E-2</v>
      </c>
    </row>
    <row r="10" spans="1:10" x14ac:dyDescent="0.25">
      <c r="A10">
        <v>1</v>
      </c>
      <c r="B10">
        <v>0.1</v>
      </c>
      <c r="C10">
        <v>0.3</v>
      </c>
      <c r="D10" s="3">
        <f>D9+J9</f>
        <v>0.31501323849331153</v>
      </c>
      <c r="E10" s="3">
        <f t="shared" ref="E10:E18" si="0">0.2*(C10^2+COS(1.3*C10))+1.6*D10</f>
        <v>0.70700299356076113</v>
      </c>
      <c r="F10" s="3">
        <f t="shared" ref="F10:F18" si="1">B10/2*E10</f>
        <v>3.5350149678038061E-2</v>
      </c>
      <c r="G10" s="3">
        <f t="shared" ref="G10:G18" si="2">C10+B10/2</f>
        <v>0.35</v>
      </c>
      <c r="H10" s="3">
        <f t="shared" ref="H10:H18" si="3">D10+ F10</f>
        <v>0.3503633881713496</v>
      </c>
      <c r="I10" s="3">
        <f t="shared" ref="I10:I18" si="4">0.2*(G10^2+ COS(1.3*G10))+1.6*H10</f>
        <v>0.76473362670987166</v>
      </c>
      <c r="J10" s="3">
        <f t="shared" ref="J10:J18" si="5">B10*I10</f>
        <v>7.6473362670987172E-2</v>
      </c>
    </row>
    <row r="11" spans="1:10" x14ac:dyDescent="0.25">
      <c r="A11">
        <v>2</v>
      </c>
      <c r="B11">
        <v>0.1</v>
      </c>
      <c r="C11">
        <v>0.4</v>
      </c>
      <c r="D11" s="3">
        <f t="shared" ref="D11:D19" si="6">D10+J10</f>
        <v>0.39148660116429868</v>
      </c>
      <c r="E11" s="3">
        <f t="shared" si="0"/>
        <v>0.83194239779840784</v>
      </c>
      <c r="F11" s="3">
        <f t="shared" si="1"/>
        <v>4.1597119889920396E-2</v>
      </c>
      <c r="G11" s="3">
        <f t="shared" si="2"/>
        <v>0.45</v>
      </c>
      <c r="H11" s="3">
        <f t="shared" si="3"/>
        <v>0.43308372105421905</v>
      </c>
      <c r="I11" s="3">
        <f t="shared" si="4"/>
        <v>0.90017637086415792</v>
      </c>
      <c r="J11" s="3">
        <f t="shared" si="5"/>
        <v>9.0017637086415803E-2</v>
      </c>
    </row>
    <row r="12" spans="1:10" x14ac:dyDescent="0.25">
      <c r="A12">
        <v>3</v>
      </c>
      <c r="B12">
        <v>0.1</v>
      </c>
      <c r="C12">
        <v>0.5</v>
      </c>
      <c r="D12" s="3">
        <f t="shared" si="6"/>
        <v>0.48150423825071448</v>
      </c>
      <c r="E12" s="3">
        <f t="shared" si="0"/>
        <v>0.97962354091095438</v>
      </c>
      <c r="F12" s="3">
        <f t="shared" si="1"/>
        <v>4.8981177045547719E-2</v>
      </c>
      <c r="G12" s="3">
        <f t="shared" si="2"/>
        <v>0.55000000000000004</v>
      </c>
      <c r="H12" s="3">
        <f t="shared" si="3"/>
        <v>0.53048541529626214</v>
      </c>
      <c r="I12" s="3">
        <f t="shared" si="4"/>
        <v>1.0602953127163299</v>
      </c>
      <c r="J12" s="3">
        <f t="shared" si="5"/>
        <v>0.106029531271633</v>
      </c>
    </row>
    <row r="13" spans="1:10" x14ac:dyDescent="0.25">
      <c r="A13">
        <v>4</v>
      </c>
      <c r="B13">
        <v>0.1</v>
      </c>
      <c r="C13">
        <v>0.6</v>
      </c>
      <c r="D13" s="3">
        <f t="shared" si="6"/>
        <v>0.58753376952234748</v>
      </c>
      <c r="E13" s="3">
        <f t="shared" si="0"/>
        <v>1.1542367388382115</v>
      </c>
      <c r="F13" s="3">
        <f t="shared" si="1"/>
        <v>5.771183694191058E-2</v>
      </c>
      <c r="G13" s="3">
        <f t="shared" si="2"/>
        <v>0.65</v>
      </c>
      <c r="H13" s="3">
        <f t="shared" si="3"/>
        <v>0.6452456064642581</v>
      </c>
      <c r="I13" s="3">
        <f t="shared" si="4"/>
        <v>1.2496392268401912</v>
      </c>
      <c r="J13" s="3">
        <f t="shared" si="5"/>
        <v>0.12496392268401912</v>
      </c>
    </row>
    <row r="14" spans="1:10" x14ac:dyDescent="0.25">
      <c r="A14">
        <v>5</v>
      </c>
      <c r="B14">
        <v>0.1</v>
      </c>
      <c r="C14">
        <v>0.7</v>
      </c>
      <c r="D14" s="3">
        <f t="shared" si="6"/>
        <v>0.71249769220636661</v>
      </c>
      <c r="E14" s="3">
        <f t="shared" si="0"/>
        <v>1.3607454574279489</v>
      </c>
      <c r="F14" s="3">
        <f t="shared" si="1"/>
        <v>6.803727287139745E-2</v>
      </c>
      <c r="G14" s="3">
        <f t="shared" si="2"/>
        <v>0.75</v>
      </c>
      <c r="H14" s="3">
        <f t="shared" si="3"/>
        <v>0.7805349650777641</v>
      </c>
      <c r="I14" s="3">
        <f t="shared" si="4"/>
        <v>1.473589554834291</v>
      </c>
      <c r="J14" s="3">
        <f t="shared" si="5"/>
        <v>0.14735895548342912</v>
      </c>
    </row>
    <row r="15" spans="1:10" x14ac:dyDescent="0.25">
      <c r="A15">
        <v>6</v>
      </c>
      <c r="B15">
        <v>0.1</v>
      </c>
      <c r="C15">
        <v>0.8</v>
      </c>
      <c r="D15" s="3">
        <f t="shared" si="6"/>
        <v>0.85985664768979575</v>
      </c>
      <c r="E15" s="3">
        <f t="shared" si="0"/>
        <v>1.6050146877502289</v>
      </c>
      <c r="F15" s="3">
        <f t="shared" si="1"/>
        <v>8.0250734387511458E-2</v>
      </c>
      <c r="G15" s="3">
        <f t="shared" si="2"/>
        <v>0.85000000000000009</v>
      </c>
      <c r="H15" s="3">
        <f t="shared" si="3"/>
        <v>0.94010738207730715</v>
      </c>
      <c r="I15" s="3">
        <f t="shared" si="4"/>
        <v>1.7384986979741639</v>
      </c>
      <c r="J15" s="3">
        <f t="shared" si="5"/>
        <v>0.1738498697974164</v>
      </c>
    </row>
    <row r="16" spans="1:10" x14ac:dyDescent="0.25">
      <c r="A16">
        <v>7</v>
      </c>
      <c r="B16">
        <v>0.1</v>
      </c>
      <c r="C16">
        <v>0.9</v>
      </c>
      <c r="D16" s="3">
        <f t="shared" si="6"/>
        <v>1.0337065174872122</v>
      </c>
      <c r="E16" s="3">
        <f t="shared" si="0"/>
        <v>1.8939607648411858</v>
      </c>
      <c r="F16" s="3">
        <f t="shared" si="1"/>
        <v>9.4698038242059301E-2</v>
      </c>
      <c r="G16" s="3">
        <f t="shared" si="2"/>
        <v>0.95000000000000007</v>
      </c>
      <c r="H16" s="3">
        <f t="shared" si="3"/>
        <v>1.1284045557292715</v>
      </c>
      <c r="I16" s="3">
        <f t="shared" si="4"/>
        <v>2.0518515141242579</v>
      </c>
      <c r="J16" s="3">
        <f t="shared" si="5"/>
        <v>0.2051851514124258</v>
      </c>
    </row>
    <row r="17" spans="1:10" x14ac:dyDescent="0.25">
      <c r="A17">
        <v>8</v>
      </c>
      <c r="B17">
        <v>0.1</v>
      </c>
      <c r="C17">
        <v>1</v>
      </c>
      <c r="D17" s="3">
        <f t="shared" si="6"/>
        <v>1.2388916688996381</v>
      </c>
      <c r="E17" s="3">
        <f t="shared" si="0"/>
        <v>2.2357264359643385</v>
      </c>
      <c r="F17" s="3">
        <f t="shared" si="1"/>
        <v>0.11178632179821693</v>
      </c>
      <c r="G17" s="3">
        <f t="shared" si="2"/>
        <v>1.05</v>
      </c>
      <c r="H17" s="3">
        <f t="shared" si="3"/>
        <v>1.350677990697855</v>
      </c>
      <c r="I17" s="3">
        <f t="shared" si="4"/>
        <v>2.4224541346712725</v>
      </c>
      <c r="J17" s="3">
        <f t="shared" si="5"/>
        <v>0.24224541346712725</v>
      </c>
    </row>
    <row r="18" spans="1:10" x14ac:dyDescent="0.25">
      <c r="A18">
        <v>9</v>
      </c>
      <c r="B18">
        <v>0.1</v>
      </c>
      <c r="C18">
        <v>1.1000000000000001</v>
      </c>
      <c r="D18" s="3">
        <f t="shared" si="6"/>
        <v>1.4811370823667653</v>
      </c>
      <c r="E18" s="3">
        <f t="shared" si="0"/>
        <v>2.6398856529561723</v>
      </c>
      <c r="F18" s="3">
        <f t="shared" si="1"/>
        <v>0.13199428264780863</v>
      </c>
      <c r="G18" s="3">
        <f t="shared" si="2"/>
        <v>1.1500000000000001</v>
      </c>
      <c r="H18" s="3">
        <f t="shared" si="3"/>
        <v>1.613131365014574</v>
      </c>
      <c r="I18" s="3">
        <f t="shared" si="4"/>
        <v>2.8606549383446032</v>
      </c>
      <c r="J18" s="3">
        <f t="shared" si="5"/>
        <v>0.28606549383446034</v>
      </c>
    </row>
    <row r="19" spans="1:10" x14ac:dyDescent="0.25">
      <c r="A19">
        <v>10</v>
      </c>
      <c r="B19">
        <v>0.1</v>
      </c>
      <c r="C19">
        <v>1.2</v>
      </c>
      <c r="D19" s="3">
        <f t="shared" si="6"/>
        <v>1.7672025762012256</v>
      </c>
      <c r="E19" s="3"/>
      <c r="F19" s="3"/>
      <c r="G19" s="3"/>
      <c r="H19" s="3"/>
      <c r="I19" s="3"/>
      <c r="J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EC82-496D-4F01-B98E-D5F05AC55E33}">
  <dimension ref="A1:M17"/>
  <sheetViews>
    <sheetView workbookViewId="0">
      <selection activeCell="C7" sqref="C7"/>
    </sheetView>
  </sheetViews>
  <sheetFormatPr defaultRowHeight="15" x14ac:dyDescent="0.25"/>
  <sheetData>
    <row r="1" spans="1:13" x14ac:dyDescent="0.25">
      <c r="A1" t="s">
        <v>22</v>
      </c>
    </row>
    <row r="2" spans="1:13" x14ac:dyDescent="0.25">
      <c r="A2" t="s">
        <v>23</v>
      </c>
    </row>
    <row r="3" spans="1:13" x14ac:dyDescent="0.25">
      <c r="A3" t="s">
        <v>24</v>
      </c>
    </row>
    <row r="4" spans="1:13" x14ac:dyDescent="0.25">
      <c r="A4" t="s">
        <v>25</v>
      </c>
    </row>
    <row r="6" spans="1:13" x14ac:dyDescent="0.25">
      <c r="A6" t="s">
        <v>3</v>
      </c>
      <c r="B6" t="s">
        <v>15</v>
      </c>
      <c r="C6" t="s">
        <v>4</v>
      </c>
      <c r="D6" t="s">
        <v>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</row>
    <row r="7" spans="1:13" x14ac:dyDescent="0.25">
      <c r="A7">
        <v>0</v>
      </c>
      <c r="B7">
        <v>0.1</v>
      </c>
      <c r="C7">
        <v>1.4</v>
      </c>
      <c r="D7">
        <v>2.2000000000000002</v>
      </c>
      <c r="E7">
        <f>C7+COS(D7/2.25)</f>
        <v>1.9588667195957039</v>
      </c>
      <c r="F7">
        <f>B7*E7</f>
        <v>0.19588667195957041</v>
      </c>
      <c r="G7">
        <f>(C7+B7/2)+ COS((D7+F7/2)/2.25)</f>
        <v>1.9722508192302359</v>
      </c>
      <c r="H7">
        <f>B7*G7</f>
        <v>0.1972250819230236</v>
      </c>
      <c r="I7">
        <f>(C7+B7/2)+ COS((D7+H7/2)/2.25)</f>
        <v>1.9719971549743669</v>
      </c>
      <c r="J7">
        <f>B7*I7</f>
        <v>0.1971997154974367</v>
      </c>
      <c r="K7">
        <f>(C7+B7)+ COS((D7+J7)/2.25)</f>
        <v>1.9841349238726946</v>
      </c>
      <c r="L7">
        <f>B7*K7</f>
        <v>0.19841349238726946</v>
      </c>
      <c r="M7">
        <f>(F7+2*H7+2*J7+L7)/6</f>
        <v>0.19719162653129341</v>
      </c>
    </row>
    <row r="8" spans="1:13" x14ac:dyDescent="0.25">
      <c r="A8">
        <v>1</v>
      </c>
      <c r="B8">
        <v>0.1</v>
      </c>
      <c r="C8">
        <v>1.5</v>
      </c>
      <c r="D8">
        <f>D7+M7</f>
        <v>2.3971916265312938</v>
      </c>
      <c r="E8">
        <f t="shared" ref="E8:E16" si="0">C8+COS(D8/2.25)</f>
        <v>1.9841380695547408</v>
      </c>
      <c r="F8">
        <f t="shared" ref="F8:F16" si="1">B8*E8</f>
        <v>0.19841380695547409</v>
      </c>
      <c r="G8">
        <f t="shared" ref="G8:G16" si="2">(C8+B8/2)+ COS((D8+F8/2)/2.25)</f>
        <v>1.99509994576371</v>
      </c>
      <c r="H8">
        <f t="shared" ref="H8:H16" si="3">B8*G8</f>
        <v>0.199509994576371</v>
      </c>
      <c r="I8">
        <f t="shared" ref="I8:I16" si="4">(C8+B8/2)+ COS((D8+H8/2)/2.25)</f>
        <v>1.9948817958765275</v>
      </c>
      <c r="J8">
        <f t="shared" ref="J8:J16" si="5">B8*I8</f>
        <v>0.19948817958765275</v>
      </c>
      <c r="K8">
        <f t="shared" ref="K8:K16" si="6">(C8+B8)+ COS((D8+J8)/2.25)</f>
        <v>2.0047600532172507</v>
      </c>
      <c r="L8">
        <f t="shared" ref="L8:L16" si="7">B8*K8</f>
        <v>0.20047600532172508</v>
      </c>
      <c r="M8">
        <f t="shared" ref="M8:M16" si="8">(F8+2*H8+2*J8+L8)/6</f>
        <v>0.19948102676754112</v>
      </c>
    </row>
    <row r="9" spans="1:13" x14ac:dyDescent="0.25">
      <c r="A9">
        <v>2</v>
      </c>
      <c r="B9">
        <v>0.1</v>
      </c>
      <c r="C9">
        <v>1.6</v>
      </c>
      <c r="D9">
        <f t="shared" ref="D9:D17" si="9">D8+M8</f>
        <v>2.5966726532988349</v>
      </c>
      <c r="E9">
        <f t="shared" si="0"/>
        <v>2.0047629601942019</v>
      </c>
      <c r="F9">
        <f t="shared" si="1"/>
        <v>0.20047629601942019</v>
      </c>
      <c r="G9">
        <f t="shared" si="2"/>
        <v>2.0136370809514759</v>
      </c>
      <c r="H9">
        <f t="shared" si="3"/>
        <v>0.20136370809514759</v>
      </c>
      <c r="I9">
        <f t="shared" si="4"/>
        <v>2.0134533715563729</v>
      </c>
      <c r="J9">
        <f t="shared" si="5"/>
        <v>0.20134533715563729</v>
      </c>
      <c r="K9">
        <f t="shared" si="6"/>
        <v>2.0214238794836592</v>
      </c>
      <c r="L9">
        <f t="shared" si="7"/>
        <v>0.20214238794836592</v>
      </c>
      <c r="M9">
        <f t="shared" si="8"/>
        <v>0.20133946241155931</v>
      </c>
    </row>
    <row r="10" spans="1:13" x14ac:dyDescent="0.25">
      <c r="A10">
        <v>3</v>
      </c>
      <c r="B10">
        <v>0.1</v>
      </c>
      <c r="C10">
        <v>1.7</v>
      </c>
      <c r="D10">
        <f t="shared" si="9"/>
        <v>2.7980121157103941</v>
      </c>
      <c r="E10">
        <f t="shared" si="0"/>
        <v>2.0214263519284525</v>
      </c>
      <c r="F10">
        <f t="shared" si="1"/>
        <v>0.20214263519284525</v>
      </c>
      <c r="G10">
        <f t="shared" si="2"/>
        <v>2.0285795581541088</v>
      </c>
      <c r="H10">
        <f t="shared" si="3"/>
        <v>0.20285795581541088</v>
      </c>
      <c r="I10">
        <f t="shared" si="4"/>
        <v>2.0284268872270195</v>
      </c>
      <c r="J10">
        <f t="shared" si="5"/>
        <v>0.20284268872270195</v>
      </c>
      <c r="K10">
        <f t="shared" si="6"/>
        <v>2.0348683044124751</v>
      </c>
      <c r="L10">
        <f t="shared" si="7"/>
        <v>0.20348683044124752</v>
      </c>
      <c r="M10">
        <f t="shared" si="8"/>
        <v>0.20283845911838641</v>
      </c>
    </row>
    <row r="11" spans="1:13" x14ac:dyDescent="0.25">
      <c r="A11">
        <v>4</v>
      </c>
      <c r="B11">
        <v>0.1</v>
      </c>
      <c r="C11">
        <v>1.8</v>
      </c>
      <c r="D11">
        <f t="shared" si="9"/>
        <v>3.0008505748287804</v>
      </c>
      <c r="E11">
        <f t="shared" si="0"/>
        <v>2.0348701316522577</v>
      </c>
      <c r="F11">
        <f t="shared" si="1"/>
        <v>0.20348701316522577</v>
      </c>
      <c r="G11">
        <f t="shared" si="2"/>
        <v>2.040690615862677</v>
      </c>
      <c r="H11">
        <f t="shared" si="3"/>
        <v>0.2040690615862677</v>
      </c>
      <c r="I11">
        <f t="shared" si="4"/>
        <v>2.0405636436143189</v>
      </c>
      <c r="J11">
        <f t="shared" si="5"/>
        <v>0.2040563643614319</v>
      </c>
      <c r="K11">
        <f t="shared" si="6"/>
        <v>2.0458709109157973</v>
      </c>
      <c r="L11">
        <f t="shared" si="7"/>
        <v>0.20458709109157974</v>
      </c>
      <c r="M11">
        <f t="shared" si="8"/>
        <v>0.20405415935870078</v>
      </c>
    </row>
    <row r="12" spans="1:13" x14ac:dyDescent="0.25">
      <c r="A12">
        <v>5</v>
      </c>
      <c r="B12">
        <v>0.1</v>
      </c>
      <c r="C12">
        <v>1.9</v>
      </c>
      <c r="D12">
        <f t="shared" si="9"/>
        <v>3.204904734187481</v>
      </c>
      <c r="E12">
        <f t="shared" si="0"/>
        <v>2.045871880434488</v>
      </c>
      <c r="F12">
        <f t="shared" si="1"/>
        <v>0.2045871880434488</v>
      </c>
      <c r="G12">
        <f t="shared" si="2"/>
        <v>2.0507591283088855</v>
      </c>
      <c r="H12">
        <f t="shared" si="3"/>
        <v>0.20507591283088855</v>
      </c>
      <c r="I12">
        <f t="shared" si="4"/>
        <v>2.0506510749163414</v>
      </c>
      <c r="J12">
        <f t="shared" si="5"/>
        <v>0.20506510749163415</v>
      </c>
      <c r="K12">
        <f t="shared" si="6"/>
        <v>2.0552260638434161</v>
      </c>
      <c r="L12">
        <f t="shared" si="7"/>
        <v>0.20552260638434161</v>
      </c>
      <c r="M12">
        <f t="shared" si="8"/>
        <v>0.20506530584547264</v>
      </c>
    </row>
    <row r="13" spans="1:13" x14ac:dyDescent="0.25">
      <c r="A13">
        <v>6</v>
      </c>
      <c r="B13">
        <v>0.1</v>
      </c>
      <c r="C13">
        <v>2</v>
      </c>
      <c r="D13">
        <f t="shared" si="9"/>
        <v>3.4099700400329538</v>
      </c>
      <c r="E13">
        <f t="shared" si="0"/>
        <v>2.0552259758206932</v>
      </c>
      <c r="F13">
        <f t="shared" si="1"/>
        <v>0.20552259758206934</v>
      </c>
      <c r="G13">
        <f t="shared" si="2"/>
        <v>2.0595822517829467</v>
      </c>
      <c r="H13">
        <f t="shared" si="3"/>
        <v>0.20595822517829468</v>
      </c>
      <c r="I13">
        <f t="shared" si="4"/>
        <v>2.0594854500501536</v>
      </c>
      <c r="J13">
        <f t="shared" si="5"/>
        <v>0.20594854500501536</v>
      </c>
      <c r="K13">
        <f t="shared" si="6"/>
        <v>2.0637293575211388</v>
      </c>
      <c r="L13">
        <f t="shared" si="7"/>
        <v>0.20637293575211391</v>
      </c>
      <c r="M13">
        <f t="shared" si="8"/>
        <v>0.2059515122834672</v>
      </c>
    </row>
    <row r="14" spans="1:13" x14ac:dyDescent="0.25">
      <c r="A14">
        <v>7</v>
      </c>
      <c r="B14">
        <v>0.1</v>
      </c>
      <c r="C14">
        <v>2.1</v>
      </c>
      <c r="D14">
        <f t="shared" si="9"/>
        <v>3.6159215523164212</v>
      </c>
      <c r="E14">
        <f t="shared" si="0"/>
        <v>2.0637280395985065</v>
      </c>
      <c r="F14">
        <f t="shared" si="1"/>
        <v>0.20637280395985066</v>
      </c>
      <c r="G14">
        <f t="shared" si="2"/>
        <v>2.0679517950415232</v>
      </c>
      <c r="H14">
        <f t="shared" si="3"/>
        <v>0.20679517950415233</v>
      </c>
      <c r="I14">
        <f t="shared" si="4"/>
        <v>2.0678582506371037</v>
      </c>
      <c r="J14">
        <f t="shared" si="5"/>
        <v>0.20678582506371038</v>
      </c>
      <c r="K14">
        <f t="shared" si="6"/>
        <v>2.0721660227160794</v>
      </c>
      <c r="L14">
        <f t="shared" si="7"/>
        <v>0.20721660227160796</v>
      </c>
      <c r="M14">
        <f t="shared" si="8"/>
        <v>0.20679190256119737</v>
      </c>
    </row>
    <row r="15" spans="1:13" x14ac:dyDescent="0.25">
      <c r="A15">
        <v>8</v>
      </c>
      <c r="B15">
        <v>0.1</v>
      </c>
      <c r="C15">
        <v>2.2000000000000002</v>
      </c>
      <c r="D15">
        <f t="shared" si="9"/>
        <v>3.8227134548776185</v>
      </c>
      <c r="E15">
        <f t="shared" si="0"/>
        <v>2.0721633437675901</v>
      </c>
      <c r="F15">
        <f t="shared" si="1"/>
        <v>0.20721633437675901</v>
      </c>
      <c r="G15">
        <f t="shared" si="2"/>
        <v>2.0766447314965215</v>
      </c>
      <c r="H15">
        <f t="shared" si="3"/>
        <v>0.20766447314965217</v>
      </c>
      <c r="I15">
        <f t="shared" si="4"/>
        <v>2.0765466537644781</v>
      </c>
      <c r="J15">
        <f t="shared" si="5"/>
        <v>0.20765466537644783</v>
      </c>
      <c r="K15">
        <f t="shared" si="6"/>
        <v>2.081303539090138</v>
      </c>
      <c r="L15">
        <f t="shared" si="7"/>
        <v>0.2081303539090138</v>
      </c>
      <c r="M15">
        <f t="shared" si="8"/>
        <v>0.20766416088966214</v>
      </c>
    </row>
    <row r="16" spans="1:13" x14ac:dyDescent="0.25">
      <c r="A16">
        <v>9</v>
      </c>
      <c r="B16">
        <v>0.1</v>
      </c>
      <c r="C16">
        <v>2.2999999999999998</v>
      </c>
      <c r="D16">
        <f t="shared" si="9"/>
        <v>4.0303776157672804</v>
      </c>
      <c r="E16">
        <f t="shared" si="0"/>
        <v>2.0812994210233127</v>
      </c>
      <c r="F16">
        <f t="shared" si="1"/>
        <v>0.20812994210233127</v>
      </c>
      <c r="G16">
        <f t="shared" si="2"/>
        <v>2.08641793405807</v>
      </c>
      <c r="H16">
        <f t="shared" si="3"/>
        <v>0.20864179340580702</v>
      </c>
      <c r="I16">
        <f t="shared" si="4"/>
        <v>2.0863082133871136</v>
      </c>
      <c r="J16">
        <f t="shared" si="5"/>
        <v>0.20863082133871136</v>
      </c>
      <c r="K16">
        <f t="shared" si="6"/>
        <v>2.0918884013231085</v>
      </c>
      <c r="L16">
        <f t="shared" si="7"/>
        <v>0.20918884013231087</v>
      </c>
      <c r="M16">
        <f t="shared" si="8"/>
        <v>0.20864400195394647</v>
      </c>
    </row>
    <row r="17" spans="1:4" x14ac:dyDescent="0.25">
      <c r="A17">
        <v>10</v>
      </c>
      <c r="B17">
        <v>0.1</v>
      </c>
      <c r="C17">
        <v>2.4</v>
      </c>
      <c r="D17">
        <f t="shared" si="9"/>
        <v>4.2390216177212272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8C22-CD55-43CD-8490-E207D64B8F42}">
  <dimension ref="A1:M17"/>
  <sheetViews>
    <sheetView workbookViewId="0">
      <selection activeCell="I7" sqref="I7"/>
    </sheetView>
  </sheetViews>
  <sheetFormatPr defaultRowHeight="15" x14ac:dyDescent="0.25"/>
  <cols>
    <col min="1" max="1" width="3" bestFit="1" customWidth="1"/>
    <col min="2" max="3" width="4" bestFit="1" customWidth="1"/>
    <col min="4" max="4" width="6.5703125" bestFit="1" customWidth="1"/>
    <col min="5" max="5" width="6.85546875" bestFit="1" customWidth="1"/>
    <col min="6" max="6" width="6.5703125" bestFit="1" customWidth="1"/>
    <col min="7" max="7" width="15.85546875" bestFit="1" customWidth="1"/>
    <col min="8" max="8" width="6.5703125" bestFit="1" customWidth="1"/>
    <col min="9" max="9" width="15.85546875" bestFit="1" customWidth="1"/>
    <col min="10" max="10" width="6.5703125" bestFit="1" customWidth="1"/>
    <col min="11" max="11" width="14" bestFit="1" customWidth="1"/>
    <col min="12" max="13" width="6.5703125" bestFit="1" customWidth="1"/>
  </cols>
  <sheetData>
    <row r="1" spans="1:13" x14ac:dyDescent="0.25">
      <c r="A1" t="s">
        <v>22</v>
      </c>
    </row>
    <row r="2" spans="1:13" x14ac:dyDescent="0.25">
      <c r="A2" t="s">
        <v>23</v>
      </c>
    </row>
    <row r="3" spans="1:13" x14ac:dyDescent="0.25">
      <c r="A3" t="s">
        <v>24</v>
      </c>
    </row>
    <row r="4" spans="1:13" x14ac:dyDescent="0.25">
      <c r="A4" t="s">
        <v>25</v>
      </c>
    </row>
    <row r="6" spans="1:13" x14ac:dyDescent="0.25">
      <c r="A6" t="s">
        <v>3</v>
      </c>
      <c r="B6" t="s">
        <v>15</v>
      </c>
      <c r="C6" t="s">
        <v>4</v>
      </c>
      <c r="D6" t="s">
        <v>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</row>
    <row r="7" spans="1:13" x14ac:dyDescent="0.25">
      <c r="A7">
        <v>0</v>
      </c>
      <c r="B7">
        <v>0.1</v>
      </c>
      <c r="C7">
        <v>0</v>
      </c>
      <c r="D7" s="3">
        <v>2.2000000000000002</v>
      </c>
      <c r="E7" s="3">
        <f>(COS(D7)/(1.5+C7))+0.1*POWER(D7,2)</f>
        <v>9.166592182976957E-2</v>
      </c>
      <c r="F7" s="3">
        <f>B7*E7</f>
        <v>9.1665921829769577E-3</v>
      </c>
      <c r="G7" s="3">
        <f>(COS(D7+F7/2)/(1.5+(C7*A7+B7)))+0.1*POWER(D7+F7/2,2)</f>
        <v>0.11589343750587355</v>
      </c>
      <c r="H7" s="3">
        <f>B7*G7</f>
        <v>1.1589343750587356E-2</v>
      </c>
      <c r="I7" s="3">
        <f>(COS(D7+H7/2)/(1.5+(C7*A7+B7)))+0.1*POWER(D7+H7/2,2)</f>
        <v>0.11581789968105077</v>
      </c>
      <c r="J7" s="3">
        <f>B7*I7</f>
        <v>1.1581789968105077E-2</v>
      </c>
      <c r="K7" s="3">
        <f>(COS(D7+J7/2)/(1.5+(C7*A7+B7)))+0.1*POWER(D7+J7/2,2)</f>
        <v>0.11581813389577283</v>
      </c>
      <c r="L7" s="3">
        <f>B7*K7</f>
        <v>1.1581813389577283E-2</v>
      </c>
      <c r="M7" s="3">
        <f>(F7+2*H7+2*J7+L7)/6</f>
        <v>1.1181778834989851E-2</v>
      </c>
    </row>
    <row r="8" spans="1:13" x14ac:dyDescent="0.25">
      <c r="A8">
        <v>1</v>
      </c>
      <c r="B8">
        <v>0.1</v>
      </c>
      <c r="C8">
        <v>0.1</v>
      </c>
      <c r="D8" s="3">
        <f>D7+M7</f>
        <v>2.2111817788349901</v>
      </c>
      <c r="E8" s="3">
        <f t="shared" ref="E8:E16" si="0">(COS(D8)/(1.5+C8))+0.1*POWER(D8,2)</f>
        <v>0.11549213188186064</v>
      </c>
      <c r="F8" s="3">
        <f t="shared" ref="F8:F16" si="1">B8*E8</f>
        <v>1.1549213188186065E-2</v>
      </c>
      <c r="G8" s="3">
        <f t="shared" ref="G8:G16" si="2">(COS(D8+F8/2)/(1.5+(C8*A8+B8)))+0.1*POWER(D8+F8/2,2)</f>
        <v>0.13729836362878045</v>
      </c>
      <c r="H8" s="3">
        <f t="shared" ref="H8:H16" si="3">B8*G8</f>
        <v>1.3729836362878046E-2</v>
      </c>
      <c r="I8" s="3">
        <f t="shared" ref="I8:I16" si="4">(COS(D8+H8/2)/(1.5+(C8*A8+B8)))+0.1*POWER(D8+H8/2,2)</f>
        <v>0.13727006499568456</v>
      </c>
      <c r="J8" s="3">
        <f t="shared" ref="J8:J16" si="5">B8*I8</f>
        <v>1.3727006499568456E-2</v>
      </c>
      <c r="K8" s="3">
        <f t="shared" ref="K8:K16" si="6">(COS(D8+J8/2)/(1.5+(C8*A8+B8)))+0.1*POWER(D8+J8/2,2)</f>
        <v>0.13727010129252321</v>
      </c>
      <c r="L8" s="3">
        <f t="shared" ref="L8:L16" si="7">B8*K8</f>
        <v>1.3727010129252322E-2</v>
      </c>
      <c r="M8" s="3">
        <f t="shared" ref="M8:M16" si="8">(F8+2*H8+2*J8+L8)/6</f>
        <v>1.3364984840388566E-2</v>
      </c>
    </row>
    <row r="9" spans="1:13" x14ac:dyDescent="0.25">
      <c r="A9">
        <v>2</v>
      </c>
      <c r="B9">
        <v>0.1</v>
      </c>
      <c r="C9">
        <v>0.2</v>
      </c>
      <c r="D9" s="3">
        <f t="shared" ref="D9:D17" si="9">D8+M8</f>
        <v>2.2245467636753786</v>
      </c>
      <c r="E9" s="3">
        <f t="shared" si="0"/>
        <v>0.13711506298295484</v>
      </c>
      <c r="F9" s="3">
        <f t="shared" si="1"/>
        <v>1.3711506298295484E-2</v>
      </c>
      <c r="G9" s="3">
        <f t="shared" si="2"/>
        <v>0.1911179068548729</v>
      </c>
      <c r="H9" s="3">
        <f t="shared" si="3"/>
        <v>1.9111790685487292E-2</v>
      </c>
      <c r="I9" s="3">
        <f t="shared" si="4"/>
        <v>0.191258732731589</v>
      </c>
      <c r="J9" s="3">
        <f t="shared" si="5"/>
        <v>1.91258732731589E-2</v>
      </c>
      <c r="K9" s="3">
        <f t="shared" si="6"/>
        <v>0.19125910480725222</v>
      </c>
      <c r="L9" s="3">
        <f t="shared" si="7"/>
        <v>1.9125910480725223E-2</v>
      </c>
      <c r="M9" s="3">
        <f t="shared" si="8"/>
        <v>1.821879078271885E-2</v>
      </c>
    </row>
    <row r="10" spans="1:13" x14ac:dyDescent="0.25">
      <c r="A10">
        <v>3</v>
      </c>
      <c r="B10">
        <v>0.1</v>
      </c>
      <c r="C10">
        <v>0.3</v>
      </c>
      <c r="D10" s="3">
        <f t="shared" si="9"/>
        <v>2.2427655544580976</v>
      </c>
      <c r="E10" s="3">
        <f t="shared" si="0"/>
        <v>0.15715067472681138</v>
      </c>
      <c r="F10" s="3">
        <f t="shared" si="1"/>
        <v>1.571506747268114E-2</v>
      </c>
      <c r="G10" s="3">
        <f t="shared" si="2"/>
        <v>0.25506710492176898</v>
      </c>
      <c r="H10" s="3">
        <f t="shared" si="3"/>
        <v>2.5506710492176898E-2</v>
      </c>
      <c r="I10" s="3">
        <f t="shared" si="4"/>
        <v>0.25575329516540685</v>
      </c>
      <c r="J10" s="3">
        <f t="shared" si="5"/>
        <v>2.5575329516540686E-2</v>
      </c>
      <c r="K10" s="3">
        <f t="shared" si="6"/>
        <v>0.25575814219851661</v>
      </c>
      <c r="L10" s="3">
        <f t="shared" si="7"/>
        <v>2.5575814219851663E-2</v>
      </c>
      <c r="M10" s="3">
        <f t="shared" si="8"/>
        <v>2.3909160284994662E-2</v>
      </c>
    </row>
    <row r="11" spans="1:13" x14ac:dyDescent="0.25">
      <c r="A11">
        <v>4</v>
      </c>
      <c r="B11">
        <v>0.1</v>
      </c>
      <c r="C11">
        <v>0.4</v>
      </c>
      <c r="D11" s="3">
        <f t="shared" si="9"/>
        <v>2.2666747147430923</v>
      </c>
      <c r="E11" s="3">
        <f t="shared" si="0"/>
        <v>0.17638150966135302</v>
      </c>
      <c r="F11" s="3">
        <f t="shared" si="1"/>
        <v>1.7638150966135302E-2</v>
      </c>
      <c r="G11" s="3">
        <f t="shared" si="2"/>
        <v>0.31534864126803153</v>
      </c>
      <c r="H11" s="3">
        <f t="shared" si="3"/>
        <v>3.1534864126803154E-2</v>
      </c>
      <c r="I11" s="3">
        <f t="shared" si="4"/>
        <v>0.31686639822965379</v>
      </c>
      <c r="J11" s="3">
        <f t="shared" si="5"/>
        <v>3.1686639822965379E-2</v>
      </c>
      <c r="K11" s="3">
        <f t="shared" si="6"/>
        <v>0.31688308226769929</v>
      </c>
      <c r="L11" s="3">
        <f t="shared" si="7"/>
        <v>3.1688308226769928E-2</v>
      </c>
      <c r="M11" s="3">
        <f t="shared" si="8"/>
        <v>2.9294911182073714E-2</v>
      </c>
    </row>
    <row r="12" spans="1:13" x14ac:dyDescent="0.25">
      <c r="A12">
        <v>5</v>
      </c>
      <c r="B12">
        <v>0.1</v>
      </c>
      <c r="C12">
        <v>0.5</v>
      </c>
      <c r="D12" s="3">
        <f t="shared" si="9"/>
        <v>2.2959696259251658</v>
      </c>
      <c r="E12" s="3">
        <f t="shared" si="0"/>
        <v>0.1955150788152461</v>
      </c>
      <c r="F12" s="3">
        <f t="shared" si="1"/>
        <v>1.9551507881524613E-2</v>
      </c>
      <c r="G12" s="3">
        <f t="shared" si="2"/>
        <v>0.36809755109951814</v>
      </c>
      <c r="H12" s="3">
        <f t="shared" si="3"/>
        <v>3.6809755109951818E-2</v>
      </c>
      <c r="I12" s="3">
        <f t="shared" si="4"/>
        <v>0.37052904145483911</v>
      </c>
      <c r="J12" s="3">
        <f t="shared" si="5"/>
        <v>3.7052904145483914E-2</v>
      </c>
      <c r="K12" s="3">
        <f t="shared" si="6"/>
        <v>0.37056349232167674</v>
      </c>
      <c r="L12" s="3">
        <f t="shared" si="7"/>
        <v>3.7056349232167676E-2</v>
      </c>
      <c r="M12" s="3">
        <f t="shared" si="8"/>
        <v>3.405552927076063E-2</v>
      </c>
    </row>
    <row r="13" spans="1:13" x14ac:dyDescent="0.25">
      <c r="A13">
        <v>6</v>
      </c>
      <c r="B13">
        <v>0.1</v>
      </c>
      <c r="C13">
        <v>0.6</v>
      </c>
      <c r="D13" s="3">
        <f t="shared" si="9"/>
        <v>2.3300251551959263</v>
      </c>
      <c r="E13" s="3">
        <f t="shared" si="0"/>
        <v>0.21511016649513326</v>
      </c>
      <c r="F13" s="3">
        <f t="shared" si="1"/>
        <v>2.1511016649513326E-2</v>
      </c>
      <c r="G13" s="3">
        <f t="shared" si="2"/>
        <v>0.4140554126807936</v>
      </c>
      <c r="H13" s="3">
        <f t="shared" si="3"/>
        <v>4.1405541268079361E-2</v>
      </c>
      <c r="I13" s="3">
        <f t="shared" si="4"/>
        <v>0.41735548766936775</v>
      </c>
      <c r="J13" s="3">
        <f t="shared" si="5"/>
        <v>4.1735548766936775E-2</v>
      </c>
      <c r="K13" s="3">
        <f t="shared" si="6"/>
        <v>0.4174105081450088</v>
      </c>
      <c r="L13" s="3">
        <f t="shared" si="7"/>
        <v>4.1741050814500885E-2</v>
      </c>
      <c r="M13" s="3">
        <f t="shared" si="8"/>
        <v>3.8255707922341078E-2</v>
      </c>
    </row>
    <row r="14" spans="1:13" x14ac:dyDescent="0.25">
      <c r="A14">
        <v>7</v>
      </c>
      <c r="B14">
        <v>0.1</v>
      </c>
      <c r="C14">
        <v>0.7</v>
      </c>
      <c r="D14" s="3">
        <f t="shared" si="9"/>
        <v>2.3682808631182675</v>
      </c>
      <c r="E14" s="3">
        <f t="shared" si="0"/>
        <v>0.23560211431015265</v>
      </c>
      <c r="F14" s="3">
        <f t="shared" si="1"/>
        <v>2.3560211431015266E-2</v>
      </c>
      <c r="G14" s="3">
        <f t="shared" si="2"/>
        <v>0.45511825993284788</v>
      </c>
      <c r="H14" s="3">
        <f t="shared" si="3"/>
        <v>4.5511825993284794E-2</v>
      </c>
      <c r="I14" s="3">
        <f t="shared" si="4"/>
        <v>0.45919647905573846</v>
      </c>
      <c r="J14" s="3">
        <f t="shared" si="5"/>
        <v>4.5919647905573846E-2</v>
      </c>
      <c r="K14" s="3">
        <f t="shared" si="6"/>
        <v>0.45927260088326544</v>
      </c>
      <c r="L14" s="3">
        <f t="shared" si="7"/>
        <v>4.5927260088326545E-2</v>
      </c>
      <c r="M14" s="3">
        <f t="shared" si="8"/>
        <v>4.2058403219509849E-2</v>
      </c>
    </row>
    <row r="15" spans="1:13" x14ac:dyDescent="0.25">
      <c r="A15">
        <v>8</v>
      </c>
      <c r="B15">
        <v>0.1</v>
      </c>
      <c r="C15">
        <v>0.8</v>
      </c>
      <c r="D15" s="3">
        <f t="shared" si="9"/>
        <v>2.4103392663377772</v>
      </c>
      <c r="E15" s="3">
        <f t="shared" si="0"/>
        <v>0.25734833295556786</v>
      </c>
      <c r="F15" s="3">
        <f t="shared" si="1"/>
        <v>2.5734833295556786E-2</v>
      </c>
      <c r="G15" s="3">
        <f t="shared" si="2"/>
        <v>0.49308443588888945</v>
      </c>
      <c r="H15" s="3">
        <f t="shared" si="3"/>
        <v>4.9308443588888945E-2</v>
      </c>
      <c r="I15" s="3">
        <f t="shared" si="4"/>
        <v>0.49784754559433986</v>
      </c>
      <c r="J15" s="3">
        <f t="shared" si="5"/>
        <v>4.9784754559433986E-2</v>
      </c>
      <c r="K15" s="3">
        <f t="shared" si="6"/>
        <v>0.49794420753944613</v>
      </c>
      <c r="L15" s="3">
        <f t="shared" si="7"/>
        <v>4.9794420753944614E-2</v>
      </c>
      <c r="M15" s="3">
        <f t="shared" si="8"/>
        <v>4.5619275057691207E-2</v>
      </c>
    </row>
    <row r="16" spans="1:13" x14ac:dyDescent="0.25">
      <c r="A16">
        <v>9</v>
      </c>
      <c r="B16">
        <v>0.1</v>
      </c>
      <c r="C16">
        <v>0.9</v>
      </c>
      <c r="D16" s="3">
        <f t="shared" si="9"/>
        <v>2.4559585413954683</v>
      </c>
      <c r="E16" s="3">
        <f t="shared" si="0"/>
        <v>0.28066585830911656</v>
      </c>
      <c r="F16" s="3">
        <f t="shared" si="1"/>
        <v>2.8066585830911657E-2</v>
      </c>
      <c r="G16" s="3">
        <f t="shared" si="2"/>
        <v>0.529382195471087</v>
      </c>
      <c r="H16" s="3">
        <f t="shared" si="3"/>
        <v>5.29382195471087E-2</v>
      </c>
      <c r="I16" s="3">
        <f t="shared" si="4"/>
        <v>0.53474945617158676</v>
      </c>
      <c r="J16" s="3">
        <f t="shared" si="5"/>
        <v>5.3474945617158681E-2</v>
      </c>
      <c r="K16" s="3">
        <f t="shared" si="6"/>
        <v>0.53486576025771893</v>
      </c>
      <c r="L16" s="3">
        <f t="shared" si="7"/>
        <v>5.3486576025771893E-2</v>
      </c>
      <c r="M16" s="3">
        <f t="shared" si="8"/>
        <v>4.9063248697536387E-2</v>
      </c>
    </row>
    <row r="17" spans="1:13" x14ac:dyDescent="0.25">
      <c r="A17">
        <v>10</v>
      </c>
      <c r="B17">
        <v>0.1</v>
      </c>
      <c r="C17">
        <v>1</v>
      </c>
      <c r="D17" s="3">
        <f t="shared" si="9"/>
        <v>2.5050217900930045</v>
      </c>
      <c r="E17" s="3"/>
      <c r="F17" s="3"/>
      <c r="G17" s="3"/>
      <c r="H17" s="3"/>
      <c r="I17" s="3"/>
      <c r="J17" s="3"/>
      <c r="K17" s="3"/>
      <c r="L17" s="3"/>
      <c r="M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Lab_02_3_1</vt:lpstr>
      <vt:lpstr>Лист3</vt:lpstr>
      <vt:lpstr>Lab_02_3_2</vt:lpstr>
      <vt:lpstr>Lab_02_03_3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2022-11-04T12:58:14Z</dcterms:created>
  <dcterms:modified xsi:type="dcterms:W3CDTF">2023-02-20T18:00:29Z</dcterms:modified>
</cp:coreProperties>
</file>