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vel\Downloads\"/>
    </mc:Choice>
  </mc:AlternateContent>
  <xr:revisionPtr revIDLastSave="0" documentId="13_ncr:1_{54C872C2-BB51-40E5-8DB0-40C7D25166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H15" i="1"/>
  <c r="I14" i="1" s="1"/>
  <c r="E15" i="1"/>
  <c r="K14" i="1" s="1"/>
  <c r="K7" i="1"/>
  <c r="K8" i="1"/>
  <c r="K9" i="1"/>
  <c r="K10" i="1"/>
  <c r="K11" i="1"/>
  <c r="K12" i="1"/>
  <c r="K13" i="1"/>
  <c r="J7" i="1"/>
  <c r="J8" i="1"/>
  <c r="J9" i="1"/>
  <c r="J10" i="1"/>
  <c r="J11" i="1"/>
  <c r="J12" i="1"/>
  <c r="J13" i="1"/>
  <c r="J14" i="1"/>
  <c r="I7" i="1"/>
  <c r="I8" i="1"/>
  <c r="I9" i="1"/>
  <c r="I10" i="1"/>
  <c r="I11" i="1"/>
  <c r="I12" i="1"/>
  <c r="I13" i="1"/>
  <c r="H8" i="1"/>
  <c r="G7" i="1"/>
  <c r="F7" i="1"/>
  <c r="E8" i="1"/>
  <c r="K6" i="1"/>
  <c r="J6" i="1"/>
  <c r="I6" i="1"/>
  <c r="E7" i="1"/>
  <c r="H7" i="1"/>
  <c r="G6" i="1"/>
  <c r="F6" i="1"/>
  <c r="I5" i="1"/>
  <c r="E6" i="1"/>
  <c r="H6" i="1"/>
  <c r="G5" i="1"/>
  <c r="F5" i="1"/>
  <c r="B7" i="1"/>
  <c r="F8" i="1" l="1"/>
  <c r="G8" i="1"/>
  <c r="H9" i="1" s="1"/>
  <c r="E9" i="1" s="1"/>
  <c r="G9" i="1" l="1"/>
  <c r="H10" i="1" s="1"/>
  <c r="E10" i="1" s="1"/>
  <c r="F9" i="1"/>
  <c r="G10" i="1" l="1"/>
  <c r="H11" i="1" s="1"/>
  <c r="E11" i="1" s="1"/>
  <c r="F10" i="1"/>
  <c r="G11" i="1" l="1"/>
  <c r="H12" i="1" s="1"/>
  <c r="E12" i="1" s="1"/>
  <c r="F11" i="1"/>
  <c r="G12" i="1" l="1"/>
  <c r="H13" i="1" s="1"/>
  <c r="E13" i="1" s="1"/>
  <c r="F12" i="1"/>
  <c r="G13" i="1" l="1"/>
  <c r="H14" i="1" s="1"/>
  <c r="E14" i="1" s="1"/>
  <c r="F13" i="1"/>
  <c r="G14" i="1" l="1"/>
  <c r="F14" i="1"/>
</calcChain>
</file>

<file path=xl/sharedStrings.xml><?xml version="1.0" encoding="utf-8"?>
<sst xmlns="http://schemas.openxmlformats.org/spreadsheetml/2006/main" count="31" uniqueCount="22">
  <si>
    <t>ДИСКРЕТНАЯ МОДЕЛЬ ХАРРОДА-ДОМАРА</t>
  </si>
  <si>
    <t>ЗАДАНИЕ ИСХОДНЫХ ДАННЫХ</t>
  </si>
  <si>
    <t>горизонт прогноза, T</t>
  </si>
  <si>
    <t>S(j)</t>
  </si>
  <si>
    <t>Y(j)</t>
  </si>
  <si>
    <t>C(j)</t>
  </si>
  <si>
    <t>Inv(j)</t>
  </si>
  <si>
    <t>DK(j)</t>
  </si>
  <si>
    <t>b1(j)</t>
  </si>
  <si>
    <t>b2(j)</t>
  </si>
  <si>
    <t>b3(j)</t>
  </si>
  <si>
    <t>s</t>
  </si>
  <si>
    <t>a</t>
  </si>
  <si>
    <t>bb</t>
  </si>
  <si>
    <t>DK(T+1)</t>
  </si>
  <si>
    <t>Y(T+1)</t>
  </si>
  <si>
    <t>Y(T+1)=[];</t>
  </si>
  <si>
    <t>DK(T+1)=[];</t>
  </si>
  <si>
    <t>xlabel('t-ИНТЕРВАЛВРЕМЕНИ','FontName','Arial Unicode MS','FontSize',12,'FontWeight','bold' )</t>
  </si>
  <si>
    <t>ylabel('ВЫПУСКПОТРЕБЛЕНИЕИНВЕСТИЦИИ','FontName','Arial Unicode MS','FontSize',10,'FontWeight','bold')</t>
  </si>
  <si>
    <t>b1;b2;b3;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</si>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</sst>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Графики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Лист1!$E$4</c:f>
              <c:strCache>
                <c:ptCount val="1"/>
                <c:pt idx="0">
                  <c:v>Y(j)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Лист1!$E$5:$E$14</c:f>
              <c:numCache>
                <c:formatCode>General</c:formatCode>
                <c:ptCount val="10"/>
                <c:pt idx="0">
                  <c:v>20</c:v>
                </c:pt>
                <c:pt idx="1">
                  <c:v>34.4</c:v>
                </c:pt>
                <c:pt idx="2">
                  <c:v>59.167999999999992</c:v>
                </c:pt>
                <c:pt idx="3">
                  <c:v>101.76895999999998</c:v>
                </c:pt>
                <c:pt idx="4">
                  <c:v>175.04261119999995</c:v>
                </c:pt>
                <c:pt idx="5">
                  <c:v>301.07329126399992</c:v>
                </c:pt>
                <c:pt idx="6">
                  <c:v>517.84606097407982</c:v>
                </c:pt>
                <c:pt idx="7">
                  <c:v>890.69522487541724</c:v>
                </c:pt>
                <c:pt idx="8">
                  <c:v>1531.9957867857177</c:v>
                </c:pt>
                <c:pt idx="9">
                  <c:v>2635.0327532714346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F-4722-BE19-AEAFA4CD5F46}"/>
            </c:ext>
          </c:extLst>
        </c:ser>
        <c:ser>
          <c:idx val="1"/>
          <c:order val="1"/>
          <c:tx>
            <c:strRef>
              <c:f>Лист1!$F$4</c:f>
              <c:strCache>
                <c:ptCount val="1"/>
                <c:pt idx="0">
                  <c:v>C(j)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Лист1!$F$5:$F$14</c:f>
              <c:numCache>
                <c:formatCode>General</c:formatCode>
                <c:ptCount val="10"/>
                <c:pt idx="0">
                  <c:v>8</c:v>
                </c:pt>
                <c:pt idx="1">
                  <c:v>13.76</c:v>
                </c:pt>
                <c:pt idx="2">
                  <c:v>23.667199999999998</c:v>
                </c:pt>
                <c:pt idx="3">
                  <c:v>40.707583999999997</c:v>
                </c:pt>
                <c:pt idx="4">
                  <c:v>70.017044479999981</c:v>
                </c:pt>
                <c:pt idx="5">
                  <c:v>120.42931650559997</c:v>
                </c:pt>
                <c:pt idx="6">
                  <c:v>207.13842438963195</c:v>
                </c:pt>
                <c:pt idx="7">
                  <c:v>356.27808995016693</c:v>
                </c:pt>
                <c:pt idx="8">
                  <c:v>612.79831471428713</c:v>
                </c:pt>
                <c:pt idx="9">
                  <c:v>1054.0131013085738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F-4722-BE19-AEAFA4CD5F46}"/>
            </c:ext>
          </c:extLst>
        </c:ser>
        <c:ser>
          <c:idx val="2"/>
          <c:order val="2"/>
          <c:tx>
            <c:strRef>
              <c:f>Лист1!$G$4</c:f>
              <c:strCache>
                <c:ptCount val="1"/>
                <c:pt idx="0">
                  <c:v>Inv(j)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Лист1!$G$5:$G$14</c:f>
              <c:numCache>
                <c:formatCode>General</c:formatCode>
                <c:ptCount val="10"/>
                <c:pt idx="0">
                  <c:v>12</c:v>
                </c:pt>
                <c:pt idx="1">
                  <c:v>20.639999999999997</c:v>
                </c:pt>
                <c:pt idx="2">
                  <c:v>35.500799999999991</c:v>
                </c:pt>
                <c:pt idx="3">
                  <c:v>61.061375999999981</c:v>
                </c:pt>
                <c:pt idx="4">
                  <c:v>105.02556671999997</c:v>
                </c:pt>
                <c:pt idx="5">
                  <c:v>180.64397475839993</c:v>
                </c:pt>
                <c:pt idx="6">
                  <c:v>310.70763658444787</c:v>
                </c:pt>
                <c:pt idx="7">
                  <c:v>534.41713492525037</c:v>
                </c:pt>
                <c:pt idx="8">
                  <c:v>919.19747207143052</c:v>
                </c:pt>
                <c:pt idx="9">
                  <c:v>1581.0196519628607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F-4722-BE19-AEAFA4CD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673807"/>
        <c:axId val="2004658831"/>
      </c:lineChart>
      <c:catAx>
        <c:axId val="200467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658831"/>
        <c:crosses val="autoZero"/>
        <c:auto val="1"/>
        <c:lblAlgn val="ctr"/>
        <c:lblOffset val="100"/>
        <c:noMultiLvlLbl val="0"/>
      </c:catAx>
      <c:valAx>
        <c:axId val="20046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6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579783</xdr:colOff>
      <xdr:row>15</xdr:row>
      <xdr:rowOff>61292</xdr:rowOff>
    </xdr:from>
    <xdr:to>
      <xdr:col>12</xdr:col>
      <xdr:colOff>132522</xdr:colOff>
      <xdr:row>29</xdr:row>
      <xdr:rowOff>21535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B5C684-0C7F-D5FC-75A5-38C65E34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"/>
  <sheetViews>
    <sheetView tabSelected="1" zoomScale="115" zoomScaleNormal="115" workbookViewId="0">
      <selection activeCell="F20" sqref="F20"/>
    </sheetView>
  </sheetViews>
  <sheetFormatPr defaultColWidth="12.5703125" defaultRowHeight="15.75" customHeight="1" x14ac:dyDescent="0.2"/>
  <cols>
    <col min="1" max="1" width="18.85546875" customWidth="1"/>
    <col min="2" max="2" width="11.28515625" customWidth="1"/>
    <col min="3" max="3" width="20" customWidth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/>
      <c r="C3" s="2"/>
    </row>
    <row r="4" spans="1:11" x14ac:dyDescent="0.2">
      <c r="A4" s="1" t="s">
        <v>2</v>
      </c>
      <c r="B4">
        <v>10</v>
      </c>
      <c r="C4" s="1" t="s">
        <v>21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</row>
    <row r="5" spans="1:11" x14ac:dyDescent="0.2">
      <c r="A5" s="1" t="s">
        <v>11</v>
      </c>
      <c r="B5" s="3">
        <v>0.6</v>
      </c>
      <c r="C5" s="1">
        <v>1</v>
      </c>
      <c r="D5" s="1">
        <v>0</v>
      </c>
      <c r="E5" s="1">
        <v>20</v>
      </c>
      <c r="F5" s="1">
        <f>(1-$B$5)*E5</f>
        <v>8</v>
      </c>
      <c r="G5" s="1">
        <f>$B$5*E5</f>
        <v>12</v>
      </c>
      <c r="H5" s="1">
        <v>0</v>
      </c>
      <c r="I5" s="1">
        <f>$B$6*H6/E5</f>
        <v>0.72</v>
      </c>
      <c r="J5" s="1">
        <f>((1-$B$5)*E6-F5)/F5</f>
        <v>0.72</v>
      </c>
      <c r="K5" s="1">
        <f>($B$5*E6-$B$5*E5)/G5</f>
        <v>0.71999999999999975</v>
      </c>
    </row>
    <row r="6" spans="1:11" x14ac:dyDescent="0.2">
      <c r="A6" s="1" t="s">
        <v>12</v>
      </c>
      <c r="B6" s="3">
        <v>1.2</v>
      </c>
      <c r="C6" s="1">
        <v>2</v>
      </c>
      <c r="D6" s="1">
        <v>0</v>
      </c>
      <c r="E6" s="1">
        <f>E5+$B$6*H6</f>
        <v>34.4</v>
      </c>
      <c r="F6" s="1">
        <f>(1-$B$5)*E6</f>
        <v>13.76</v>
      </c>
      <c r="G6" s="1">
        <f>$B$5*E6</f>
        <v>20.639999999999997</v>
      </c>
      <c r="H6" s="1">
        <f>G5</f>
        <v>12</v>
      </c>
      <c r="I6" s="1">
        <f>$B$6*H7/E6</f>
        <v>0.72</v>
      </c>
      <c r="J6" s="1">
        <f>((1-$B$5)*E7-F6)/F6</f>
        <v>0.71999999999999986</v>
      </c>
      <c r="K6" s="1">
        <f>($B$5*E7-$B$5*E6)/G6</f>
        <v>0.71999999999999986</v>
      </c>
    </row>
    <row r="7" spans="1:11" x14ac:dyDescent="0.2">
      <c r="A7" s="1" t="s">
        <v>13</v>
      </c>
      <c r="B7" s="1">
        <f>B6*B5</f>
        <v>0.72</v>
      </c>
      <c r="C7" s="1">
        <v>3</v>
      </c>
      <c r="D7" s="1">
        <v>0</v>
      </c>
      <c r="E7" s="1">
        <f>E6+$B$6*H7</f>
        <v>59.167999999999992</v>
      </c>
      <c r="F7" s="1">
        <f t="shared" ref="F7:F14" si="0">(1-$B$5)*E7</f>
        <v>23.667199999999998</v>
      </c>
      <c r="G7" s="1">
        <f t="shared" ref="G7:G14" si="1">$B$5*E7</f>
        <v>35.500799999999991</v>
      </c>
      <c r="H7" s="1">
        <f>G6</f>
        <v>20.639999999999997</v>
      </c>
      <c r="I7" s="1">
        <f t="shared" ref="I7:I14" si="2">$B$6*H8/E7</f>
        <v>0.71999999999999986</v>
      </c>
      <c r="J7" s="1">
        <f t="shared" ref="J7:J14" si="3">((1-$B$5)*E8-F7)/F7</f>
        <v>0.72000000000000008</v>
      </c>
      <c r="K7" s="1">
        <f t="shared" ref="K7:K14" si="4">($B$5*E8-$B$5*E7)/G7</f>
        <v>0.71999999999999986</v>
      </c>
    </row>
    <row r="8" spans="1:11" x14ac:dyDescent="0.2">
      <c r="A8" s="1" t="s">
        <v>14</v>
      </c>
      <c r="B8" s="1">
        <v>0</v>
      </c>
      <c r="C8" s="1">
        <v>4</v>
      </c>
      <c r="D8" s="1">
        <v>0</v>
      </c>
      <c r="E8" s="1">
        <f t="shared" ref="E8:E14" si="5">E7+$B$6*H8</f>
        <v>101.76895999999998</v>
      </c>
      <c r="F8" s="1">
        <f t="shared" si="0"/>
        <v>40.707583999999997</v>
      </c>
      <c r="G8" s="1">
        <f t="shared" si="1"/>
        <v>61.061375999999981</v>
      </c>
      <c r="H8" s="1">
        <f t="shared" ref="H8:H14" si="6">G7</f>
        <v>35.500799999999991</v>
      </c>
      <c r="I8" s="1">
        <f t="shared" si="2"/>
        <v>0.71999999999999986</v>
      </c>
      <c r="J8" s="1">
        <f t="shared" si="3"/>
        <v>0.71999999999999964</v>
      </c>
      <c r="K8" s="1">
        <f t="shared" si="4"/>
        <v>0.72000000000000008</v>
      </c>
    </row>
    <row r="9" spans="1:11" x14ac:dyDescent="0.2">
      <c r="A9" s="1" t="s">
        <v>15</v>
      </c>
      <c r="B9" s="1">
        <v>0</v>
      </c>
      <c r="C9" s="1">
        <v>5</v>
      </c>
      <c r="D9" s="1">
        <v>0</v>
      </c>
      <c r="E9" s="1">
        <f t="shared" si="5"/>
        <v>175.04261119999995</v>
      </c>
      <c r="F9" s="1">
        <f t="shared" si="0"/>
        <v>70.017044479999981</v>
      </c>
      <c r="G9" s="1">
        <f t="shared" si="1"/>
        <v>105.02556671999997</v>
      </c>
      <c r="H9" s="1">
        <f t="shared" si="6"/>
        <v>61.061375999999981</v>
      </c>
      <c r="I9" s="1">
        <f t="shared" si="2"/>
        <v>0.72</v>
      </c>
      <c r="J9" s="1">
        <f t="shared" si="3"/>
        <v>0.72000000000000008</v>
      </c>
      <c r="K9" s="1">
        <f t="shared" si="4"/>
        <v>0.71999999999999986</v>
      </c>
    </row>
    <row r="10" spans="1:11" x14ac:dyDescent="0.2">
      <c r="A10" s="1"/>
      <c r="B10" s="1"/>
      <c r="C10" s="1">
        <v>6</v>
      </c>
      <c r="D10" s="1">
        <v>0</v>
      </c>
      <c r="E10" s="1">
        <f t="shared" si="5"/>
        <v>301.07329126399992</v>
      </c>
      <c r="F10" s="1">
        <f t="shared" si="0"/>
        <v>120.42931650559997</v>
      </c>
      <c r="G10" s="1">
        <f t="shared" si="1"/>
        <v>180.64397475839993</v>
      </c>
      <c r="H10" s="1">
        <f t="shared" si="6"/>
        <v>105.02556671999997</v>
      </c>
      <c r="I10" s="1">
        <f t="shared" si="2"/>
        <v>0.72</v>
      </c>
      <c r="J10" s="1">
        <f t="shared" si="3"/>
        <v>0.72</v>
      </c>
      <c r="K10" s="1">
        <f t="shared" si="4"/>
        <v>0.71999999999999986</v>
      </c>
    </row>
    <row r="11" spans="1:11" x14ac:dyDescent="0.2">
      <c r="A11" s="1"/>
      <c r="B11" s="1"/>
      <c r="C11" s="1">
        <v>7</v>
      </c>
      <c r="D11" s="1">
        <v>0</v>
      </c>
      <c r="E11" s="1">
        <f t="shared" si="5"/>
        <v>517.84606097407982</v>
      </c>
      <c r="F11" s="1">
        <f t="shared" si="0"/>
        <v>207.13842438963195</v>
      </c>
      <c r="G11" s="1">
        <f t="shared" si="1"/>
        <v>310.70763658444787</v>
      </c>
      <c r="H11" s="1">
        <f t="shared" si="6"/>
        <v>180.64397475839993</v>
      </c>
      <c r="I11" s="1">
        <f t="shared" si="2"/>
        <v>0.71999999999999986</v>
      </c>
      <c r="J11" s="1">
        <f t="shared" si="3"/>
        <v>0.71999999999999986</v>
      </c>
      <c r="K11" s="1">
        <f t="shared" si="4"/>
        <v>0.72000000000000008</v>
      </c>
    </row>
    <row r="12" spans="1:11" x14ac:dyDescent="0.2">
      <c r="A12" s="1"/>
      <c r="C12" s="1">
        <v>8</v>
      </c>
      <c r="D12" s="1">
        <v>0</v>
      </c>
      <c r="E12" s="1">
        <f t="shared" si="5"/>
        <v>890.69522487541724</v>
      </c>
      <c r="F12" s="1">
        <f t="shared" si="0"/>
        <v>356.27808995016693</v>
      </c>
      <c r="G12" s="1">
        <f t="shared" si="1"/>
        <v>534.41713492525037</v>
      </c>
      <c r="H12" s="1">
        <f t="shared" si="6"/>
        <v>310.70763658444787</v>
      </c>
      <c r="I12" s="1">
        <f t="shared" si="2"/>
        <v>0.72</v>
      </c>
      <c r="J12" s="1">
        <f t="shared" si="3"/>
        <v>0.72000000000000008</v>
      </c>
      <c r="K12" s="1">
        <f t="shared" si="4"/>
        <v>0.71999999999999975</v>
      </c>
    </row>
    <row r="13" spans="1:11" x14ac:dyDescent="0.2">
      <c r="A13" s="1"/>
      <c r="C13" s="1">
        <v>9</v>
      </c>
      <c r="D13" s="1">
        <v>0</v>
      </c>
      <c r="E13" s="1">
        <f t="shared" si="5"/>
        <v>1531.9957867857177</v>
      </c>
      <c r="F13" s="1">
        <f t="shared" si="0"/>
        <v>612.79831471428713</v>
      </c>
      <c r="G13" s="1">
        <f t="shared" si="1"/>
        <v>919.19747207143052</v>
      </c>
      <c r="H13" s="1">
        <f t="shared" si="6"/>
        <v>534.41713492525037</v>
      </c>
      <c r="I13" s="1">
        <f t="shared" si="2"/>
        <v>0.72</v>
      </c>
      <c r="J13" s="1">
        <f t="shared" si="3"/>
        <v>0.72</v>
      </c>
      <c r="K13" s="1">
        <f t="shared" si="4"/>
        <v>0.72000000000000031</v>
      </c>
    </row>
    <row r="14" spans="1:11" x14ac:dyDescent="0.2">
      <c r="A14" s="1"/>
      <c r="C14" s="1">
        <v>10</v>
      </c>
      <c r="D14" s="1">
        <v>0</v>
      </c>
      <c r="E14" s="1">
        <f t="shared" si="5"/>
        <v>2635.0327532714346</v>
      </c>
      <c r="F14" s="1">
        <f t="shared" si="0"/>
        <v>1054.0131013085738</v>
      </c>
      <c r="G14" s="1">
        <f t="shared" si="1"/>
        <v>1581.0196519628607</v>
      </c>
      <c r="H14" s="1">
        <f t="shared" si="6"/>
        <v>919.19747207143052</v>
      </c>
      <c r="I14" s="1">
        <f t="shared" si="2"/>
        <v>0</v>
      </c>
      <c r="J14" s="1">
        <f t="shared" si="3"/>
        <v>-1</v>
      </c>
      <c r="K14" s="1">
        <f t="shared" si="4"/>
        <v>-1</v>
      </c>
    </row>
    <row r="15" spans="1:11" x14ac:dyDescent="0.2">
      <c r="A15" s="1"/>
      <c r="C15" s="2"/>
      <c r="E15">
        <f>B9</f>
        <v>0</v>
      </c>
      <c r="H15">
        <f>B8</f>
        <v>0</v>
      </c>
    </row>
    <row r="16" spans="1:1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 t="s">
        <v>16</v>
      </c>
    </row>
    <row r="20" spans="1:1" x14ac:dyDescent="0.2">
      <c r="A20" s="1" t="s">
        <v>17</v>
      </c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 t="s">
        <v>18</v>
      </c>
    </row>
    <row r="26" spans="1:1" x14ac:dyDescent="0.2">
      <c r="A26" s="1" t="s">
        <v>19</v>
      </c>
    </row>
    <row r="27" spans="1:1" x14ac:dyDescent="0.2">
      <c r="A27" s="1"/>
    </row>
    <row r="28" spans="1:1" x14ac:dyDescent="0.2">
      <c r="A28" s="1" t="s">
        <v>20</v>
      </c>
    </row>
    <row r="29" spans="1:1" x14ac:dyDescent="0.2">
      <c r="A29" s="1"/>
    </row>
    <row r="30" spans="1:1" x14ac:dyDescent="0.2">
      <c r="A30" s="1"/>
    </row>
    <row r="31" spans="1:1" x14ac:dyDescent="0.2"/>
    <row r="32" spans="1:1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F72-A001-4CA7-A040-782664364882}">
  <dimension ref="A1:I11"/>
  <sheetViews>
    <sheetView workbookViewId="0">
      <selection sqref="A1:I11"/>
    </sheetView>
  </sheetViews>
  <sheetFormatPr defaultRowHeight="12.75" x14ac:dyDescent="0.2"/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2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</cp:lastModifiedBy>
  <dcterms:modified xsi:type="dcterms:W3CDTF">2022-12-19T21:03:39Z</dcterms:modified>
</cp:coreProperties>
</file>