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el\Downloads\"/>
    </mc:Choice>
  </mc:AlternateContent>
  <xr:revisionPtr revIDLastSave="0" documentId="13_ncr:1_{101E069D-F1E9-4FC4-9B71-344674E458BE}" xr6:coauthVersionLast="47" xr6:coauthVersionMax="47" xr10:uidLastSave="{00000000-0000-0000-0000-000000000000}"/>
  <bookViews>
    <workbookView xWindow="-120" yWindow="-120" windowWidth="29040" windowHeight="15840" xr2:uid="{4E4350E2-DB81-4C9A-9819-7EED535E69A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4" i="1"/>
  <c r="B20" i="1"/>
  <c r="B21" i="1"/>
  <c r="B19" i="1"/>
  <c r="O6" i="1"/>
  <c r="N6" i="1"/>
  <c r="M6" i="1"/>
  <c r="L7" i="1"/>
  <c r="L6" i="1"/>
  <c r="N5" i="1"/>
  <c r="M5" i="1"/>
  <c r="O5" i="1"/>
  <c r="L5" i="1"/>
  <c r="N4" i="1"/>
  <c r="M4" i="1"/>
  <c r="O4" i="1"/>
  <c r="B12" i="1"/>
  <c r="B11" i="1"/>
  <c r="B10" i="1"/>
  <c r="B9" i="1"/>
  <c r="B8" i="1"/>
  <c r="B7" i="1"/>
  <c r="O7" i="1" l="1"/>
  <c r="N7" i="1" l="1"/>
  <c r="M7" i="1"/>
  <c r="L8" i="1"/>
  <c r="O8" i="1" l="1"/>
  <c r="M8" i="1" l="1"/>
  <c r="N8" i="1"/>
  <c r="L9" i="1"/>
  <c r="O9" i="1" l="1"/>
  <c r="N9" i="1" l="1"/>
  <c r="M9" i="1"/>
  <c r="L10" i="1"/>
  <c r="O10" i="1" l="1"/>
  <c r="N10" i="1" l="1"/>
  <c r="M10" i="1"/>
  <c r="L11" i="1"/>
  <c r="O11" i="1" l="1"/>
  <c r="N11" i="1" l="1"/>
  <c r="M11" i="1"/>
  <c r="L12" i="1"/>
  <c r="O12" i="1" l="1"/>
  <c r="N12" i="1" l="1"/>
  <c r="M12" i="1"/>
  <c r="L13" i="1"/>
  <c r="O13" i="1" l="1"/>
  <c r="N13" i="1" l="1"/>
  <c r="M13" i="1"/>
  <c r="L14" i="1"/>
  <c r="O14" i="1" l="1"/>
  <c r="N14" i="1" l="1"/>
  <c r="M14" i="1"/>
  <c r="L15" i="1"/>
  <c r="O15" i="1" l="1"/>
  <c r="N15" i="1" l="1"/>
  <c r="M15" i="1"/>
  <c r="L16" i="1"/>
  <c r="O16" i="1" l="1"/>
  <c r="N16" i="1" l="1"/>
  <c r="M16" i="1"/>
  <c r="L17" i="1"/>
  <c r="O17" i="1" l="1"/>
  <c r="N17" i="1" l="1"/>
  <c r="M17" i="1"/>
  <c r="L18" i="1"/>
  <c r="O18" i="1" l="1"/>
  <c r="N18" i="1" l="1"/>
  <c r="M18" i="1"/>
  <c r="L19" i="1"/>
  <c r="O19" i="1" l="1"/>
  <c r="M19" i="1" l="1"/>
  <c r="N19" i="1"/>
  <c r="L20" i="1"/>
  <c r="O20" i="1" l="1"/>
  <c r="M20" i="1" l="1"/>
  <c r="N20" i="1"/>
  <c r="L21" i="1"/>
  <c r="O21" i="1" l="1"/>
  <c r="M21" i="1" l="1"/>
  <c r="N21" i="1"/>
  <c r="L22" i="1"/>
  <c r="O22" i="1" l="1"/>
  <c r="N22" i="1" l="1"/>
  <c r="M22" i="1"/>
  <c r="L23" i="1"/>
  <c r="O23" i="1" l="1"/>
  <c r="N23" i="1" l="1"/>
  <c r="M23" i="1"/>
  <c r="L24" i="1"/>
  <c r="O24" i="1" l="1"/>
  <c r="N24" i="1" l="1"/>
  <c r="M24" i="1"/>
  <c r="L25" i="1"/>
  <c r="O25" i="1" l="1"/>
  <c r="N25" i="1" l="1"/>
  <c r="M25" i="1"/>
  <c r="L26" i="1"/>
  <c r="O26" i="1" l="1"/>
  <c r="N26" i="1" l="1"/>
  <c r="M26" i="1"/>
  <c r="L27" i="1"/>
  <c r="O27" i="1" l="1"/>
  <c r="M27" i="1" l="1"/>
  <c r="N27" i="1"/>
  <c r="L28" i="1"/>
  <c r="O28" i="1" l="1"/>
  <c r="M28" i="1" l="1"/>
  <c r="N28" i="1"/>
  <c r="L29" i="1"/>
  <c r="O29" i="1" l="1"/>
  <c r="N29" i="1" l="1"/>
  <c r="M29" i="1"/>
  <c r="L30" i="1"/>
  <c r="O30" i="1" l="1"/>
  <c r="N30" i="1" l="1"/>
  <c r="M30" i="1"/>
  <c r="L31" i="1"/>
  <c r="O31" i="1" l="1"/>
  <c r="N31" i="1" l="1"/>
  <c r="M31" i="1"/>
  <c r="L32" i="1"/>
  <c r="O32" i="1" l="1"/>
  <c r="N32" i="1" l="1"/>
  <c r="M32" i="1"/>
  <c r="L33" i="1"/>
  <c r="O33" i="1" l="1"/>
  <c r="N33" i="1" l="1"/>
  <c r="M33" i="1"/>
  <c r="L34" i="1"/>
  <c r="O34" i="1" l="1"/>
  <c r="N34" i="1" l="1"/>
  <c r="M34" i="1"/>
  <c r="L35" i="1"/>
  <c r="L36" i="1" l="1"/>
  <c r="O35" i="1"/>
  <c r="L37" i="1" l="1"/>
  <c r="O36" i="1"/>
  <c r="M35" i="1"/>
  <c r="N35" i="1"/>
  <c r="O37" i="1" l="1"/>
  <c r="M36" i="1"/>
  <c r="N36" i="1"/>
  <c r="M37" i="1" l="1"/>
  <c r="N37" i="1"/>
  <c r="L38" i="1"/>
  <c r="O38" i="1" l="1"/>
  <c r="N38" i="1" l="1"/>
  <c r="M38" i="1"/>
  <c r="L39" i="1"/>
  <c r="O39" i="1" l="1"/>
  <c r="N39" i="1" l="1"/>
  <c r="M39" i="1"/>
  <c r="L40" i="1"/>
  <c r="O40" i="1" l="1"/>
  <c r="N40" i="1" l="1"/>
  <c r="M40" i="1"/>
  <c r="L41" i="1"/>
  <c r="O41" i="1" l="1"/>
  <c r="N41" i="1" l="1"/>
  <c r="M41" i="1"/>
  <c r="L42" i="1"/>
  <c r="O42" i="1" l="1"/>
  <c r="N42" i="1" l="1"/>
  <c r="M42" i="1"/>
  <c r="L43" i="1"/>
  <c r="O43" i="1" l="1"/>
  <c r="M43" i="1" l="1"/>
  <c r="N43" i="1"/>
  <c r="L44" i="1"/>
  <c r="O44" i="1" l="1"/>
  <c r="M44" i="1" l="1"/>
  <c r="N44" i="1"/>
  <c r="L45" i="1"/>
  <c r="O45" i="1" l="1"/>
  <c r="M45" i="1" l="1"/>
  <c r="N45" i="1"/>
  <c r="L46" i="1"/>
  <c r="O46" i="1" l="1"/>
  <c r="N46" i="1" l="1"/>
  <c r="M46" i="1"/>
  <c r="L47" i="1"/>
  <c r="O47" i="1" l="1"/>
  <c r="N47" i="1" l="1"/>
  <c r="M47" i="1"/>
  <c r="L48" i="1"/>
  <c r="O48" i="1" l="1"/>
  <c r="M48" i="1" l="1"/>
  <c r="N48" i="1"/>
  <c r="L49" i="1"/>
  <c r="O49" i="1" l="1"/>
  <c r="N49" i="1" l="1"/>
  <c r="M49" i="1"/>
  <c r="L50" i="1"/>
  <c r="O50" i="1" l="1"/>
  <c r="N50" i="1" l="1"/>
  <c r="M50" i="1"/>
  <c r="L51" i="1"/>
  <c r="O51" i="1" l="1"/>
  <c r="N51" i="1" l="1"/>
  <c r="M51" i="1"/>
  <c r="L52" i="1"/>
  <c r="O52" i="1" l="1"/>
  <c r="M52" i="1" l="1"/>
  <c r="N52" i="1"/>
  <c r="L53" i="1"/>
  <c r="O53" i="1" l="1"/>
  <c r="M53" i="1" l="1"/>
  <c r="N53" i="1"/>
  <c r="L54" i="1"/>
  <c r="O54" i="1" l="1"/>
  <c r="N54" i="1" l="1"/>
  <c r="M54" i="1"/>
  <c r="L55" i="1"/>
  <c r="O55" i="1" l="1"/>
  <c r="N55" i="1" l="1"/>
  <c r="M55" i="1"/>
  <c r="L56" i="1"/>
  <c r="O56" i="1" l="1"/>
  <c r="N56" i="1" l="1"/>
  <c r="M56" i="1"/>
  <c r="L57" i="1"/>
  <c r="O57" i="1" l="1"/>
  <c r="N57" i="1" l="1"/>
  <c r="M57" i="1"/>
  <c r="L58" i="1"/>
  <c r="O58" i="1" l="1"/>
  <c r="N58" i="1" l="1"/>
  <c r="M58" i="1"/>
  <c r="L59" i="1"/>
  <c r="O59" i="1" l="1"/>
  <c r="M59" i="1" l="1"/>
  <c r="N59" i="1"/>
  <c r="L60" i="1"/>
  <c r="O60" i="1" l="1"/>
  <c r="M60" i="1" l="1"/>
  <c r="N60" i="1"/>
  <c r="L61" i="1"/>
  <c r="O61" i="1" l="1"/>
  <c r="M61" i="1" l="1"/>
  <c r="N61" i="1"/>
  <c r="L62" i="1"/>
  <c r="O62" i="1" l="1"/>
  <c r="N62" i="1" l="1"/>
  <c r="M62" i="1"/>
  <c r="L63" i="1"/>
  <c r="O63" i="1" l="1"/>
  <c r="N63" i="1" l="1"/>
  <c r="M63" i="1"/>
  <c r="L64" i="1"/>
  <c r="O64" i="1" l="1"/>
  <c r="N64" i="1" l="1"/>
  <c r="M64" i="1"/>
  <c r="L65" i="1"/>
  <c r="O65" i="1" l="1"/>
  <c r="N65" i="1" l="1"/>
  <c r="M65" i="1"/>
  <c r="L66" i="1"/>
  <c r="O66" i="1" l="1"/>
  <c r="N66" i="1" l="1"/>
  <c r="M66" i="1"/>
  <c r="L67" i="1"/>
  <c r="O67" i="1" l="1"/>
  <c r="M67" i="1" l="1"/>
  <c r="N67" i="1"/>
  <c r="L68" i="1"/>
  <c r="O68" i="1" l="1"/>
  <c r="M68" i="1" l="1"/>
  <c r="N68" i="1"/>
  <c r="L69" i="1"/>
  <c r="O69" i="1" l="1"/>
  <c r="M69" i="1" l="1"/>
  <c r="N69" i="1"/>
  <c r="L70" i="1"/>
  <c r="O70" i="1" l="1"/>
  <c r="N70" i="1" l="1"/>
  <c r="M70" i="1"/>
  <c r="L71" i="1"/>
  <c r="O71" i="1" l="1"/>
  <c r="N71" i="1" l="1"/>
  <c r="M71" i="1"/>
  <c r="L72" i="1"/>
  <c r="O72" i="1" l="1"/>
  <c r="N72" i="1" l="1"/>
  <c r="M72" i="1"/>
  <c r="L73" i="1"/>
  <c r="O73" i="1" l="1"/>
  <c r="N73" i="1" l="1"/>
  <c r="M73" i="1"/>
  <c r="L74" i="1"/>
  <c r="O74" i="1" l="1"/>
  <c r="N74" i="1" l="1"/>
  <c r="M74" i="1"/>
  <c r="L75" i="1"/>
  <c r="O75" i="1" l="1"/>
  <c r="M75" i="1" l="1"/>
  <c r="N75" i="1"/>
  <c r="L76" i="1"/>
  <c r="O76" i="1" l="1"/>
  <c r="M76" i="1" l="1"/>
  <c r="N76" i="1"/>
  <c r="L77" i="1"/>
  <c r="O77" i="1" l="1"/>
  <c r="M77" i="1" l="1"/>
  <c r="N77" i="1"/>
  <c r="L78" i="1"/>
  <c r="O78" i="1" l="1"/>
  <c r="N78" i="1" l="1"/>
  <c r="M78" i="1"/>
  <c r="L79" i="1"/>
  <c r="O79" i="1" l="1"/>
  <c r="N79" i="1" l="1"/>
  <c r="M79" i="1"/>
  <c r="L80" i="1"/>
  <c r="O80" i="1" l="1"/>
  <c r="N80" i="1" l="1"/>
  <c r="M80" i="1"/>
  <c r="L81" i="1"/>
  <c r="O81" i="1" l="1"/>
  <c r="N81" i="1" l="1"/>
  <c r="M81" i="1"/>
  <c r="L82" i="1"/>
  <c r="O82" i="1" l="1"/>
  <c r="N82" i="1" l="1"/>
  <c r="M82" i="1"/>
  <c r="L83" i="1"/>
  <c r="O83" i="1" l="1"/>
  <c r="N83" i="1" l="1"/>
  <c r="M83" i="1"/>
  <c r="L84" i="1"/>
  <c r="O84" i="1" l="1"/>
  <c r="M84" i="1" l="1"/>
  <c r="N84" i="1"/>
  <c r="L85" i="1"/>
  <c r="O85" i="1" l="1"/>
  <c r="M85" i="1" l="1"/>
  <c r="N85" i="1"/>
  <c r="L86" i="1"/>
  <c r="O86" i="1" l="1"/>
  <c r="N86" i="1" l="1"/>
  <c r="M86" i="1"/>
  <c r="L87" i="1"/>
  <c r="O87" i="1" l="1"/>
  <c r="N87" i="1" l="1"/>
  <c r="M87" i="1"/>
  <c r="L88" i="1"/>
  <c r="O88" i="1" l="1"/>
  <c r="M88" i="1" l="1"/>
  <c r="N88" i="1"/>
  <c r="L89" i="1"/>
  <c r="O89" i="1" l="1"/>
  <c r="N89" i="1" l="1"/>
  <c r="M89" i="1"/>
  <c r="L90" i="1"/>
  <c r="O90" i="1" l="1"/>
  <c r="N90" i="1" l="1"/>
  <c r="M90" i="1"/>
  <c r="L91" i="1"/>
  <c r="O91" i="1" l="1"/>
  <c r="M91" i="1" l="1"/>
  <c r="N91" i="1"/>
  <c r="L92" i="1"/>
  <c r="O92" i="1" l="1"/>
  <c r="M92" i="1" l="1"/>
  <c r="N92" i="1"/>
  <c r="L93" i="1"/>
  <c r="O93" i="1" l="1"/>
  <c r="N93" i="1" l="1"/>
  <c r="M93" i="1"/>
  <c r="L94" i="1"/>
  <c r="O94" i="1" l="1"/>
  <c r="N94" i="1" l="1"/>
  <c r="M94" i="1"/>
  <c r="L95" i="1"/>
  <c r="O95" i="1" l="1"/>
  <c r="N95" i="1" l="1"/>
  <c r="M95" i="1"/>
  <c r="L96" i="1"/>
  <c r="O96" i="1" l="1"/>
  <c r="N96" i="1" l="1"/>
  <c r="M96" i="1"/>
  <c r="L97" i="1"/>
  <c r="O97" i="1" l="1"/>
  <c r="N97" i="1" l="1"/>
  <c r="M97" i="1"/>
  <c r="L98" i="1"/>
  <c r="O98" i="1" l="1"/>
  <c r="N98" i="1" l="1"/>
  <c r="M98" i="1"/>
  <c r="L99" i="1"/>
  <c r="O99" i="1" l="1"/>
  <c r="M99" i="1" l="1"/>
  <c r="N99" i="1"/>
  <c r="L100" i="1"/>
  <c r="O100" i="1" l="1"/>
  <c r="M100" i="1" l="1"/>
  <c r="N100" i="1"/>
  <c r="L101" i="1"/>
  <c r="O101" i="1" l="1"/>
  <c r="M101" i="1" l="1"/>
  <c r="N101" i="1"/>
  <c r="L102" i="1"/>
  <c r="O102" i="1" l="1"/>
  <c r="N102" i="1" l="1"/>
  <c r="M102" i="1"/>
  <c r="L103" i="1"/>
  <c r="O103" i="1" s="1"/>
  <c r="N103" i="1" l="1"/>
  <c r="M103" i="1"/>
</calcChain>
</file>

<file path=xl/sharedStrings.xml><?xml version="1.0" encoding="utf-8"?>
<sst xmlns="http://schemas.openxmlformats.org/spreadsheetml/2006/main" count="72" uniqueCount="67">
  <si>
    <t>end</t>
  </si>
  <si>
    <t>%ГРАФИЧЕСКОЕ ОПРЕДЕЛЕНИЕ СТАЦИОНАРНОЙ ТОЧКИ ЭКОНОМИКИ СОЛОУ</t>
  </si>
  <si>
    <t>figure(2)</t>
  </si>
  <si>
    <t>%ЗОЛОТОЕ ПРАВИЛО НАКОПЛЕНИЯ КАПИТАЛА</t>
  </si>
  <si>
    <t>figure(3)</t>
  </si>
  <si>
    <t>%ДОЛГОСРОЧНАЯ ДИНАМИКА КАПИТАЛОВООРУЖЕННОСТИ И ПРОИЗВОДИТЕЛЬНОСТИ</t>
  </si>
  <si>
    <t>ТРУДА</t>
  </si>
  <si>
    <t>figure(4)</t>
  </si>
  <si>
    <t>figure(5)</t>
  </si>
  <si>
    <t>t=1;</t>
  </si>
  <si>
    <t>for t=2:1:T</t>
  </si>
  <si>
    <t>t;</t>
  </si>
  <si>
    <t>k(T+1)=[];</t>
  </si>
  <si>
    <t>y1=s*y;</t>
  </si>
  <si>
    <t>y2=(n+d)*k;</t>
  </si>
  <si>
    <t>plot(k,y, k, y1,'-r',k,y2,'-g','LineWidth',2 );hold on;</t>
  </si>
  <si>
    <t>k1=max(k);</t>
  </si>
  <si>
    <t>yy=max(y1);</t>
  </si>
  <si>
    <t>ym=max(y);</t>
  </si>
  <si>
    <t>nr1=num2str(ks,3);</t>
  </si>
  <si>
    <t>plot (k1,yy,'ob','MarkerSize',8,'LineWidth',2)</t>
  </si>
  <si>
    <t>s0=sg-0.1;</t>
  </si>
  <si>
    <t>s1=sg;</t>
  </si>
  <si>
    <t>s2=sg+0.1;</t>
  </si>
  <si>
    <t>y11=s0*y;</t>
  </si>
  <si>
    <t>y12=s1*y;</t>
  </si>
  <si>
    <t>y13=s2*y;</t>
  </si>
  <si>
    <t>nr2=num2str(kg,3);</t>
  </si>
  <si>
    <t>plot(k,y, k, y2,k,y11,k,y12,k,y13,'LineWidth',2);hold on;</t>
  </si>
  <si>
    <t>plot (kg,kg*(n+d),'ob','MarkerSize',8,'LineWidth',2)</t>
  </si>
  <si>
    <t>nd(t)=(n+d);</t>
  </si>
  <si>
    <t>nd(t)= (n+d);</t>
  </si>
  <si>
    <t>kk0=s0*y./k;</t>
  </si>
  <si>
    <t>kk1=s1*y./k;</t>
  </si>
  <si>
    <t>kk2=s2*y./k;</t>
  </si>
  <si>
    <t>yy0=a*(kk0-nd);</t>
  </si>
  <si>
    <t>yy1=a*(kk1-nd);</t>
  </si>
  <si>
    <t>yy2=a*(kk2-nd);</t>
  </si>
  <si>
    <t>kkm=max(kk2);</t>
  </si>
  <si>
    <t>yym=max(yy2);</t>
  </si>
  <si>
    <t>nr3=num2str(s0,3);</t>
  </si>
  <si>
    <t>nr4=num2str(s1,3);</t>
  </si>
  <si>
    <t>nr5=num2str(s2,3);</t>
  </si>
  <si>
    <t>plot(k,kk0,k,kk1,k,kk2,'LineWidth',1.5);hold on</t>
  </si>
  <si>
    <t>plot(k,nd,'LineWidth',2)</t>
  </si>
  <si>
    <t>plot(k,yy0,k,yy1,k,yy2,'LineWidth',1.5)</t>
  </si>
  <si>
    <t>УДЕЛЬНАЯ МОДЕЛЬ СОЛОУ БЕЗ НТП ДИСКРЕТНЫЙ ВАРИАНТ</t>
  </si>
  <si>
    <t>T</t>
  </si>
  <si>
    <t>d</t>
  </si>
  <si>
    <t>s</t>
  </si>
  <si>
    <t>n</t>
  </si>
  <si>
    <t>a</t>
  </si>
  <si>
    <t>b</t>
  </si>
  <si>
    <t>h</t>
  </si>
  <si>
    <t>ks</t>
  </si>
  <si>
    <t>h1</t>
  </si>
  <si>
    <t>kg</t>
  </si>
  <si>
    <t>sg</t>
  </si>
  <si>
    <t>k(j)</t>
  </si>
  <si>
    <t>c(j)</t>
  </si>
  <si>
    <t>inv(j)</t>
  </si>
  <si>
    <t>y(j)</t>
  </si>
  <si>
    <t>y1</t>
  </si>
  <si>
    <t>y2</t>
  </si>
  <si>
    <t>yy</t>
  </si>
  <si>
    <t>ym</t>
  </si>
  <si>
    <t>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</si>
</sst>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851924759405073E-2"/>
          <c:y val="0.15968759113444153"/>
          <c:w val="0.90286351706036749"/>
          <c:h val="0.72952209098862641"/>
        </c:manualLayout>
      </c:layout>
      <c:lineChart>
        <c:grouping val="standard"/>
        <c:varyColors val="0"/>
        <c:ser>
          <c:idx val="0"/>
          <c:order val="0"/>
          <c:tx>
            <c:strRef>
              <c:f>Лист1!$O$3</c:f>
              <c:strCache>
                <c:ptCount val="1"/>
                <c:pt idx="0">
                  <c:v>y(j)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Лист1!$O$4:$O$103</c:f>
              <c:numCache>
                <c:formatCode>General</c:formatCode>
                <c:ptCount val="100"/>
                <c:pt idx="0">
                  <c:v>0.199526231496888</c:v>
                </c:pt>
                <c:pt idx="1">
                  <c:v>0.35594366211144712</c:v>
                </c:pt>
                <c:pt idx="2">
                  <c:v>0.56920254535026316</c:v>
                </c:pt>
                <c:pt idx="3">
                  <c:v>0.83491338357123646</c:v>
                </c:pt>
                <c:pt idx="4">
                  <c:v>1.1471115087586834</c:v>
                </c:pt>
                <c:pt idx="5">
                  <c:v>1.4981210257187958</c:v>
                </c:pt>
                <c:pt idx="6">
                  <c:v>1.8796115787815182</c:v>
                </c:pt>
                <c:pt idx="7">
                  <c:v>2.2833248350925297</c:v>
                </c:pt>
                <c:pt idx="8">
                  <c:v>2.701533059602752</c:v>
                </c:pt>
                <c:pt idx="9">
                  <c:v>3.1272989740620116</c:v>
                </c:pt>
                <c:pt idx="10">
                  <c:v>3.5545963247813606</c:v>
                </c:pt>
                <c:pt idx="11">
                  <c:v>3.9783372988719905</c:v>
                </c:pt>
                <c:pt idx="12">
                  <c:v>4.3943407478180205</c:v>
                </c:pt>
                <c:pt idx="13">
                  <c:v>4.7992653472268678</c:v>
                </c:pt>
                <c:pt idx="14">
                  <c:v>5.1905243509648544</c:v>
                </c:pt>
                <c:pt idx="15">
                  <c:v>5.5661931119432966</c:v>
                </c:pt>
                <c:pt idx="16">
                  <c:v>5.9249166058437153</c:v>
                </c:pt>
                <c:pt idx="17">
                  <c:v>6.2658214226411442</c:v>
                </c:pt>
                <c:pt idx="18">
                  <c:v>6.5884347742565819</c:v>
                </c:pt>
                <c:pt idx="19">
                  <c:v>6.8926117677962608</c:v>
                </c:pt>
                <c:pt idx="20">
                  <c:v>7.1784713355553604</c:v>
                </c:pt>
                <c:pt idx="21">
                  <c:v>7.446340665262424</c:v>
                </c:pt>
                <c:pt idx="22">
                  <c:v>7.6967076425143581</c:v>
                </c:pt>
                <c:pt idx="23">
                  <c:v>7.9301806340601191</c:v>
                </c:pt>
                <c:pt idx="24">
                  <c:v>8.1474548570295902</c:v>
                </c:pt>
                <c:pt idx="25">
                  <c:v>8.3492845610309612</c:v>
                </c:pt>
                <c:pt idx="26">
                  <c:v>8.5364602731691797</c:v>
                </c:pt>
                <c:pt idx="27">
                  <c:v>8.7097904037685012</c:v>
                </c:pt>
                <c:pt idx="28">
                  <c:v>8.8700865715038191</c:v>
                </c:pt>
                <c:pt idx="29">
                  <c:v>9.0181520731109472</c:v>
                </c:pt>
                <c:pt idx="30">
                  <c:v>9.1547729898712706</c:v>
                </c:pt>
                <c:pt idx="31">
                  <c:v>9.2807114875275865</c:v>
                </c:pt>
                <c:pt idx="32">
                  <c:v>9.3967009263541819</c:v>
                </c:pt>
                <c:pt idx="33">
                  <c:v>9.5034424528212114</c:v>
                </c:pt>
                <c:pt idx="34">
                  <c:v>9.6016027932969692</c:v>
                </c:pt>
                <c:pt idx="35">
                  <c:v>9.6918130135368443</c:v>
                </c:pt>
                <c:pt idx="36">
                  <c:v>9.774668045568415</c:v>
                </c:pt>
                <c:pt idx="37">
                  <c:v>9.8507268163881641</c:v>
                </c:pt>
                <c:pt idx="38">
                  <c:v>9.9205128410961496</c:v>
                </c:pt>
                <c:pt idx="39">
                  <c:v>9.9845151671941998</c:v>
                </c:pt>
                <c:pt idx="40">
                  <c:v>10.043189577238342</c:v>
                </c:pt>
                <c:pt idx="41">
                  <c:v>10.096959974321791</c:v>
                </c:pt>
                <c:pt idx="42">
                  <c:v>10.146219889391492</c:v>
                </c:pt>
                <c:pt idx="43">
                  <c:v>10.191334061550265</c:v>
                </c:pt>
                <c:pt idx="44">
                  <c:v>10.23264005260971</c:v>
                </c:pt>
                <c:pt idx="45">
                  <c:v>10.270449865537376</c:v>
                </c:pt>
                <c:pt idx="46">
                  <c:v>10.305051543349409</c:v>
                </c:pt>
                <c:pt idx="47">
                  <c:v>10.336710730666278</c:v>
                </c:pt>
                <c:pt idx="48">
                  <c:v>10.365672184771745</c:v>
                </c:pt>
                <c:pt idx="49">
                  <c:v>10.392161226764191</c:v>
                </c:pt>
                <c:pt idx="50">
                  <c:v>10.416385126408988</c:v>
                </c:pt>
                <c:pt idx="51">
                  <c:v>10.438534416714667</c:v>
                </c:pt>
                <c:pt idx="52">
                  <c:v>10.458784136167756</c:v>
                </c:pt>
                <c:pt idx="53">
                  <c:v>10.477294998059797</c:v>
                </c:pt>
                <c:pt idx="54">
                  <c:v>10.494214487498837</c:v>
                </c:pt>
                <c:pt idx="55">
                  <c:v>10.509677887578906</c:v>
                </c:pt>
                <c:pt idx="56">
                  <c:v>10.523809236835927</c:v>
                </c:pt>
                <c:pt idx="57">
                  <c:v>10.536722220590702</c:v>
                </c:pt>
                <c:pt idx="58">
                  <c:v>10.548520999104824</c:v>
                </c:pt>
                <c:pt idx="59">
                  <c:v>10.559300975682838</c:v>
                </c:pt>
                <c:pt idx="60">
                  <c:v>10.56914950796862</c:v>
                </c:pt>
                <c:pt idx="61">
                  <c:v>10.578146565725698</c:v>
                </c:pt>
                <c:pt idx="62">
                  <c:v>10.586365338376329</c:v>
                </c:pt>
                <c:pt idx="63">
                  <c:v>10.593872795516409</c:v>
                </c:pt>
                <c:pt idx="64">
                  <c:v>10.6007302035334</c:v>
                </c:pt>
                <c:pt idx="65">
                  <c:v>10.606993601341122</c:v>
                </c:pt>
                <c:pt idx="66">
                  <c:v>10.61271423811605</c:v>
                </c:pt>
                <c:pt idx="67">
                  <c:v>10.617938975779504</c:v>
                </c:pt>
                <c:pt idx="68">
                  <c:v>10.622710658824314</c:v>
                </c:pt>
                <c:pt idx="69">
                  <c:v>10.627068453935831</c:v>
                </c:pt>
                <c:pt idx="70">
                  <c:v>10.631048161708666</c:v>
                </c:pt>
                <c:pt idx="71">
                  <c:v>10.634682502614449</c:v>
                </c:pt>
                <c:pt idx="72">
                  <c:v>10.638001379233433</c:v>
                </c:pt>
                <c:pt idx="73">
                  <c:v>10.641032116625267</c:v>
                </c:pt>
                <c:pt idx="74">
                  <c:v>10.643799682582697</c:v>
                </c:pt>
                <c:pt idx="75">
                  <c:v>10.646326889386268</c:v>
                </c:pt>
                <c:pt idx="76">
                  <c:v>10.648634578559392</c:v>
                </c:pt>
                <c:pt idx="77">
                  <c:v>10.650741790010869</c:v>
                </c:pt>
                <c:pt idx="78">
                  <c:v>10.65266591684658</c:v>
                </c:pt>
                <c:pt idx="79">
                  <c:v>10.654422847033212</c:v>
                </c:pt>
                <c:pt idx="80">
                  <c:v>10.656027093004592</c:v>
                </c:pt>
                <c:pt idx="81">
                  <c:v>10.657491910215269</c:v>
                </c:pt>
                <c:pt idx="82">
                  <c:v>10.658829405565749</c:v>
                </c:pt>
                <c:pt idx="83">
                  <c:v>10.660050636549768</c:v>
                </c:pt>
                <c:pt idx="84">
                  <c:v>10.661165701904963</c:v>
                </c:pt>
                <c:pt idx="85">
                  <c:v>10.662183824484638</c:v>
                </c:pt>
                <c:pt idx="86">
                  <c:v>10.663113427009543</c:v>
                </c:pt>
                <c:pt idx="87">
                  <c:v>10.663962201304107</c:v>
                </c:pt>
                <c:pt idx="88">
                  <c:v>10.664737171571584</c:v>
                </c:pt>
                <c:pt idx="89">
                  <c:v>10.66544475221624</c:v>
                </c:pt>
                <c:pt idx="90">
                  <c:v>10.666090800678475</c:v>
                </c:pt>
                <c:pt idx="91">
                  <c:v>10.66668066570942</c:v>
                </c:pt>
                <c:pt idx="92">
                  <c:v>10.667219231475801</c:v>
                </c:pt>
                <c:pt idx="93">
                  <c:v>10.667710957852838</c:v>
                </c:pt>
                <c:pt idx="94">
                  <c:v>10.668159917232606</c:v>
                </c:pt>
                <c:pt idx="95">
                  <c:v>10.668569828147527</c:v>
                </c:pt>
                <c:pt idx="96">
                  <c:v>10.66894408598321</c:v>
                </c:pt>
                <c:pt idx="97">
                  <c:v>10.66928579103141</c:v>
                </c:pt>
                <c:pt idx="98">
                  <c:v>10.669597774112452</c:v>
                </c:pt>
                <c:pt idx="99">
                  <c:v>10.669882619977033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1-43A7-ADED-7381A5831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925503"/>
        <c:axId val="685947551"/>
      </c:lineChart>
      <c:catAx>
        <c:axId val="68592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947551"/>
        <c:crosses val="autoZero"/>
        <c:auto val="1"/>
        <c:lblAlgn val="ctr"/>
        <c:lblOffset val="100"/>
        <c:noMultiLvlLbl val="0"/>
      </c:catAx>
      <c:valAx>
        <c:axId val="68594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92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Лист1!$L$3</c:f>
              <c:strCache>
                <c:ptCount val="1"/>
                <c:pt idx="0">
                  <c:v>k(j)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Лист1!$L$4:$L$103</c:f>
              <c:numCache>
                <c:formatCode>General</c:formatCode>
                <c:ptCount val="100"/>
                <c:pt idx="0">
                  <c:v>0.1</c:v>
                </c:pt>
                <c:pt idx="1">
                  <c:v>0.2286209851975104</c:v>
                </c:pt>
                <c:pt idx="2">
                  <c:v>0.44707582917939009</c:v>
                </c:pt>
                <c:pt idx="3">
                  <c:v>0.77278587499757756</c:v>
                </c:pt>
                <c:pt idx="4">
                  <c:v>1.2166086781052692</c:v>
                </c:pt>
                <c:pt idx="5">
                  <c:v>1.7814813684616877</c:v>
                </c:pt>
                <c:pt idx="6">
                  <c:v>2.4633485921828351</c:v>
                </c:pt>
                <c:pt idx="7">
                  <c:v>3.2526667634750277</c:v>
                </c:pt>
                <c:pt idx="8">
                  <c:v>4.1360532701412938</c:v>
                </c:pt>
                <c:pt idx="9">
                  <c:v>5.09782426948252</c:v>
                </c:pt>
                <c:pt idx="10">
                  <c:v>6.1212944105821983</c:v>
                </c:pt>
                <c:pt idx="11">
                  <c:v>7.1897960913384491</c:v>
                </c:pt>
                <c:pt idx="12">
                  <c:v>8.2874250639478912</c:v>
                </c:pt>
                <c:pt idx="13">
                  <c:v>9.3995443936574183</c:v>
                </c:pt>
                <c:pt idx="14">
                  <c:v>10.513088797278261</c:v>
                </c:pt>
                <c:pt idx="15">
                  <c:v>11.616712526839448</c:v>
                </c:pt>
                <c:pt idx="16">
                  <c:v>12.700820383610644</c:v>
                </c:pt>
                <c:pt idx="17">
                  <c:v>13.757515757038529</c:v>
                </c:pt>
                <c:pt idx="18">
                  <c:v>14.780493325610271</c:v>
                </c:pt>
                <c:pt idx="19">
                  <c:v>15.764898080588557</c:v>
                </c:pt>
                <c:pt idx="20">
                  <c:v>16.707167051454885</c:v>
                </c:pt>
                <c:pt idx="21">
                  <c:v>17.604865674977255</c:v>
                </c:pt>
                <c:pt idx="22">
                  <c:v>18.456527161443791</c:v>
                </c:pt>
                <c:pt idx="23">
                  <c:v>19.261500398636578</c:v>
                </c:pt>
                <c:pt idx="24">
                  <c:v>20.019809790280064</c:v>
                </c:pt>
                <c:pt idx="25">
                  <c:v>20.732028836722517</c:v>
                </c:pt>
                <c:pt idx="26">
                  <c:v>21.399168122897755</c:v>
                </c:pt>
                <c:pt idx="27">
                  <c:v>22.022577585792749</c:v>
                </c:pt>
                <c:pt idx="28">
                  <c:v>22.603862408927654</c:v>
                </c:pt>
                <c:pt idx="29">
                  <c:v>23.144811567541687</c:v>
                </c:pt>
                <c:pt idx="30">
                  <c:v>23.647337871443355</c:v>
                </c:pt>
                <c:pt idx="31">
                  <c:v>24.113428280621797</c:v>
                </c:pt>
                <c:pt idx="32">
                  <c:v>24.545103269263542</c:v>
                </c:pt>
                <c:pt idx="33">
                  <c:v>24.944384062260461</c:v>
                </c:pt>
                <c:pt idx="34">
                  <c:v>25.313266646461894</c:v>
                </c:pt>
                <c:pt idx="35">
                  <c:v>25.65370155362552</c:v>
                </c:pt>
                <c:pt idx="36">
                  <c:v>25.967578513903593</c:v>
                </c:pt>
                <c:pt idx="37">
                  <c:v>26.256715181326285</c:v>
                </c:pt>
                <c:pt idx="38">
                  <c:v>26.522849231852192</c:v>
                </c:pt>
                <c:pt idx="39">
                  <c:v>26.767633227491974</c:v>
                </c:pt>
                <c:pt idx="40">
                  <c:v>26.992631725274659</c:v>
                </c:pt>
                <c:pt idx="41">
                  <c:v>27.199320186735683</c:v>
                </c:pt>
                <c:pt idx="42">
                  <c:v>27.389085312039768</c:v>
                </c:pt>
                <c:pt idx="43">
                  <c:v>27.563226483061428</c:v>
                </c:pt>
                <c:pt idx="44">
                  <c:v>27.722958052213826</c:v>
                </c:pt>
                <c:pt idx="45">
                  <c:v>27.869412259159589</c:v>
                </c:pt>
                <c:pt idx="46">
                  <c:v>28.00364259643321</c:v>
                </c:pt>
                <c:pt idx="47">
                  <c:v>28.126627478147107</c:v>
                </c:pt>
                <c:pt idx="48">
                  <c:v>28.239274094017468</c:v>
                </c:pt>
                <c:pt idx="49">
                  <c:v>28.342422354569798</c:v>
                </c:pt>
                <c:pt idx="50">
                  <c:v>28.436848853155908</c:v>
                </c:pt>
                <c:pt idx="51">
                  <c:v>28.523270786867887</c:v>
                </c:pt>
                <c:pt idx="52">
                  <c:v>28.602349792047931</c:v>
                </c:pt>
                <c:pt idx="53">
                  <c:v>28.674695661288236</c:v>
                </c:pt>
                <c:pt idx="54">
                  <c:v>28.740869917962485</c:v>
                </c:pt>
                <c:pt idx="55">
                  <c:v>28.801389231752431</c:v>
                </c:pt>
                <c:pt idx="56">
                  <c:v>28.856728664607353</c:v>
                </c:pt>
                <c:pt idx="57">
                  <c:v>28.907324741339963</c:v>
                </c:pt>
                <c:pt idx="58">
                  <c:v>28.953578342823931</c:v>
                </c:pt>
                <c:pt idx="59">
                  <c:v>28.99585742268885</c:v>
                </c:pt>
                <c:pt idx="60">
                  <c:v>29.034499550655354</c:v>
                </c:pt>
                <c:pt idx="61">
                  <c:v>29.069814287340197</c:v>
                </c:pt>
                <c:pt idx="62">
                  <c:v>29.102085396592095</c:v>
                </c:pt>
                <c:pt idx="63">
                  <c:v>29.131572902281448</c:v>
                </c:pt>
                <c:pt idx="64">
                  <c:v>29.158514997032956</c:v>
                </c:pt>
                <c:pt idx="65">
                  <c:v>29.183129810720118</c:v>
                </c:pt>
                <c:pt idx="66">
                  <c:v>29.205617046684182</c:v>
                </c:pt>
                <c:pt idx="67">
                  <c:v>29.226159493638608</c:v>
                </c:pt>
                <c:pt idx="68">
                  <c:v>29.244924421107015</c:v>
                </c:pt>
                <c:pt idx="69">
                  <c:v>29.262064866045431</c:v>
                </c:pt>
                <c:pt idx="70">
                  <c:v>29.277720818040919</c:v>
                </c:pt>
                <c:pt idx="71">
                  <c:v>29.292020310175985</c:v>
                </c:pt>
                <c:pt idx="72">
                  <c:v>29.305080422316507</c:v>
                </c:pt>
                <c:pt idx="73">
                  <c:v>29.317008203231467</c:v>
                </c:pt>
                <c:pt idx="74">
                  <c:v>29.327901517594555</c:v>
                </c:pt>
                <c:pt idx="75">
                  <c:v>29.33784982355829</c:v>
                </c:pt>
                <c:pt idx="76">
                  <c:v>29.346934886235402</c:v>
                </c:pt>
                <c:pt idx="77">
                  <c:v>29.35523143207465</c:v>
                </c:pt>
                <c:pt idx="78">
                  <c:v>29.362807748781695</c:v>
                </c:pt>
                <c:pt idx="79">
                  <c:v>29.369726235112267</c:v>
                </c:pt>
                <c:pt idx="80">
                  <c:v>29.376043904556276</c:v>
                </c:pt>
                <c:pt idx="81">
                  <c:v>29.381812846638631</c:v>
                </c:pt>
                <c:pt idx="82">
                  <c:v>29.387080649285643</c:v>
                </c:pt>
                <c:pt idx="83">
                  <c:v>29.391890785445405</c:v>
                </c:pt>
                <c:pt idx="84">
                  <c:v>29.39628296690605</c:v>
                </c:pt>
                <c:pt idx="85">
                  <c:v>29.400293468027265</c:v>
                </c:pt>
                <c:pt idx="86">
                  <c:v>29.403955421887069</c:v>
                </c:pt>
                <c:pt idx="87">
                  <c:v>29.407299091147451</c:v>
                </c:pt>
                <c:pt idx="88">
                  <c:v>29.410352115757973</c:v>
                </c:pt>
                <c:pt idx="89">
                  <c:v>29.413139739445427</c:v>
                </c:pt>
                <c:pt idx="90">
                  <c:v>29.415685016779243</c:v>
                </c:pt>
                <c:pt idx="91">
                  <c:v>29.418009002456042</c:v>
                </c:pt>
                <c:pt idx="92">
                  <c:v>29.420130924311326</c:v>
                </c:pt>
                <c:pt idx="93">
                  <c:v>29.42206834144168</c:v>
                </c:pt>
                <c:pt idx="94">
                  <c:v>29.423837288705862</c:v>
                </c:pt>
                <c:pt idx="95">
                  <c:v>29.425452408767249</c:v>
                </c:pt>
                <c:pt idx="96">
                  <c:v>29.426927072742767</c:v>
                </c:pt>
                <c:pt idx="97">
                  <c:v>29.428273490433931</c:v>
                </c:pt>
                <c:pt idx="98">
                  <c:v>29.429502811033217</c:v>
                </c:pt>
                <c:pt idx="99">
                  <c:v>29.430625215123541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7-45E0-9C0E-22139AB07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528367"/>
        <c:axId val="690520879"/>
      </c:lineChart>
      <c:catAx>
        <c:axId val="690528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520879"/>
        <c:crosses val="autoZero"/>
        <c:auto val="1"/>
        <c:lblAlgn val="ctr"/>
        <c:lblOffset val="100"/>
        <c:noMultiLvlLbl val="0"/>
      </c:catAx>
      <c:valAx>
        <c:axId val="69052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52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Лист1!$M$3</c:f>
              <c:strCache>
                <c:ptCount val="1"/>
                <c:pt idx="0">
                  <c:v>c(j)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Лист1!$M$4:$M$103</c:f>
              <c:numCache>
                <c:formatCode>General</c:formatCode>
                <c:ptCount val="100"/>
                <c:pt idx="0">
                  <c:v>3.9905246299377591E-2</c:v>
                </c:pt>
                <c:pt idx="1">
                  <c:v>7.1188732422289402E-2</c:v>
                </c:pt>
                <c:pt idx="2">
                  <c:v>0.11384050907005261</c:v>
                </c:pt>
                <c:pt idx="3">
                  <c:v>0.16698267671424724</c:v>
                </c:pt>
                <c:pt idx="4">
                  <c:v>0.22942230175173664</c:v>
                </c:pt>
                <c:pt idx="5">
                  <c:v>0.29962420514375909</c:v>
                </c:pt>
                <c:pt idx="6">
                  <c:v>0.37592231575630353</c:v>
                </c:pt>
                <c:pt idx="7">
                  <c:v>0.45666496701850584</c:v>
                </c:pt>
                <c:pt idx="8">
                  <c:v>0.54030661192055029</c:v>
                </c:pt>
                <c:pt idx="9">
                  <c:v>0.62545979481240221</c:v>
                </c:pt>
                <c:pt idx="10">
                  <c:v>0.710919264956272</c:v>
                </c:pt>
                <c:pt idx="11">
                  <c:v>0.7956674597743979</c:v>
                </c:pt>
                <c:pt idx="12">
                  <c:v>0.87886814956360393</c:v>
                </c:pt>
                <c:pt idx="13">
                  <c:v>0.9598530694453733</c:v>
                </c:pt>
                <c:pt idx="14">
                  <c:v>1.0381048701929707</c:v>
                </c:pt>
                <c:pt idx="15">
                  <c:v>1.113238622388659</c:v>
                </c:pt>
                <c:pt idx="16">
                  <c:v>1.1849833211687428</c:v>
                </c:pt>
                <c:pt idx="17">
                  <c:v>1.2531642845282285</c:v>
                </c:pt>
                <c:pt idx="18">
                  <c:v>1.3176869548513162</c:v>
                </c:pt>
                <c:pt idx="19">
                  <c:v>1.3785223535592519</c:v>
                </c:pt>
                <c:pt idx="20">
                  <c:v>1.4356942671110717</c:v>
                </c:pt>
                <c:pt idx="21">
                  <c:v>1.4892681330524844</c:v>
                </c:pt>
                <c:pt idx="22">
                  <c:v>1.5393415285028713</c:v>
                </c:pt>
                <c:pt idx="23">
                  <c:v>1.5860361268120236</c:v>
                </c:pt>
                <c:pt idx="24">
                  <c:v>1.6294909714059176</c:v>
                </c:pt>
                <c:pt idx="25">
                  <c:v>1.6698569122061919</c:v>
                </c:pt>
                <c:pt idx="26">
                  <c:v>1.7072920546338355</c:v>
                </c:pt>
                <c:pt idx="27">
                  <c:v>1.7419580807536998</c:v>
                </c:pt>
                <c:pt idx="28">
                  <c:v>1.7740173143007634</c:v>
                </c:pt>
                <c:pt idx="29">
                  <c:v>1.8036304146221891</c:v>
                </c:pt>
                <c:pt idx="30">
                  <c:v>1.8309545979742536</c:v>
                </c:pt>
                <c:pt idx="31">
                  <c:v>1.8561422975055168</c:v>
                </c:pt>
                <c:pt idx="32">
                  <c:v>1.879340185270836</c:v>
                </c:pt>
                <c:pt idx="33">
                  <c:v>1.9006884905642418</c:v>
                </c:pt>
                <c:pt idx="34">
                  <c:v>1.9203205586593934</c:v>
                </c:pt>
                <c:pt idx="35">
                  <c:v>1.9383626027073684</c:v>
                </c:pt>
                <c:pt idx="36">
                  <c:v>1.9549336091136826</c:v>
                </c:pt>
                <c:pt idx="37">
                  <c:v>1.9701453632776325</c:v>
                </c:pt>
                <c:pt idx="38">
                  <c:v>1.9841025682192295</c:v>
                </c:pt>
                <c:pt idx="39">
                  <c:v>1.9969030334388396</c:v>
                </c:pt>
                <c:pt idx="40">
                  <c:v>2.0086379154476681</c:v>
                </c:pt>
                <c:pt idx="41">
                  <c:v>2.0193919948643577</c:v>
                </c:pt>
                <c:pt idx="42">
                  <c:v>2.029243977878298</c:v>
                </c:pt>
                <c:pt idx="43">
                  <c:v>2.0382668123100527</c:v>
                </c:pt>
                <c:pt idx="44">
                  <c:v>2.0465280105219414</c:v>
                </c:pt>
                <c:pt idx="45">
                  <c:v>2.0540899731074749</c:v>
                </c:pt>
                <c:pt idx="46">
                  <c:v>2.0610103086698812</c:v>
                </c:pt>
                <c:pt idx="47">
                  <c:v>2.0673421461332553</c:v>
                </c:pt>
                <c:pt idx="48">
                  <c:v>2.0731344369543483</c:v>
                </c:pt>
                <c:pt idx="49">
                  <c:v>2.0784322453528379</c:v>
                </c:pt>
                <c:pt idx="50">
                  <c:v>2.0832770252817974</c:v>
                </c:pt>
                <c:pt idx="51">
                  <c:v>2.0877068833429329</c:v>
                </c:pt>
                <c:pt idx="52">
                  <c:v>2.0917568272335507</c:v>
                </c:pt>
                <c:pt idx="53">
                  <c:v>2.0954589996119588</c:v>
                </c:pt>
                <c:pt idx="54">
                  <c:v>2.0988428974997668</c:v>
                </c:pt>
                <c:pt idx="55">
                  <c:v>2.1019355775157806</c:v>
                </c:pt>
                <c:pt idx="56">
                  <c:v>2.1047618473671847</c:v>
                </c:pt>
                <c:pt idx="57">
                  <c:v>2.1073444441181399</c:v>
                </c:pt>
                <c:pt idx="58">
                  <c:v>2.1097041998209645</c:v>
                </c:pt>
                <c:pt idx="59">
                  <c:v>2.111860195136567</c:v>
                </c:pt>
                <c:pt idx="60">
                  <c:v>2.1138299015937236</c:v>
                </c:pt>
                <c:pt idx="61">
                  <c:v>2.1156293131451389</c:v>
                </c:pt>
                <c:pt idx="62">
                  <c:v>2.1172730676752654</c:v>
                </c:pt>
                <c:pt idx="63">
                  <c:v>2.1187745591032816</c:v>
                </c:pt>
                <c:pt idx="64">
                  <c:v>2.1201460407066794</c:v>
                </c:pt>
                <c:pt idx="65">
                  <c:v>2.1213987202682238</c:v>
                </c:pt>
                <c:pt idx="66">
                  <c:v>2.1225428476232095</c:v>
                </c:pt>
                <c:pt idx="67">
                  <c:v>2.1235877951559003</c:v>
                </c:pt>
                <c:pt idx="68">
                  <c:v>2.1245421317648625</c:v>
                </c:pt>
                <c:pt idx="69">
                  <c:v>2.1254136907871657</c:v>
                </c:pt>
                <c:pt idx="70">
                  <c:v>2.1262096323417325</c:v>
                </c:pt>
                <c:pt idx="71">
                  <c:v>2.1269365005228895</c:v>
                </c:pt>
                <c:pt idx="72">
                  <c:v>2.1276002758466861</c:v>
                </c:pt>
                <c:pt idx="73">
                  <c:v>2.1282064233250528</c:v>
                </c:pt>
                <c:pt idx="74">
                  <c:v>2.1287599365165391</c:v>
                </c:pt>
                <c:pt idx="75">
                  <c:v>2.1292653778772532</c:v>
                </c:pt>
                <c:pt idx="76">
                  <c:v>2.1297269157118781</c:v>
                </c:pt>
                <c:pt idx="77">
                  <c:v>2.1301483580021734</c:v>
                </c:pt>
                <c:pt idx="78">
                  <c:v>2.1305331833693155</c:v>
                </c:pt>
                <c:pt idx="79">
                  <c:v>2.1308845694066418</c:v>
                </c:pt>
                <c:pt idx="80">
                  <c:v>2.1312054186009179</c:v>
                </c:pt>
                <c:pt idx="81">
                  <c:v>2.1314983820430533</c:v>
                </c:pt>
                <c:pt idx="82">
                  <c:v>2.1317658811131492</c:v>
                </c:pt>
                <c:pt idx="83">
                  <c:v>2.132010127309953</c:v>
                </c:pt>
                <c:pt idx="84">
                  <c:v>2.132233140380992</c:v>
                </c:pt>
                <c:pt idx="85">
                  <c:v>2.1324367648969269</c:v>
                </c:pt>
                <c:pt idx="86">
                  <c:v>2.1326226854019081</c:v>
                </c:pt>
                <c:pt idx="87">
                  <c:v>2.1327924402608209</c:v>
                </c:pt>
                <c:pt idx="88">
                  <c:v>2.1329474343143162</c:v>
                </c:pt>
                <c:pt idx="89">
                  <c:v>2.1330889504432475</c:v>
                </c:pt>
                <c:pt idx="90">
                  <c:v>2.1332181601356948</c:v>
                </c:pt>
                <c:pt idx="91">
                  <c:v>2.1333361331418836</c:v>
                </c:pt>
                <c:pt idx="92">
                  <c:v>2.1334438462951599</c:v>
                </c:pt>
                <c:pt idx="93">
                  <c:v>2.1335421915705672</c:v>
                </c:pt>
                <c:pt idx="94">
                  <c:v>2.1336319834465205</c:v>
                </c:pt>
                <c:pt idx="95">
                  <c:v>2.133713965629505</c:v>
                </c:pt>
                <c:pt idx="96">
                  <c:v>2.1337888171966415</c:v>
                </c:pt>
                <c:pt idx="97">
                  <c:v>2.1338571582062813</c:v>
                </c:pt>
                <c:pt idx="98">
                  <c:v>2.1339195548224899</c:v>
                </c:pt>
                <c:pt idx="99">
                  <c:v>2.1339765239954063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3-4D9F-9E0D-6194B1B5A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512559"/>
        <c:axId val="690515887"/>
      </c:lineChart>
      <c:catAx>
        <c:axId val="690512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515887"/>
        <c:crosses val="autoZero"/>
        <c:auto val="1"/>
        <c:lblAlgn val="ctr"/>
        <c:lblOffset val="100"/>
        <c:noMultiLvlLbl val="0"/>
      </c:catAx>
      <c:valAx>
        <c:axId val="69051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51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Лист1!$N$3</c:f>
              <c:strCache>
                <c:ptCount val="1"/>
                <c:pt idx="0">
                  <c:v>inv(j)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Лист1!$N$4:$N$103</c:f>
              <c:numCache>
                <c:formatCode>General</c:formatCode>
                <c:ptCount val="100"/>
                <c:pt idx="0">
                  <c:v>0.15962098519751042</c:v>
                </c:pt>
                <c:pt idx="1">
                  <c:v>0.28475492968915772</c:v>
                </c:pt>
                <c:pt idx="2">
                  <c:v>0.45536203628021055</c:v>
                </c:pt>
                <c:pt idx="3">
                  <c:v>0.66793070685698919</c:v>
                </c:pt>
                <c:pt idx="4">
                  <c:v>0.91768920700694678</c:v>
                </c:pt>
                <c:pt idx="5">
                  <c:v>1.1984968205750366</c:v>
                </c:pt>
                <c:pt idx="6">
                  <c:v>1.5036892630252146</c:v>
                </c:pt>
                <c:pt idx="7">
                  <c:v>1.8266598680740238</c:v>
                </c:pt>
                <c:pt idx="8">
                  <c:v>2.1612264476822016</c:v>
                </c:pt>
                <c:pt idx="9">
                  <c:v>2.5018391792496093</c:v>
                </c:pt>
                <c:pt idx="10">
                  <c:v>2.8436770598250884</c:v>
                </c:pt>
                <c:pt idx="11">
                  <c:v>3.1826698390975925</c:v>
                </c:pt>
                <c:pt idx="12">
                  <c:v>3.5154725982544166</c:v>
                </c:pt>
                <c:pt idx="13">
                  <c:v>3.8394122777814945</c:v>
                </c:pt>
                <c:pt idx="14">
                  <c:v>4.1524194807718837</c:v>
                </c:pt>
                <c:pt idx="15">
                  <c:v>4.4529544895546378</c:v>
                </c:pt>
                <c:pt idx="16">
                  <c:v>4.7399332846749722</c:v>
                </c:pt>
                <c:pt idx="17">
                  <c:v>5.0126571381129157</c:v>
                </c:pt>
                <c:pt idx="18">
                  <c:v>5.2707478194052655</c:v>
                </c:pt>
                <c:pt idx="19">
                  <c:v>5.5140894142370094</c:v>
                </c:pt>
                <c:pt idx="20">
                  <c:v>5.7427770684442887</c:v>
                </c:pt>
                <c:pt idx="21">
                  <c:v>5.9570725322099394</c:v>
                </c:pt>
                <c:pt idx="22">
                  <c:v>6.157366114011487</c:v>
                </c:pt>
                <c:pt idx="23">
                  <c:v>6.344144507248096</c:v>
                </c:pt>
                <c:pt idx="24">
                  <c:v>6.5179638856236721</c:v>
                </c:pt>
                <c:pt idx="25">
                  <c:v>6.6794276488247695</c:v>
                </c:pt>
                <c:pt idx="26">
                  <c:v>6.8291682185353437</c:v>
                </c:pt>
                <c:pt idx="27">
                  <c:v>6.9678323230148012</c:v>
                </c:pt>
                <c:pt idx="28">
                  <c:v>7.0960692572030553</c:v>
                </c:pt>
                <c:pt idx="29">
                  <c:v>7.2145216584887581</c:v>
                </c:pt>
                <c:pt idx="30">
                  <c:v>7.3238183918970172</c:v>
                </c:pt>
                <c:pt idx="31">
                  <c:v>7.4245691900220692</c:v>
                </c:pt>
                <c:pt idx="32">
                  <c:v>7.5173607410833458</c:v>
                </c:pt>
                <c:pt idx="33">
                  <c:v>7.6027539622569691</c:v>
                </c:pt>
                <c:pt idx="34">
                  <c:v>7.6812822346375755</c:v>
                </c:pt>
                <c:pt idx="35">
                  <c:v>7.7534504108294762</c:v>
                </c:pt>
                <c:pt idx="36">
                  <c:v>7.8197344364547323</c:v>
                </c:pt>
                <c:pt idx="37">
                  <c:v>7.8805814531105316</c:v>
                </c:pt>
                <c:pt idx="38">
                  <c:v>7.9364102728769197</c:v>
                </c:pt>
                <c:pt idx="39">
                  <c:v>7.9876121337553601</c:v>
                </c:pt>
                <c:pt idx="40">
                  <c:v>8.0345516617906743</c:v>
                </c:pt>
                <c:pt idx="41">
                  <c:v>8.0775679794574327</c:v>
                </c:pt>
                <c:pt idx="42">
                  <c:v>8.1169759115131939</c:v>
                </c:pt>
                <c:pt idx="43">
                  <c:v>8.1530672492402125</c:v>
                </c:pt>
                <c:pt idx="44">
                  <c:v>8.1861120420877693</c:v>
                </c:pt>
                <c:pt idx="45">
                  <c:v>8.2163598924299013</c:v>
                </c:pt>
                <c:pt idx="46">
                  <c:v>8.2440412346795267</c:v>
                </c:pt>
                <c:pt idx="47">
                  <c:v>8.2693685845330229</c:v>
                </c:pt>
                <c:pt idx="48">
                  <c:v>8.2925377478173967</c:v>
                </c:pt>
                <c:pt idx="49">
                  <c:v>8.3137289814113533</c:v>
                </c:pt>
                <c:pt idx="50">
                  <c:v>8.3331081011271912</c:v>
                </c:pt>
                <c:pt idx="51">
                  <c:v>8.3508275333717332</c:v>
                </c:pt>
                <c:pt idx="52">
                  <c:v>8.3670273089342047</c:v>
                </c:pt>
                <c:pt idx="53">
                  <c:v>8.3818359984478388</c:v>
                </c:pt>
                <c:pt idx="54">
                  <c:v>8.3953715899990708</c:v>
                </c:pt>
                <c:pt idx="55">
                  <c:v>8.4077423100631261</c:v>
                </c:pt>
                <c:pt idx="56">
                  <c:v>8.4190473894687425</c:v>
                </c:pt>
                <c:pt idx="57">
                  <c:v>8.4293777764725615</c:v>
                </c:pt>
                <c:pt idx="58">
                  <c:v>8.4388167992838596</c:v>
                </c:pt>
                <c:pt idx="59">
                  <c:v>8.4474407805462715</c:v>
                </c:pt>
                <c:pt idx="60">
                  <c:v>8.4553196063748963</c:v>
                </c:pt>
                <c:pt idx="61">
                  <c:v>8.4625172525805592</c:v>
                </c:pt>
                <c:pt idx="62">
                  <c:v>8.4690922707010632</c:v>
                </c:pt>
                <c:pt idx="63">
                  <c:v>8.4750982364131282</c:v>
                </c:pt>
                <c:pt idx="64">
                  <c:v>8.4805841628267213</c:v>
                </c:pt>
                <c:pt idx="65">
                  <c:v>8.4855948810728972</c:v>
                </c:pt>
                <c:pt idx="66">
                  <c:v>8.49017139049284</c:v>
                </c:pt>
                <c:pt idx="67">
                  <c:v>8.4943511806236032</c:v>
                </c:pt>
                <c:pt idx="68">
                  <c:v>8.4981685270594518</c:v>
                </c:pt>
                <c:pt idx="69">
                  <c:v>8.5016547631486645</c:v>
                </c:pt>
                <c:pt idx="70">
                  <c:v>8.5048385293669337</c:v>
                </c:pt>
                <c:pt idx="71">
                  <c:v>8.5077460020915598</c:v>
                </c:pt>
                <c:pt idx="72">
                  <c:v>8.5104011033867462</c:v>
                </c:pt>
                <c:pt idx="73">
                  <c:v>8.5128256933002131</c:v>
                </c:pt>
                <c:pt idx="74">
                  <c:v>8.515039746066158</c:v>
                </c:pt>
                <c:pt idx="75">
                  <c:v>8.5170615115090147</c:v>
                </c:pt>
                <c:pt idx="76">
                  <c:v>8.5189076628475142</c:v>
                </c:pt>
                <c:pt idx="77">
                  <c:v>8.5205934320086953</c:v>
                </c:pt>
                <c:pt idx="78">
                  <c:v>8.5221327334772639</c:v>
                </c:pt>
                <c:pt idx="79">
                  <c:v>8.5235382776265691</c:v>
                </c:pt>
                <c:pt idx="80">
                  <c:v>8.5248216744036736</c:v>
                </c:pt>
                <c:pt idx="81">
                  <c:v>8.525993528172215</c:v>
                </c:pt>
                <c:pt idx="82">
                  <c:v>8.5270635244525987</c:v>
                </c:pt>
                <c:pt idx="83">
                  <c:v>8.5280405092398137</c:v>
                </c:pt>
                <c:pt idx="84">
                  <c:v>8.5289325615239715</c:v>
                </c:pt>
                <c:pt idx="85">
                  <c:v>8.5297470595877112</c:v>
                </c:pt>
                <c:pt idx="86">
                  <c:v>8.5304907416076343</c:v>
                </c:pt>
                <c:pt idx="87">
                  <c:v>8.5311697610432855</c:v>
                </c:pt>
                <c:pt idx="88">
                  <c:v>8.5317897372572684</c:v>
                </c:pt>
                <c:pt idx="89">
                  <c:v>8.5323558017729919</c:v>
                </c:pt>
                <c:pt idx="90">
                  <c:v>8.5328726405427808</c:v>
                </c:pt>
                <c:pt idx="91">
                  <c:v>8.5333445325675363</c:v>
                </c:pt>
                <c:pt idx="92">
                  <c:v>8.5337753851806415</c:v>
                </c:pt>
                <c:pt idx="93">
                  <c:v>8.5341687662822707</c:v>
                </c:pt>
                <c:pt idx="94">
                  <c:v>8.5345279337860855</c:v>
                </c:pt>
                <c:pt idx="95">
                  <c:v>8.5348558625180218</c:v>
                </c:pt>
                <c:pt idx="96">
                  <c:v>8.5351552687865677</c:v>
                </c:pt>
                <c:pt idx="97">
                  <c:v>8.5354286328251288</c:v>
                </c:pt>
                <c:pt idx="98">
                  <c:v>8.5356782192899612</c:v>
                </c:pt>
                <c:pt idx="99">
                  <c:v>8.5359060959816269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9-44C3-B1B9-1E819B977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478367"/>
        <c:axId val="379480031"/>
      </c:lineChart>
      <c:catAx>
        <c:axId val="379478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480031"/>
        <c:crosses val="autoZero"/>
        <c:auto val="1"/>
        <c:lblAlgn val="ctr"/>
        <c:lblOffset val="100"/>
        <c:noMultiLvlLbl val="0"/>
      </c:catAx>
      <c:valAx>
        <c:axId val="37948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47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419100</xdr:colOff>
      <xdr:row>0</xdr:row>
      <xdr:rowOff>157162</xdr:rowOff>
    </xdr:from>
    <xdr:to>
      <xdr:col>26</xdr:col>
      <xdr:colOff>114300</xdr:colOff>
      <xdr:row>15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AD2D32C-2FAF-6D78-03EF-DB8C5C345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123825</xdr:colOff>
      <xdr:row>0</xdr:row>
      <xdr:rowOff>147637</xdr:rowOff>
    </xdr:from>
    <xdr:to>
      <xdr:col>33</xdr:col>
      <xdr:colOff>428625</xdr:colOff>
      <xdr:row>15</xdr:row>
      <xdr:rowOff>33337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39E0033-6D2C-6971-422D-CE8F822AB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428625</xdr:colOff>
      <xdr:row>15</xdr:row>
      <xdr:rowOff>52387</xdr:rowOff>
    </xdr:from>
    <xdr:to>
      <xdr:col>26</xdr:col>
      <xdr:colOff>123825</xdr:colOff>
      <xdr:row>29</xdr:row>
      <xdr:rowOff>128587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DF37220-2468-75E9-61EC-DCB6FA7EE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123825</xdr:colOff>
      <xdr:row>15</xdr:row>
      <xdr:rowOff>33337</xdr:rowOff>
    </xdr:from>
    <xdr:to>
      <xdr:col>33</xdr:col>
      <xdr:colOff>428625</xdr:colOff>
      <xdr:row>29</xdr:row>
      <xdr:rowOff>109537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30463E9-AC9D-BF2E-1D78-089E7A62E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EA904-466B-4AA2-967D-B92911A511C4}">
  <dimension ref="A1:Q104"/>
  <sheetViews>
    <sheetView tabSelected="1" workbookViewId="0">
      <selection activeCell="Q17" sqref="Q17"/>
    </sheetView>
  </sheetViews>
  <sheetFormatPr defaultRowHeight="15" x14ac:dyDescent="0.25"/>
  <sheetData>
    <row r="1" spans="1:17" x14ac:dyDescent="0.25">
      <c r="A1" t="s">
        <v>46</v>
      </c>
    </row>
    <row r="2" spans="1:17" x14ac:dyDescent="0.25">
      <c r="A2" s="1" t="s">
        <v>47</v>
      </c>
      <c r="B2" s="1">
        <v>100</v>
      </c>
    </row>
    <row r="3" spans="1:17" x14ac:dyDescent="0.25">
      <c r="A3" s="1" t="s">
        <v>48</v>
      </c>
      <c r="B3" s="1">
        <v>0.3</v>
      </c>
      <c r="K3" s="1" t="s">
        <v>47</v>
      </c>
      <c r="L3" s="1" t="s">
        <v>58</v>
      </c>
      <c r="M3" s="1" t="s">
        <v>59</v>
      </c>
      <c r="N3" s="1" t="s">
        <v>60</v>
      </c>
      <c r="O3" s="1" t="s">
        <v>61</v>
      </c>
      <c r="P3" s="2" t="s">
        <v>62</v>
      </c>
      <c r="Q3" s="2" t="s">
        <v>63</v>
      </c>
    </row>
    <row r="4" spans="1:17" x14ac:dyDescent="0.25">
      <c r="A4" s="1" t="s">
        <v>49</v>
      </c>
      <c r="B4" s="1">
        <v>0.8</v>
      </c>
      <c r="K4" s="1">
        <v>1</v>
      </c>
      <c r="L4" s="1">
        <v>0.1</v>
      </c>
      <c r="M4" s="1">
        <f>(1-$B$4)*O4</f>
        <v>3.9905246299377591E-2</v>
      </c>
      <c r="N4" s="1">
        <f>$B$4*O4</f>
        <v>0.15962098519751042</v>
      </c>
      <c r="O4" s="1">
        <f>L4^$B$6</f>
        <v>0.199526231496888</v>
      </c>
      <c r="P4">
        <f>$B$4*O4</f>
        <v>0.15962098519751042</v>
      </c>
      <c r="Q4">
        <f>($B$5+$B$3)*L4</f>
        <v>3.1E-2</v>
      </c>
    </row>
    <row r="5" spans="1:17" x14ac:dyDescent="0.25">
      <c r="A5" s="1" t="s">
        <v>50</v>
      </c>
      <c r="B5" s="1">
        <v>0.01</v>
      </c>
      <c r="K5" s="1">
        <v>2</v>
      </c>
      <c r="L5" s="1">
        <f>$B$4*O4+(1-($B$3+$B$5))*L4</f>
        <v>0.2286209851975104</v>
      </c>
      <c r="M5" s="1">
        <f>(1-$B$4)*O5</f>
        <v>7.1188732422289402E-2</v>
      </c>
      <c r="N5" s="1">
        <f>$B$4*O5</f>
        <v>0.28475492968915772</v>
      </c>
      <c r="O5" s="1">
        <f>L5^$B$6</f>
        <v>0.35594366211144712</v>
      </c>
      <c r="P5">
        <f t="shared" ref="P5:P68" si="0">$B$4*O5</f>
        <v>0.28475492968915772</v>
      </c>
      <c r="Q5">
        <f t="shared" ref="Q5:Q68" si="1">($B$5+$B$3)*L5</f>
        <v>7.087250541122822E-2</v>
      </c>
    </row>
    <row r="6" spans="1:17" x14ac:dyDescent="0.25">
      <c r="A6" s="1" t="s">
        <v>51</v>
      </c>
      <c r="B6" s="1">
        <v>0.7</v>
      </c>
      <c r="K6" s="1">
        <v>3</v>
      </c>
      <c r="L6" s="1">
        <f>$B$4*O5+(1-($B$3-$B$5))*L5</f>
        <v>0.44707582917939009</v>
      </c>
      <c r="M6" s="1">
        <f t="shared" ref="M6:M69" si="2">(1-$B$4)*O6</f>
        <v>0.11384050907005261</v>
      </c>
      <c r="N6" s="1">
        <f t="shared" ref="N6:N69" si="3">$B$4*O6</f>
        <v>0.45536203628021055</v>
      </c>
      <c r="O6" s="1">
        <f t="shared" ref="O6:O69" si="4">L6^$B$6</f>
        <v>0.56920254535026316</v>
      </c>
      <c r="P6">
        <f t="shared" si="0"/>
        <v>0.45536203628021055</v>
      </c>
      <c r="Q6">
        <f t="shared" si="1"/>
        <v>0.13859350704561094</v>
      </c>
    </row>
    <row r="7" spans="1:17" x14ac:dyDescent="0.25">
      <c r="A7" s="1" t="s">
        <v>52</v>
      </c>
      <c r="B7" s="1">
        <f>B6-1</f>
        <v>-0.30000000000000004</v>
      </c>
      <c r="K7" s="1">
        <v>4</v>
      </c>
      <c r="L7" s="1">
        <f t="shared" ref="L7:L70" si="5">$B$4*O6+(1-($B$3-$B$5))*L6</f>
        <v>0.77278587499757756</v>
      </c>
      <c r="M7" s="1">
        <f t="shared" si="2"/>
        <v>0.16698267671424724</v>
      </c>
      <c r="N7" s="1">
        <f t="shared" si="3"/>
        <v>0.66793070685698919</v>
      </c>
      <c r="O7" s="1">
        <f t="shared" si="4"/>
        <v>0.83491338357123646</v>
      </c>
      <c r="P7">
        <f t="shared" si="0"/>
        <v>0.66793070685698919</v>
      </c>
      <c r="Q7">
        <f t="shared" si="1"/>
        <v>0.23956362124924904</v>
      </c>
    </row>
    <row r="8" spans="1:17" x14ac:dyDescent="0.25">
      <c r="A8" s="1" t="s">
        <v>53</v>
      </c>
      <c r="B8" s="1">
        <f>(B5+B3)/B4</f>
        <v>0.38749999999999996</v>
      </c>
      <c r="K8" s="1">
        <v>5</v>
      </c>
      <c r="L8" s="1">
        <f t="shared" si="5"/>
        <v>1.2166086781052692</v>
      </c>
      <c r="M8" s="1">
        <f t="shared" si="2"/>
        <v>0.22942230175173664</v>
      </c>
      <c r="N8" s="1">
        <f t="shared" si="3"/>
        <v>0.91768920700694678</v>
      </c>
      <c r="O8" s="1">
        <f t="shared" si="4"/>
        <v>1.1471115087586834</v>
      </c>
      <c r="P8">
        <f t="shared" si="0"/>
        <v>0.91768920700694678</v>
      </c>
      <c r="Q8">
        <f t="shared" si="1"/>
        <v>0.37714869021263342</v>
      </c>
    </row>
    <row r="9" spans="1:17" x14ac:dyDescent="0.25">
      <c r="A9" s="1" t="s">
        <v>54</v>
      </c>
      <c r="B9" s="1">
        <f>B8^(1/B7)</f>
        <v>23.573694109487029</v>
      </c>
      <c r="K9" s="1">
        <v>6</v>
      </c>
      <c r="L9" s="1">
        <f t="shared" si="5"/>
        <v>1.7814813684616877</v>
      </c>
      <c r="M9" s="1">
        <f t="shared" si="2"/>
        <v>0.29962420514375909</v>
      </c>
      <c r="N9" s="1">
        <f t="shared" si="3"/>
        <v>1.1984968205750366</v>
      </c>
      <c r="O9" s="1">
        <f t="shared" si="4"/>
        <v>1.4981210257187958</v>
      </c>
      <c r="P9">
        <f t="shared" si="0"/>
        <v>1.1984968205750366</v>
      </c>
      <c r="Q9">
        <f t="shared" si="1"/>
        <v>0.55225922422312324</v>
      </c>
    </row>
    <row r="10" spans="1:17" x14ac:dyDescent="0.25">
      <c r="A10" s="1" t="s">
        <v>55</v>
      </c>
      <c r="B10" s="1">
        <f>(B5+B3)/B6</f>
        <v>0.44285714285714289</v>
      </c>
      <c r="K10" s="1">
        <v>7</v>
      </c>
      <c r="L10" s="1">
        <f t="shared" si="5"/>
        <v>2.4633485921828351</v>
      </c>
      <c r="M10" s="1">
        <f t="shared" si="2"/>
        <v>0.37592231575630353</v>
      </c>
      <c r="N10" s="1">
        <f t="shared" si="3"/>
        <v>1.5036892630252146</v>
      </c>
      <c r="O10" s="1">
        <f t="shared" si="4"/>
        <v>1.8796115787815182</v>
      </c>
      <c r="P10">
        <f t="shared" si="0"/>
        <v>1.5036892630252146</v>
      </c>
      <c r="Q10">
        <f t="shared" si="1"/>
        <v>0.76363806357667885</v>
      </c>
    </row>
    <row r="11" spans="1:17" x14ac:dyDescent="0.25">
      <c r="A11" s="1" t="s">
        <v>56</v>
      </c>
      <c r="B11" s="1">
        <f>B10^(1/B7)</f>
        <v>15.105014758227727</v>
      </c>
      <c r="K11" s="1">
        <v>8</v>
      </c>
      <c r="L11" s="1">
        <f t="shared" si="5"/>
        <v>3.2526667634750277</v>
      </c>
      <c r="M11" s="1">
        <f t="shared" si="2"/>
        <v>0.45666496701850584</v>
      </c>
      <c r="N11" s="1">
        <f t="shared" si="3"/>
        <v>1.8266598680740238</v>
      </c>
      <c r="O11" s="1">
        <f t="shared" si="4"/>
        <v>2.2833248350925297</v>
      </c>
      <c r="P11">
        <f t="shared" si="0"/>
        <v>1.8266598680740238</v>
      </c>
      <c r="Q11">
        <f t="shared" si="1"/>
        <v>1.0083266966772586</v>
      </c>
    </row>
    <row r="12" spans="1:17" x14ac:dyDescent="0.25">
      <c r="A12" s="1" t="s">
        <v>57</v>
      </c>
      <c r="B12" s="1">
        <f>(B11*(B5+B3))/B11^B6</f>
        <v>0.7</v>
      </c>
      <c r="K12" s="1">
        <v>9</v>
      </c>
      <c r="L12" s="1">
        <f t="shared" si="5"/>
        <v>4.1360532701412938</v>
      </c>
      <c r="M12" s="1">
        <f t="shared" si="2"/>
        <v>0.54030661192055029</v>
      </c>
      <c r="N12" s="1">
        <f t="shared" si="3"/>
        <v>2.1612264476822016</v>
      </c>
      <c r="O12" s="1">
        <f t="shared" si="4"/>
        <v>2.701533059602752</v>
      </c>
      <c r="P12">
        <f t="shared" si="0"/>
        <v>2.1612264476822016</v>
      </c>
      <c r="Q12">
        <f t="shared" si="1"/>
        <v>1.282176513743801</v>
      </c>
    </row>
    <row r="13" spans="1:17" x14ac:dyDescent="0.25">
      <c r="A13" s="1" t="s">
        <v>12</v>
      </c>
      <c r="B13" s="1"/>
      <c r="K13" s="1">
        <v>10</v>
      </c>
      <c r="L13" s="1">
        <f t="shared" si="5"/>
        <v>5.09782426948252</v>
      </c>
      <c r="M13" s="1">
        <f t="shared" si="2"/>
        <v>0.62545979481240221</v>
      </c>
      <c r="N13" s="1">
        <f t="shared" si="3"/>
        <v>2.5018391792496093</v>
      </c>
      <c r="O13" s="1">
        <f t="shared" si="4"/>
        <v>3.1272989740620116</v>
      </c>
      <c r="P13">
        <f t="shared" si="0"/>
        <v>2.5018391792496093</v>
      </c>
      <c r="Q13">
        <f t="shared" si="1"/>
        <v>1.5803255235395812</v>
      </c>
    </row>
    <row r="14" spans="1:17" x14ac:dyDescent="0.25">
      <c r="A14" t="s">
        <v>1</v>
      </c>
      <c r="K14" s="1">
        <v>11</v>
      </c>
      <c r="L14" s="1">
        <f t="shared" si="5"/>
        <v>6.1212944105821983</v>
      </c>
      <c r="M14" s="1">
        <f t="shared" si="2"/>
        <v>0.710919264956272</v>
      </c>
      <c r="N14" s="1">
        <f t="shared" si="3"/>
        <v>2.8436770598250884</v>
      </c>
      <c r="O14" s="1">
        <f t="shared" si="4"/>
        <v>3.5545963247813606</v>
      </c>
      <c r="P14">
        <f t="shared" si="0"/>
        <v>2.8436770598250884</v>
      </c>
      <c r="Q14">
        <f t="shared" si="1"/>
        <v>1.8976012672804814</v>
      </c>
    </row>
    <row r="15" spans="1:17" x14ac:dyDescent="0.25">
      <c r="K15" s="1">
        <v>12</v>
      </c>
      <c r="L15" s="1">
        <f t="shared" si="5"/>
        <v>7.1897960913384491</v>
      </c>
      <c r="M15" s="1">
        <f t="shared" si="2"/>
        <v>0.7956674597743979</v>
      </c>
      <c r="N15" s="1">
        <f t="shared" si="3"/>
        <v>3.1826698390975925</v>
      </c>
      <c r="O15" s="1">
        <f t="shared" si="4"/>
        <v>3.9783372988719905</v>
      </c>
      <c r="P15">
        <f t="shared" si="0"/>
        <v>3.1826698390975925</v>
      </c>
      <c r="Q15">
        <f t="shared" si="1"/>
        <v>2.2288367883149194</v>
      </c>
    </row>
    <row r="16" spans="1:17" x14ac:dyDescent="0.25">
      <c r="K16" s="1">
        <v>13</v>
      </c>
      <c r="L16" s="1">
        <f t="shared" si="5"/>
        <v>8.2874250639478912</v>
      </c>
      <c r="M16" s="1">
        <f t="shared" si="2"/>
        <v>0.87886814956360393</v>
      </c>
      <c r="N16" s="1">
        <f t="shared" si="3"/>
        <v>3.5154725982544166</v>
      </c>
      <c r="O16" s="1">
        <f t="shared" si="4"/>
        <v>4.3943407478180205</v>
      </c>
      <c r="P16">
        <f t="shared" si="0"/>
        <v>3.5154725982544166</v>
      </c>
      <c r="Q16">
        <f t="shared" si="1"/>
        <v>2.5691017698238463</v>
      </c>
    </row>
    <row r="17" spans="1:17" x14ac:dyDescent="0.25">
      <c r="K17" s="1">
        <v>14</v>
      </c>
      <c r="L17" s="1">
        <f t="shared" si="5"/>
        <v>9.3995443936574183</v>
      </c>
      <c r="M17" s="1">
        <f t="shared" si="2"/>
        <v>0.9598530694453733</v>
      </c>
      <c r="N17" s="1">
        <f t="shared" si="3"/>
        <v>3.8394122777814945</v>
      </c>
      <c r="O17" s="1">
        <f t="shared" si="4"/>
        <v>4.7992653472268678</v>
      </c>
      <c r="P17">
        <f t="shared" si="0"/>
        <v>3.8394122777814945</v>
      </c>
      <c r="Q17">
        <f t="shared" si="1"/>
        <v>2.9138587620337995</v>
      </c>
    </row>
    <row r="18" spans="1:17" x14ac:dyDescent="0.25">
      <c r="A18" t="s">
        <v>15</v>
      </c>
      <c r="K18" s="1">
        <v>15</v>
      </c>
      <c r="L18" s="1">
        <f t="shared" si="5"/>
        <v>10.513088797278261</v>
      </c>
      <c r="M18" s="1">
        <f t="shared" si="2"/>
        <v>1.0381048701929707</v>
      </c>
      <c r="N18" s="1">
        <f t="shared" si="3"/>
        <v>4.1524194807718837</v>
      </c>
      <c r="O18" s="1">
        <f t="shared" si="4"/>
        <v>5.1905243509648544</v>
      </c>
      <c r="P18">
        <f t="shared" si="0"/>
        <v>4.1524194807718837</v>
      </c>
      <c r="Q18">
        <f t="shared" si="1"/>
        <v>3.2590575271562607</v>
      </c>
    </row>
    <row r="19" spans="1:17" x14ac:dyDescent="0.25">
      <c r="A19" t="s">
        <v>66</v>
      </c>
      <c r="B19">
        <f>MAX(L4:L103)</f>
        <v>29.430625215123541</v>
      </c>
      <c r="K19" s="1">
        <v>16</v>
      </c>
      <c r="L19" s="1">
        <f t="shared" si="5"/>
        <v>11.616712526839448</v>
      </c>
      <c r="M19" s="1">
        <f t="shared" si="2"/>
        <v>1.113238622388659</v>
      </c>
      <c r="N19" s="1">
        <f t="shared" si="3"/>
        <v>4.4529544895546378</v>
      </c>
      <c r="O19" s="1">
        <f t="shared" si="4"/>
        <v>5.5661931119432966</v>
      </c>
      <c r="P19">
        <f t="shared" si="0"/>
        <v>4.4529544895546378</v>
      </c>
      <c r="Q19">
        <f t="shared" si="1"/>
        <v>3.6011808833202288</v>
      </c>
    </row>
    <row r="20" spans="1:17" x14ac:dyDescent="0.25">
      <c r="A20" t="s">
        <v>64</v>
      </c>
      <c r="B20">
        <f>MAX(O5:O104)</f>
        <v>10.669882619977033</v>
      </c>
      <c r="K20" s="1">
        <v>17</v>
      </c>
      <c r="L20" s="1">
        <f t="shared" si="5"/>
        <v>12.700820383610644</v>
      </c>
      <c r="M20" s="1">
        <f t="shared" si="2"/>
        <v>1.1849833211687428</v>
      </c>
      <c r="N20" s="1">
        <f t="shared" si="3"/>
        <v>4.7399332846749722</v>
      </c>
      <c r="O20" s="1">
        <f t="shared" si="4"/>
        <v>5.9249166058437153</v>
      </c>
      <c r="P20">
        <f t="shared" si="0"/>
        <v>4.7399332846749722</v>
      </c>
      <c r="Q20">
        <f t="shared" si="1"/>
        <v>3.9372543189192997</v>
      </c>
    </row>
    <row r="21" spans="1:17" x14ac:dyDescent="0.25">
      <c r="A21" t="s">
        <v>65</v>
      </c>
      <c r="B21">
        <f>MAX(L6:L105)</f>
        <v>29.430625215123541</v>
      </c>
      <c r="K21" s="1">
        <v>18</v>
      </c>
      <c r="L21" s="1">
        <f t="shared" si="5"/>
        <v>13.757515757038529</v>
      </c>
      <c r="M21" s="1">
        <f t="shared" si="2"/>
        <v>1.2531642845282285</v>
      </c>
      <c r="N21" s="1">
        <f t="shared" si="3"/>
        <v>5.0126571381129157</v>
      </c>
      <c r="O21" s="1">
        <f t="shared" si="4"/>
        <v>6.2658214226411442</v>
      </c>
      <c r="P21">
        <f t="shared" si="0"/>
        <v>5.0126571381129157</v>
      </c>
      <c r="Q21">
        <f t="shared" si="1"/>
        <v>4.2648298846819443</v>
      </c>
    </row>
    <row r="22" spans="1:17" x14ac:dyDescent="0.25">
      <c r="A22" t="s">
        <v>19</v>
      </c>
      <c r="K22" s="1">
        <v>19</v>
      </c>
      <c r="L22" s="1">
        <f t="shared" si="5"/>
        <v>14.780493325610271</v>
      </c>
      <c r="M22" s="1">
        <f t="shared" si="2"/>
        <v>1.3176869548513162</v>
      </c>
      <c r="N22" s="1">
        <f t="shared" si="3"/>
        <v>5.2707478194052655</v>
      </c>
      <c r="O22" s="1">
        <f t="shared" si="4"/>
        <v>6.5884347742565819</v>
      </c>
      <c r="P22">
        <f t="shared" si="0"/>
        <v>5.2707478194052655</v>
      </c>
      <c r="Q22">
        <f t="shared" si="1"/>
        <v>4.5819529309391838</v>
      </c>
    </row>
    <row r="23" spans="1:17" x14ac:dyDescent="0.25">
      <c r="A23" t="s">
        <v>20</v>
      </c>
      <c r="K23" s="1">
        <v>20</v>
      </c>
      <c r="L23" s="1">
        <f t="shared" si="5"/>
        <v>15.764898080588557</v>
      </c>
      <c r="M23" s="1">
        <f t="shared" si="2"/>
        <v>1.3785223535592519</v>
      </c>
      <c r="N23" s="1">
        <f t="shared" si="3"/>
        <v>5.5140894142370094</v>
      </c>
      <c r="O23" s="1">
        <f t="shared" si="4"/>
        <v>6.8926117677962608</v>
      </c>
      <c r="P23">
        <f t="shared" si="0"/>
        <v>5.5140894142370094</v>
      </c>
      <c r="Q23">
        <f t="shared" si="1"/>
        <v>4.887118404982453</v>
      </c>
    </row>
    <row r="24" spans="1:17" x14ac:dyDescent="0.25">
      <c r="K24" s="1">
        <v>21</v>
      </c>
      <c r="L24" s="1">
        <f t="shared" si="5"/>
        <v>16.707167051454885</v>
      </c>
      <c r="M24" s="1">
        <f t="shared" si="2"/>
        <v>1.4356942671110717</v>
      </c>
      <c r="N24" s="1">
        <f t="shared" si="3"/>
        <v>5.7427770684442887</v>
      </c>
      <c r="O24" s="1">
        <f t="shared" si="4"/>
        <v>7.1784713355553604</v>
      </c>
      <c r="P24">
        <f t="shared" si="0"/>
        <v>5.7427770684442887</v>
      </c>
      <c r="Q24">
        <f t="shared" si="1"/>
        <v>5.1792217859510146</v>
      </c>
    </row>
    <row r="25" spans="1:17" x14ac:dyDescent="0.25">
      <c r="K25" s="1">
        <v>22</v>
      </c>
      <c r="L25" s="1">
        <f t="shared" si="5"/>
        <v>17.604865674977255</v>
      </c>
      <c r="M25" s="1">
        <f t="shared" si="2"/>
        <v>1.4892681330524844</v>
      </c>
      <c r="N25" s="1">
        <f t="shared" si="3"/>
        <v>5.9570725322099394</v>
      </c>
      <c r="O25" s="1">
        <f t="shared" si="4"/>
        <v>7.446340665262424</v>
      </c>
      <c r="P25">
        <f t="shared" si="0"/>
        <v>5.9570725322099394</v>
      </c>
      <c r="Q25">
        <f t="shared" si="1"/>
        <v>5.457508359242949</v>
      </c>
    </row>
    <row r="26" spans="1:17" x14ac:dyDescent="0.25">
      <c r="K26" s="1">
        <v>23</v>
      </c>
      <c r="L26" s="1">
        <f t="shared" si="5"/>
        <v>18.456527161443791</v>
      </c>
      <c r="M26" s="1">
        <f t="shared" si="2"/>
        <v>1.5393415285028713</v>
      </c>
      <c r="N26" s="1">
        <f t="shared" si="3"/>
        <v>6.157366114011487</v>
      </c>
      <c r="O26" s="1">
        <f t="shared" si="4"/>
        <v>7.6967076425143581</v>
      </c>
      <c r="P26">
        <f t="shared" si="0"/>
        <v>6.157366114011487</v>
      </c>
      <c r="Q26">
        <f t="shared" si="1"/>
        <v>5.7215234200475749</v>
      </c>
    </row>
    <row r="27" spans="1:17" x14ac:dyDescent="0.25">
      <c r="K27" s="1">
        <v>24</v>
      </c>
      <c r="L27" s="1">
        <f t="shared" si="5"/>
        <v>19.261500398636578</v>
      </c>
      <c r="M27" s="1">
        <f t="shared" si="2"/>
        <v>1.5860361268120236</v>
      </c>
      <c r="N27" s="1">
        <f t="shared" si="3"/>
        <v>6.344144507248096</v>
      </c>
      <c r="O27" s="1">
        <f t="shared" si="4"/>
        <v>7.9301806340601191</v>
      </c>
      <c r="P27">
        <f t="shared" si="0"/>
        <v>6.344144507248096</v>
      </c>
      <c r="Q27">
        <f t="shared" si="1"/>
        <v>5.9710651235773389</v>
      </c>
    </row>
    <row r="28" spans="1:17" x14ac:dyDescent="0.25">
      <c r="K28" s="1">
        <v>25</v>
      </c>
      <c r="L28" s="1">
        <f t="shared" si="5"/>
        <v>20.019809790280064</v>
      </c>
      <c r="M28" s="1">
        <f t="shared" si="2"/>
        <v>1.6294909714059176</v>
      </c>
      <c r="N28" s="1">
        <f t="shared" si="3"/>
        <v>6.5179638856236721</v>
      </c>
      <c r="O28" s="1">
        <f t="shared" si="4"/>
        <v>8.1474548570295902</v>
      </c>
      <c r="P28">
        <f t="shared" si="0"/>
        <v>6.5179638856236721</v>
      </c>
      <c r="Q28">
        <f t="shared" si="1"/>
        <v>6.2061410349868202</v>
      </c>
    </row>
    <row r="29" spans="1:17" x14ac:dyDescent="0.25">
      <c r="K29" s="1">
        <v>26</v>
      </c>
      <c r="L29" s="1">
        <f t="shared" si="5"/>
        <v>20.732028836722517</v>
      </c>
      <c r="M29" s="1">
        <f t="shared" si="2"/>
        <v>1.6698569122061919</v>
      </c>
      <c r="N29" s="1">
        <f t="shared" si="3"/>
        <v>6.6794276488247695</v>
      </c>
      <c r="O29" s="1">
        <f t="shared" si="4"/>
        <v>8.3492845610309612</v>
      </c>
      <c r="P29">
        <f t="shared" si="0"/>
        <v>6.6794276488247695</v>
      </c>
      <c r="Q29">
        <f t="shared" si="1"/>
        <v>6.4269289393839806</v>
      </c>
    </row>
    <row r="30" spans="1:17" x14ac:dyDescent="0.25">
      <c r="K30" s="1">
        <v>27</v>
      </c>
      <c r="L30" s="1">
        <f t="shared" si="5"/>
        <v>21.399168122897755</v>
      </c>
      <c r="M30" s="1">
        <f t="shared" si="2"/>
        <v>1.7072920546338355</v>
      </c>
      <c r="N30" s="1">
        <f t="shared" si="3"/>
        <v>6.8291682185353437</v>
      </c>
      <c r="O30" s="1">
        <f t="shared" si="4"/>
        <v>8.5364602731691797</v>
      </c>
      <c r="P30">
        <f t="shared" si="0"/>
        <v>6.8291682185353437</v>
      </c>
      <c r="Q30">
        <f t="shared" si="1"/>
        <v>6.6337421180983043</v>
      </c>
    </row>
    <row r="31" spans="1:17" x14ac:dyDescent="0.25">
      <c r="K31" s="1">
        <v>28</v>
      </c>
      <c r="L31" s="1">
        <f t="shared" si="5"/>
        <v>22.022577585792749</v>
      </c>
      <c r="M31" s="1">
        <f t="shared" si="2"/>
        <v>1.7419580807536998</v>
      </c>
      <c r="N31" s="1">
        <f t="shared" si="3"/>
        <v>6.9678323230148012</v>
      </c>
      <c r="O31" s="1">
        <f t="shared" si="4"/>
        <v>8.7097904037685012</v>
      </c>
      <c r="P31">
        <f t="shared" si="0"/>
        <v>6.9678323230148012</v>
      </c>
      <c r="Q31">
        <f t="shared" si="1"/>
        <v>6.8269990515957524</v>
      </c>
    </row>
    <row r="32" spans="1:17" x14ac:dyDescent="0.25">
      <c r="K32" s="1">
        <v>29</v>
      </c>
      <c r="L32" s="1">
        <f t="shared" si="5"/>
        <v>22.603862408927654</v>
      </c>
      <c r="M32" s="1">
        <f t="shared" si="2"/>
        <v>1.7740173143007634</v>
      </c>
      <c r="N32" s="1">
        <f t="shared" si="3"/>
        <v>7.0960692572030553</v>
      </c>
      <c r="O32" s="1">
        <f t="shared" si="4"/>
        <v>8.8700865715038191</v>
      </c>
      <c r="P32">
        <f t="shared" si="0"/>
        <v>7.0960692572030553</v>
      </c>
      <c r="Q32">
        <f t="shared" si="1"/>
        <v>7.0071973467675726</v>
      </c>
    </row>
    <row r="33" spans="1:17" x14ac:dyDescent="0.25">
      <c r="K33" s="1">
        <v>30</v>
      </c>
      <c r="L33" s="1">
        <f t="shared" si="5"/>
        <v>23.144811567541687</v>
      </c>
      <c r="M33" s="1">
        <f t="shared" si="2"/>
        <v>1.8036304146221891</v>
      </c>
      <c r="N33" s="1">
        <f t="shared" si="3"/>
        <v>7.2145216584887581</v>
      </c>
      <c r="O33" s="1">
        <f t="shared" si="4"/>
        <v>9.0181520731109472</v>
      </c>
      <c r="P33">
        <f t="shared" si="0"/>
        <v>7.2145216584887581</v>
      </c>
      <c r="Q33">
        <f t="shared" si="1"/>
        <v>7.1748915859379228</v>
      </c>
    </row>
    <row r="34" spans="1:17" x14ac:dyDescent="0.25">
      <c r="K34" s="1">
        <v>31</v>
      </c>
      <c r="L34" s="1">
        <f t="shared" si="5"/>
        <v>23.647337871443355</v>
      </c>
      <c r="M34" s="1">
        <f t="shared" si="2"/>
        <v>1.8309545979742536</v>
      </c>
      <c r="N34" s="1">
        <f t="shared" si="3"/>
        <v>7.3238183918970172</v>
      </c>
      <c r="O34" s="1">
        <f t="shared" si="4"/>
        <v>9.1547729898712706</v>
      </c>
      <c r="P34">
        <f t="shared" si="0"/>
        <v>7.3238183918970172</v>
      </c>
      <c r="Q34">
        <f t="shared" si="1"/>
        <v>7.3306747401474404</v>
      </c>
    </row>
    <row r="35" spans="1:17" x14ac:dyDescent="0.25">
      <c r="K35" s="1">
        <v>32</v>
      </c>
      <c r="L35" s="1">
        <f t="shared" si="5"/>
        <v>24.113428280621797</v>
      </c>
      <c r="M35" s="1">
        <f t="shared" si="2"/>
        <v>1.8561422975055168</v>
      </c>
      <c r="N35" s="1">
        <f t="shared" si="3"/>
        <v>7.4245691900220692</v>
      </c>
      <c r="O35" s="1">
        <f t="shared" si="4"/>
        <v>9.2807114875275865</v>
      </c>
      <c r="P35">
        <f t="shared" si="0"/>
        <v>7.4245691900220692</v>
      </c>
      <c r="Q35">
        <f t="shared" si="1"/>
        <v>7.4751627669927565</v>
      </c>
    </row>
    <row r="36" spans="1:17" x14ac:dyDescent="0.25">
      <c r="A36" t="s">
        <v>1</v>
      </c>
      <c r="K36" s="1">
        <v>33</v>
      </c>
      <c r="L36" s="1">
        <f t="shared" si="5"/>
        <v>24.545103269263542</v>
      </c>
      <c r="M36" s="1">
        <f t="shared" si="2"/>
        <v>1.879340185270836</v>
      </c>
      <c r="N36" s="1">
        <f t="shared" si="3"/>
        <v>7.5173607410833458</v>
      </c>
      <c r="O36" s="1">
        <f t="shared" si="4"/>
        <v>9.3967009263541819</v>
      </c>
      <c r="P36">
        <f t="shared" si="0"/>
        <v>7.5173607410833458</v>
      </c>
      <c r="Q36">
        <f t="shared" si="1"/>
        <v>7.6089820134716977</v>
      </c>
    </row>
    <row r="37" spans="1:17" x14ac:dyDescent="0.25">
      <c r="A37" t="s">
        <v>13</v>
      </c>
      <c r="K37" s="1">
        <v>34</v>
      </c>
      <c r="L37" s="1">
        <f t="shared" si="5"/>
        <v>24.944384062260461</v>
      </c>
      <c r="M37" s="1">
        <f t="shared" si="2"/>
        <v>1.9006884905642418</v>
      </c>
      <c r="N37" s="1">
        <f t="shared" si="3"/>
        <v>7.6027539622569691</v>
      </c>
      <c r="O37" s="1">
        <f t="shared" si="4"/>
        <v>9.5034424528212114</v>
      </c>
      <c r="P37">
        <f t="shared" si="0"/>
        <v>7.6027539622569691</v>
      </c>
      <c r="Q37">
        <f t="shared" si="1"/>
        <v>7.7327590593007427</v>
      </c>
    </row>
    <row r="38" spans="1:17" x14ac:dyDescent="0.25">
      <c r="A38" t="s">
        <v>14</v>
      </c>
      <c r="K38" s="1">
        <v>35</v>
      </c>
      <c r="L38" s="1">
        <f t="shared" si="5"/>
        <v>25.313266646461894</v>
      </c>
      <c r="M38" s="1">
        <f t="shared" si="2"/>
        <v>1.9203205586593934</v>
      </c>
      <c r="N38" s="1">
        <f t="shared" si="3"/>
        <v>7.6812822346375755</v>
      </c>
      <c r="O38" s="1">
        <f t="shared" si="4"/>
        <v>9.6016027932969692</v>
      </c>
      <c r="P38">
        <f t="shared" si="0"/>
        <v>7.6812822346375755</v>
      </c>
      <c r="Q38">
        <f t="shared" si="1"/>
        <v>7.8471126604031873</v>
      </c>
    </row>
    <row r="39" spans="1:17" x14ac:dyDescent="0.25">
      <c r="A39" t="s">
        <v>2</v>
      </c>
      <c r="K39" s="1">
        <v>36</v>
      </c>
      <c r="L39" s="1">
        <f t="shared" si="5"/>
        <v>25.65370155362552</v>
      </c>
      <c r="M39" s="1">
        <f t="shared" si="2"/>
        <v>1.9383626027073684</v>
      </c>
      <c r="N39" s="1">
        <f t="shared" si="3"/>
        <v>7.7534504108294762</v>
      </c>
      <c r="O39" s="1">
        <f t="shared" si="4"/>
        <v>9.6918130135368443</v>
      </c>
      <c r="P39">
        <f t="shared" si="0"/>
        <v>7.7534504108294762</v>
      </c>
      <c r="Q39">
        <f t="shared" si="1"/>
        <v>7.9526474816239112</v>
      </c>
    </row>
    <row r="40" spans="1:17" x14ac:dyDescent="0.25">
      <c r="A40" t="s">
        <v>15</v>
      </c>
      <c r="K40" s="1">
        <v>37</v>
      </c>
      <c r="L40" s="1">
        <f t="shared" si="5"/>
        <v>25.967578513903593</v>
      </c>
      <c r="M40" s="1">
        <f t="shared" si="2"/>
        <v>1.9549336091136826</v>
      </c>
      <c r="N40" s="1">
        <f t="shared" si="3"/>
        <v>7.8197344364547323</v>
      </c>
      <c r="O40" s="1">
        <f t="shared" si="4"/>
        <v>9.774668045568415</v>
      </c>
      <c r="P40">
        <f t="shared" si="0"/>
        <v>7.8197344364547323</v>
      </c>
      <c r="Q40">
        <f t="shared" si="1"/>
        <v>8.049949339310114</v>
      </c>
    </row>
    <row r="41" spans="1:17" x14ac:dyDescent="0.25">
      <c r="A41" t="s">
        <v>16</v>
      </c>
      <c r="K41" s="1">
        <v>38</v>
      </c>
      <c r="L41" s="1">
        <f t="shared" si="5"/>
        <v>26.256715181326285</v>
      </c>
      <c r="M41" s="1">
        <f t="shared" si="2"/>
        <v>1.9701453632776325</v>
      </c>
      <c r="N41" s="1">
        <f t="shared" si="3"/>
        <v>7.8805814531105316</v>
      </c>
      <c r="O41" s="1">
        <f t="shared" si="4"/>
        <v>9.8507268163881641</v>
      </c>
      <c r="P41">
        <f t="shared" si="0"/>
        <v>7.8805814531105316</v>
      </c>
      <c r="Q41">
        <f t="shared" si="1"/>
        <v>8.139581706211148</v>
      </c>
    </row>
    <row r="42" spans="1:17" x14ac:dyDescent="0.25">
      <c r="A42" t="s">
        <v>17</v>
      </c>
      <c r="K42" s="1">
        <v>39</v>
      </c>
      <c r="L42" s="1">
        <f t="shared" si="5"/>
        <v>26.522849231852192</v>
      </c>
      <c r="M42" s="1">
        <f t="shared" si="2"/>
        <v>1.9841025682192295</v>
      </c>
      <c r="N42" s="1">
        <f t="shared" si="3"/>
        <v>7.9364102728769197</v>
      </c>
      <c r="O42" s="1">
        <f t="shared" si="4"/>
        <v>9.9205128410961496</v>
      </c>
      <c r="P42">
        <f t="shared" si="0"/>
        <v>7.9364102728769197</v>
      </c>
      <c r="Q42">
        <f t="shared" si="1"/>
        <v>8.2220832618741788</v>
      </c>
    </row>
    <row r="43" spans="1:17" x14ac:dyDescent="0.25">
      <c r="A43" t="s">
        <v>18</v>
      </c>
      <c r="K43" s="1">
        <v>40</v>
      </c>
      <c r="L43" s="1">
        <f t="shared" si="5"/>
        <v>26.767633227491974</v>
      </c>
      <c r="M43" s="1">
        <f t="shared" si="2"/>
        <v>1.9969030334388396</v>
      </c>
      <c r="N43" s="1">
        <f t="shared" si="3"/>
        <v>7.9876121337553601</v>
      </c>
      <c r="O43" s="1">
        <f t="shared" si="4"/>
        <v>9.9845151671941998</v>
      </c>
      <c r="P43">
        <f t="shared" si="0"/>
        <v>7.9876121337553601</v>
      </c>
      <c r="Q43">
        <f t="shared" si="1"/>
        <v>8.2979663005225124</v>
      </c>
    </row>
    <row r="44" spans="1:17" x14ac:dyDescent="0.25">
      <c r="A44" t="s">
        <v>19</v>
      </c>
      <c r="K44" s="1">
        <v>41</v>
      </c>
      <c r="L44" s="1">
        <f t="shared" si="5"/>
        <v>26.992631725274659</v>
      </c>
      <c r="M44" s="1">
        <f t="shared" si="2"/>
        <v>2.0086379154476681</v>
      </c>
      <c r="N44" s="1">
        <f t="shared" si="3"/>
        <v>8.0345516617906743</v>
      </c>
      <c r="O44" s="1">
        <f t="shared" si="4"/>
        <v>10.043189577238342</v>
      </c>
      <c r="P44">
        <f t="shared" si="0"/>
        <v>8.0345516617906743</v>
      </c>
      <c r="Q44">
        <f t="shared" si="1"/>
        <v>8.3677158348351437</v>
      </c>
    </row>
    <row r="45" spans="1:17" x14ac:dyDescent="0.25">
      <c r="A45" t="s">
        <v>20</v>
      </c>
      <c r="K45" s="1">
        <v>42</v>
      </c>
      <c r="L45" s="1">
        <f t="shared" si="5"/>
        <v>27.199320186735683</v>
      </c>
      <c r="M45" s="1">
        <f t="shared" si="2"/>
        <v>2.0193919948643577</v>
      </c>
      <c r="N45" s="1">
        <f t="shared" si="3"/>
        <v>8.0775679794574327</v>
      </c>
      <c r="O45" s="1">
        <f t="shared" si="4"/>
        <v>10.096959974321791</v>
      </c>
      <c r="P45">
        <f t="shared" si="0"/>
        <v>8.0775679794574327</v>
      </c>
      <c r="Q45">
        <f t="shared" si="1"/>
        <v>8.4317892578880613</v>
      </c>
    </row>
    <row r="46" spans="1:17" x14ac:dyDescent="0.25">
      <c r="A46" t="s">
        <v>3</v>
      </c>
      <c r="K46" s="1">
        <v>43</v>
      </c>
      <c r="L46" s="1">
        <f t="shared" si="5"/>
        <v>27.389085312039768</v>
      </c>
      <c r="M46" s="1">
        <f t="shared" si="2"/>
        <v>2.029243977878298</v>
      </c>
      <c r="N46" s="1">
        <f t="shared" si="3"/>
        <v>8.1169759115131939</v>
      </c>
      <c r="O46" s="1">
        <f t="shared" si="4"/>
        <v>10.146219889391492</v>
      </c>
      <c r="P46">
        <f t="shared" si="0"/>
        <v>8.1169759115131939</v>
      </c>
      <c r="Q46">
        <f t="shared" si="1"/>
        <v>8.4906164467323286</v>
      </c>
    </row>
    <row r="47" spans="1:17" x14ac:dyDescent="0.25">
      <c r="A47" t="s">
        <v>21</v>
      </c>
      <c r="K47" s="1">
        <v>44</v>
      </c>
      <c r="L47" s="1">
        <f t="shared" si="5"/>
        <v>27.563226483061428</v>
      </c>
      <c r="M47" s="1">
        <f t="shared" si="2"/>
        <v>2.0382668123100527</v>
      </c>
      <c r="N47" s="1">
        <f t="shared" si="3"/>
        <v>8.1530672492402125</v>
      </c>
      <c r="O47" s="1">
        <f t="shared" si="4"/>
        <v>10.191334061550265</v>
      </c>
      <c r="P47">
        <f t="shared" si="0"/>
        <v>8.1530672492402125</v>
      </c>
      <c r="Q47">
        <f t="shared" si="1"/>
        <v>8.5446002097490421</v>
      </c>
    </row>
    <row r="48" spans="1:17" x14ac:dyDescent="0.25">
      <c r="A48" t="s">
        <v>22</v>
      </c>
      <c r="K48" s="1">
        <v>45</v>
      </c>
      <c r="L48" s="1">
        <f t="shared" si="5"/>
        <v>27.722958052213826</v>
      </c>
      <c r="M48" s="1">
        <f t="shared" si="2"/>
        <v>2.0465280105219414</v>
      </c>
      <c r="N48" s="1">
        <f t="shared" si="3"/>
        <v>8.1861120420877693</v>
      </c>
      <c r="O48" s="1">
        <f t="shared" si="4"/>
        <v>10.23264005260971</v>
      </c>
      <c r="P48">
        <f t="shared" si="0"/>
        <v>8.1861120420877693</v>
      </c>
      <c r="Q48">
        <f t="shared" si="1"/>
        <v>8.5941169961862869</v>
      </c>
    </row>
    <row r="49" spans="1:17" x14ac:dyDescent="0.25">
      <c r="A49" t="s">
        <v>23</v>
      </c>
      <c r="K49" s="1">
        <v>46</v>
      </c>
      <c r="L49" s="1">
        <f t="shared" si="5"/>
        <v>27.869412259159589</v>
      </c>
      <c r="M49" s="1">
        <f t="shared" si="2"/>
        <v>2.0540899731074749</v>
      </c>
      <c r="N49" s="1">
        <f t="shared" si="3"/>
        <v>8.2163598924299013</v>
      </c>
      <c r="O49" s="1">
        <f t="shared" si="4"/>
        <v>10.270449865537376</v>
      </c>
      <c r="P49">
        <f t="shared" si="0"/>
        <v>8.2163598924299013</v>
      </c>
      <c r="Q49">
        <f t="shared" si="1"/>
        <v>8.6395178003394726</v>
      </c>
    </row>
    <row r="50" spans="1:17" x14ac:dyDescent="0.25">
      <c r="A50" t="s">
        <v>24</v>
      </c>
      <c r="K50" s="1">
        <v>47</v>
      </c>
      <c r="L50" s="1">
        <f t="shared" si="5"/>
        <v>28.00364259643321</v>
      </c>
      <c r="M50" s="1">
        <f t="shared" si="2"/>
        <v>2.0610103086698812</v>
      </c>
      <c r="N50" s="1">
        <f t="shared" si="3"/>
        <v>8.2440412346795267</v>
      </c>
      <c r="O50" s="1">
        <f t="shared" si="4"/>
        <v>10.305051543349409</v>
      </c>
      <c r="P50">
        <f t="shared" si="0"/>
        <v>8.2440412346795267</v>
      </c>
      <c r="Q50">
        <f t="shared" si="1"/>
        <v>8.6811292048942956</v>
      </c>
    </row>
    <row r="51" spans="1:17" x14ac:dyDescent="0.25">
      <c r="A51" t="s">
        <v>25</v>
      </c>
      <c r="K51" s="1">
        <v>48</v>
      </c>
      <c r="L51" s="1">
        <f t="shared" si="5"/>
        <v>28.126627478147107</v>
      </c>
      <c r="M51" s="1">
        <f t="shared" si="2"/>
        <v>2.0673421461332553</v>
      </c>
      <c r="N51" s="1">
        <f t="shared" si="3"/>
        <v>8.2693685845330229</v>
      </c>
      <c r="O51" s="1">
        <f t="shared" si="4"/>
        <v>10.336710730666278</v>
      </c>
      <c r="P51">
        <f t="shared" si="0"/>
        <v>8.2693685845330229</v>
      </c>
      <c r="Q51">
        <f t="shared" si="1"/>
        <v>8.7192545182256023</v>
      </c>
    </row>
    <row r="52" spans="1:17" x14ac:dyDescent="0.25">
      <c r="A52" t="s">
        <v>26</v>
      </c>
      <c r="K52" s="1">
        <v>49</v>
      </c>
      <c r="L52" s="1">
        <f t="shared" si="5"/>
        <v>28.239274094017468</v>
      </c>
      <c r="M52" s="1">
        <f t="shared" si="2"/>
        <v>2.0731344369543483</v>
      </c>
      <c r="N52" s="1">
        <f t="shared" si="3"/>
        <v>8.2925377478173967</v>
      </c>
      <c r="O52" s="1">
        <f t="shared" si="4"/>
        <v>10.365672184771745</v>
      </c>
      <c r="P52">
        <f t="shared" si="0"/>
        <v>8.2925377478173967</v>
      </c>
      <c r="Q52">
        <f t="shared" si="1"/>
        <v>8.7541749691454154</v>
      </c>
    </row>
    <row r="53" spans="1:17" x14ac:dyDescent="0.25">
      <c r="A53" t="s">
        <v>27</v>
      </c>
      <c r="K53" s="1">
        <v>50</v>
      </c>
      <c r="L53" s="1">
        <f t="shared" si="5"/>
        <v>28.342422354569798</v>
      </c>
      <c r="M53" s="1">
        <f t="shared" si="2"/>
        <v>2.0784322453528379</v>
      </c>
      <c r="N53" s="1">
        <f t="shared" si="3"/>
        <v>8.3137289814113533</v>
      </c>
      <c r="O53" s="1">
        <f t="shared" si="4"/>
        <v>10.392161226764191</v>
      </c>
      <c r="P53">
        <f t="shared" si="0"/>
        <v>8.3137289814113533</v>
      </c>
      <c r="Q53">
        <f t="shared" si="1"/>
        <v>8.7861509299166372</v>
      </c>
    </row>
    <row r="54" spans="1:17" x14ac:dyDescent="0.25">
      <c r="A54" t="s">
        <v>4</v>
      </c>
      <c r="K54" s="1">
        <v>51</v>
      </c>
      <c r="L54" s="1">
        <f t="shared" si="5"/>
        <v>28.436848853155908</v>
      </c>
      <c r="M54" s="1">
        <f t="shared" si="2"/>
        <v>2.0832770252817974</v>
      </c>
      <c r="N54" s="1">
        <f t="shared" si="3"/>
        <v>8.3331081011271912</v>
      </c>
      <c r="O54" s="1">
        <f t="shared" si="4"/>
        <v>10.416385126408988</v>
      </c>
      <c r="P54">
        <f t="shared" si="0"/>
        <v>8.3331081011271912</v>
      </c>
      <c r="Q54">
        <f t="shared" si="1"/>
        <v>8.8154231444783306</v>
      </c>
    </row>
    <row r="55" spans="1:17" x14ac:dyDescent="0.25">
      <c r="A55" t="s">
        <v>28</v>
      </c>
      <c r="K55" s="1">
        <v>52</v>
      </c>
      <c r="L55" s="1">
        <f t="shared" si="5"/>
        <v>28.523270786867887</v>
      </c>
      <c r="M55" s="1">
        <f t="shared" si="2"/>
        <v>2.0877068833429329</v>
      </c>
      <c r="N55" s="1">
        <f t="shared" si="3"/>
        <v>8.3508275333717332</v>
      </c>
      <c r="O55" s="1">
        <f t="shared" si="4"/>
        <v>10.438534416714667</v>
      </c>
      <c r="P55">
        <f t="shared" si="0"/>
        <v>8.3508275333717332</v>
      </c>
      <c r="Q55">
        <f t="shared" si="1"/>
        <v>8.8422139439290444</v>
      </c>
    </row>
    <row r="56" spans="1:17" x14ac:dyDescent="0.25">
      <c r="A56" t="s">
        <v>29</v>
      </c>
      <c r="K56" s="1">
        <v>53</v>
      </c>
      <c r="L56" s="1">
        <f t="shared" si="5"/>
        <v>28.602349792047931</v>
      </c>
      <c r="M56" s="1">
        <f t="shared" si="2"/>
        <v>2.0917568272335507</v>
      </c>
      <c r="N56" s="1">
        <f t="shared" si="3"/>
        <v>8.3670273089342047</v>
      </c>
      <c r="O56" s="1">
        <f t="shared" si="4"/>
        <v>10.458784136167756</v>
      </c>
      <c r="P56">
        <f t="shared" si="0"/>
        <v>8.3670273089342047</v>
      </c>
      <c r="Q56">
        <f t="shared" si="1"/>
        <v>8.8667284355348581</v>
      </c>
    </row>
    <row r="57" spans="1:17" x14ac:dyDescent="0.25">
      <c r="A57" t="s">
        <v>5</v>
      </c>
      <c r="K57" s="1">
        <v>54</v>
      </c>
      <c r="L57" s="1">
        <f t="shared" si="5"/>
        <v>28.674695661288236</v>
      </c>
      <c r="M57" s="1">
        <f t="shared" si="2"/>
        <v>2.0954589996119588</v>
      </c>
      <c r="N57" s="1">
        <f t="shared" si="3"/>
        <v>8.3818359984478388</v>
      </c>
      <c r="O57" s="1">
        <f t="shared" si="4"/>
        <v>10.477294998059797</v>
      </c>
      <c r="P57">
        <f t="shared" si="0"/>
        <v>8.3818359984478388</v>
      </c>
      <c r="Q57">
        <f t="shared" si="1"/>
        <v>8.8891556549993531</v>
      </c>
    </row>
    <row r="58" spans="1:17" x14ac:dyDescent="0.25">
      <c r="A58" t="s">
        <v>6</v>
      </c>
      <c r="K58" s="1">
        <v>55</v>
      </c>
      <c r="L58" s="1">
        <f t="shared" si="5"/>
        <v>28.740869917962485</v>
      </c>
      <c r="M58" s="1">
        <f t="shared" si="2"/>
        <v>2.0988428974997668</v>
      </c>
      <c r="N58" s="1">
        <f t="shared" si="3"/>
        <v>8.3953715899990708</v>
      </c>
      <c r="O58" s="1">
        <f t="shared" si="4"/>
        <v>10.494214487498837</v>
      </c>
      <c r="P58">
        <f t="shared" si="0"/>
        <v>8.3953715899990708</v>
      </c>
      <c r="Q58">
        <f t="shared" si="1"/>
        <v>8.9096696745683701</v>
      </c>
    </row>
    <row r="59" spans="1:17" x14ac:dyDescent="0.25">
      <c r="A59" t="s">
        <v>9</v>
      </c>
      <c r="K59" s="1">
        <v>56</v>
      </c>
      <c r="L59" s="1">
        <f t="shared" si="5"/>
        <v>28.801389231752431</v>
      </c>
      <c r="M59" s="1">
        <f t="shared" si="2"/>
        <v>2.1019355775157806</v>
      </c>
      <c r="N59" s="1">
        <f t="shared" si="3"/>
        <v>8.4077423100631261</v>
      </c>
      <c r="O59" s="1">
        <f t="shared" si="4"/>
        <v>10.509677887578906</v>
      </c>
      <c r="P59">
        <f t="shared" si="0"/>
        <v>8.4077423100631261</v>
      </c>
      <c r="Q59">
        <f t="shared" si="1"/>
        <v>8.9284306618432527</v>
      </c>
    </row>
    <row r="60" spans="1:17" x14ac:dyDescent="0.25">
      <c r="A60" t="s">
        <v>30</v>
      </c>
      <c r="K60" s="1">
        <v>57</v>
      </c>
      <c r="L60" s="1">
        <f t="shared" si="5"/>
        <v>28.856728664607353</v>
      </c>
      <c r="M60" s="1">
        <f t="shared" si="2"/>
        <v>2.1047618473671847</v>
      </c>
      <c r="N60" s="1">
        <f t="shared" si="3"/>
        <v>8.4190473894687425</v>
      </c>
      <c r="O60" s="1">
        <f t="shared" si="4"/>
        <v>10.523809236835927</v>
      </c>
      <c r="P60">
        <f t="shared" si="0"/>
        <v>8.4190473894687425</v>
      </c>
      <c r="Q60">
        <f t="shared" si="1"/>
        <v>8.9455858860282795</v>
      </c>
    </row>
    <row r="61" spans="1:17" x14ac:dyDescent="0.25">
      <c r="A61" t="s">
        <v>10</v>
      </c>
      <c r="K61" s="1">
        <v>58</v>
      </c>
      <c r="L61" s="1">
        <f t="shared" si="5"/>
        <v>28.907324741339963</v>
      </c>
      <c r="M61" s="1">
        <f t="shared" si="2"/>
        <v>2.1073444441181399</v>
      </c>
      <c r="N61" s="1">
        <f t="shared" si="3"/>
        <v>8.4293777764725615</v>
      </c>
      <c r="O61" s="1">
        <f t="shared" si="4"/>
        <v>10.536722220590702</v>
      </c>
      <c r="P61">
        <f t="shared" si="0"/>
        <v>8.4293777764725615</v>
      </c>
      <c r="Q61">
        <f t="shared" si="1"/>
        <v>8.9612706698153879</v>
      </c>
    </row>
    <row r="62" spans="1:17" x14ac:dyDescent="0.25">
      <c r="A62" t="s">
        <v>11</v>
      </c>
      <c r="K62" s="1">
        <v>59</v>
      </c>
      <c r="L62" s="1">
        <f t="shared" si="5"/>
        <v>28.953578342823931</v>
      </c>
      <c r="M62" s="1">
        <f t="shared" si="2"/>
        <v>2.1097041998209645</v>
      </c>
      <c r="N62" s="1">
        <f t="shared" si="3"/>
        <v>8.4388167992838596</v>
      </c>
      <c r="O62" s="1">
        <f t="shared" si="4"/>
        <v>10.548520999104824</v>
      </c>
      <c r="P62">
        <f t="shared" si="0"/>
        <v>8.4388167992838596</v>
      </c>
      <c r="Q62">
        <f t="shared" si="1"/>
        <v>8.975609286275418</v>
      </c>
    </row>
    <row r="63" spans="1:17" x14ac:dyDescent="0.25">
      <c r="A63" t="s">
        <v>31</v>
      </c>
      <c r="K63" s="1">
        <v>60</v>
      </c>
      <c r="L63" s="1">
        <f t="shared" si="5"/>
        <v>28.99585742268885</v>
      </c>
      <c r="M63" s="1">
        <f t="shared" si="2"/>
        <v>2.111860195136567</v>
      </c>
      <c r="N63" s="1">
        <f t="shared" si="3"/>
        <v>8.4474407805462715</v>
      </c>
      <c r="O63" s="1">
        <f t="shared" si="4"/>
        <v>10.559300975682838</v>
      </c>
      <c r="P63">
        <f t="shared" si="0"/>
        <v>8.4474407805462715</v>
      </c>
      <c r="Q63">
        <f t="shared" si="1"/>
        <v>8.9887158010335426</v>
      </c>
    </row>
    <row r="64" spans="1:17" x14ac:dyDescent="0.25">
      <c r="A64" t="s">
        <v>0</v>
      </c>
      <c r="K64" s="1">
        <v>61</v>
      </c>
      <c r="L64" s="1">
        <f t="shared" si="5"/>
        <v>29.034499550655354</v>
      </c>
      <c r="M64" s="1">
        <f t="shared" si="2"/>
        <v>2.1138299015937236</v>
      </c>
      <c r="N64" s="1">
        <f t="shared" si="3"/>
        <v>8.4553196063748963</v>
      </c>
      <c r="O64" s="1">
        <f t="shared" si="4"/>
        <v>10.56914950796862</v>
      </c>
      <c r="P64">
        <f t="shared" si="0"/>
        <v>8.4553196063748963</v>
      </c>
      <c r="Q64">
        <f t="shared" si="1"/>
        <v>9.0006948607031596</v>
      </c>
    </row>
    <row r="65" spans="1:17" x14ac:dyDescent="0.25">
      <c r="A65" t="s">
        <v>32</v>
      </c>
      <c r="K65" s="1">
        <v>62</v>
      </c>
      <c r="L65" s="1">
        <f t="shared" si="5"/>
        <v>29.069814287340197</v>
      </c>
      <c r="M65" s="1">
        <f t="shared" si="2"/>
        <v>2.1156293131451389</v>
      </c>
      <c r="N65" s="1">
        <f t="shared" si="3"/>
        <v>8.4625172525805592</v>
      </c>
      <c r="O65" s="1">
        <f t="shared" si="4"/>
        <v>10.578146565725698</v>
      </c>
      <c r="P65">
        <f t="shared" si="0"/>
        <v>8.4625172525805592</v>
      </c>
      <c r="Q65">
        <f t="shared" si="1"/>
        <v>9.0116424290754615</v>
      </c>
    </row>
    <row r="66" spans="1:17" x14ac:dyDescent="0.25">
      <c r="A66" t="s">
        <v>33</v>
      </c>
      <c r="K66" s="1">
        <v>63</v>
      </c>
      <c r="L66" s="1">
        <f t="shared" si="5"/>
        <v>29.102085396592095</v>
      </c>
      <c r="M66" s="1">
        <f t="shared" si="2"/>
        <v>2.1172730676752654</v>
      </c>
      <c r="N66" s="1">
        <f t="shared" si="3"/>
        <v>8.4690922707010632</v>
      </c>
      <c r="O66" s="1">
        <f t="shared" si="4"/>
        <v>10.586365338376329</v>
      </c>
      <c r="P66">
        <f t="shared" si="0"/>
        <v>8.4690922707010632</v>
      </c>
      <c r="Q66">
        <f t="shared" si="1"/>
        <v>9.0216464729435497</v>
      </c>
    </row>
    <row r="67" spans="1:17" x14ac:dyDescent="0.25">
      <c r="A67" t="s">
        <v>34</v>
      </c>
      <c r="K67" s="1">
        <v>64</v>
      </c>
      <c r="L67" s="1">
        <f t="shared" si="5"/>
        <v>29.131572902281448</v>
      </c>
      <c r="M67" s="1">
        <f t="shared" si="2"/>
        <v>2.1187745591032816</v>
      </c>
      <c r="N67" s="1">
        <f t="shared" si="3"/>
        <v>8.4750982364131282</v>
      </c>
      <c r="O67" s="1">
        <f t="shared" si="4"/>
        <v>10.593872795516409</v>
      </c>
      <c r="P67">
        <f t="shared" si="0"/>
        <v>8.4750982364131282</v>
      </c>
      <c r="Q67">
        <f t="shared" si="1"/>
        <v>9.0307875997072493</v>
      </c>
    </row>
    <row r="68" spans="1:17" x14ac:dyDescent="0.25">
      <c r="A68" t="s">
        <v>35</v>
      </c>
      <c r="K68" s="1">
        <v>65</v>
      </c>
      <c r="L68" s="1">
        <f t="shared" si="5"/>
        <v>29.158514997032956</v>
      </c>
      <c r="M68" s="1">
        <f t="shared" si="2"/>
        <v>2.1201460407066794</v>
      </c>
      <c r="N68" s="1">
        <f t="shared" si="3"/>
        <v>8.4805841628267213</v>
      </c>
      <c r="O68" s="1">
        <f t="shared" si="4"/>
        <v>10.6007302035334</v>
      </c>
      <c r="P68">
        <f t="shared" si="0"/>
        <v>8.4805841628267213</v>
      </c>
      <c r="Q68">
        <f t="shared" si="1"/>
        <v>9.0391396490802158</v>
      </c>
    </row>
    <row r="69" spans="1:17" x14ac:dyDescent="0.25">
      <c r="A69" t="s">
        <v>36</v>
      </c>
      <c r="K69" s="1">
        <v>66</v>
      </c>
      <c r="L69" s="1">
        <f t="shared" si="5"/>
        <v>29.183129810720118</v>
      </c>
      <c r="M69" s="1">
        <f t="shared" si="2"/>
        <v>2.1213987202682238</v>
      </c>
      <c r="N69" s="1">
        <f t="shared" si="3"/>
        <v>8.4855948810728972</v>
      </c>
      <c r="O69" s="1">
        <f t="shared" si="4"/>
        <v>10.606993601341122</v>
      </c>
      <c r="P69">
        <f t="shared" ref="P69:P103" si="6">$B$4*O69</f>
        <v>8.4855948810728972</v>
      </c>
      <c r="Q69">
        <f t="shared" ref="Q69:Q103" si="7">($B$5+$B$3)*L69</f>
        <v>9.0467702413232356</v>
      </c>
    </row>
    <row r="70" spans="1:17" x14ac:dyDescent="0.25">
      <c r="A70" t="s">
        <v>37</v>
      </c>
      <c r="K70" s="1">
        <v>67</v>
      </c>
      <c r="L70" s="1">
        <f t="shared" si="5"/>
        <v>29.205617046684182</v>
      </c>
      <c r="M70" s="1">
        <f t="shared" ref="M70:M103" si="8">(1-$B$4)*O70</f>
        <v>2.1225428476232095</v>
      </c>
      <c r="N70" s="1">
        <f t="shared" ref="N70:N103" si="9">$B$4*O70</f>
        <v>8.49017139049284</v>
      </c>
      <c r="O70" s="1">
        <f t="shared" ref="O70:O103" si="10">L70^$B$6</f>
        <v>10.61271423811605</v>
      </c>
      <c r="P70">
        <f t="shared" si="6"/>
        <v>8.49017139049284</v>
      </c>
      <c r="Q70">
        <f t="shared" si="7"/>
        <v>9.0537412844720961</v>
      </c>
    </row>
    <row r="71" spans="1:17" x14ac:dyDescent="0.25">
      <c r="A71" t="s">
        <v>38</v>
      </c>
      <c r="K71" s="1">
        <v>68</v>
      </c>
      <c r="L71" s="1">
        <f t="shared" ref="L71:L103" si="11">$B$4*O70+(1-($B$3-$B$5))*L70</f>
        <v>29.226159493638608</v>
      </c>
      <c r="M71" s="1">
        <f t="shared" si="8"/>
        <v>2.1235877951559003</v>
      </c>
      <c r="N71" s="1">
        <f t="shared" si="9"/>
        <v>8.4943511806236032</v>
      </c>
      <c r="O71" s="1">
        <f t="shared" si="10"/>
        <v>10.617938975779504</v>
      </c>
      <c r="P71">
        <f t="shared" si="6"/>
        <v>8.4943511806236032</v>
      </c>
      <c r="Q71">
        <f t="shared" si="7"/>
        <v>9.0601094430279687</v>
      </c>
    </row>
    <row r="72" spans="1:17" x14ac:dyDescent="0.25">
      <c r="A72" t="s">
        <v>39</v>
      </c>
      <c r="K72" s="1">
        <v>69</v>
      </c>
      <c r="L72" s="1">
        <f t="shared" si="11"/>
        <v>29.244924421107015</v>
      </c>
      <c r="M72" s="1">
        <f t="shared" si="8"/>
        <v>2.1245421317648625</v>
      </c>
      <c r="N72" s="1">
        <f t="shared" si="9"/>
        <v>8.4981685270594518</v>
      </c>
      <c r="O72" s="1">
        <f t="shared" si="10"/>
        <v>10.622710658824314</v>
      </c>
      <c r="P72">
        <f t="shared" si="6"/>
        <v>8.4981685270594518</v>
      </c>
      <c r="Q72">
        <f t="shared" si="7"/>
        <v>9.0659265705431746</v>
      </c>
    </row>
    <row r="73" spans="1:17" x14ac:dyDescent="0.25">
      <c r="A73" t="s">
        <v>40</v>
      </c>
      <c r="K73" s="1">
        <v>70</v>
      </c>
      <c r="L73" s="1">
        <f t="shared" si="11"/>
        <v>29.262064866045431</v>
      </c>
      <c r="M73" s="1">
        <f t="shared" si="8"/>
        <v>2.1254136907871657</v>
      </c>
      <c r="N73" s="1">
        <f t="shared" si="9"/>
        <v>8.5016547631486645</v>
      </c>
      <c r="O73" s="1">
        <f t="shared" si="10"/>
        <v>10.627068453935831</v>
      </c>
      <c r="P73">
        <f t="shared" si="6"/>
        <v>8.5016547631486645</v>
      </c>
      <c r="Q73">
        <f t="shared" si="7"/>
        <v>9.0712401084740844</v>
      </c>
    </row>
    <row r="74" spans="1:17" x14ac:dyDescent="0.25">
      <c r="A74" t="s">
        <v>41</v>
      </c>
      <c r="K74" s="1">
        <v>71</v>
      </c>
      <c r="L74" s="1">
        <f t="shared" si="11"/>
        <v>29.277720818040919</v>
      </c>
      <c r="M74" s="1">
        <f t="shared" si="8"/>
        <v>2.1262096323417325</v>
      </c>
      <c r="N74" s="1">
        <f t="shared" si="9"/>
        <v>8.5048385293669337</v>
      </c>
      <c r="O74" s="1">
        <f t="shared" si="10"/>
        <v>10.631048161708666</v>
      </c>
      <c r="P74">
        <f t="shared" si="6"/>
        <v>8.5048385293669337</v>
      </c>
      <c r="Q74">
        <f t="shared" si="7"/>
        <v>9.0760934535926854</v>
      </c>
    </row>
    <row r="75" spans="1:17" x14ac:dyDescent="0.25">
      <c r="A75" t="s">
        <v>42</v>
      </c>
      <c r="K75" s="1">
        <v>72</v>
      </c>
      <c r="L75" s="1">
        <f t="shared" si="11"/>
        <v>29.292020310175985</v>
      </c>
      <c r="M75" s="1">
        <f t="shared" si="8"/>
        <v>2.1269365005228895</v>
      </c>
      <c r="N75" s="1">
        <f t="shared" si="9"/>
        <v>8.5077460020915598</v>
      </c>
      <c r="O75" s="1">
        <f t="shared" si="10"/>
        <v>10.634682502614449</v>
      </c>
      <c r="P75">
        <f t="shared" si="6"/>
        <v>8.5077460020915598</v>
      </c>
      <c r="Q75">
        <f t="shared" si="7"/>
        <v>9.0805262961545559</v>
      </c>
    </row>
    <row r="76" spans="1:17" x14ac:dyDescent="0.25">
      <c r="A76" t="s">
        <v>7</v>
      </c>
      <c r="K76" s="1">
        <v>73</v>
      </c>
      <c r="L76" s="1">
        <f t="shared" si="11"/>
        <v>29.305080422316507</v>
      </c>
      <c r="M76" s="1">
        <f t="shared" si="8"/>
        <v>2.1276002758466861</v>
      </c>
      <c r="N76" s="1">
        <f t="shared" si="9"/>
        <v>8.5104011033867462</v>
      </c>
      <c r="O76" s="1">
        <f t="shared" si="10"/>
        <v>10.638001379233433</v>
      </c>
      <c r="P76">
        <f t="shared" si="6"/>
        <v>8.5104011033867462</v>
      </c>
      <c r="Q76">
        <f t="shared" si="7"/>
        <v>9.0845749309181176</v>
      </c>
    </row>
    <row r="77" spans="1:17" x14ac:dyDescent="0.25">
      <c r="A77" t="s">
        <v>43</v>
      </c>
      <c r="K77" s="1">
        <v>74</v>
      </c>
      <c r="L77" s="1">
        <f t="shared" si="11"/>
        <v>29.317008203231467</v>
      </c>
      <c r="M77" s="1">
        <f t="shared" si="8"/>
        <v>2.1282064233250528</v>
      </c>
      <c r="N77" s="1">
        <f t="shared" si="9"/>
        <v>8.5128256933002131</v>
      </c>
      <c r="O77" s="1">
        <f t="shared" si="10"/>
        <v>10.641032116625267</v>
      </c>
      <c r="P77">
        <f t="shared" si="6"/>
        <v>8.5128256933002131</v>
      </c>
      <c r="Q77">
        <f t="shared" si="7"/>
        <v>9.0882725430017555</v>
      </c>
    </row>
    <row r="78" spans="1:17" x14ac:dyDescent="0.25">
      <c r="A78" t="s">
        <v>44</v>
      </c>
      <c r="K78" s="1">
        <v>75</v>
      </c>
      <c r="L78" s="1">
        <f t="shared" si="11"/>
        <v>29.327901517594555</v>
      </c>
      <c r="M78" s="1">
        <f t="shared" si="8"/>
        <v>2.1287599365165391</v>
      </c>
      <c r="N78" s="1">
        <f t="shared" si="9"/>
        <v>8.515039746066158</v>
      </c>
      <c r="O78" s="1">
        <f t="shared" si="10"/>
        <v>10.643799682582697</v>
      </c>
      <c r="P78">
        <f t="shared" si="6"/>
        <v>8.515039746066158</v>
      </c>
      <c r="Q78">
        <f t="shared" si="7"/>
        <v>9.0916494704543123</v>
      </c>
    </row>
    <row r="79" spans="1:17" x14ac:dyDescent="0.25">
      <c r="A79" t="s">
        <v>8</v>
      </c>
      <c r="K79" s="1">
        <v>76</v>
      </c>
      <c r="L79" s="1">
        <f t="shared" si="11"/>
        <v>29.33784982355829</v>
      </c>
      <c r="M79" s="1">
        <f t="shared" si="8"/>
        <v>2.1292653778772532</v>
      </c>
      <c r="N79" s="1">
        <f t="shared" si="9"/>
        <v>8.5170615115090147</v>
      </c>
      <c r="O79" s="1">
        <f t="shared" si="10"/>
        <v>10.646326889386268</v>
      </c>
      <c r="P79">
        <f t="shared" si="6"/>
        <v>8.5170615115090147</v>
      </c>
      <c r="Q79">
        <f t="shared" si="7"/>
        <v>9.0947334453030706</v>
      </c>
    </row>
    <row r="80" spans="1:17" x14ac:dyDescent="0.25">
      <c r="A80" t="s">
        <v>45</v>
      </c>
      <c r="K80" s="1">
        <v>77</v>
      </c>
      <c r="L80" s="1">
        <f t="shared" si="11"/>
        <v>29.346934886235402</v>
      </c>
      <c r="M80" s="1">
        <f t="shared" si="8"/>
        <v>2.1297269157118781</v>
      </c>
      <c r="N80" s="1">
        <f t="shared" si="9"/>
        <v>8.5189076628475142</v>
      </c>
      <c r="O80" s="1">
        <f t="shared" si="10"/>
        <v>10.648634578559392</v>
      </c>
      <c r="P80">
        <f t="shared" si="6"/>
        <v>8.5189076628475142</v>
      </c>
      <c r="Q80">
        <f t="shared" si="7"/>
        <v>9.0975498147329752</v>
      </c>
    </row>
    <row r="81" spans="11:17" x14ac:dyDescent="0.25">
      <c r="K81" s="1">
        <v>78</v>
      </c>
      <c r="L81" s="1">
        <f t="shared" si="11"/>
        <v>29.35523143207465</v>
      </c>
      <c r="M81" s="1">
        <f t="shared" si="8"/>
        <v>2.1301483580021734</v>
      </c>
      <c r="N81" s="1">
        <f t="shared" si="9"/>
        <v>8.5205934320086953</v>
      </c>
      <c r="O81" s="1">
        <f t="shared" si="10"/>
        <v>10.650741790010869</v>
      </c>
      <c r="P81">
        <f t="shared" si="6"/>
        <v>8.5205934320086953</v>
      </c>
      <c r="Q81">
        <f t="shared" si="7"/>
        <v>9.1001217439431414</v>
      </c>
    </row>
    <row r="82" spans="11:17" x14ac:dyDescent="0.25">
      <c r="K82" s="1">
        <v>79</v>
      </c>
      <c r="L82" s="1">
        <f t="shared" si="11"/>
        <v>29.362807748781695</v>
      </c>
      <c r="M82" s="1">
        <f t="shared" si="8"/>
        <v>2.1305331833693155</v>
      </c>
      <c r="N82" s="1">
        <f t="shared" si="9"/>
        <v>8.5221327334772639</v>
      </c>
      <c r="O82" s="1">
        <f t="shared" si="10"/>
        <v>10.65266591684658</v>
      </c>
      <c r="P82">
        <f t="shared" si="6"/>
        <v>8.5221327334772639</v>
      </c>
      <c r="Q82">
        <f t="shared" si="7"/>
        <v>9.1024704021223251</v>
      </c>
    </row>
    <row r="83" spans="11:17" x14ac:dyDescent="0.25">
      <c r="K83" s="1">
        <v>80</v>
      </c>
      <c r="L83" s="1">
        <f t="shared" si="11"/>
        <v>29.369726235112267</v>
      </c>
      <c r="M83" s="1">
        <f t="shared" si="8"/>
        <v>2.1308845694066418</v>
      </c>
      <c r="N83" s="1">
        <f t="shared" si="9"/>
        <v>8.5235382776265691</v>
      </c>
      <c r="O83" s="1">
        <f t="shared" si="10"/>
        <v>10.654422847033212</v>
      </c>
      <c r="P83">
        <f t="shared" si="6"/>
        <v>8.5235382776265691</v>
      </c>
      <c r="Q83">
        <f t="shared" si="7"/>
        <v>9.1046151328848026</v>
      </c>
    </row>
    <row r="84" spans="11:17" x14ac:dyDescent="0.25">
      <c r="K84" s="1">
        <v>81</v>
      </c>
      <c r="L84" s="1">
        <f t="shared" si="11"/>
        <v>29.376043904556276</v>
      </c>
      <c r="M84" s="1">
        <f t="shared" si="8"/>
        <v>2.1312054186009179</v>
      </c>
      <c r="N84" s="1">
        <f t="shared" si="9"/>
        <v>8.5248216744036736</v>
      </c>
      <c r="O84" s="1">
        <f t="shared" si="10"/>
        <v>10.656027093004592</v>
      </c>
      <c r="P84">
        <f t="shared" si="6"/>
        <v>8.5248216744036736</v>
      </c>
      <c r="Q84">
        <f t="shared" si="7"/>
        <v>9.1065736104124451</v>
      </c>
    </row>
    <row r="85" spans="11:17" x14ac:dyDescent="0.25">
      <c r="K85" s="1">
        <v>82</v>
      </c>
      <c r="L85" s="1">
        <f t="shared" si="11"/>
        <v>29.381812846638631</v>
      </c>
      <c r="M85" s="1">
        <f t="shared" si="8"/>
        <v>2.1314983820430533</v>
      </c>
      <c r="N85" s="1">
        <f t="shared" si="9"/>
        <v>8.525993528172215</v>
      </c>
      <c r="O85" s="1">
        <f t="shared" si="10"/>
        <v>10.657491910215269</v>
      </c>
      <c r="P85">
        <f t="shared" si="6"/>
        <v>8.525993528172215</v>
      </c>
      <c r="Q85">
        <f t="shared" si="7"/>
        <v>9.1083619824579749</v>
      </c>
    </row>
    <row r="86" spans="11:17" x14ac:dyDescent="0.25">
      <c r="K86" s="1">
        <v>83</v>
      </c>
      <c r="L86" s="1">
        <f t="shared" si="11"/>
        <v>29.387080649285643</v>
      </c>
      <c r="M86" s="1">
        <f t="shared" si="8"/>
        <v>2.1317658811131492</v>
      </c>
      <c r="N86" s="1">
        <f t="shared" si="9"/>
        <v>8.5270635244525987</v>
      </c>
      <c r="O86" s="1">
        <f t="shared" si="10"/>
        <v>10.658829405565749</v>
      </c>
      <c r="P86">
        <f t="shared" si="6"/>
        <v>8.5270635244525987</v>
      </c>
      <c r="Q86">
        <f t="shared" si="7"/>
        <v>9.1099950012785484</v>
      </c>
    </row>
    <row r="87" spans="11:17" x14ac:dyDescent="0.25">
      <c r="K87" s="1">
        <v>84</v>
      </c>
      <c r="L87" s="1">
        <f t="shared" si="11"/>
        <v>29.391890785445405</v>
      </c>
      <c r="M87" s="1">
        <f t="shared" si="8"/>
        <v>2.132010127309953</v>
      </c>
      <c r="N87" s="1">
        <f t="shared" si="9"/>
        <v>8.5280405092398137</v>
      </c>
      <c r="O87" s="1">
        <f t="shared" si="10"/>
        <v>10.660050636549768</v>
      </c>
      <c r="P87">
        <f t="shared" si="6"/>
        <v>8.5280405092398137</v>
      </c>
      <c r="Q87">
        <f t="shared" si="7"/>
        <v>9.1114861434880758</v>
      </c>
    </row>
    <row r="88" spans="11:17" x14ac:dyDescent="0.25">
      <c r="K88" s="1">
        <v>85</v>
      </c>
      <c r="L88" s="1">
        <f t="shared" si="11"/>
        <v>29.39628296690605</v>
      </c>
      <c r="M88" s="1">
        <f t="shared" si="8"/>
        <v>2.132233140380992</v>
      </c>
      <c r="N88" s="1">
        <f t="shared" si="9"/>
        <v>8.5289325615239715</v>
      </c>
      <c r="O88" s="1">
        <f t="shared" si="10"/>
        <v>10.661165701904963</v>
      </c>
      <c r="P88">
        <f t="shared" si="6"/>
        <v>8.5289325615239715</v>
      </c>
      <c r="Q88">
        <f t="shared" si="7"/>
        <v>9.1128477197408753</v>
      </c>
    </row>
    <row r="89" spans="11:17" x14ac:dyDescent="0.25">
      <c r="K89" s="1">
        <v>86</v>
      </c>
      <c r="L89" s="1">
        <f t="shared" si="11"/>
        <v>29.400293468027265</v>
      </c>
      <c r="M89" s="1">
        <f t="shared" si="8"/>
        <v>2.1324367648969269</v>
      </c>
      <c r="N89" s="1">
        <f t="shared" si="9"/>
        <v>8.5297470595877112</v>
      </c>
      <c r="O89" s="1">
        <f t="shared" si="10"/>
        <v>10.662183824484638</v>
      </c>
      <c r="P89">
        <f t="shared" si="6"/>
        <v>8.5297470595877112</v>
      </c>
      <c r="Q89">
        <f t="shared" si="7"/>
        <v>9.1140909750884518</v>
      </c>
    </row>
    <row r="90" spans="11:17" x14ac:dyDescent="0.25">
      <c r="K90" s="1">
        <v>87</v>
      </c>
      <c r="L90" s="1">
        <f t="shared" si="11"/>
        <v>29.403955421887069</v>
      </c>
      <c r="M90" s="1">
        <f t="shared" si="8"/>
        <v>2.1326226854019081</v>
      </c>
      <c r="N90" s="1">
        <f t="shared" si="9"/>
        <v>8.5304907416076343</v>
      </c>
      <c r="O90" s="1">
        <f t="shared" si="10"/>
        <v>10.663113427009543</v>
      </c>
      <c r="P90">
        <f t="shared" si="6"/>
        <v>8.5304907416076343</v>
      </c>
      <c r="Q90">
        <f t="shared" si="7"/>
        <v>9.1152261807849921</v>
      </c>
    </row>
    <row r="91" spans="11:17" x14ac:dyDescent="0.25">
      <c r="K91" s="1">
        <v>88</v>
      </c>
      <c r="L91" s="1">
        <f t="shared" si="11"/>
        <v>29.407299091147451</v>
      </c>
      <c r="M91" s="1">
        <f t="shared" si="8"/>
        <v>2.1327924402608209</v>
      </c>
      <c r="N91" s="1">
        <f t="shared" si="9"/>
        <v>8.5311697610432855</v>
      </c>
      <c r="O91" s="1">
        <f t="shared" si="10"/>
        <v>10.663962201304107</v>
      </c>
      <c r="P91">
        <f t="shared" si="6"/>
        <v>8.5311697610432855</v>
      </c>
      <c r="Q91">
        <f t="shared" si="7"/>
        <v>9.1162627182557099</v>
      </c>
    </row>
    <row r="92" spans="11:17" x14ac:dyDescent="0.25">
      <c r="K92" s="1">
        <v>89</v>
      </c>
      <c r="L92" s="1">
        <f t="shared" si="11"/>
        <v>29.410352115757973</v>
      </c>
      <c r="M92" s="1">
        <f t="shared" si="8"/>
        <v>2.1329474343143162</v>
      </c>
      <c r="N92" s="1">
        <f t="shared" si="9"/>
        <v>8.5317897372572684</v>
      </c>
      <c r="O92" s="1">
        <f t="shared" si="10"/>
        <v>10.664737171571584</v>
      </c>
      <c r="P92">
        <f t="shared" si="6"/>
        <v>8.5317897372572684</v>
      </c>
      <c r="Q92">
        <f t="shared" si="7"/>
        <v>9.1172091558849715</v>
      </c>
    </row>
    <row r="93" spans="11:17" x14ac:dyDescent="0.25">
      <c r="K93" s="1">
        <v>90</v>
      </c>
      <c r="L93" s="1">
        <f t="shared" si="11"/>
        <v>29.413139739445427</v>
      </c>
      <c r="M93" s="1">
        <f t="shared" si="8"/>
        <v>2.1330889504432475</v>
      </c>
      <c r="N93" s="1">
        <f t="shared" si="9"/>
        <v>8.5323558017729919</v>
      </c>
      <c r="O93" s="1">
        <f t="shared" si="10"/>
        <v>10.66544475221624</v>
      </c>
      <c r="P93">
        <f t="shared" si="6"/>
        <v>8.5323558017729919</v>
      </c>
      <c r="Q93">
        <f t="shared" si="7"/>
        <v>9.118073319228083</v>
      </c>
    </row>
    <row r="94" spans="11:17" x14ac:dyDescent="0.25">
      <c r="K94" s="1">
        <v>91</v>
      </c>
      <c r="L94" s="1">
        <f t="shared" si="11"/>
        <v>29.415685016779243</v>
      </c>
      <c r="M94" s="1">
        <f t="shared" si="8"/>
        <v>2.1332181601356948</v>
      </c>
      <c r="N94" s="1">
        <f t="shared" si="9"/>
        <v>8.5328726405427808</v>
      </c>
      <c r="O94" s="1">
        <f t="shared" si="10"/>
        <v>10.666090800678475</v>
      </c>
      <c r="P94">
        <f t="shared" si="6"/>
        <v>8.5328726405427808</v>
      </c>
      <c r="Q94">
        <f t="shared" si="7"/>
        <v>9.118862355201566</v>
      </c>
    </row>
    <row r="95" spans="11:17" x14ac:dyDescent="0.25">
      <c r="K95" s="1">
        <v>92</v>
      </c>
      <c r="L95" s="1">
        <f t="shared" si="11"/>
        <v>29.418009002456042</v>
      </c>
      <c r="M95" s="1">
        <f t="shared" si="8"/>
        <v>2.1333361331418836</v>
      </c>
      <c r="N95" s="1">
        <f t="shared" si="9"/>
        <v>8.5333445325675363</v>
      </c>
      <c r="O95" s="1">
        <f t="shared" si="10"/>
        <v>10.66668066570942</v>
      </c>
      <c r="P95">
        <f t="shared" si="6"/>
        <v>8.5333445325675363</v>
      </c>
      <c r="Q95">
        <f t="shared" si="7"/>
        <v>9.1195827907613722</v>
      </c>
    </row>
    <row r="96" spans="11:17" x14ac:dyDescent="0.25">
      <c r="K96" s="1">
        <v>93</v>
      </c>
      <c r="L96" s="1">
        <f t="shared" si="11"/>
        <v>29.420130924311326</v>
      </c>
      <c r="M96" s="1">
        <f t="shared" si="8"/>
        <v>2.1334438462951599</v>
      </c>
      <c r="N96" s="1">
        <f t="shared" si="9"/>
        <v>8.5337753851806415</v>
      </c>
      <c r="O96" s="1">
        <f t="shared" si="10"/>
        <v>10.667219231475801</v>
      </c>
      <c r="P96">
        <f t="shared" si="6"/>
        <v>8.5337753851806415</v>
      </c>
      <c r="Q96">
        <f t="shared" si="7"/>
        <v>9.1202405865365108</v>
      </c>
    </row>
    <row r="97" spans="11:17" x14ac:dyDescent="0.25">
      <c r="K97" s="1">
        <v>94</v>
      </c>
      <c r="L97" s="1">
        <f t="shared" si="11"/>
        <v>29.42206834144168</v>
      </c>
      <c r="M97" s="1">
        <f t="shared" si="8"/>
        <v>2.1335421915705672</v>
      </c>
      <c r="N97" s="1">
        <f t="shared" si="9"/>
        <v>8.5341687662822707</v>
      </c>
      <c r="O97" s="1">
        <f t="shared" si="10"/>
        <v>10.667710957852838</v>
      </c>
      <c r="P97">
        <f t="shared" si="6"/>
        <v>8.5341687662822707</v>
      </c>
      <c r="Q97">
        <f t="shared" si="7"/>
        <v>9.1208411858469205</v>
      </c>
    </row>
    <row r="98" spans="11:17" x14ac:dyDescent="0.25">
      <c r="K98" s="1">
        <v>95</v>
      </c>
      <c r="L98" s="1">
        <f t="shared" si="11"/>
        <v>29.423837288705862</v>
      </c>
      <c r="M98" s="1">
        <f t="shared" si="8"/>
        <v>2.1336319834465205</v>
      </c>
      <c r="N98" s="1">
        <f t="shared" si="9"/>
        <v>8.5345279337860855</v>
      </c>
      <c r="O98" s="1">
        <f t="shared" si="10"/>
        <v>10.668159917232606</v>
      </c>
      <c r="P98">
        <f t="shared" si="6"/>
        <v>8.5345279337860855</v>
      </c>
      <c r="Q98">
        <f t="shared" si="7"/>
        <v>9.1213895594988177</v>
      </c>
    </row>
    <row r="99" spans="11:17" x14ac:dyDescent="0.25">
      <c r="K99" s="1">
        <v>96</v>
      </c>
      <c r="L99" s="1">
        <f t="shared" si="11"/>
        <v>29.425452408767249</v>
      </c>
      <c r="M99" s="1">
        <f t="shared" si="8"/>
        <v>2.133713965629505</v>
      </c>
      <c r="N99" s="1">
        <f t="shared" si="9"/>
        <v>8.5348558625180218</v>
      </c>
      <c r="O99" s="1">
        <f t="shared" si="10"/>
        <v>10.668569828147527</v>
      </c>
      <c r="P99">
        <f t="shared" si="6"/>
        <v>8.5348558625180218</v>
      </c>
      <c r="Q99">
        <f t="shared" si="7"/>
        <v>9.1218902467178467</v>
      </c>
    </row>
    <row r="100" spans="11:17" x14ac:dyDescent="0.25">
      <c r="K100" s="1">
        <v>97</v>
      </c>
      <c r="L100" s="1">
        <f t="shared" si="11"/>
        <v>29.426927072742767</v>
      </c>
      <c r="M100" s="1">
        <f t="shared" si="8"/>
        <v>2.1337888171966415</v>
      </c>
      <c r="N100" s="1">
        <f t="shared" si="9"/>
        <v>8.5351552687865677</v>
      </c>
      <c r="O100" s="1">
        <f t="shared" si="10"/>
        <v>10.66894408598321</v>
      </c>
      <c r="P100">
        <f t="shared" si="6"/>
        <v>8.5351552687865677</v>
      </c>
      <c r="Q100">
        <f t="shared" si="7"/>
        <v>9.1223473925502585</v>
      </c>
    </row>
    <row r="101" spans="11:17" x14ac:dyDescent="0.25">
      <c r="K101" s="1">
        <v>98</v>
      </c>
      <c r="L101" s="1">
        <f t="shared" si="11"/>
        <v>29.428273490433931</v>
      </c>
      <c r="M101" s="1">
        <f t="shared" si="8"/>
        <v>2.1338571582062813</v>
      </c>
      <c r="N101" s="1">
        <f t="shared" si="9"/>
        <v>8.5354286328251288</v>
      </c>
      <c r="O101" s="1">
        <f t="shared" si="10"/>
        <v>10.66928579103141</v>
      </c>
      <c r="P101">
        <f t="shared" si="6"/>
        <v>8.5354286328251288</v>
      </c>
      <c r="Q101">
        <f t="shared" si="7"/>
        <v>9.122764782034519</v>
      </c>
    </row>
    <row r="102" spans="11:17" x14ac:dyDescent="0.25">
      <c r="K102" s="1">
        <v>99</v>
      </c>
      <c r="L102" s="1">
        <f t="shared" si="11"/>
        <v>29.429502811033217</v>
      </c>
      <c r="M102" s="1">
        <f t="shared" si="8"/>
        <v>2.1339195548224899</v>
      </c>
      <c r="N102" s="1">
        <f t="shared" si="9"/>
        <v>8.5356782192899612</v>
      </c>
      <c r="O102" s="1">
        <f t="shared" si="10"/>
        <v>10.669597774112452</v>
      </c>
      <c r="P102">
        <f t="shared" si="6"/>
        <v>8.5356782192899612</v>
      </c>
      <c r="Q102">
        <f t="shared" si="7"/>
        <v>9.1231458714202969</v>
      </c>
    </row>
    <row r="103" spans="11:17" x14ac:dyDescent="0.25">
      <c r="K103" s="1">
        <v>100</v>
      </c>
      <c r="L103" s="1">
        <f t="shared" si="11"/>
        <v>29.430625215123541</v>
      </c>
      <c r="M103" s="1">
        <f t="shared" si="8"/>
        <v>2.1339765239954063</v>
      </c>
      <c r="N103" s="1">
        <f t="shared" si="9"/>
        <v>8.5359060959816269</v>
      </c>
      <c r="O103" s="1">
        <f t="shared" si="10"/>
        <v>10.669882619977033</v>
      </c>
      <c r="P103">
        <f t="shared" si="6"/>
        <v>8.5359060959816269</v>
      </c>
      <c r="Q103">
        <f t="shared" si="7"/>
        <v>9.1234938166882973</v>
      </c>
    </row>
    <row r="104" spans="11:17" x14ac:dyDescent="0.25">
      <c r="L104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2022-12-20T16:56:11Z</dcterms:created>
  <dcterms:modified xsi:type="dcterms:W3CDTF">2022-12-20T18:53:29Z</dcterms:modified>
</cp:coreProperties>
</file>