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hEd\Open Space\"/>
    </mc:Choice>
  </mc:AlternateContent>
  <xr:revisionPtr revIDLastSave="0" documentId="13_ncr:1_{AE7020A0-7672-4E2C-8DA0-1334EE2744FA}" xr6:coauthVersionLast="47" xr6:coauthVersionMax="47" xr10:uidLastSave="{00000000-0000-0000-0000-000000000000}"/>
  <bookViews>
    <workbookView xWindow="-98" yWindow="-98" windowWidth="21795" windowHeight="12345" activeTab="1" xr2:uid="{5CF15642-6C46-4ADE-A1F9-7777BB990B6E}"/>
  </bookViews>
  <sheets>
    <sheet name="Bracket" sheetId="1" r:id="rId1"/>
    <sheet name="MoEF" sheetId="2" r:id="rId2"/>
    <sheet name="Adjust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32" i="3"/>
  <c r="D24" i="3"/>
  <c r="D26" i="3"/>
  <c r="D25" i="3"/>
  <c r="C25" i="3"/>
  <c r="C24" i="3"/>
  <c r="D19" i="3"/>
  <c r="D18" i="3"/>
  <c r="D17" i="3"/>
  <c r="D12" i="3"/>
  <c r="C17" i="3"/>
  <c r="C16" i="3"/>
  <c r="D16" i="3"/>
  <c r="D15" i="3"/>
  <c r="C10" i="3"/>
  <c r="C11" i="3" s="1"/>
  <c r="C11" i="1"/>
  <c r="C11" i="2"/>
  <c r="C13" i="2" s="1"/>
  <c r="C14" i="2" s="1"/>
  <c r="E14" i="1"/>
  <c r="E15" i="1"/>
  <c r="C15" i="1"/>
  <c r="C10" i="2"/>
  <c r="D16" i="1"/>
  <c r="D15" i="1"/>
  <c r="D14" i="1"/>
  <c r="C10" i="1"/>
  <c r="D11" i="3" l="1"/>
  <c r="D13" i="3" s="1"/>
  <c r="D10" i="3"/>
  <c r="E16" i="1"/>
  <c r="E17" i="1" s="1"/>
  <c r="E18" i="1" s="1"/>
  <c r="F6" i="1" s="1"/>
</calcChain>
</file>

<file path=xl/sharedStrings.xml><?xml version="1.0" encoding="utf-8"?>
<sst xmlns="http://schemas.openxmlformats.org/spreadsheetml/2006/main" count="57" uniqueCount="25">
  <si>
    <t>Salary</t>
  </si>
  <si>
    <t>Salary Range (KHR)</t>
  </si>
  <si>
    <t>Tax Rate</t>
  </si>
  <si>
    <t>0 – 1,500,000 KHR</t>
  </si>
  <si>
    <t>1,500,001 – 2,000,000 KHR</t>
  </si>
  <si>
    <t>2,000,001 – 8,500,000 KHR</t>
  </si>
  <si>
    <t>8,500,001 – 12,500,000 KHR</t>
  </si>
  <si>
    <t>Over 12,500,000 KHR</t>
  </si>
  <si>
    <t>USD</t>
  </si>
  <si>
    <t>Dependent</t>
  </si>
  <si>
    <t>Exchange Rate</t>
  </si>
  <si>
    <t>KHR</t>
  </si>
  <si>
    <t>Salary Tax</t>
  </si>
  <si>
    <t>TAX (KHR)</t>
  </si>
  <si>
    <t>1/ Conver USD800 to KHR</t>
  </si>
  <si>
    <t>2/ Apply Tax Brackets</t>
  </si>
  <si>
    <t>Rate</t>
  </si>
  <si>
    <t>Brackets</t>
  </si>
  <si>
    <t>Adjustment (KHR)</t>
  </si>
  <si>
    <t>Dependent(s)</t>
  </si>
  <si>
    <t>2/ Salary Tax</t>
  </si>
  <si>
    <t>1/ Difference (1-2)</t>
  </si>
  <si>
    <t>2/ Difference (2-3)</t>
  </si>
  <si>
    <t>2/ Difference (3-4)</t>
  </si>
  <si>
    <t>2/ Difference (4-5)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</si>
</sst>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echEd Sans"/>
      <family val="2"/>
    </font>
    <font>
      <b/>
      <sz val="11"/>
      <color theme="1"/>
      <name val="TechEd Sans"/>
      <family val="2"/>
    </font>
    <font>
      <b/>
      <sz val="12"/>
      <color theme="1"/>
      <name val="TechEd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1" xfId="0" applyFont="1" applyBorder="1"/>
    <xf numFmtId="43" fontId="2" fillId="0" borderId="0" xfId="1" applyFont="1"/>
    <xf numFmtId="43" fontId="2" fillId="0" borderId="0" xfId="0" applyNumberFormat="1" applyFont="1"/>
    <xf numFmtId="43" fontId="2" fillId="0" borderId="0" xfId="1" applyFont="1" applyAlignment="1">
      <alignment horizontal="right"/>
    </xf>
    <xf numFmtId="0" fontId="4" fillId="0" borderId="0" xfId="0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43" fontId="2" fillId="2" borderId="0" xfId="1" applyFont="1" applyFill="1" applyAlignment="1">
      <alignment horizontal="right"/>
    </xf>
    <xf numFmtId="43" fontId="2" fillId="2" borderId="0" xfId="0" applyNumberFormat="1" applyFont="1" applyFill="1"/>
    <xf numFmtId="43" fontId="2" fillId="0" borderId="0" xfId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97F-89D4-4B2A-B9FD-D5EF4D9944CE}">
  <dimension ref="B2:J18"/>
  <sheetViews>
    <sheetView workbookViewId="0">
      <selection activeCell="I15" sqref="I15"/>
    </sheetView>
  </sheetViews>
  <sheetFormatPr defaultRowHeight="19.5" customHeight="1" x14ac:dyDescent="0.45"/>
  <cols>
    <col min="1" max="1" width="9.06640625" style="1"/>
    <col min="2" max="2" width="27.6640625" style="1" customWidth="1"/>
    <col min="3" max="3" width="14.53125" style="1" bestFit="1" customWidth="1"/>
    <col min="4" max="4" width="9.06640625" style="1"/>
    <col min="5" max="5" width="14.46484375" style="1" bestFit="1" customWidth="1"/>
    <col min="6" max="6" width="9.53125" style="1" customWidth="1"/>
    <col min="7" max="7" width="9.06640625" style="1"/>
    <col min="8" max="8" width="14.53125" style="1" bestFit="1" customWidth="1"/>
    <col min="9" max="9" width="9.06640625" style="1"/>
    <col min="10" max="10" width="14.53125" style="1" bestFit="1" customWidth="1"/>
    <col min="11" max="16384" width="9.06640625" style="1"/>
  </cols>
  <sheetData>
    <row r="2" spans="2:10" ht="19.5" customHeight="1" x14ac:dyDescent="0.45">
      <c r="B2" s="4" t="s">
        <v>1</v>
      </c>
      <c r="C2" s="4" t="s">
        <v>2</v>
      </c>
      <c r="E2" s="1" t="s">
        <v>0</v>
      </c>
      <c r="F2" s="1">
        <v>500</v>
      </c>
      <c r="G2" s="1" t="s">
        <v>8</v>
      </c>
    </row>
    <row r="3" spans="2:10" ht="19.5" customHeight="1" x14ac:dyDescent="0.45">
      <c r="B3" s="1" t="s">
        <v>3</v>
      </c>
      <c r="C3" s="3">
        <v>0</v>
      </c>
      <c r="E3" s="1" t="s">
        <v>10</v>
      </c>
      <c r="F3" s="1">
        <v>4100</v>
      </c>
      <c r="G3" s="1" t="s">
        <v>11</v>
      </c>
    </row>
    <row r="4" spans="2:10" ht="19.5" customHeight="1" x14ac:dyDescent="0.45">
      <c r="B4" s="1" t="s">
        <v>4</v>
      </c>
      <c r="C4" s="3">
        <v>0.05</v>
      </c>
      <c r="E4" s="1" t="s">
        <v>19</v>
      </c>
      <c r="F4" s="1">
        <v>0</v>
      </c>
    </row>
    <row r="5" spans="2:10" ht="19.5" customHeight="1" x14ac:dyDescent="0.45">
      <c r="B5" s="1" t="s">
        <v>5</v>
      </c>
      <c r="C5" s="3">
        <v>0.1</v>
      </c>
    </row>
    <row r="6" spans="2:10" ht="19.5" customHeight="1" x14ac:dyDescent="0.45">
      <c r="B6" s="1" t="s">
        <v>6</v>
      </c>
      <c r="C6" s="3">
        <v>0.15</v>
      </c>
      <c r="E6" s="9" t="s">
        <v>12</v>
      </c>
      <c r="F6" s="10">
        <f>E18</f>
        <v>7.3170731707317076</v>
      </c>
      <c r="G6" s="9" t="s">
        <v>8</v>
      </c>
    </row>
    <row r="7" spans="2:10" ht="19.5" customHeight="1" x14ac:dyDescent="0.45">
      <c r="B7" s="1" t="s">
        <v>7</v>
      </c>
      <c r="C7" s="3">
        <v>0.2</v>
      </c>
    </row>
    <row r="8" spans="2:10" ht="19.5" customHeight="1" x14ac:dyDescent="0.45">
      <c r="B8" s="5"/>
      <c r="C8" s="5"/>
      <c r="D8" s="5"/>
      <c r="E8" s="5"/>
      <c r="F8" s="5"/>
      <c r="G8" s="5"/>
      <c r="H8" s="5"/>
      <c r="I8" s="5"/>
    </row>
    <row r="10" spans="2:10" ht="19.5" customHeight="1" x14ac:dyDescent="0.45">
      <c r="B10" s="1" t="s">
        <v>14</v>
      </c>
      <c r="C10" s="6">
        <f>F2*F3</f>
        <v>2050000</v>
      </c>
      <c r="D10" s="1" t="s">
        <v>11</v>
      </c>
      <c r="J10" s="7"/>
    </row>
    <row r="11" spans="2:10" ht="19.5" customHeight="1" x14ac:dyDescent="0.45">
      <c r="B11" s="1" t="s">
        <v>9</v>
      </c>
      <c r="C11" s="1">
        <f>F4*150000</f>
        <v>0</v>
      </c>
      <c r="D11" s="1" t="s">
        <v>11</v>
      </c>
      <c r="J11" s="7"/>
    </row>
    <row r="12" spans="2:10" ht="19.5" customHeight="1" x14ac:dyDescent="0.45">
      <c r="J12" s="7"/>
    </row>
    <row r="13" spans="2:10" ht="19.5" customHeight="1" x14ac:dyDescent="0.45">
      <c r="B13" s="1" t="s">
        <v>15</v>
      </c>
      <c r="C13" s="1" t="s">
        <v>17</v>
      </c>
      <c r="D13" s="1" t="s">
        <v>16</v>
      </c>
      <c r="E13" s="1" t="s">
        <v>13</v>
      </c>
      <c r="J13" s="7"/>
    </row>
    <row r="14" spans="2:10" ht="19.5" customHeight="1" x14ac:dyDescent="0.45">
      <c r="C14" s="6">
        <v>1500000</v>
      </c>
      <c r="D14" s="2">
        <f>C3</f>
        <v>0</v>
      </c>
      <c r="E14" s="7">
        <f>C14*D14</f>
        <v>0</v>
      </c>
    </row>
    <row r="15" spans="2:10" ht="19.5" customHeight="1" x14ac:dyDescent="0.45">
      <c r="C15" s="7">
        <f>2000000-C14</f>
        <v>500000</v>
      </c>
      <c r="D15" s="2">
        <f>C4</f>
        <v>0.05</v>
      </c>
      <c r="E15" s="7">
        <f>C15*D15</f>
        <v>25000</v>
      </c>
    </row>
    <row r="16" spans="2:10" ht="19.5" customHeight="1" x14ac:dyDescent="0.45">
      <c r="C16" s="7">
        <f>(C10-C11)-(C14+C15)</f>
        <v>50000</v>
      </c>
      <c r="D16" s="2">
        <f>C5</f>
        <v>0.1</v>
      </c>
      <c r="E16" s="7">
        <f>C16*D16</f>
        <v>5000</v>
      </c>
    </row>
    <row r="17" spans="5:8" ht="19.5" customHeight="1" x14ac:dyDescent="0.45">
      <c r="E17" s="6">
        <f>SUM(E14:E16)</f>
        <v>30000</v>
      </c>
      <c r="F17" s="1" t="s">
        <v>11</v>
      </c>
      <c r="H17" s="7"/>
    </row>
    <row r="18" spans="5:8" ht="19.5" customHeight="1" x14ac:dyDescent="0.45">
      <c r="E18" s="7">
        <f>E17/F3</f>
        <v>7.3170731707317076</v>
      </c>
      <c r="F18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4CF-53F0-41BC-9F66-977BFF9A7157}">
  <dimension ref="B2:L15"/>
  <sheetViews>
    <sheetView tabSelected="1" workbookViewId="0">
      <selection activeCell="D15" sqref="D15"/>
    </sheetView>
  </sheetViews>
  <sheetFormatPr defaultRowHeight="19.5" customHeight="1" x14ac:dyDescent="0.45"/>
  <cols>
    <col min="1" max="1" width="9.06640625" style="1"/>
    <col min="2" max="2" width="27.6640625" style="1" customWidth="1"/>
    <col min="3" max="3" width="14.53125" style="1" bestFit="1" customWidth="1"/>
    <col min="4" max="4" width="14.53125" style="1" customWidth="1"/>
    <col min="5" max="5" width="9.06640625" style="1"/>
    <col min="6" max="6" width="14.46484375" style="1" bestFit="1" customWidth="1"/>
    <col min="7" max="7" width="9.53125" style="1" customWidth="1"/>
    <col min="8" max="9" width="9.06640625" style="1"/>
    <col min="10" max="10" width="14.53125" style="1" bestFit="1" customWidth="1"/>
    <col min="11" max="11" width="12.73046875" style="1" bestFit="1" customWidth="1"/>
    <col min="12" max="12" width="11.53125" style="1" bestFit="1" customWidth="1"/>
    <col min="13" max="16384" width="9.06640625" style="1"/>
  </cols>
  <sheetData>
    <row r="2" spans="2:12" ht="19.5" customHeight="1" x14ac:dyDescent="0.45">
      <c r="B2" s="4" t="s">
        <v>1</v>
      </c>
      <c r="C2" s="4" t="s">
        <v>2</v>
      </c>
      <c r="D2" s="4" t="s">
        <v>18</v>
      </c>
      <c r="F2" s="1" t="s">
        <v>0</v>
      </c>
      <c r="G2" s="1">
        <v>800</v>
      </c>
      <c r="H2" s="1" t="s">
        <v>8</v>
      </c>
    </row>
    <row r="3" spans="2:12" ht="19.5" customHeight="1" x14ac:dyDescent="0.45">
      <c r="B3" s="1" t="s">
        <v>3</v>
      </c>
      <c r="C3" s="3">
        <v>0</v>
      </c>
      <c r="D3" s="8">
        <v>0</v>
      </c>
      <c r="F3" s="1" t="s">
        <v>10</v>
      </c>
      <c r="G3" s="1">
        <v>4100</v>
      </c>
      <c r="H3" s="1" t="s">
        <v>11</v>
      </c>
    </row>
    <row r="4" spans="2:12" ht="19.5" customHeight="1" x14ac:dyDescent="0.45">
      <c r="B4" s="1" t="s">
        <v>4</v>
      </c>
      <c r="C4" s="3">
        <v>0.05</v>
      </c>
      <c r="D4" s="8">
        <v>75000</v>
      </c>
      <c r="F4" s="1" t="s">
        <v>19</v>
      </c>
      <c r="G4" s="1">
        <v>0</v>
      </c>
    </row>
    <row r="5" spans="2:12" ht="19.5" customHeight="1" x14ac:dyDescent="0.45">
      <c r="B5" s="1" t="s">
        <v>5</v>
      </c>
      <c r="C5" s="3">
        <v>0.1</v>
      </c>
      <c r="D5" s="8">
        <v>175000</v>
      </c>
    </row>
    <row r="6" spans="2:12" ht="19.5" customHeight="1" x14ac:dyDescent="0.45">
      <c r="B6" s="1" t="s">
        <v>6</v>
      </c>
      <c r="C6" s="3">
        <v>0.15</v>
      </c>
      <c r="D6" s="8">
        <v>600000</v>
      </c>
      <c r="F6" s="1" t="s">
        <v>12</v>
      </c>
    </row>
    <row r="7" spans="2:12" ht="19.5" customHeight="1" x14ac:dyDescent="0.45">
      <c r="B7" s="1" t="s">
        <v>7</v>
      </c>
      <c r="C7" s="3">
        <v>0.2</v>
      </c>
      <c r="D7" s="8">
        <v>1225000</v>
      </c>
    </row>
    <row r="8" spans="2:12" ht="19.5" customHeight="1" x14ac:dyDescent="0.45">
      <c r="B8" s="5"/>
      <c r="C8" s="5"/>
      <c r="D8" s="5"/>
      <c r="E8" s="5"/>
      <c r="F8" s="5"/>
      <c r="G8" s="5"/>
      <c r="H8" s="5"/>
    </row>
    <row r="10" spans="2:12" ht="19.5" customHeight="1" x14ac:dyDescent="0.45">
      <c r="B10" s="1" t="s">
        <v>14</v>
      </c>
      <c r="C10" s="6">
        <f>G2*G3</f>
        <v>3280000</v>
      </c>
      <c r="D10" s="1" t="s">
        <v>11</v>
      </c>
    </row>
    <row r="11" spans="2:12" ht="19.5" customHeight="1" x14ac:dyDescent="0.45">
      <c r="B11" s="1" t="s">
        <v>19</v>
      </c>
      <c r="C11" s="1">
        <f>G4*150000</f>
        <v>0</v>
      </c>
      <c r="D11" s="1" t="s">
        <v>11</v>
      </c>
      <c r="J11" s="6"/>
    </row>
    <row r="12" spans="2:12" ht="19.5" customHeight="1" x14ac:dyDescent="0.45">
      <c r="J12" s="6"/>
      <c r="K12" s="7"/>
      <c r="L12" s="2"/>
    </row>
    <row r="13" spans="2:12" ht="19.5" customHeight="1" x14ac:dyDescent="0.45">
      <c r="B13" s="1" t="s">
        <v>20</v>
      </c>
      <c r="C13" s="7">
        <f>((C10-C11)*C5)-D5</f>
        <v>153000</v>
      </c>
      <c r="D13" s="1" t="s">
        <v>11</v>
      </c>
      <c r="L13" s="7"/>
    </row>
    <row r="14" spans="2:12" ht="19.5" customHeight="1" x14ac:dyDescent="0.45">
      <c r="C14" s="7">
        <f>C13/G3</f>
        <v>37.31707317073171</v>
      </c>
      <c r="D14" s="1" t="s">
        <v>8</v>
      </c>
    </row>
    <row r="15" spans="2:12" ht="19.5" customHeight="1" x14ac:dyDescent="0.45">
      <c r="C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1F84-6D44-427F-9DDB-7FD7E65F1DB1}">
  <dimension ref="A2:I32"/>
  <sheetViews>
    <sheetView workbookViewId="0">
      <selection activeCell="G5" sqref="G5"/>
    </sheetView>
  </sheetViews>
  <sheetFormatPr defaultRowHeight="19.5" customHeight="1" x14ac:dyDescent="0.45"/>
  <cols>
    <col min="1" max="1" width="9.06640625" style="1"/>
    <col min="2" max="2" width="27.6640625" style="1" customWidth="1"/>
    <col min="3" max="3" width="15.73046875" style="1" bestFit="1" customWidth="1"/>
    <col min="4" max="4" width="14.53125" style="1" customWidth="1"/>
    <col min="5" max="16384" width="9.06640625" style="1"/>
  </cols>
  <sheetData>
    <row r="2" spans="1:9" ht="19.5" customHeight="1" x14ac:dyDescent="0.45">
      <c r="B2" s="4" t="s">
        <v>1</v>
      </c>
      <c r="C2" s="4" t="s">
        <v>2</v>
      </c>
      <c r="D2" s="4" t="s">
        <v>18</v>
      </c>
    </row>
    <row r="3" spans="1:9" ht="19.5" customHeight="1" x14ac:dyDescent="0.45">
      <c r="A3" s="11">
        <v>1</v>
      </c>
      <c r="B3" s="1" t="s">
        <v>3</v>
      </c>
      <c r="C3" s="3">
        <v>0</v>
      </c>
      <c r="D3" s="14">
        <v>0</v>
      </c>
    </row>
    <row r="4" spans="1:9" ht="19.5" customHeight="1" x14ac:dyDescent="0.45">
      <c r="A4" s="11">
        <v>2</v>
      </c>
      <c r="B4" s="1" t="s">
        <v>4</v>
      </c>
      <c r="C4" s="3">
        <v>0.05</v>
      </c>
      <c r="D4" s="12">
        <v>75000</v>
      </c>
    </row>
    <row r="5" spans="1:9" ht="19.5" customHeight="1" x14ac:dyDescent="0.45">
      <c r="A5" s="11">
        <v>3</v>
      </c>
      <c r="B5" s="1" t="s">
        <v>5</v>
      </c>
      <c r="C5" s="3">
        <v>0.1</v>
      </c>
      <c r="D5" s="12">
        <v>175000</v>
      </c>
    </row>
    <row r="6" spans="1:9" ht="19.5" customHeight="1" x14ac:dyDescent="0.45">
      <c r="A6" s="11">
        <v>4</v>
      </c>
      <c r="B6" s="1" t="s">
        <v>6</v>
      </c>
      <c r="C6" s="3">
        <v>0.15</v>
      </c>
      <c r="D6" s="12">
        <v>600000</v>
      </c>
    </row>
    <row r="7" spans="1:9" ht="19.5" customHeight="1" x14ac:dyDescent="0.45">
      <c r="A7" s="11">
        <v>5</v>
      </c>
      <c r="B7" s="1" t="s">
        <v>7</v>
      </c>
      <c r="C7" s="3">
        <v>0.2</v>
      </c>
      <c r="D7" s="12">
        <v>1225000</v>
      </c>
    </row>
    <row r="8" spans="1:9" ht="19.5" customHeight="1" x14ac:dyDescent="0.45">
      <c r="B8" s="5"/>
      <c r="C8" s="5"/>
      <c r="D8" s="5"/>
      <c r="E8" s="5"/>
      <c r="F8" s="5"/>
      <c r="G8" s="5"/>
      <c r="H8" s="5"/>
      <c r="I8" s="5"/>
    </row>
    <row r="10" spans="1:9" ht="19.5" customHeight="1" x14ac:dyDescent="0.45">
      <c r="B10" s="1" t="s">
        <v>21</v>
      </c>
      <c r="C10" s="6">
        <f>1500000-0</f>
        <v>1500000</v>
      </c>
      <c r="D10" s="7">
        <f>C10*C3</f>
        <v>0</v>
      </c>
    </row>
    <row r="11" spans="1:9" ht="19.5" customHeight="1" x14ac:dyDescent="0.45">
      <c r="C11" s="6">
        <f>2000000-C10</f>
        <v>500000</v>
      </c>
      <c r="D11" s="7">
        <f>C11*C4</f>
        <v>25000</v>
      </c>
    </row>
    <row r="12" spans="1:9" ht="19.5" customHeight="1" x14ac:dyDescent="0.45">
      <c r="C12" s="6">
        <v>2000000</v>
      </c>
      <c r="D12" s="7">
        <f>C12*C4</f>
        <v>100000</v>
      </c>
    </row>
    <row r="13" spans="1:9" ht="19.5" customHeight="1" x14ac:dyDescent="0.45">
      <c r="D13" s="13">
        <f>D12-D11</f>
        <v>75000</v>
      </c>
    </row>
    <row r="14" spans="1:9" ht="19.5" customHeight="1" x14ac:dyDescent="0.45">
      <c r="D14" s="7"/>
    </row>
    <row r="15" spans="1:9" ht="19.5" customHeight="1" x14ac:dyDescent="0.45">
      <c r="B15" s="1" t="s">
        <v>22</v>
      </c>
      <c r="C15" s="6">
        <v>1500000</v>
      </c>
      <c r="D15" s="7">
        <f>C15*C3</f>
        <v>0</v>
      </c>
    </row>
    <row r="16" spans="1:9" ht="19.5" customHeight="1" x14ac:dyDescent="0.45">
      <c r="C16" s="7">
        <f>2000000-C15</f>
        <v>500000</v>
      </c>
      <c r="D16" s="7">
        <f>C16*C4</f>
        <v>25000</v>
      </c>
    </row>
    <row r="17" spans="2:4" ht="19.5" customHeight="1" x14ac:dyDescent="0.45">
      <c r="C17" s="6">
        <f>8500000-2000000</f>
        <v>6500000</v>
      </c>
      <c r="D17" s="7">
        <f>C17*C5</f>
        <v>650000</v>
      </c>
    </row>
    <row r="18" spans="2:4" ht="19.5" customHeight="1" x14ac:dyDescent="0.45">
      <c r="C18" s="6">
        <v>8500000</v>
      </c>
      <c r="D18" s="7">
        <f>C18*C5</f>
        <v>850000</v>
      </c>
    </row>
    <row r="19" spans="2:4" ht="19.5" customHeight="1" x14ac:dyDescent="0.45">
      <c r="C19" s="7"/>
      <c r="D19" s="13">
        <f>D18-D17-D16</f>
        <v>175000</v>
      </c>
    </row>
    <row r="20" spans="2:4" ht="19.5" customHeight="1" x14ac:dyDescent="0.45">
      <c r="C20" s="6"/>
      <c r="D20" s="7"/>
    </row>
    <row r="21" spans="2:4" ht="19.5" customHeight="1" x14ac:dyDescent="0.45">
      <c r="B21" s="1" t="s">
        <v>23</v>
      </c>
      <c r="C21" s="6">
        <v>1500000</v>
      </c>
      <c r="D21" s="6">
        <v>0</v>
      </c>
    </row>
    <row r="22" spans="2:4" ht="19.5" customHeight="1" x14ac:dyDescent="0.45">
      <c r="C22" s="6">
        <v>500000</v>
      </c>
      <c r="D22" s="6">
        <v>25000</v>
      </c>
    </row>
    <row r="23" spans="2:4" ht="19.5" customHeight="1" x14ac:dyDescent="0.45">
      <c r="C23" s="6">
        <v>6500000</v>
      </c>
      <c r="D23" s="6">
        <v>650000</v>
      </c>
    </row>
    <row r="24" spans="2:4" ht="19.5" customHeight="1" x14ac:dyDescent="0.45">
      <c r="C24" s="6">
        <f>12500000-C18</f>
        <v>4000000</v>
      </c>
      <c r="D24" s="6">
        <f>C24*C6</f>
        <v>600000</v>
      </c>
    </row>
    <row r="25" spans="2:4" ht="19.5" customHeight="1" x14ac:dyDescent="0.45">
      <c r="C25" s="6">
        <f>12500000</f>
        <v>12500000</v>
      </c>
      <c r="D25" s="7">
        <f>C25*C6</f>
        <v>1875000</v>
      </c>
    </row>
    <row r="26" spans="2:4" ht="19.5" customHeight="1" x14ac:dyDescent="0.45">
      <c r="D26" s="13">
        <f>D25-D24-D23-D22</f>
        <v>600000</v>
      </c>
    </row>
    <row r="28" spans="2:4" ht="19.5" customHeight="1" x14ac:dyDescent="0.45">
      <c r="B28" s="1" t="s">
        <v>24</v>
      </c>
      <c r="C28" s="6">
        <v>1500000</v>
      </c>
      <c r="D28" s="6">
        <v>0</v>
      </c>
    </row>
    <row r="29" spans="2:4" ht="19.5" customHeight="1" x14ac:dyDescent="0.45">
      <c r="C29" s="6">
        <v>500000</v>
      </c>
      <c r="D29" s="6">
        <v>25000</v>
      </c>
    </row>
    <row r="30" spans="2:4" ht="19.5" customHeight="1" x14ac:dyDescent="0.45">
      <c r="C30" s="6">
        <v>6500000</v>
      </c>
      <c r="D30" s="6">
        <v>650000</v>
      </c>
    </row>
    <row r="31" spans="2:4" ht="19.5" customHeight="1" x14ac:dyDescent="0.45">
      <c r="C31" s="6">
        <v>4000000</v>
      </c>
      <c r="D31" s="6">
        <v>600000</v>
      </c>
    </row>
    <row r="32" spans="2:4" ht="19.5" customHeight="1" x14ac:dyDescent="0.45">
      <c r="D32" s="13">
        <f>SUM(D28:D31)</f>
        <v>1275000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MoEF</vt:lpstr>
      <vt:lpstr>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 KROEM</dc:creator>
  <cp:lastModifiedBy>Kiri KROEM</cp:lastModifiedBy>
  <dcterms:created xsi:type="dcterms:W3CDTF">2025-04-20T06:04:23Z</dcterms:created>
  <dcterms:modified xsi:type="dcterms:W3CDTF">2025-04-26T10:11:07Z</dcterms:modified>
</cp:coreProperties>
</file>