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613"/>
  <workbookPr showInkAnnotation="0" autoCompressPictures="0"/>
  <bookViews>
    <workbookView xWindow="0" yWindow="0" windowWidth="25600" windowHeight="26600" tabRatio="500"/>
  </bookViews>
  <sheets>
    <sheet name="Customer &amp; MRR Churn" sheetId="1" r:id="rId1"/>
    <sheet name="LT estimates" sheetId="3" r:id="rId2"/>
  </sheets>
  <definedNames>
    <definedName name="_xlnm.Print_Area" localSheetId="0">'Customer &amp; MRR Churn'!$A$4:$O$29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S45" i="1" l="1"/>
  <c r="F123" i="3"/>
  <c r="T45" i="1"/>
  <c r="G123" i="3"/>
  <c r="Q45" i="1"/>
  <c r="D123" i="3"/>
  <c r="R45" i="1"/>
  <c r="E123" i="3"/>
  <c r="H123" i="3"/>
  <c r="I123" i="3"/>
  <c r="J123" i="3"/>
  <c r="K123" i="3"/>
  <c r="L123" i="3"/>
  <c r="M123" i="3"/>
  <c r="N123" i="3"/>
  <c r="O123" i="3"/>
  <c r="P123" i="3"/>
  <c r="Q123" i="3"/>
  <c r="R123" i="3"/>
  <c r="S123" i="3"/>
  <c r="T123" i="3"/>
  <c r="U123" i="3"/>
  <c r="V123" i="3"/>
  <c r="W123" i="3"/>
  <c r="X123" i="3"/>
  <c r="Y123" i="3"/>
  <c r="Z123" i="3"/>
  <c r="AA123" i="3"/>
  <c r="AB123" i="3"/>
  <c r="AC123" i="3"/>
  <c r="AD123" i="3"/>
  <c r="AE123" i="3"/>
  <c r="AF123" i="3"/>
  <c r="AG123" i="3"/>
  <c r="AH123" i="3"/>
  <c r="AI123" i="3"/>
  <c r="AJ123" i="3"/>
  <c r="AK123" i="3"/>
  <c r="AL123" i="3"/>
  <c r="AM123" i="3"/>
  <c r="AN123" i="3"/>
  <c r="AO123" i="3"/>
  <c r="AP123" i="3"/>
  <c r="AQ123" i="3"/>
  <c r="AR123" i="3"/>
  <c r="AS123" i="3"/>
  <c r="AT123" i="3"/>
  <c r="AU123" i="3"/>
  <c r="AV123" i="3"/>
  <c r="AW123" i="3"/>
  <c r="AX123" i="3"/>
  <c r="AY123" i="3"/>
  <c r="AZ123" i="3"/>
  <c r="BA123" i="3"/>
  <c r="BB123" i="3"/>
  <c r="BC123" i="3"/>
  <c r="BD123" i="3"/>
  <c r="BE123" i="3"/>
  <c r="BF123" i="3"/>
  <c r="BG123" i="3"/>
  <c r="BH123" i="3"/>
  <c r="BI123" i="3"/>
  <c r="BJ123" i="3"/>
  <c r="BK123" i="3"/>
  <c r="BL123" i="3"/>
  <c r="D125" i="3"/>
  <c r="D126" i="3"/>
  <c r="Q13" i="1"/>
  <c r="D115" i="3"/>
  <c r="R13" i="1"/>
  <c r="E115" i="3"/>
  <c r="E116" i="3"/>
  <c r="E117" i="3"/>
  <c r="S13" i="1"/>
  <c r="F115" i="3"/>
  <c r="F116" i="3"/>
  <c r="F117" i="3"/>
  <c r="T13" i="1"/>
  <c r="G115" i="3"/>
  <c r="G116" i="3"/>
  <c r="G117" i="3"/>
  <c r="H115" i="3"/>
  <c r="H116" i="3"/>
  <c r="H117" i="3"/>
  <c r="I115" i="3"/>
  <c r="I116" i="3"/>
  <c r="I117" i="3"/>
  <c r="J115" i="3"/>
  <c r="J116" i="3"/>
  <c r="J117" i="3"/>
  <c r="K115" i="3"/>
  <c r="K116" i="3"/>
  <c r="K117" i="3"/>
  <c r="L115" i="3"/>
  <c r="L116" i="3"/>
  <c r="L117" i="3"/>
  <c r="M115" i="3"/>
  <c r="M116" i="3"/>
  <c r="M117" i="3"/>
  <c r="N115" i="3"/>
  <c r="N116" i="3"/>
  <c r="N117" i="3"/>
  <c r="O115" i="3"/>
  <c r="O116" i="3"/>
  <c r="O117" i="3"/>
  <c r="P115" i="3"/>
  <c r="P116" i="3"/>
  <c r="P117" i="3"/>
  <c r="Q115" i="3"/>
  <c r="Q116" i="3"/>
  <c r="Q117" i="3"/>
  <c r="R115" i="3"/>
  <c r="R116" i="3"/>
  <c r="R117" i="3"/>
  <c r="S115" i="3"/>
  <c r="S116" i="3"/>
  <c r="S117" i="3"/>
  <c r="T115" i="3"/>
  <c r="T116" i="3"/>
  <c r="T117" i="3"/>
  <c r="U115" i="3"/>
  <c r="U116" i="3"/>
  <c r="U117" i="3"/>
  <c r="V115" i="3"/>
  <c r="V116" i="3"/>
  <c r="V117" i="3"/>
  <c r="W115" i="3"/>
  <c r="W116" i="3"/>
  <c r="W117" i="3"/>
  <c r="X115" i="3"/>
  <c r="X116" i="3"/>
  <c r="X117" i="3"/>
  <c r="Y115" i="3"/>
  <c r="Y116" i="3"/>
  <c r="Y117" i="3"/>
  <c r="Z115" i="3"/>
  <c r="Z116" i="3"/>
  <c r="Z117" i="3"/>
  <c r="AA115" i="3"/>
  <c r="AA116" i="3"/>
  <c r="AA117" i="3"/>
  <c r="AB115" i="3"/>
  <c r="AB116" i="3"/>
  <c r="AB117" i="3"/>
  <c r="AC115" i="3"/>
  <c r="AC116" i="3"/>
  <c r="AC117" i="3"/>
  <c r="AD115" i="3"/>
  <c r="AD116" i="3"/>
  <c r="AD117" i="3"/>
  <c r="AE115" i="3"/>
  <c r="AE116" i="3"/>
  <c r="AE117" i="3"/>
  <c r="AF115" i="3"/>
  <c r="AF116" i="3"/>
  <c r="AF117" i="3"/>
  <c r="AG115" i="3"/>
  <c r="AG116" i="3"/>
  <c r="AG117" i="3"/>
  <c r="AH115" i="3"/>
  <c r="AH116" i="3"/>
  <c r="AH117" i="3"/>
  <c r="AI115" i="3"/>
  <c r="AI116" i="3"/>
  <c r="AI117" i="3"/>
  <c r="AJ115" i="3"/>
  <c r="AJ116" i="3"/>
  <c r="AJ117" i="3"/>
  <c r="AK115" i="3"/>
  <c r="AK116" i="3"/>
  <c r="AK117" i="3"/>
  <c r="AL115" i="3"/>
  <c r="AL116" i="3"/>
  <c r="AL117" i="3"/>
  <c r="AM115" i="3"/>
  <c r="AM116" i="3"/>
  <c r="AM117" i="3"/>
  <c r="AN115" i="3"/>
  <c r="AN116" i="3"/>
  <c r="AN117" i="3"/>
  <c r="AO115" i="3"/>
  <c r="AO116" i="3"/>
  <c r="AO117" i="3"/>
  <c r="AP115" i="3"/>
  <c r="AP116" i="3"/>
  <c r="AP117" i="3"/>
  <c r="AQ115" i="3"/>
  <c r="AQ116" i="3"/>
  <c r="AQ117" i="3"/>
  <c r="AR115" i="3"/>
  <c r="AR116" i="3"/>
  <c r="AR117" i="3"/>
  <c r="AS115" i="3"/>
  <c r="AS116" i="3"/>
  <c r="AS117" i="3"/>
  <c r="AT115" i="3"/>
  <c r="AT116" i="3"/>
  <c r="AT117" i="3"/>
  <c r="AU115" i="3"/>
  <c r="AU116" i="3"/>
  <c r="AU117" i="3"/>
  <c r="AV115" i="3"/>
  <c r="AV116" i="3"/>
  <c r="AV117" i="3"/>
  <c r="AW115" i="3"/>
  <c r="AW116" i="3"/>
  <c r="AW117" i="3"/>
  <c r="AX115" i="3"/>
  <c r="AX116" i="3"/>
  <c r="AX117" i="3"/>
  <c r="AY115" i="3"/>
  <c r="AY116" i="3"/>
  <c r="AY117" i="3"/>
  <c r="AZ115" i="3"/>
  <c r="AZ116" i="3"/>
  <c r="AZ117" i="3"/>
  <c r="BA115" i="3"/>
  <c r="BA116" i="3"/>
  <c r="BA117" i="3"/>
  <c r="BB115" i="3"/>
  <c r="BB116" i="3"/>
  <c r="BB117" i="3"/>
  <c r="BC115" i="3"/>
  <c r="BC116" i="3"/>
  <c r="BC117" i="3"/>
  <c r="BD115" i="3"/>
  <c r="BD116" i="3"/>
  <c r="BD117" i="3"/>
  <c r="BE115" i="3"/>
  <c r="BE116" i="3"/>
  <c r="BE117" i="3"/>
  <c r="BF115" i="3"/>
  <c r="BF116" i="3"/>
  <c r="BF117" i="3"/>
  <c r="BG115" i="3"/>
  <c r="BG116" i="3"/>
  <c r="BG117" i="3"/>
  <c r="BH115" i="3"/>
  <c r="BH116" i="3"/>
  <c r="BH117" i="3"/>
  <c r="BI115" i="3"/>
  <c r="BI116" i="3"/>
  <c r="BI117" i="3"/>
  <c r="BJ115" i="3"/>
  <c r="BJ116" i="3"/>
  <c r="BJ117" i="3"/>
  <c r="BK115" i="3"/>
  <c r="BK116" i="3"/>
  <c r="BK117" i="3"/>
  <c r="BL115" i="3"/>
  <c r="BL116" i="3"/>
  <c r="BL117" i="3"/>
  <c r="D119" i="3"/>
  <c r="D120" i="3"/>
  <c r="B112" i="3"/>
  <c r="Q41" i="1"/>
  <c r="D51" i="3"/>
  <c r="R41" i="1"/>
  <c r="E51" i="3"/>
  <c r="S41" i="1"/>
  <c r="F51" i="3"/>
  <c r="T41" i="1"/>
  <c r="G51" i="3"/>
  <c r="U41" i="1"/>
  <c r="H51" i="3"/>
  <c r="V41" i="1"/>
  <c r="I51" i="3"/>
  <c r="W41" i="1"/>
  <c r="J51" i="3"/>
  <c r="X41" i="1"/>
  <c r="K51" i="3"/>
  <c r="L51" i="3"/>
  <c r="Q44" i="1"/>
  <c r="D105" i="3"/>
  <c r="R44" i="1"/>
  <c r="E105" i="3"/>
  <c r="S44" i="1"/>
  <c r="F105" i="3"/>
  <c r="T44" i="1"/>
  <c r="G105" i="3"/>
  <c r="U44" i="1"/>
  <c r="H105" i="3"/>
  <c r="I105" i="3"/>
  <c r="J105" i="3"/>
  <c r="K105" i="3"/>
  <c r="L105" i="3"/>
  <c r="M105" i="3"/>
  <c r="N105" i="3"/>
  <c r="O105" i="3"/>
  <c r="P105" i="3"/>
  <c r="Q105" i="3"/>
  <c r="R105" i="3"/>
  <c r="S105" i="3"/>
  <c r="T105" i="3"/>
  <c r="U105" i="3"/>
  <c r="V105" i="3"/>
  <c r="W105" i="3"/>
  <c r="X105" i="3"/>
  <c r="Y105" i="3"/>
  <c r="Z105" i="3"/>
  <c r="AA105" i="3"/>
  <c r="AB105" i="3"/>
  <c r="AC105" i="3"/>
  <c r="AD105" i="3"/>
  <c r="AE105" i="3"/>
  <c r="AF105" i="3"/>
  <c r="AG105" i="3"/>
  <c r="AH105" i="3"/>
  <c r="AI105" i="3"/>
  <c r="AJ105" i="3"/>
  <c r="AK105" i="3"/>
  <c r="AL105" i="3"/>
  <c r="AM105" i="3"/>
  <c r="AN105" i="3"/>
  <c r="AO105" i="3"/>
  <c r="AP105" i="3"/>
  <c r="AQ105" i="3"/>
  <c r="AR105" i="3"/>
  <c r="AS105" i="3"/>
  <c r="AT105" i="3"/>
  <c r="AU105" i="3"/>
  <c r="AV105" i="3"/>
  <c r="AW105" i="3"/>
  <c r="AX105" i="3"/>
  <c r="AY105" i="3"/>
  <c r="AZ105" i="3"/>
  <c r="BA105" i="3"/>
  <c r="BB105" i="3"/>
  <c r="BC105" i="3"/>
  <c r="BD105" i="3"/>
  <c r="BE105" i="3"/>
  <c r="BF105" i="3"/>
  <c r="BG105" i="3"/>
  <c r="BH105" i="3"/>
  <c r="BI105" i="3"/>
  <c r="BJ105" i="3"/>
  <c r="BK105" i="3"/>
  <c r="BL105" i="3"/>
  <c r="D107" i="3"/>
  <c r="D108" i="3"/>
  <c r="Q12" i="1"/>
  <c r="D97" i="3"/>
  <c r="R12" i="1"/>
  <c r="E97" i="3"/>
  <c r="E98" i="3"/>
  <c r="E99" i="3"/>
  <c r="S12" i="1"/>
  <c r="F97" i="3"/>
  <c r="F98" i="3"/>
  <c r="F99" i="3"/>
  <c r="T12" i="1"/>
  <c r="G97" i="3"/>
  <c r="G98" i="3"/>
  <c r="G99" i="3"/>
  <c r="U12" i="1"/>
  <c r="H97" i="3"/>
  <c r="H98" i="3"/>
  <c r="H99" i="3"/>
  <c r="I97" i="3"/>
  <c r="I98" i="3"/>
  <c r="I99" i="3"/>
  <c r="J97" i="3"/>
  <c r="J98" i="3"/>
  <c r="J99" i="3"/>
  <c r="K97" i="3"/>
  <c r="K98" i="3"/>
  <c r="K99" i="3"/>
  <c r="L97" i="3"/>
  <c r="L98" i="3"/>
  <c r="L99" i="3"/>
  <c r="M97" i="3"/>
  <c r="M98" i="3"/>
  <c r="M99" i="3"/>
  <c r="N97" i="3"/>
  <c r="N98" i="3"/>
  <c r="N99" i="3"/>
  <c r="O97" i="3"/>
  <c r="O98" i="3"/>
  <c r="O99" i="3"/>
  <c r="P97" i="3"/>
  <c r="P98" i="3"/>
  <c r="P99" i="3"/>
  <c r="Q97" i="3"/>
  <c r="Q98" i="3"/>
  <c r="Q99" i="3"/>
  <c r="R97" i="3"/>
  <c r="R98" i="3"/>
  <c r="R99" i="3"/>
  <c r="S97" i="3"/>
  <c r="S98" i="3"/>
  <c r="S99" i="3"/>
  <c r="T97" i="3"/>
  <c r="T98" i="3"/>
  <c r="T99" i="3"/>
  <c r="U97" i="3"/>
  <c r="U98" i="3"/>
  <c r="U99" i="3"/>
  <c r="V97" i="3"/>
  <c r="V98" i="3"/>
  <c r="V99" i="3"/>
  <c r="W97" i="3"/>
  <c r="W98" i="3"/>
  <c r="W99" i="3"/>
  <c r="X97" i="3"/>
  <c r="X98" i="3"/>
  <c r="X99" i="3"/>
  <c r="Y97" i="3"/>
  <c r="Y98" i="3"/>
  <c r="Y99" i="3"/>
  <c r="Z97" i="3"/>
  <c r="Z98" i="3"/>
  <c r="Z99" i="3"/>
  <c r="AA97" i="3"/>
  <c r="AA98" i="3"/>
  <c r="AA99" i="3"/>
  <c r="AB97" i="3"/>
  <c r="AB98" i="3"/>
  <c r="AB99" i="3"/>
  <c r="AC97" i="3"/>
  <c r="AC98" i="3"/>
  <c r="AC99" i="3"/>
  <c r="AD97" i="3"/>
  <c r="AD98" i="3"/>
  <c r="AD99" i="3"/>
  <c r="AE97" i="3"/>
  <c r="AE98" i="3"/>
  <c r="AE99" i="3"/>
  <c r="AF97" i="3"/>
  <c r="AF98" i="3"/>
  <c r="AF99" i="3"/>
  <c r="AG97" i="3"/>
  <c r="AG98" i="3"/>
  <c r="AG99" i="3"/>
  <c r="AH97" i="3"/>
  <c r="AH98" i="3"/>
  <c r="AH99" i="3"/>
  <c r="AI97" i="3"/>
  <c r="AI98" i="3"/>
  <c r="AI99" i="3"/>
  <c r="AJ97" i="3"/>
  <c r="AJ98" i="3"/>
  <c r="AJ99" i="3"/>
  <c r="AK97" i="3"/>
  <c r="AK98" i="3"/>
  <c r="AK99" i="3"/>
  <c r="AL97" i="3"/>
  <c r="AL98" i="3"/>
  <c r="AL99" i="3"/>
  <c r="AM97" i="3"/>
  <c r="AM98" i="3"/>
  <c r="AM99" i="3"/>
  <c r="AN97" i="3"/>
  <c r="AN98" i="3"/>
  <c r="AN99" i="3"/>
  <c r="AO97" i="3"/>
  <c r="AO98" i="3"/>
  <c r="AO99" i="3"/>
  <c r="AP97" i="3"/>
  <c r="AP98" i="3"/>
  <c r="AP99" i="3"/>
  <c r="AQ97" i="3"/>
  <c r="AQ98" i="3"/>
  <c r="AQ99" i="3"/>
  <c r="AR97" i="3"/>
  <c r="AR98" i="3"/>
  <c r="AR99" i="3"/>
  <c r="AS97" i="3"/>
  <c r="AS98" i="3"/>
  <c r="AS99" i="3"/>
  <c r="AT97" i="3"/>
  <c r="AT98" i="3"/>
  <c r="AT99" i="3"/>
  <c r="AU97" i="3"/>
  <c r="AU98" i="3"/>
  <c r="AU99" i="3"/>
  <c r="AV97" i="3"/>
  <c r="AV98" i="3"/>
  <c r="AV99" i="3"/>
  <c r="AW97" i="3"/>
  <c r="AW98" i="3"/>
  <c r="AW99" i="3"/>
  <c r="AX97" i="3"/>
  <c r="AX98" i="3"/>
  <c r="AX99" i="3"/>
  <c r="AY97" i="3"/>
  <c r="AY98" i="3"/>
  <c r="AY99" i="3"/>
  <c r="AZ97" i="3"/>
  <c r="AZ98" i="3"/>
  <c r="AZ99" i="3"/>
  <c r="BA97" i="3"/>
  <c r="BA98" i="3"/>
  <c r="BA99" i="3"/>
  <c r="BB97" i="3"/>
  <c r="BB98" i="3"/>
  <c r="BB99" i="3"/>
  <c r="BC97" i="3"/>
  <c r="BC98" i="3"/>
  <c r="BC99" i="3"/>
  <c r="BD97" i="3"/>
  <c r="BD98" i="3"/>
  <c r="BD99" i="3"/>
  <c r="BE97" i="3"/>
  <c r="BE98" i="3"/>
  <c r="BE99" i="3"/>
  <c r="BF97" i="3"/>
  <c r="BF98" i="3"/>
  <c r="BF99" i="3"/>
  <c r="BG97" i="3"/>
  <c r="BG98" i="3"/>
  <c r="BG99" i="3"/>
  <c r="BH97" i="3"/>
  <c r="BH98" i="3"/>
  <c r="BH99" i="3"/>
  <c r="BI97" i="3"/>
  <c r="BI98" i="3"/>
  <c r="BI99" i="3"/>
  <c r="BJ97" i="3"/>
  <c r="BJ98" i="3"/>
  <c r="BJ99" i="3"/>
  <c r="BK97" i="3"/>
  <c r="BK98" i="3"/>
  <c r="BK99" i="3"/>
  <c r="BL97" i="3"/>
  <c r="BL98" i="3"/>
  <c r="BL99" i="3"/>
  <c r="D101" i="3"/>
  <c r="D102" i="3"/>
  <c r="B94" i="3"/>
  <c r="Q43" i="1"/>
  <c r="D87" i="3"/>
  <c r="R43" i="1"/>
  <c r="E87" i="3"/>
  <c r="S43" i="1"/>
  <c r="F87" i="3"/>
  <c r="T43" i="1"/>
  <c r="G87" i="3"/>
  <c r="U43" i="1"/>
  <c r="H87" i="3"/>
  <c r="V43" i="1"/>
  <c r="I87" i="3"/>
  <c r="J87" i="3"/>
  <c r="Q11" i="1"/>
  <c r="D79" i="3"/>
  <c r="R11" i="1"/>
  <c r="E79" i="3"/>
  <c r="E80" i="3"/>
  <c r="E81" i="3"/>
  <c r="S11" i="1"/>
  <c r="F79" i="3"/>
  <c r="F80" i="3"/>
  <c r="F81" i="3"/>
  <c r="T11" i="1"/>
  <c r="G79" i="3"/>
  <c r="G80" i="3"/>
  <c r="G81" i="3"/>
  <c r="U11" i="1"/>
  <c r="H79" i="3"/>
  <c r="H80" i="3"/>
  <c r="H81" i="3"/>
  <c r="V11" i="1"/>
  <c r="I79" i="3"/>
  <c r="I80" i="3"/>
  <c r="I81" i="3"/>
  <c r="J79" i="3"/>
  <c r="J80" i="3"/>
  <c r="J81" i="3"/>
  <c r="K79" i="3"/>
  <c r="K80" i="3"/>
  <c r="K81" i="3"/>
  <c r="L79" i="3"/>
  <c r="L80" i="3"/>
  <c r="L81" i="3"/>
  <c r="M79" i="3"/>
  <c r="M80" i="3"/>
  <c r="M81" i="3"/>
  <c r="N79" i="3"/>
  <c r="N80" i="3"/>
  <c r="N81" i="3"/>
  <c r="O79" i="3"/>
  <c r="O80" i="3"/>
  <c r="O81" i="3"/>
  <c r="P79" i="3"/>
  <c r="P80" i="3"/>
  <c r="P81" i="3"/>
  <c r="Q79" i="3"/>
  <c r="Q80" i="3"/>
  <c r="Q81" i="3"/>
  <c r="R79" i="3"/>
  <c r="R80" i="3"/>
  <c r="R81" i="3"/>
  <c r="S79" i="3"/>
  <c r="S80" i="3"/>
  <c r="S81" i="3"/>
  <c r="T79" i="3"/>
  <c r="T80" i="3"/>
  <c r="T81" i="3"/>
  <c r="U79" i="3"/>
  <c r="U80" i="3"/>
  <c r="U81" i="3"/>
  <c r="V79" i="3"/>
  <c r="V80" i="3"/>
  <c r="V81" i="3"/>
  <c r="W79" i="3"/>
  <c r="W80" i="3"/>
  <c r="W81" i="3"/>
  <c r="X79" i="3"/>
  <c r="X80" i="3"/>
  <c r="X81" i="3"/>
  <c r="Y79" i="3"/>
  <c r="Y80" i="3"/>
  <c r="Y81" i="3"/>
  <c r="Z79" i="3"/>
  <c r="Z80" i="3"/>
  <c r="Z81" i="3"/>
  <c r="AA79" i="3"/>
  <c r="AA80" i="3"/>
  <c r="AA81" i="3"/>
  <c r="AB79" i="3"/>
  <c r="AB80" i="3"/>
  <c r="AB81" i="3"/>
  <c r="AC79" i="3"/>
  <c r="AC80" i="3"/>
  <c r="AC81" i="3"/>
  <c r="AD79" i="3"/>
  <c r="AD80" i="3"/>
  <c r="AD81" i="3"/>
  <c r="AE79" i="3"/>
  <c r="AE80" i="3"/>
  <c r="AE81" i="3"/>
  <c r="AF79" i="3"/>
  <c r="AF80" i="3"/>
  <c r="AF81" i="3"/>
  <c r="AG79" i="3"/>
  <c r="AG80" i="3"/>
  <c r="AG81" i="3"/>
  <c r="AH79" i="3"/>
  <c r="AH80" i="3"/>
  <c r="AH81" i="3"/>
  <c r="AI79" i="3"/>
  <c r="AI80" i="3"/>
  <c r="AI81" i="3"/>
  <c r="AJ79" i="3"/>
  <c r="AJ80" i="3"/>
  <c r="AJ81" i="3"/>
  <c r="AK79" i="3"/>
  <c r="AK80" i="3"/>
  <c r="AK81" i="3"/>
  <c r="AL79" i="3"/>
  <c r="AL80" i="3"/>
  <c r="AL81" i="3"/>
  <c r="AM79" i="3"/>
  <c r="AM80" i="3"/>
  <c r="AM81" i="3"/>
  <c r="AN79" i="3"/>
  <c r="AN80" i="3"/>
  <c r="AN81" i="3"/>
  <c r="AO79" i="3"/>
  <c r="AO80" i="3"/>
  <c r="AO81" i="3"/>
  <c r="AP79" i="3"/>
  <c r="AP80" i="3"/>
  <c r="AP81" i="3"/>
  <c r="AQ79" i="3"/>
  <c r="AQ80" i="3"/>
  <c r="AQ81" i="3"/>
  <c r="AR79" i="3"/>
  <c r="AR80" i="3"/>
  <c r="AR81" i="3"/>
  <c r="AS79" i="3"/>
  <c r="AS80" i="3"/>
  <c r="AS81" i="3"/>
  <c r="AT79" i="3"/>
  <c r="AT80" i="3"/>
  <c r="AT81" i="3"/>
  <c r="AU79" i="3"/>
  <c r="AU80" i="3"/>
  <c r="AU81" i="3"/>
  <c r="AV79" i="3"/>
  <c r="AV80" i="3"/>
  <c r="AV81" i="3"/>
  <c r="AW79" i="3"/>
  <c r="AW80" i="3"/>
  <c r="AW81" i="3"/>
  <c r="AX79" i="3"/>
  <c r="AX80" i="3"/>
  <c r="AX81" i="3"/>
  <c r="AY79" i="3"/>
  <c r="AY80" i="3"/>
  <c r="AY81" i="3"/>
  <c r="AZ79" i="3"/>
  <c r="AZ80" i="3"/>
  <c r="AZ81" i="3"/>
  <c r="BA79" i="3"/>
  <c r="BA80" i="3"/>
  <c r="BA81" i="3"/>
  <c r="BB79" i="3"/>
  <c r="BB80" i="3"/>
  <c r="BB81" i="3"/>
  <c r="BC79" i="3"/>
  <c r="BC80" i="3"/>
  <c r="BC81" i="3"/>
  <c r="BD79" i="3"/>
  <c r="BD80" i="3"/>
  <c r="BD81" i="3"/>
  <c r="BE79" i="3"/>
  <c r="BE80" i="3"/>
  <c r="BE81" i="3"/>
  <c r="BF79" i="3"/>
  <c r="BF80" i="3"/>
  <c r="BF81" i="3"/>
  <c r="BG79" i="3"/>
  <c r="BG80" i="3"/>
  <c r="BG81" i="3"/>
  <c r="BH79" i="3"/>
  <c r="BH80" i="3"/>
  <c r="BH81" i="3"/>
  <c r="BI79" i="3"/>
  <c r="BI80" i="3"/>
  <c r="BI81" i="3"/>
  <c r="BJ79" i="3"/>
  <c r="BJ80" i="3"/>
  <c r="BJ81" i="3"/>
  <c r="BK79" i="3"/>
  <c r="BK80" i="3"/>
  <c r="BK81" i="3"/>
  <c r="BL79" i="3"/>
  <c r="BL80" i="3"/>
  <c r="BL81" i="3"/>
  <c r="D83" i="3"/>
  <c r="D84" i="3"/>
  <c r="B76" i="3"/>
  <c r="Q42" i="1"/>
  <c r="D69" i="3"/>
  <c r="R42" i="1"/>
  <c r="E69" i="3"/>
  <c r="S42" i="1"/>
  <c r="F69" i="3"/>
  <c r="T42" i="1"/>
  <c r="G69" i="3"/>
  <c r="U42" i="1"/>
  <c r="H69" i="3"/>
  <c r="V42" i="1"/>
  <c r="I69" i="3"/>
  <c r="W42" i="1"/>
  <c r="J69" i="3"/>
  <c r="K69" i="3"/>
  <c r="L69" i="3"/>
  <c r="M69" i="3"/>
  <c r="N69" i="3"/>
  <c r="O69" i="3"/>
  <c r="P69" i="3"/>
  <c r="Q69" i="3"/>
  <c r="R69" i="3"/>
  <c r="S69" i="3"/>
  <c r="T69" i="3"/>
  <c r="U69" i="3"/>
  <c r="V69" i="3"/>
  <c r="W69" i="3"/>
  <c r="X69" i="3"/>
  <c r="Y69" i="3"/>
  <c r="Z69" i="3"/>
  <c r="AA69" i="3"/>
  <c r="AB69" i="3"/>
  <c r="AC69" i="3"/>
  <c r="AD69" i="3"/>
  <c r="AE69" i="3"/>
  <c r="AF69" i="3"/>
  <c r="AG69" i="3"/>
  <c r="AH69" i="3"/>
  <c r="AI69" i="3"/>
  <c r="AJ69" i="3"/>
  <c r="AK69" i="3"/>
  <c r="AL69" i="3"/>
  <c r="AM69" i="3"/>
  <c r="AN69" i="3"/>
  <c r="AO69" i="3"/>
  <c r="AP69" i="3"/>
  <c r="AQ69" i="3"/>
  <c r="AR69" i="3"/>
  <c r="AS69" i="3"/>
  <c r="AT69" i="3"/>
  <c r="AU69" i="3"/>
  <c r="AV69" i="3"/>
  <c r="AW69" i="3"/>
  <c r="AX69" i="3"/>
  <c r="AY69" i="3"/>
  <c r="AZ69" i="3"/>
  <c r="BA69" i="3"/>
  <c r="BB69" i="3"/>
  <c r="BC69" i="3"/>
  <c r="BD69" i="3"/>
  <c r="BE69" i="3"/>
  <c r="BF69" i="3"/>
  <c r="BG69" i="3"/>
  <c r="BH69" i="3"/>
  <c r="BI69" i="3"/>
  <c r="BJ69" i="3"/>
  <c r="BK69" i="3"/>
  <c r="BL69" i="3"/>
  <c r="D71" i="3"/>
  <c r="D72" i="3"/>
  <c r="Q10" i="1"/>
  <c r="D61" i="3"/>
  <c r="R10" i="1"/>
  <c r="E61" i="3"/>
  <c r="E62" i="3"/>
  <c r="E63" i="3"/>
  <c r="S10" i="1"/>
  <c r="F61" i="3"/>
  <c r="F62" i="3"/>
  <c r="F63" i="3"/>
  <c r="T10" i="1"/>
  <c r="G61" i="3"/>
  <c r="G62" i="3"/>
  <c r="G63" i="3"/>
  <c r="U10" i="1"/>
  <c r="H61" i="3"/>
  <c r="H62" i="3"/>
  <c r="H63" i="3"/>
  <c r="V10" i="1"/>
  <c r="I61" i="3"/>
  <c r="I62" i="3"/>
  <c r="I63" i="3"/>
  <c r="W10" i="1"/>
  <c r="J61" i="3"/>
  <c r="J62" i="3"/>
  <c r="J63" i="3"/>
  <c r="K61" i="3"/>
  <c r="K62" i="3"/>
  <c r="K63" i="3"/>
  <c r="L61" i="3"/>
  <c r="L62" i="3"/>
  <c r="L63" i="3"/>
  <c r="M61" i="3"/>
  <c r="M62" i="3"/>
  <c r="M63" i="3"/>
  <c r="N61" i="3"/>
  <c r="N62" i="3"/>
  <c r="N63" i="3"/>
  <c r="O61" i="3"/>
  <c r="O62" i="3"/>
  <c r="O63" i="3"/>
  <c r="P61" i="3"/>
  <c r="P62" i="3"/>
  <c r="P63" i="3"/>
  <c r="Q61" i="3"/>
  <c r="Q62" i="3"/>
  <c r="Q63" i="3"/>
  <c r="R61" i="3"/>
  <c r="R62" i="3"/>
  <c r="R63" i="3"/>
  <c r="S61" i="3"/>
  <c r="S62" i="3"/>
  <c r="S63" i="3"/>
  <c r="T61" i="3"/>
  <c r="T62" i="3"/>
  <c r="T63" i="3"/>
  <c r="U61" i="3"/>
  <c r="U62" i="3"/>
  <c r="U63" i="3"/>
  <c r="V61" i="3"/>
  <c r="V62" i="3"/>
  <c r="V63" i="3"/>
  <c r="W61" i="3"/>
  <c r="W62" i="3"/>
  <c r="W63" i="3"/>
  <c r="X61" i="3"/>
  <c r="X62" i="3"/>
  <c r="X63" i="3"/>
  <c r="Y61" i="3"/>
  <c r="Y62" i="3"/>
  <c r="Y63" i="3"/>
  <c r="Z61" i="3"/>
  <c r="Z62" i="3"/>
  <c r="Z63" i="3"/>
  <c r="AA61" i="3"/>
  <c r="AA62" i="3"/>
  <c r="AA63" i="3"/>
  <c r="AB61" i="3"/>
  <c r="AB62" i="3"/>
  <c r="AB63" i="3"/>
  <c r="AC61" i="3"/>
  <c r="AC62" i="3"/>
  <c r="AC63" i="3"/>
  <c r="AD61" i="3"/>
  <c r="AD62" i="3"/>
  <c r="AD63" i="3"/>
  <c r="AE61" i="3"/>
  <c r="AE62" i="3"/>
  <c r="AE63" i="3"/>
  <c r="AF61" i="3"/>
  <c r="AF62" i="3"/>
  <c r="AF63" i="3"/>
  <c r="AG61" i="3"/>
  <c r="AG62" i="3"/>
  <c r="AG63" i="3"/>
  <c r="AH61" i="3"/>
  <c r="AH62" i="3"/>
  <c r="AH63" i="3"/>
  <c r="AI61" i="3"/>
  <c r="AI62" i="3"/>
  <c r="AI63" i="3"/>
  <c r="AJ61" i="3"/>
  <c r="AJ62" i="3"/>
  <c r="AJ63" i="3"/>
  <c r="AK61" i="3"/>
  <c r="AK62" i="3"/>
  <c r="AK63" i="3"/>
  <c r="AL61" i="3"/>
  <c r="AL62" i="3"/>
  <c r="AL63" i="3"/>
  <c r="AM61" i="3"/>
  <c r="AM62" i="3"/>
  <c r="AM63" i="3"/>
  <c r="AN61" i="3"/>
  <c r="AN62" i="3"/>
  <c r="AN63" i="3"/>
  <c r="AO61" i="3"/>
  <c r="AO62" i="3"/>
  <c r="AO63" i="3"/>
  <c r="AP61" i="3"/>
  <c r="AP62" i="3"/>
  <c r="AP63" i="3"/>
  <c r="AQ61" i="3"/>
  <c r="AQ62" i="3"/>
  <c r="AQ63" i="3"/>
  <c r="AR61" i="3"/>
  <c r="AR62" i="3"/>
  <c r="AR63" i="3"/>
  <c r="AS61" i="3"/>
  <c r="AS62" i="3"/>
  <c r="AS63" i="3"/>
  <c r="AT61" i="3"/>
  <c r="AT62" i="3"/>
  <c r="AT63" i="3"/>
  <c r="AU61" i="3"/>
  <c r="AU62" i="3"/>
  <c r="AU63" i="3"/>
  <c r="AV61" i="3"/>
  <c r="AV62" i="3"/>
  <c r="AV63" i="3"/>
  <c r="AW61" i="3"/>
  <c r="AW62" i="3"/>
  <c r="AW63" i="3"/>
  <c r="AX61" i="3"/>
  <c r="AX62" i="3"/>
  <c r="AX63" i="3"/>
  <c r="AY61" i="3"/>
  <c r="AY62" i="3"/>
  <c r="AY63" i="3"/>
  <c r="AZ61" i="3"/>
  <c r="AZ62" i="3"/>
  <c r="AZ63" i="3"/>
  <c r="BA61" i="3"/>
  <c r="BA62" i="3"/>
  <c r="BA63" i="3"/>
  <c r="BB61" i="3"/>
  <c r="BB62" i="3"/>
  <c r="BB63" i="3"/>
  <c r="BC61" i="3"/>
  <c r="BC62" i="3"/>
  <c r="BC63" i="3"/>
  <c r="BD61" i="3"/>
  <c r="BD62" i="3"/>
  <c r="BD63" i="3"/>
  <c r="BE61" i="3"/>
  <c r="BE62" i="3"/>
  <c r="BE63" i="3"/>
  <c r="BF61" i="3"/>
  <c r="BF62" i="3"/>
  <c r="BF63" i="3"/>
  <c r="BG61" i="3"/>
  <c r="BG62" i="3"/>
  <c r="BG63" i="3"/>
  <c r="BH61" i="3"/>
  <c r="BH62" i="3"/>
  <c r="BH63" i="3"/>
  <c r="BI61" i="3"/>
  <c r="BI62" i="3"/>
  <c r="BI63" i="3"/>
  <c r="BJ61" i="3"/>
  <c r="BJ62" i="3"/>
  <c r="BJ63" i="3"/>
  <c r="BK61" i="3"/>
  <c r="BK62" i="3"/>
  <c r="BK63" i="3"/>
  <c r="BL61" i="3"/>
  <c r="BL62" i="3"/>
  <c r="BL63" i="3"/>
  <c r="D65" i="3"/>
  <c r="D66" i="3"/>
  <c r="B58" i="3"/>
  <c r="B40" i="3"/>
  <c r="Q9" i="1"/>
  <c r="D43" i="3"/>
  <c r="R9" i="1"/>
  <c r="E43" i="3"/>
  <c r="E44" i="3"/>
  <c r="E45" i="3"/>
  <c r="S9" i="1"/>
  <c r="F43" i="3"/>
  <c r="F44" i="3"/>
  <c r="F45" i="3"/>
  <c r="T9" i="1"/>
  <c r="G43" i="3"/>
  <c r="G44" i="3"/>
  <c r="G45" i="3"/>
  <c r="U9" i="1"/>
  <c r="H43" i="3"/>
  <c r="H44" i="3"/>
  <c r="H45" i="3"/>
  <c r="V9" i="1"/>
  <c r="I43" i="3"/>
  <c r="I44" i="3"/>
  <c r="I45" i="3"/>
  <c r="W9" i="1"/>
  <c r="J43" i="3"/>
  <c r="J44" i="3"/>
  <c r="J45" i="3"/>
  <c r="X9" i="1"/>
  <c r="K43" i="3"/>
  <c r="K44" i="3"/>
  <c r="K45" i="3"/>
  <c r="L43" i="3"/>
  <c r="L44" i="3"/>
  <c r="L45" i="3"/>
  <c r="M43" i="3"/>
  <c r="M44" i="3"/>
  <c r="M45" i="3"/>
  <c r="N43" i="3"/>
  <c r="N44" i="3"/>
  <c r="N45" i="3"/>
  <c r="O43" i="3"/>
  <c r="O44" i="3"/>
  <c r="O45" i="3"/>
  <c r="P43" i="3"/>
  <c r="P44" i="3"/>
  <c r="P45" i="3"/>
  <c r="Q43" i="3"/>
  <c r="Q44" i="3"/>
  <c r="Q45" i="3"/>
  <c r="R43" i="3"/>
  <c r="R44" i="3"/>
  <c r="R45" i="3"/>
  <c r="S43" i="3"/>
  <c r="S44" i="3"/>
  <c r="S45" i="3"/>
  <c r="T43" i="3"/>
  <c r="T44" i="3"/>
  <c r="T45" i="3"/>
  <c r="U43" i="3"/>
  <c r="U44" i="3"/>
  <c r="U45" i="3"/>
  <c r="V43" i="3"/>
  <c r="V44" i="3"/>
  <c r="V45" i="3"/>
  <c r="W43" i="3"/>
  <c r="W44" i="3"/>
  <c r="W45" i="3"/>
  <c r="X43" i="3"/>
  <c r="X44" i="3"/>
  <c r="X45" i="3"/>
  <c r="Y43" i="3"/>
  <c r="Y44" i="3"/>
  <c r="Y45" i="3"/>
  <c r="Z43" i="3"/>
  <c r="Z44" i="3"/>
  <c r="Z45" i="3"/>
  <c r="AA43" i="3"/>
  <c r="AA44" i="3"/>
  <c r="AA45" i="3"/>
  <c r="AB43" i="3"/>
  <c r="AB44" i="3"/>
  <c r="AB45" i="3"/>
  <c r="AC43" i="3"/>
  <c r="AC44" i="3"/>
  <c r="AC45" i="3"/>
  <c r="AD43" i="3"/>
  <c r="AD44" i="3"/>
  <c r="AD45" i="3"/>
  <c r="AE43" i="3"/>
  <c r="AE44" i="3"/>
  <c r="AE45" i="3"/>
  <c r="AF43" i="3"/>
  <c r="AF44" i="3"/>
  <c r="AF45" i="3"/>
  <c r="AG43" i="3"/>
  <c r="AG44" i="3"/>
  <c r="AG45" i="3"/>
  <c r="AH43" i="3"/>
  <c r="AH44" i="3"/>
  <c r="AH45" i="3"/>
  <c r="AI43" i="3"/>
  <c r="AI44" i="3"/>
  <c r="AI45" i="3"/>
  <c r="AJ43" i="3"/>
  <c r="AJ44" i="3"/>
  <c r="AJ45" i="3"/>
  <c r="AK43" i="3"/>
  <c r="AK44" i="3"/>
  <c r="AK45" i="3"/>
  <c r="AL43" i="3"/>
  <c r="AL44" i="3"/>
  <c r="AL45" i="3"/>
  <c r="AM43" i="3"/>
  <c r="AM44" i="3"/>
  <c r="AM45" i="3"/>
  <c r="AN43" i="3"/>
  <c r="AN44" i="3"/>
  <c r="AN45" i="3"/>
  <c r="AO43" i="3"/>
  <c r="AO44" i="3"/>
  <c r="AO45" i="3"/>
  <c r="AP43" i="3"/>
  <c r="AP44" i="3"/>
  <c r="AP45" i="3"/>
  <c r="AQ43" i="3"/>
  <c r="AQ44" i="3"/>
  <c r="AQ45" i="3"/>
  <c r="AR43" i="3"/>
  <c r="AR44" i="3"/>
  <c r="AR45" i="3"/>
  <c r="AS43" i="3"/>
  <c r="AS44" i="3"/>
  <c r="AS45" i="3"/>
  <c r="AT43" i="3"/>
  <c r="AT44" i="3"/>
  <c r="AT45" i="3"/>
  <c r="AU43" i="3"/>
  <c r="AU44" i="3"/>
  <c r="AU45" i="3"/>
  <c r="AV43" i="3"/>
  <c r="AV44" i="3"/>
  <c r="AV45" i="3"/>
  <c r="AW43" i="3"/>
  <c r="AW44" i="3"/>
  <c r="AW45" i="3"/>
  <c r="AX43" i="3"/>
  <c r="AX44" i="3"/>
  <c r="AX45" i="3"/>
  <c r="AY43" i="3"/>
  <c r="AY44" i="3"/>
  <c r="AY45" i="3"/>
  <c r="AZ43" i="3"/>
  <c r="AZ44" i="3"/>
  <c r="AZ45" i="3"/>
  <c r="BA43" i="3"/>
  <c r="BA44" i="3"/>
  <c r="BA45" i="3"/>
  <c r="BB43" i="3"/>
  <c r="BB44" i="3"/>
  <c r="BB45" i="3"/>
  <c r="BC43" i="3"/>
  <c r="BC44" i="3"/>
  <c r="BC45" i="3"/>
  <c r="BD43" i="3"/>
  <c r="BD44" i="3"/>
  <c r="BD45" i="3"/>
  <c r="BE43" i="3"/>
  <c r="BE44" i="3"/>
  <c r="BE45" i="3"/>
  <c r="BF43" i="3"/>
  <c r="BF44" i="3"/>
  <c r="BF45" i="3"/>
  <c r="BG43" i="3"/>
  <c r="BG44" i="3"/>
  <c r="BG45" i="3"/>
  <c r="BH43" i="3"/>
  <c r="BH44" i="3"/>
  <c r="BH45" i="3"/>
  <c r="BI43" i="3"/>
  <c r="BI44" i="3"/>
  <c r="BI45" i="3"/>
  <c r="BJ43" i="3"/>
  <c r="BJ44" i="3"/>
  <c r="BJ45" i="3"/>
  <c r="BK43" i="3"/>
  <c r="BK44" i="3"/>
  <c r="BK45" i="3"/>
  <c r="BL43" i="3"/>
  <c r="BL44" i="3"/>
  <c r="BL45" i="3"/>
  <c r="D47" i="3"/>
  <c r="D48" i="3"/>
  <c r="Q40" i="1"/>
  <c r="D33" i="3"/>
  <c r="R40" i="1"/>
  <c r="E33" i="3"/>
  <c r="S40" i="1"/>
  <c r="F33" i="3"/>
  <c r="T40" i="1"/>
  <c r="G33" i="3"/>
  <c r="U40" i="1"/>
  <c r="H33" i="3"/>
  <c r="V40" i="1"/>
  <c r="I33" i="3"/>
  <c r="W40" i="1"/>
  <c r="J33" i="3"/>
  <c r="X40" i="1"/>
  <c r="K33" i="3"/>
  <c r="Y40" i="1"/>
  <c r="L33" i="3"/>
  <c r="M33" i="3"/>
  <c r="N33" i="3"/>
  <c r="O33" i="3"/>
  <c r="P33" i="3"/>
  <c r="Q33" i="3"/>
  <c r="R33" i="3"/>
  <c r="S33" i="3"/>
  <c r="T33" i="3"/>
  <c r="U33" i="3"/>
  <c r="V33" i="3"/>
  <c r="W33" i="3"/>
  <c r="X33" i="3"/>
  <c r="Y33" i="3"/>
  <c r="Z33" i="3"/>
  <c r="AA33" i="3"/>
  <c r="AB33" i="3"/>
  <c r="AC33" i="3"/>
  <c r="AD33" i="3"/>
  <c r="AE33" i="3"/>
  <c r="AF33" i="3"/>
  <c r="AG33" i="3"/>
  <c r="AH33" i="3"/>
  <c r="AI33" i="3"/>
  <c r="AJ33" i="3"/>
  <c r="AK33" i="3"/>
  <c r="AL33" i="3"/>
  <c r="AM33" i="3"/>
  <c r="AN33" i="3"/>
  <c r="AO33" i="3"/>
  <c r="AP33" i="3"/>
  <c r="AQ33" i="3"/>
  <c r="AR33" i="3"/>
  <c r="AS33" i="3"/>
  <c r="AT33" i="3"/>
  <c r="AU33" i="3"/>
  <c r="AV33" i="3"/>
  <c r="AW33" i="3"/>
  <c r="AX33" i="3"/>
  <c r="AY33" i="3"/>
  <c r="AZ33" i="3"/>
  <c r="BA33" i="3"/>
  <c r="BB33" i="3"/>
  <c r="BC33" i="3"/>
  <c r="BD33" i="3"/>
  <c r="BE33" i="3"/>
  <c r="BF33" i="3"/>
  <c r="BG33" i="3"/>
  <c r="BH33" i="3"/>
  <c r="BI33" i="3"/>
  <c r="BJ33" i="3"/>
  <c r="BK33" i="3"/>
  <c r="BL33" i="3"/>
  <c r="D35" i="3"/>
  <c r="D36" i="3"/>
  <c r="Q8" i="1"/>
  <c r="D25" i="3"/>
  <c r="R8" i="1"/>
  <c r="E25" i="3"/>
  <c r="E26" i="3"/>
  <c r="E27" i="3"/>
  <c r="S8" i="1"/>
  <c r="F25" i="3"/>
  <c r="F26" i="3"/>
  <c r="F27" i="3"/>
  <c r="T8" i="1"/>
  <c r="G25" i="3"/>
  <c r="G26" i="3"/>
  <c r="G27" i="3"/>
  <c r="U8" i="1"/>
  <c r="H25" i="3"/>
  <c r="H26" i="3"/>
  <c r="H27" i="3"/>
  <c r="V8" i="1"/>
  <c r="I25" i="3"/>
  <c r="I26" i="3"/>
  <c r="I27" i="3"/>
  <c r="W8" i="1"/>
  <c r="J25" i="3"/>
  <c r="J26" i="3"/>
  <c r="J27" i="3"/>
  <c r="X8" i="1"/>
  <c r="K25" i="3"/>
  <c r="K26" i="3"/>
  <c r="K27" i="3"/>
  <c r="Y8" i="1"/>
  <c r="L25" i="3"/>
  <c r="L26" i="3"/>
  <c r="L27" i="3"/>
  <c r="M25" i="3"/>
  <c r="M26" i="3"/>
  <c r="M27" i="3"/>
  <c r="N25" i="3"/>
  <c r="N26" i="3"/>
  <c r="N27" i="3"/>
  <c r="O25" i="3"/>
  <c r="O26" i="3"/>
  <c r="O27" i="3"/>
  <c r="P25" i="3"/>
  <c r="P26" i="3"/>
  <c r="P27" i="3"/>
  <c r="Q25" i="3"/>
  <c r="Q26" i="3"/>
  <c r="Q27" i="3"/>
  <c r="R25" i="3"/>
  <c r="R26" i="3"/>
  <c r="R27" i="3"/>
  <c r="S25" i="3"/>
  <c r="S26" i="3"/>
  <c r="S27" i="3"/>
  <c r="T25" i="3"/>
  <c r="T26" i="3"/>
  <c r="T27" i="3"/>
  <c r="U25" i="3"/>
  <c r="U26" i="3"/>
  <c r="U27" i="3"/>
  <c r="V25" i="3"/>
  <c r="V26" i="3"/>
  <c r="V27" i="3"/>
  <c r="W25" i="3"/>
  <c r="W26" i="3"/>
  <c r="W27" i="3"/>
  <c r="X25" i="3"/>
  <c r="X26" i="3"/>
  <c r="X27" i="3"/>
  <c r="Y25" i="3"/>
  <c r="Y26" i="3"/>
  <c r="Y27" i="3"/>
  <c r="Z25" i="3"/>
  <c r="Z26" i="3"/>
  <c r="Z27" i="3"/>
  <c r="AA25" i="3"/>
  <c r="AA26" i="3"/>
  <c r="AA27" i="3"/>
  <c r="AB25" i="3"/>
  <c r="AB26" i="3"/>
  <c r="AB27" i="3"/>
  <c r="AC25" i="3"/>
  <c r="AC26" i="3"/>
  <c r="AC27" i="3"/>
  <c r="AD25" i="3"/>
  <c r="AD26" i="3"/>
  <c r="AD27" i="3"/>
  <c r="AE25" i="3"/>
  <c r="AE26" i="3"/>
  <c r="AE27" i="3"/>
  <c r="AF25" i="3"/>
  <c r="AF26" i="3"/>
  <c r="AF27" i="3"/>
  <c r="AG25" i="3"/>
  <c r="AG26" i="3"/>
  <c r="AG27" i="3"/>
  <c r="AH25" i="3"/>
  <c r="AH26" i="3"/>
  <c r="AH27" i="3"/>
  <c r="AI25" i="3"/>
  <c r="AI26" i="3"/>
  <c r="AI27" i="3"/>
  <c r="AJ25" i="3"/>
  <c r="AJ26" i="3"/>
  <c r="AJ27" i="3"/>
  <c r="AK25" i="3"/>
  <c r="AK26" i="3"/>
  <c r="AK27" i="3"/>
  <c r="AL25" i="3"/>
  <c r="AL26" i="3"/>
  <c r="AL27" i="3"/>
  <c r="AM25" i="3"/>
  <c r="AM26" i="3"/>
  <c r="AM27" i="3"/>
  <c r="AN25" i="3"/>
  <c r="AN26" i="3"/>
  <c r="AN27" i="3"/>
  <c r="AO25" i="3"/>
  <c r="AO26" i="3"/>
  <c r="AO27" i="3"/>
  <c r="AP25" i="3"/>
  <c r="AP26" i="3"/>
  <c r="AP27" i="3"/>
  <c r="AQ25" i="3"/>
  <c r="AQ26" i="3"/>
  <c r="AQ27" i="3"/>
  <c r="AR25" i="3"/>
  <c r="AR26" i="3"/>
  <c r="AR27" i="3"/>
  <c r="AS25" i="3"/>
  <c r="AS26" i="3"/>
  <c r="AS27" i="3"/>
  <c r="AT25" i="3"/>
  <c r="AT26" i="3"/>
  <c r="AT27" i="3"/>
  <c r="AU25" i="3"/>
  <c r="AU26" i="3"/>
  <c r="AU27" i="3"/>
  <c r="AV25" i="3"/>
  <c r="AV26" i="3"/>
  <c r="AV27" i="3"/>
  <c r="AW25" i="3"/>
  <c r="AW26" i="3"/>
  <c r="AW27" i="3"/>
  <c r="AX25" i="3"/>
  <c r="AX26" i="3"/>
  <c r="AX27" i="3"/>
  <c r="AY25" i="3"/>
  <c r="AY26" i="3"/>
  <c r="AY27" i="3"/>
  <c r="AZ25" i="3"/>
  <c r="AZ26" i="3"/>
  <c r="AZ27" i="3"/>
  <c r="BA25" i="3"/>
  <c r="BA26" i="3"/>
  <c r="BA27" i="3"/>
  <c r="BB25" i="3"/>
  <c r="BB26" i="3"/>
  <c r="BB27" i="3"/>
  <c r="BC25" i="3"/>
  <c r="BC26" i="3"/>
  <c r="BC27" i="3"/>
  <c r="BD25" i="3"/>
  <c r="BD26" i="3"/>
  <c r="BD27" i="3"/>
  <c r="BE25" i="3"/>
  <c r="BE26" i="3"/>
  <c r="BE27" i="3"/>
  <c r="BF25" i="3"/>
  <c r="BF26" i="3"/>
  <c r="BF27" i="3"/>
  <c r="BG25" i="3"/>
  <c r="BG26" i="3"/>
  <c r="BG27" i="3"/>
  <c r="BH25" i="3"/>
  <c r="BH26" i="3"/>
  <c r="BH27" i="3"/>
  <c r="BI25" i="3"/>
  <c r="BI26" i="3"/>
  <c r="BI27" i="3"/>
  <c r="BJ25" i="3"/>
  <c r="BJ26" i="3"/>
  <c r="BJ27" i="3"/>
  <c r="BK25" i="3"/>
  <c r="BK26" i="3"/>
  <c r="BK27" i="3"/>
  <c r="BL25" i="3"/>
  <c r="BL26" i="3"/>
  <c r="BL27" i="3"/>
  <c r="D29" i="3"/>
  <c r="D30" i="3"/>
  <c r="AB42" i="1"/>
  <c r="C56" i="1"/>
  <c r="Q56" i="1"/>
  <c r="AC42" i="1"/>
  <c r="R56" i="1"/>
  <c r="AD42" i="1"/>
  <c r="S56" i="1"/>
  <c r="AE42" i="1"/>
  <c r="T56" i="1"/>
  <c r="AF42" i="1"/>
  <c r="U56" i="1"/>
  <c r="AG42" i="1"/>
  <c r="V56" i="1"/>
  <c r="AH42" i="1"/>
  <c r="W56" i="1"/>
  <c r="C24" i="1"/>
  <c r="B22" i="3"/>
  <c r="Q39" i="1"/>
  <c r="D15" i="3"/>
  <c r="R39" i="1"/>
  <c r="E15" i="3"/>
  <c r="S39" i="1"/>
  <c r="F15" i="3"/>
  <c r="T39" i="1"/>
  <c r="G15" i="3"/>
  <c r="U39" i="1"/>
  <c r="H15" i="3"/>
  <c r="V39" i="1"/>
  <c r="I15" i="3"/>
  <c r="W39" i="1"/>
  <c r="J15" i="3"/>
  <c r="X39" i="1"/>
  <c r="K15" i="3"/>
  <c r="Y39" i="1"/>
  <c r="L15" i="3"/>
  <c r="Z39" i="1"/>
  <c r="M15" i="3"/>
  <c r="N15" i="3"/>
  <c r="O15" i="3"/>
  <c r="P15"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AQ15" i="3"/>
  <c r="AR15" i="3"/>
  <c r="AS15" i="3"/>
  <c r="AT15" i="3"/>
  <c r="AU15" i="3"/>
  <c r="AV15" i="3"/>
  <c r="AW15" i="3"/>
  <c r="AX15" i="3"/>
  <c r="AY15" i="3"/>
  <c r="AZ15" i="3"/>
  <c r="BA15" i="3"/>
  <c r="BB15" i="3"/>
  <c r="BC15" i="3"/>
  <c r="BD15" i="3"/>
  <c r="BE15" i="3"/>
  <c r="BF15" i="3"/>
  <c r="BG15" i="3"/>
  <c r="BH15" i="3"/>
  <c r="BI15" i="3"/>
  <c r="BJ15" i="3"/>
  <c r="BK15" i="3"/>
  <c r="BL15" i="3"/>
  <c r="D17" i="3"/>
  <c r="D18" i="3"/>
  <c r="Q7" i="1"/>
  <c r="D7" i="3"/>
  <c r="R7" i="1"/>
  <c r="E7" i="3"/>
  <c r="S7" i="1"/>
  <c r="F7" i="3"/>
  <c r="T7" i="1"/>
  <c r="G7" i="3"/>
  <c r="U7" i="1"/>
  <c r="H7" i="3"/>
  <c r="V7" i="1"/>
  <c r="I7" i="3"/>
  <c r="W7" i="1"/>
  <c r="J7" i="3"/>
  <c r="X7" i="1"/>
  <c r="K7" i="3"/>
  <c r="Y7" i="1"/>
  <c r="L7" i="3"/>
  <c r="Z7" i="1"/>
  <c r="M7" i="3"/>
  <c r="N7" i="3"/>
  <c r="BK7" i="3"/>
  <c r="BL7" i="3"/>
  <c r="BL8" i="3"/>
  <c r="BL9" i="3"/>
  <c r="E8" i="3"/>
  <c r="E9" i="3"/>
  <c r="F8" i="3"/>
  <c r="F9" i="3"/>
  <c r="G8" i="3"/>
  <c r="G9" i="3"/>
  <c r="H8" i="3"/>
  <c r="H9" i="3"/>
  <c r="I8" i="3"/>
  <c r="I9" i="3"/>
  <c r="J8" i="3"/>
  <c r="J9" i="3"/>
  <c r="K8" i="3"/>
  <c r="K9" i="3"/>
  <c r="L8" i="3"/>
  <c r="L9" i="3"/>
  <c r="M8" i="3"/>
  <c r="M9" i="3"/>
  <c r="N8" i="3"/>
  <c r="N9" i="3"/>
  <c r="O7" i="3"/>
  <c r="O8" i="3"/>
  <c r="O9" i="3"/>
  <c r="P7" i="3"/>
  <c r="P8" i="3"/>
  <c r="P9" i="3"/>
  <c r="Q7" i="3"/>
  <c r="Q8" i="3"/>
  <c r="Q9" i="3"/>
  <c r="R7" i="3"/>
  <c r="R8" i="3"/>
  <c r="R9" i="3"/>
  <c r="S7" i="3"/>
  <c r="S8" i="3"/>
  <c r="S9" i="3"/>
  <c r="T7" i="3"/>
  <c r="T8" i="3"/>
  <c r="T9" i="3"/>
  <c r="U7" i="3"/>
  <c r="U8" i="3"/>
  <c r="U9" i="3"/>
  <c r="V7" i="3"/>
  <c r="V8" i="3"/>
  <c r="V9" i="3"/>
  <c r="W7" i="3"/>
  <c r="W8" i="3"/>
  <c r="W9" i="3"/>
  <c r="X7" i="3"/>
  <c r="X8" i="3"/>
  <c r="X9" i="3"/>
  <c r="Y7" i="3"/>
  <c r="Y8" i="3"/>
  <c r="Y9" i="3"/>
  <c r="Z7" i="3"/>
  <c r="Z8" i="3"/>
  <c r="Z9" i="3"/>
  <c r="AA7" i="3"/>
  <c r="AA8" i="3"/>
  <c r="AA9" i="3"/>
  <c r="AB7" i="3"/>
  <c r="AB8" i="3"/>
  <c r="AB9" i="3"/>
  <c r="AC7" i="3"/>
  <c r="AC8" i="3"/>
  <c r="AC9" i="3"/>
  <c r="AD7" i="3"/>
  <c r="AD8" i="3"/>
  <c r="AD9" i="3"/>
  <c r="AE7" i="3"/>
  <c r="AE8" i="3"/>
  <c r="AE9" i="3"/>
  <c r="AF7" i="3"/>
  <c r="AF8" i="3"/>
  <c r="AF9" i="3"/>
  <c r="AG7" i="3"/>
  <c r="AG8" i="3"/>
  <c r="AG9" i="3"/>
  <c r="AH7" i="3"/>
  <c r="AH8" i="3"/>
  <c r="AH9" i="3"/>
  <c r="AI7" i="3"/>
  <c r="AI8" i="3"/>
  <c r="AI9" i="3"/>
  <c r="AJ7" i="3"/>
  <c r="AJ8" i="3"/>
  <c r="AJ9" i="3"/>
  <c r="AK7" i="3"/>
  <c r="AK8" i="3"/>
  <c r="AK9" i="3"/>
  <c r="AL7" i="3"/>
  <c r="AL8" i="3"/>
  <c r="AL9" i="3"/>
  <c r="AM7" i="3"/>
  <c r="AM8" i="3"/>
  <c r="AM9" i="3"/>
  <c r="AN7" i="3"/>
  <c r="AN8" i="3"/>
  <c r="AN9" i="3"/>
  <c r="AO7" i="3"/>
  <c r="AO8" i="3"/>
  <c r="AO9" i="3"/>
  <c r="AP7" i="3"/>
  <c r="AP8" i="3"/>
  <c r="AP9" i="3"/>
  <c r="AQ7" i="3"/>
  <c r="AQ8" i="3"/>
  <c r="AQ9" i="3"/>
  <c r="AR7" i="3"/>
  <c r="AR8" i="3"/>
  <c r="AR9" i="3"/>
  <c r="AS7" i="3"/>
  <c r="AS8" i="3"/>
  <c r="AS9" i="3"/>
  <c r="AT7" i="3"/>
  <c r="AT8" i="3"/>
  <c r="AT9" i="3"/>
  <c r="AU7" i="3"/>
  <c r="AU8" i="3"/>
  <c r="AU9" i="3"/>
  <c r="AV7" i="3"/>
  <c r="AV8" i="3"/>
  <c r="AV9" i="3"/>
  <c r="AW7" i="3"/>
  <c r="AW8" i="3"/>
  <c r="AW9" i="3"/>
  <c r="AX7" i="3"/>
  <c r="AX8" i="3"/>
  <c r="AX9" i="3"/>
  <c r="AY7" i="3"/>
  <c r="AY8" i="3"/>
  <c r="AY9" i="3"/>
  <c r="AZ7" i="3"/>
  <c r="AZ8" i="3"/>
  <c r="AZ9" i="3"/>
  <c r="BA7" i="3"/>
  <c r="BA8" i="3"/>
  <c r="BA9" i="3"/>
  <c r="BB7" i="3"/>
  <c r="BB8" i="3"/>
  <c r="BB9" i="3"/>
  <c r="BC7" i="3"/>
  <c r="BC8" i="3"/>
  <c r="BC9" i="3"/>
  <c r="BD7" i="3"/>
  <c r="BD8" i="3"/>
  <c r="BD9" i="3"/>
  <c r="BE7" i="3"/>
  <c r="BE8" i="3"/>
  <c r="BE9" i="3"/>
  <c r="BF7" i="3"/>
  <c r="BF8" i="3"/>
  <c r="BF9" i="3"/>
  <c r="BG7" i="3"/>
  <c r="BG8" i="3"/>
  <c r="BG9" i="3"/>
  <c r="BH7" i="3"/>
  <c r="BH8" i="3"/>
  <c r="BH9" i="3"/>
  <c r="BI7" i="3"/>
  <c r="BI8" i="3"/>
  <c r="BI9" i="3"/>
  <c r="BJ7" i="3"/>
  <c r="BJ8" i="3"/>
  <c r="BJ9" i="3"/>
  <c r="BK8" i="3"/>
  <c r="BK9" i="3"/>
  <c r="D11" i="3"/>
  <c r="D12" i="3"/>
  <c r="D13" i="3"/>
  <c r="B4" i="3"/>
  <c r="AB39" i="1"/>
  <c r="AB40" i="1"/>
  <c r="AB41" i="1"/>
  <c r="AB43" i="1"/>
  <c r="AB44" i="1"/>
  <c r="AB45" i="1"/>
  <c r="AB46" i="1"/>
  <c r="AB47" i="1"/>
  <c r="AB48" i="1"/>
  <c r="C53" i="1"/>
  <c r="C54" i="1"/>
  <c r="C55" i="1"/>
  <c r="C57" i="1"/>
  <c r="C58" i="1"/>
  <c r="C59" i="1"/>
  <c r="C60" i="1"/>
  <c r="C61" i="1"/>
  <c r="C62" i="1"/>
  <c r="AB63" i="1"/>
  <c r="AB62" i="1"/>
  <c r="AB61" i="1"/>
  <c r="AB60" i="1"/>
  <c r="AB59" i="1"/>
  <c r="AB58" i="1"/>
  <c r="AB57" i="1"/>
  <c r="AB56" i="1"/>
  <c r="AB55" i="1"/>
  <c r="AB54" i="1"/>
  <c r="AB53" i="1"/>
  <c r="AC7" i="1"/>
  <c r="AC8" i="1"/>
  <c r="AC9" i="1"/>
  <c r="AC10" i="1"/>
  <c r="AC11" i="1"/>
  <c r="AC12" i="1"/>
  <c r="AC13" i="1"/>
  <c r="AC14" i="1"/>
  <c r="AC15" i="1"/>
  <c r="Q14" i="1"/>
  <c r="Q15" i="1"/>
  <c r="AC31" i="1"/>
  <c r="AB7" i="1"/>
  <c r="AB8" i="1"/>
  <c r="AB9" i="1"/>
  <c r="AB10" i="1"/>
  <c r="AB11" i="1"/>
  <c r="AB12" i="1"/>
  <c r="AB13" i="1"/>
  <c r="AB14" i="1"/>
  <c r="AB15" i="1"/>
  <c r="AB16" i="1"/>
  <c r="C21" i="1"/>
  <c r="C22" i="1"/>
  <c r="C23" i="1"/>
  <c r="C25" i="1"/>
  <c r="C26" i="1"/>
  <c r="C27" i="1"/>
  <c r="C28" i="1"/>
  <c r="C29" i="1"/>
  <c r="C30" i="1"/>
  <c r="AB31" i="1"/>
  <c r="AB30" i="1"/>
  <c r="AB29" i="1"/>
  <c r="AB28" i="1"/>
  <c r="AB27" i="1"/>
  <c r="AB26" i="1"/>
  <c r="AB25" i="1"/>
  <c r="AB24" i="1"/>
  <c r="AB23" i="1"/>
  <c r="AB22" i="1"/>
  <c r="AB21" i="1"/>
  <c r="AJ39" i="1"/>
  <c r="AJ40" i="1"/>
  <c r="AJ63" i="1"/>
  <c r="AE39" i="1"/>
  <c r="AE53" i="1"/>
  <c r="AC39" i="1"/>
  <c r="AC53" i="1"/>
  <c r="AK39" i="1"/>
  <c r="AK63" i="1"/>
  <c r="AI39" i="1"/>
  <c r="AI40" i="1"/>
  <c r="AI41" i="1"/>
  <c r="AI63" i="1"/>
  <c r="AH39" i="1"/>
  <c r="AH40" i="1"/>
  <c r="AH41" i="1"/>
  <c r="AH63" i="1"/>
  <c r="AG39" i="1"/>
  <c r="AG40" i="1"/>
  <c r="AG41" i="1"/>
  <c r="AG43" i="1"/>
  <c r="AG63" i="1"/>
  <c r="AF39" i="1"/>
  <c r="AF40" i="1"/>
  <c r="AF41" i="1"/>
  <c r="AF43" i="1"/>
  <c r="AF44" i="1"/>
  <c r="AF63" i="1"/>
  <c r="AE40" i="1"/>
  <c r="AE41" i="1"/>
  <c r="AE43" i="1"/>
  <c r="AE44" i="1"/>
  <c r="AE45" i="1"/>
  <c r="AE63" i="1"/>
  <c r="AD39" i="1"/>
  <c r="AD40" i="1"/>
  <c r="AD41" i="1"/>
  <c r="AD43" i="1"/>
  <c r="AD44" i="1"/>
  <c r="AD45" i="1"/>
  <c r="AD46" i="1"/>
  <c r="R46" i="1"/>
  <c r="AD63" i="1"/>
  <c r="AC40" i="1"/>
  <c r="AC41" i="1"/>
  <c r="AC43" i="1"/>
  <c r="AC44" i="1"/>
  <c r="AC45" i="1"/>
  <c r="AC46" i="1"/>
  <c r="AC47" i="1"/>
  <c r="Q46" i="1"/>
  <c r="Q47" i="1"/>
  <c r="AC63" i="1"/>
  <c r="AC61" i="1"/>
  <c r="AD60" i="1"/>
  <c r="AC60" i="1"/>
  <c r="AE59" i="1"/>
  <c r="AD59" i="1"/>
  <c r="AC59" i="1"/>
  <c r="AF58" i="1"/>
  <c r="AE58" i="1"/>
  <c r="AD58" i="1"/>
  <c r="AC58" i="1"/>
  <c r="AG57" i="1"/>
  <c r="AF57" i="1"/>
  <c r="AE57" i="1"/>
  <c r="AD57" i="1"/>
  <c r="AC57" i="1"/>
  <c r="AH56" i="1"/>
  <c r="AG56" i="1"/>
  <c r="AF56" i="1"/>
  <c r="AE56" i="1"/>
  <c r="AD56" i="1"/>
  <c r="AC56" i="1"/>
  <c r="AI55" i="1"/>
  <c r="AH55" i="1"/>
  <c r="AG55" i="1"/>
  <c r="AF55" i="1"/>
  <c r="AE55" i="1"/>
  <c r="AD55" i="1"/>
  <c r="AC55" i="1"/>
  <c r="AJ54" i="1"/>
  <c r="AI54" i="1"/>
  <c r="AH54" i="1"/>
  <c r="AG54" i="1"/>
  <c r="AF54" i="1"/>
  <c r="AE54" i="1"/>
  <c r="AD54" i="1"/>
  <c r="AC54" i="1"/>
  <c r="AK53" i="1"/>
  <c r="AJ53" i="1"/>
  <c r="AI53" i="1"/>
  <c r="AH53" i="1"/>
  <c r="AG53" i="1"/>
  <c r="AF53" i="1"/>
  <c r="AD53" i="1"/>
  <c r="AK7" i="1"/>
  <c r="AK31" i="1"/>
  <c r="AJ7" i="1"/>
  <c r="AJ8" i="1"/>
  <c r="AJ31" i="1"/>
  <c r="AI7" i="1"/>
  <c r="AI8" i="1"/>
  <c r="AI9" i="1"/>
  <c r="AI31" i="1"/>
  <c r="AH7" i="1"/>
  <c r="AH8" i="1"/>
  <c r="AH9" i="1"/>
  <c r="AH10" i="1"/>
  <c r="AH31" i="1"/>
  <c r="AG7" i="1"/>
  <c r="AG8" i="1"/>
  <c r="AG9" i="1"/>
  <c r="AG10" i="1"/>
  <c r="AG11" i="1"/>
  <c r="AG31" i="1"/>
  <c r="AF7" i="1"/>
  <c r="AF8" i="1"/>
  <c r="AF9" i="1"/>
  <c r="AF10" i="1"/>
  <c r="AF11" i="1"/>
  <c r="AF12" i="1"/>
  <c r="AF31" i="1"/>
  <c r="AE7" i="1"/>
  <c r="AE8" i="1"/>
  <c r="AE9" i="1"/>
  <c r="AE10" i="1"/>
  <c r="AE11" i="1"/>
  <c r="AE12" i="1"/>
  <c r="AE13" i="1"/>
  <c r="AE31" i="1"/>
  <c r="AD7" i="1"/>
  <c r="AD8" i="1"/>
  <c r="AD9" i="1"/>
  <c r="AD10" i="1"/>
  <c r="AD11" i="1"/>
  <c r="AD12" i="1"/>
  <c r="AD13" i="1"/>
  <c r="AD14" i="1"/>
  <c r="R14" i="1"/>
  <c r="AD31" i="1"/>
  <c r="R31" i="1"/>
  <c r="AI23" i="1"/>
  <c r="AH23" i="1"/>
  <c r="AH24" i="1"/>
  <c r="AG23" i="1"/>
  <c r="AG24" i="1"/>
  <c r="AG25" i="1"/>
  <c r="AF23" i="1"/>
  <c r="AF24" i="1"/>
  <c r="AF25" i="1"/>
  <c r="AF26" i="1"/>
  <c r="AE23" i="1"/>
  <c r="AE24" i="1"/>
  <c r="AE25" i="1"/>
  <c r="AE26" i="1"/>
  <c r="AE27" i="1"/>
  <c r="AD23" i="1"/>
  <c r="AD24" i="1"/>
  <c r="AD25" i="1"/>
  <c r="AD26" i="1"/>
  <c r="AD27" i="1"/>
  <c r="AD28" i="1"/>
  <c r="AC23" i="1"/>
  <c r="AC24" i="1"/>
  <c r="AC25" i="1"/>
  <c r="AC26" i="1"/>
  <c r="AC27" i="1"/>
  <c r="AC28" i="1"/>
  <c r="AC29" i="1"/>
  <c r="AJ22" i="1"/>
  <c r="AI22" i="1"/>
  <c r="AH22" i="1"/>
  <c r="AG22" i="1"/>
  <c r="AF22" i="1"/>
  <c r="AE22" i="1"/>
  <c r="AD22" i="1"/>
  <c r="AC22" i="1"/>
  <c r="AK21" i="1"/>
  <c r="AJ21" i="1"/>
  <c r="AI21" i="1"/>
  <c r="AH21" i="1"/>
  <c r="AG21" i="1"/>
  <c r="AF21" i="1"/>
  <c r="AE21" i="1"/>
  <c r="AD21" i="1"/>
  <c r="AC21" i="1"/>
  <c r="D71" i="1"/>
  <c r="Q48" i="1"/>
  <c r="F80" i="1"/>
  <c r="Q80" i="1"/>
  <c r="F79" i="1"/>
  <c r="R47" i="1"/>
  <c r="G79" i="1"/>
  <c r="Q79" i="1"/>
  <c r="F78" i="1"/>
  <c r="G78" i="1"/>
  <c r="S46" i="1"/>
  <c r="H78" i="1"/>
  <c r="Q78" i="1"/>
  <c r="F77" i="1"/>
  <c r="G77" i="1"/>
  <c r="H77" i="1"/>
  <c r="I77" i="1"/>
  <c r="Q77" i="1"/>
  <c r="F76" i="1"/>
  <c r="G76" i="1"/>
  <c r="H76" i="1"/>
  <c r="I76" i="1"/>
  <c r="J76" i="1"/>
  <c r="Q76" i="1"/>
  <c r="F75" i="1"/>
  <c r="G75" i="1"/>
  <c r="H75" i="1"/>
  <c r="I75" i="1"/>
  <c r="J75" i="1"/>
  <c r="K75" i="1"/>
  <c r="Q75" i="1"/>
  <c r="F74" i="1"/>
  <c r="G74" i="1"/>
  <c r="H74" i="1"/>
  <c r="I74" i="1"/>
  <c r="J74" i="1"/>
  <c r="K74" i="1"/>
  <c r="L74" i="1"/>
  <c r="Q74" i="1"/>
  <c r="F73" i="1"/>
  <c r="G73" i="1"/>
  <c r="H73" i="1"/>
  <c r="I73" i="1"/>
  <c r="J73" i="1"/>
  <c r="K73" i="1"/>
  <c r="L73" i="1"/>
  <c r="Q73" i="1"/>
  <c r="F72" i="1"/>
  <c r="G72" i="1"/>
  <c r="H72" i="1"/>
  <c r="I72" i="1"/>
  <c r="J72" i="1"/>
  <c r="K72" i="1"/>
  <c r="L72" i="1"/>
  <c r="Q72" i="1"/>
  <c r="F71" i="1"/>
  <c r="G71" i="1"/>
  <c r="H71" i="1"/>
  <c r="I71" i="1"/>
  <c r="J71" i="1"/>
  <c r="K71" i="1"/>
  <c r="L71" i="1"/>
  <c r="M71" i="1"/>
  <c r="Q71" i="1"/>
  <c r="V63" i="1"/>
  <c r="K63" i="1"/>
  <c r="M73" i="1"/>
  <c r="M72" i="1"/>
  <c r="N72" i="1"/>
  <c r="N71" i="1"/>
  <c r="O71" i="1"/>
  <c r="C80" i="1"/>
  <c r="C79" i="1"/>
  <c r="C78" i="1"/>
  <c r="C77" i="1"/>
  <c r="C76" i="1"/>
  <c r="C75" i="1"/>
  <c r="C74" i="1"/>
  <c r="C73" i="1"/>
  <c r="C72" i="1"/>
  <c r="C71" i="1"/>
  <c r="Z63" i="1"/>
  <c r="Y63" i="1"/>
  <c r="X63" i="1"/>
  <c r="W63" i="1"/>
  <c r="U63" i="1"/>
  <c r="T63" i="1"/>
  <c r="S63" i="1"/>
  <c r="R63" i="1"/>
  <c r="Q63" i="1"/>
  <c r="Q62" i="1"/>
  <c r="R61" i="1"/>
  <c r="Q61" i="1"/>
  <c r="S60" i="1"/>
  <c r="R60" i="1"/>
  <c r="Q60" i="1"/>
  <c r="T59" i="1"/>
  <c r="S59" i="1"/>
  <c r="R59" i="1"/>
  <c r="Q59" i="1"/>
  <c r="U58" i="1"/>
  <c r="T58" i="1"/>
  <c r="S58" i="1"/>
  <c r="R58" i="1"/>
  <c r="Q58" i="1"/>
  <c r="V57" i="1"/>
  <c r="U57" i="1"/>
  <c r="T57" i="1"/>
  <c r="S57" i="1"/>
  <c r="R57" i="1"/>
  <c r="Q57" i="1"/>
  <c r="X55" i="1"/>
  <c r="W55" i="1"/>
  <c r="V55" i="1"/>
  <c r="U55" i="1"/>
  <c r="T55" i="1"/>
  <c r="S55" i="1"/>
  <c r="R55" i="1"/>
  <c r="Q55" i="1"/>
  <c r="Y54" i="1"/>
  <c r="X54" i="1"/>
  <c r="W54" i="1"/>
  <c r="V54" i="1"/>
  <c r="U54" i="1"/>
  <c r="T54" i="1"/>
  <c r="S54" i="1"/>
  <c r="R54" i="1"/>
  <c r="Q54" i="1"/>
  <c r="Z53" i="1"/>
  <c r="Y53" i="1"/>
  <c r="X53" i="1"/>
  <c r="W53" i="1"/>
  <c r="V53" i="1"/>
  <c r="U53" i="1"/>
  <c r="T53" i="1"/>
  <c r="S53" i="1"/>
  <c r="R53" i="1"/>
  <c r="Q53" i="1"/>
  <c r="O63" i="1"/>
  <c r="N63" i="1"/>
  <c r="M63" i="1"/>
  <c r="L63" i="1"/>
  <c r="J63" i="1"/>
  <c r="I63" i="1"/>
  <c r="H63" i="1"/>
  <c r="G63" i="1"/>
  <c r="F63" i="1"/>
  <c r="F62" i="1"/>
  <c r="G61" i="1"/>
  <c r="F61" i="1"/>
  <c r="H60" i="1"/>
  <c r="G60" i="1"/>
  <c r="F60" i="1"/>
  <c r="I59" i="1"/>
  <c r="H59" i="1"/>
  <c r="G59" i="1"/>
  <c r="F59" i="1"/>
  <c r="J58" i="1"/>
  <c r="I58" i="1"/>
  <c r="H58" i="1"/>
  <c r="G58" i="1"/>
  <c r="F58" i="1"/>
  <c r="K57" i="1"/>
  <c r="J57" i="1"/>
  <c r="I57" i="1"/>
  <c r="H57" i="1"/>
  <c r="G57" i="1"/>
  <c r="F57" i="1"/>
  <c r="L56" i="1"/>
  <c r="K56" i="1"/>
  <c r="J56" i="1"/>
  <c r="I56" i="1"/>
  <c r="H56" i="1"/>
  <c r="G56" i="1"/>
  <c r="F56" i="1"/>
  <c r="M55" i="1"/>
  <c r="L55" i="1"/>
  <c r="K55" i="1"/>
  <c r="J55" i="1"/>
  <c r="I55" i="1"/>
  <c r="H55" i="1"/>
  <c r="G55" i="1"/>
  <c r="F55" i="1"/>
  <c r="N54" i="1"/>
  <c r="M54" i="1"/>
  <c r="L54" i="1"/>
  <c r="K54" i="1"/>
  <c r="J54" i="1"/>
  <c r="I54" i="1"/>
  <c r="H54" i="1"/>
  <c r="G54" i="1"/>
  <c r="F54" i="1"/>
  <c r="O53" i="1"/>
  <c r="N53" i="1"/>
  <c r="M53" i="1"/>
  <c r="L53" i="1"/>
  <c r="K53" i="1"/>
  <c r="J53" i="1"/>
  <c r="I53" i="1"/>
  <c r="H53" i="1"/>
  <c r="G53" i="1"/>
  <c r="F53" i="1"/>
  <c r="O49" i="1"/>
  <c r="N49" i="1"/>
  <c r="M49" i="1"/>
  <c r="L49" i="1"/>
  <c r="K49" i="1"/>
  <c r="J49" i="1"/>
  <c r="I49" i="1"/>
  <c r="H49" i="1"/>
  <c r="G49" i="1"/>
  <c r="F49" i="1"/>
  <c r="Z31" i="1"/>
  <c r="Y31" i="1"/>
  <c r="X31" i="1"/>
  <c r="W31" i="1"/>
  <c r="V31" i="1"/>
  <c r="U31" i="1"/>
  <c r="T31" i="1"/>
  <c r="S31" i="1"/>
  <c r="Q31" i="1"/>
  <c r="O31" i="1"/>
  <c r="N31" i="1"/>
  <c r="M31" i="1"/>
  <c r="L31" i="1"/>
  <c r="K31" i="1"/>
  <c r="J31" i="1"/>
  <c r="I31" i="1"/>
  <c r="S14" i="1"/>
  <c r="H31" i="1"/>
  <c r="R15" i="1"/>
  <c r="G31" i="1"/>
  <c r="Q16" i="1"/>
  <c r="F31" i="1"/>
  <c r="Y22" i="1"/>
  <c r="X22" i="1"/>
  <c r="X23" i="1"/>
  <c r="W22" i="1"/>
  <c r="W23" i="1"/>
  <c r="W24" i="1"/>
  <c r="V22" i="1"/>
  <c r="V23" i="1"/>
  <c r="V24" i="1"/>
  <c r="V25" i="1"/>
  <c r="U22" i="1"/>
  <c r="U23" i="1"/>
  <c r="U24" i="1"/>
  <c r="U25" i="1"/>
  <c r="U26" i="1"/>
  <c r="T22" i="1"/>
  <c r="T23" i="1"/>
  <c r="T24" i="1"/>
  <c r="T25" i="1"/>
  <c r="T26" i="1"/>
  <c r="T27" i="1"/>
  <c r="S22" i="1"/>
  <c r="S23" i="1"/>
  <c r="S24" i="1"/>
  <c r="S25" i="1"/>
  <c r="S26" i="1"/>
  <c r="S27" i="1"/>
  <c r="S28" i="1"/>
  <c r="R22" i="1"/>
  <c r="R23" i="1"/>
  <c r="R24" i="1"/>
  <c r="R25" i="1"/>
  <c r="R26" i="1"/>
  <c r="R27" i="1"/>
  <c r="R28" i="1"/>
  <c r="R29" i="1"/>
  <c r="Q22" i="1"/>
  <c r="Q23" i="1"/>
  <c r="Q24" i="1"/>
  <c r="Q25" i="1"/>
  <c r="Q26" i="1"/>
  <c r="Q27" i="1"/>
  <c r="Q28" i="1"/>
  <c r="Q29" i="1"/>
  <c r="Q30" i="1"/>
  <c r="Z21" i="1"/>
  <c r="Y21" i="1"/>
  <c r="X21" i="1"/>
  <c r="W21" i="1"/>
  <c r="V21" i="1"/>
  <c r="U21" i="1"/>
  <c r="T21" i="1"/>
  <c r="S21" i="1"/>
  <c r="R21" i="1"/>
  <c r="Q21" i="1"/>
  <c r="N22" i="1"/>
  <c r="M22" i="1"/>
  <c r="M23" i="1"/>
  <c r="L22" i="1"/>
  <c r="L23" i="1"/>
  <c r="L24" i="1"/>
  <c r="K22" i="1"/>
  <c r="K23" i="1"/>
  <c r="K24" i="1"/>
  <c r="K25" i="1"/>
  <c r="J22" i="1"/>
  <c r="J23" i="1"/>
  <c r="J24" i="1"/>
  <c r="J25" i="1"/>
  <c r="J26" i="1"/>
  <c r="I22" i="1"/>
  <c r="I23" i="1"/>
  <c r="I24" i="1"/>
  <c r="I25" i="1"/>
  <c r="I26" i="1"/>
  <c r="I27" i="1"/>
  <c r="H22" i="1"/>
  <c r="H23" i="1"/>
  <c r="H24" i="1"/>
  <c r="H25" i="1"/>
  <c r="H26" i="1"/>
  <c r="H27" i="1"/>
  <c r="H28" i="1"/>
  <c r="G22" i="1"/>
  <c r="G23" i="1"/>
  <c r="G24" i="1"/>
  <c r="G25" i="1"/>
  <c r="G26" i="1"/>
  <c r="G27" i="1"/>
  <c r="G28" i="1"/>
  <c r="G29" i="1"/>
  <c r="F23" i="1"/>
  <c r="F24" i="1"/>
  <c r="F25" i="1"/>
  <c r="F26" i="1"/>
  <c r="F27" i="1"/>
  <c r="F28" i="1"/>
  <c r="F29" i="1"/>
  <c r="F30" i="1"/>
  <c r="F22" i="1"/>
  <c r="O21" i="1"/>
  <c r="N21" i="1"/>
  <c r="M21" i="1"/>
  <c r="L21" i="1"/>
  <c r="K21" i="1"/>
  <c r="J21" i="1"/>
  <c r="I21" i="1"/>
  <c r="H21" i="1"/>
  <c r="G21" i="1"/>
  <c r="F21" i="1"/>
  <c r="O17" i="1"/>
  <c r="N17" i="1"/>
  <c r="M17" i="1"/>
  <c r="L17" i="1"/>
  <c r="K17" i="1"/>
  <c r="J17" i="1"/>
  <c r="I17" i="1"/>
  <c r="H17" i="1"/>
  <c r="G17" i="1"/>
  <c r="F17" i="1"/>
  <c r="D31" i="3"/>
  <c r="D49" i="3"/>
  <c r="M51" i="3"/>
  <c r="N51" i="3"/>
  <c r="O51" i="3"/>
  <c r="P51" i="3"/>
  <c r="Q51" i="3"/>
  <c r="R51" i="3"/>
  <c r="S51" i="3"/>
  <c r="T51" i="3"/>
  <c r="U51" i="3"/>
  <c r="V51" i="3"/>
  <c r="W51" i="3"/>
  <c r="X51" i="3"/>
  <c r="Y51" i="3"/>
  <c r="Z51" i="3"/>
  <c r="AA51" i="3"/>
  <c r="AB51" i="3"/>
  <c r="AC51" i="3"/>
  <c r="AD51" i="3"/>
  <c r="AE51" i="3"/>
  <c r="AF51" i="3"/>
  <c r="AG51" i="3"/>
  <c r="AH51" i="3"/>
  <c r="AI51" i="3"/>
  <c r="AJ51" i="3"/>
  <c r="AK51" i="3"/>
  <c r="AL51" i="3"/>
  <c r="AM51" i="3"/>
  <c r="AN51" i="3"/>
  <c r="AO51" i="3"/>
  <c r="AP51" i="3"/>
  <c r="AQ51" i="3"/>
  <c r="AR51" i="3"/>
  <c r="AS51" i="3"/>
  <c r="AT51" i="3"/>
  <c r="AU51" i="3"/>
  <c r="AV51" i="3"/>
  <c r="AW51" i="3"/>
  <c r="AX51" i="3"/>
  <c r="AY51" i="3"/>
  <c r="AZ51" i="3"/>
  <c r="BA51" i="3"/>
  <c r="BB51" i="3"/>
  <c r="BC51" i="3"/>
  <c r="BD51" i="3"/>
  <c r="BE51" i="3"/>
  <c r="BF51" i="3"/>
  <c r="BG51" i="3"/>
  <c r="BH51" i="3"/>
  <c r="BI51" i="3"/>
  <c r="BJ51" i="3"/>
  <c r="BK51" i="3"/>
  <c r="BL51" i="3"/>
  <c r="D53" i="3"/>
  <c r="D54" i="3"/>
  <c r="D67" i="3"/>
  <c r="D85" i="3"/>
  <c r="K87" i="3"/>
  <c r="L87" i="3"/>
  <c r="M87" i="3"/>
  <c r="N87" i="3"/>
  <c r="O87" i="3"/>
  <c r="P87" i="3"/>
  <c r="Q87" i="3"/>
  <c r="R87" i="3"/>
  <c r="S87" i="3"/>
  <c r="T87" i="3"/>
  <c r="U87" i="3"/>
  <c r="V87" i="3"/>
  <c r="W87" i="3"/>
  <c r="X87" i="3"/>
  <c r="Y87" i="3"/>
  <c r="Z87" i="3"/>
  <c r="AA87" i="3"/>
  <c r="AB87" i="3"/>
  <c r="AC87" i="3"/>
  <c r="AD87" i="3"/>
  <c r="AE87" i="3"/>
  <c r="AF87" i="3"/>
  <c r="AG87" i="3"/>
  <c r="AH87" i="3"/>
  <c r="AI87" i="3"/>
  <c r="AJ87" i="3"/>
  <c r="AK87" i="3"/>
  <c r="AL87" i="3"/>
  <c r="AM87" i="3"/>
  <c r="AN87" i="3"/>
  <c r="AO87" i="3"/>
  <c r="AP87" i="3"/>
  <c r="AQ87" i="3"/>
  <c r="AR87" i="3"/>
  <c r="AS87" i="3"/>
  <c r="AT87" i="3"/>
  <c r="AU87" i="3"/>
  <c r="AV87" i="3"/>
  <c r="AW87" i="3"/>
  <c r="AX87" i="3"/>
  <c r="AY87" i="3"/>
  <c r="AZ87" i="3"/>
  <c r="BA87" i="3"/>
  <c r="BB87" i="3"/>
  <c r="BC87" i="3"/>
  <c r="BD87" i="3"/>
  <c r="BE87" i="3"/>
  <c r="BF87" i="3"/>
  <c r="BG87" i="3"/>
  <c r="BH87" i="3"/>
  <c r="BI87" i="3"/>
  <c r="BJ87" i="3"/>
  <c r="BK87" i="3"/>
  <c r="BL87" i="3"/>
  <c r="D89" i="3"/>
  <c r="D90" i="3"/>
  <c r="D103" i="3"/>
  <c r="D121" i="3"/>
</calcChain>
</file>

<file path=xl/sharedStrings.xml><?xml version="1.0" encoding="utf-8"?>
<sst xmlns="http://schemas.openxmlformats.org/spreadsheetml/2006/main" count="135" uniqueCount="58">
  <si>
    <t>month</t>
  </si>
  <si>
    <t>New</t>
  </si>
  <si>
    <t>Conversion</t>
  </si>
  <si>
    <t>customers</t>
  </si>
  <si>
    <t>MRR</t>
  </si>
  <si>
    <t># of churned customers in lifetime month</t>
  </si>
  <si>
    <t># of retained customers in month</t>
  </si>
  <si>
    <t># of retained customers in lifetime month</t>
  </si>
  <si>
    <t>% of retained customers in lifetime month</t>
  </si>
  <si>
    <t>Mar-13</t>
  </si>
  <si>
    <t>May-13</t>
  </si>
  <si>
    <t>Oct-13</t>
  </si>
  <si>
    <t>CACs</t>
  </si>
  <si>
    <t>Cohort MRR in month</t>
  </si>
  <si>
    <t>Retained MRR in lifetime month</t>
  </si>
  <si>
    <t>MRR churn in lifetime month</t>
  </si>
  <si>
    <t>% of retained MRR in lifetime month</t>
  </si>
  <si>
    <t>% MRR churn in lifetime month</t>
  </si>
  <si>
    <t xml:space="preserve"> Cohort is profitable since lifetime month</t>
  </si>
  <si>
    <t>Cumulated revenue in lifetime month vs. CACs</t>
  </si>
  <si>
    <t>% of churned customers in lifetime month (relative to base number)</t>
  </si>
  <si>
    <t>Customer Churn</t>
  </si>
  <si>
    <t>MRR Churn</t>
  </si>
  <si>
    <t>% of churned customers in lifetime month (relative to previous month)</t>
  </si>
  <si>
    <t>% MRR churn in lifetime month (relative to previous month)</t>
  </si>
  <si>
    <t>Lifetime months of the lost customers</t>
  </si>
  <si>
    <t>Customer lifetime estimates</t>
  </si>
  <si>
    <t>Lost customers</t>
  </si>
  <si>
    <t>Total</t>
  </si>
  <si>
    <t>Total (months)</t>
  </si>
  <si>
    <t>Average customer lifetime (months)</t>
  </si>
  <si>
    <t>Average customer lifetime (years)</t>
  </si>
  <si>
    <t>Average customer LTV</t>
  </si>
  <si>
    <t>Cohort</t>
  </si>
  <si>
    <t>Lifetime month</t>
  </si>
  <si>
    <t>Retained customers</t>
  </si>
  <si>
    <t>Created by Christoph Janz</t>
  </si>
  <si>
    <t>at Point Nine Capital</t>
  </si>
  <si>
    <t xml:space="preserve">If you have any questions or comments: </t>
  </si>
  <si>
    <t>christoph@pointninecap.com</t>
  </si>
  <si>
    <t>Customer acquisition profitability</t>
  </si>
  <si>
    <t>If you have any questions or comments:</t>
  </si>
  <si>
    <r>
      <rPr>
        <b/>
        <sz val="11"/>
        <color theme="1"/>
        <rFont val="Arial"/>
      </rPr>
      <t xml:space="preserve">
Notes</t>
    </r>
    <r>
      <rPr>
        <sz val="11"/>
        <color theme="1"/>
        <rFont val="Arial"/>
      </rPr>
      <t xml:space="preserve">
1) It is assumed that no customer stays longer than 60 months. You might increase this interval, but generally speaking, making predictions more than 5 years into the future is very speculative.
2) To keep it simple, no discount rate is applied to future revenues.
3) All </t>
    </r>
    <r>
      <rPr>
        <sz val="11"/>
        <color theme="7" tint="0.39997558519241921"/>
        <rFont val="Arial"/>
      </rPr>
      <t>violet values</t>
    </r>
    <r>
      <rPr>
        <sz val="11"/>
        <color theme="1"/>
        <rFont val="Arial"/>
      </rPr>
      <t xml:space="preserve"> are estimates.
4) Future churn is estimated by extrapolating from the cohort's historic churn rate. The same goes for the MRR development.
5) For older cohorts, the forecasting reliability is (obviously) better than for younger ones. For very young cohorts, forecasting lifetime value based on the cohort's first few lifetime months doesn't make sense, that's why I haven't included the August and September cohorts below. However, you can forecast those cohorts' lifetime by taking older cohorts' data as a proxy (not done here).
Disclaimer: Please be aware that his model may be inaccurate, incorrect or misleading, use it at your own risk, yada yada yada.
Feel free to distribute. If you distribute a modified version, please make it clear that you've made changes.</t>
    </r>
  </si>
  <si>
    <r>
      <rPr>
        <b/>
        <sz val="11"/>
        <color theme="1"/>
        <rFont val="Arial"/>
      </rPr>
      <t xml:space="preserve">
Notes</t>
    </r>
    <r>
      <rPr>
        <sz val="11"/>
        <color theme="1"/>
        <rFont val="Arial"/>
      </rPr>
      <t xml:space="preserve">
1) The </t>
    </r>
    <r>
      <rPr>
        <sz val="11"/>
        <color rgb="FF0000FF"/>
        <rFont val="Arial"/>
      </rPr>
      <t>blue</t>
    </r>
    <r>
      <rPr>
        <sz val="11"/>
        <color theme="1"/>
        <rFont val="Arial"/>
      </rPr>
      <t xml:space="preserve"> values need to be entered. Everything else is calculated automatically.
2) MRR increases of a cohort in spite of customer churn are the result of "account expansions" – customers paying you more by adding seats, upgrading to a higher plan, buying premium features etc. 
3) If you want to calculate your CLTV, "costs of good sold" should be subtracted from revenues (payment, hosting, customer service).
4) CACs should be "all in", including sales and marketing expenses and salaries and all costs associated with customer acquisition.
5) If you want to know if you're acquiring customers profitably using your sales &amp; marketing initiatives, include only customers won via those initiatives in the analysis and exclude all others.
6) For simplicity purposes, this template contains only 10 months of data. If you have older cohorts, please extend the sheet accordingly.
Disclaimer: Please be aware that his model may be inaccurate, incorrect or misleading, use it at your own risk, yada yada yada.
Feel free to distribute. If you distribute a modified version, please make it clear that you've made changes.</t>
    </r>
  </si>
  <si>
    <t>A1</t>
  </si>
  <si>
    <t>A2</t>
  </si>
  <si>
    <t>A3</t>
  </si>
  <si>
    <t>B3</t>
  </si>
  <si>
    <t>B2</t>
  </si>
  <si>
    <t>B1</t>
  </si>
  <si>
    <t>C1</t>
  </si>
  <si>
    <t>C2</t>
  </si>
  <si>
    <t>C3</t>
  </si>
  <si>
    <t>D1</t>
  </si>
  <si>
    <t>D2</t>
  </si>
  <si>
    <t>D3</t>
  </si>
  <si>
    <t>E1</t>
  </si>
  <si>
    <t>E2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</si>
</sst>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409]mmm\-yy;@"/>
    <numFmt numFmtId="165" formatCode="_-[$$-409]* #,##0_ ;_-[$$-409]* \-#,##0\ ;_-[$$-409]* &quot;-&quot;_ ;_-@_ "/>
    <numFmt numFmtId="166" formatCode="[$$-409]#,##0"/>
    <numFmt numFmtId="167" formatCode="[$-407]mmm/\ yy;@"/>
  </numFmts>
  <fonts count="16" x14ac:knownFonts="1">
    <font>
      <sz val="12"/>
      <color theme="1"/>
      <name val="Calibri"/>
      <family val="2"/>
      <scheme val="minor"/>
    </font>
    <font>
      <sz val="11"/>
      <color theme="1"/>
      <name val="Arial"/>
    </font>
    <font>
      <u/>
      <sz val="12"/>
      <color theme="10"/>
      <name val="Calibri"/>
      <family val="2"/>
      <scheme val="minor"/>
    </font>
    <font>
      <u/>
      <sz val="12"/>
      <color theme="11"/>
      <name val="Calibri"/>
      <family val="2"/>
      <scheme val="minor"/>
    </font>
    <font>
      <b/>
      <sz val="11"/>
      <color theme="1"/>
      <name val="Arial"/>
    </font>
    <font>
      <b/>
      <sz val="11"/>
      <name val="Arial"/>
    </font>
    <font>
      <sz val="11"/>
      <name val="Arial"/>
    </font>
    <font>
      <sz val="8"/>
      <name val="Calibri"/>
      <family val="2"/>
      <scheme val="minor"/>
    </font>
    <font>
      <sz val="11"/>
      <color rgb="FF0000FF"/>
      <name val="Arial"/>
    </font>
    <font>
      <b/>
      <sz val="11"/>
      <color rgb="FF000000"/>
      <name val="Arial"/>
    </font>
    <font>
      <sz val="11"/>
      <color theme="7" tint="0.39997558519241921"/>
      <name val="Arial"/>
    </font>
    <font>
      <sz val="10"/>
      <name val="Arial"/>
    </font>
    <font>
      <u/>
      <sz val="11"/>
      <color theme="10"/>
      <name val="Arial"/>
    </font>
    <font>
      <sz val="11"/>
      <color rgb="FF000000"/>
      <name val="Arial"/>
    </font>
    <font>
      <b/>
      <sz val="11"/>
      <color theme="0"/>
      <name val="Arial"/>
    </font>
    <font>
      <b/>
      <sz val="11"/>
      <color rgb="FFFFFFFF"/>
      <name val="Arial"/>
    </font>
  </fonts>
  <fills count="6">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1"/>
        <bgColor indexed="64"/>
      </patternFill>
    </fill>
    <fill>
      <patternFill patternType="solid">
        <fgColor rgb="FF000000"/>
        <bgColor rgb="FF000000"/>
      </patternFill>
    </fill>
  </fills>
  <borders count="4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style="thin">
        <color theme="0"/>
      </right>
      <top style="thin">
        <color auto="1"/>
      </top>
      <bottom/>
      <diagonal/>
    </border>
    <border>
      <left style="thin">
        <color auto="1"/>
      </left>
      <right style="thin">
        <color theme="0"/>
      </right>
      <top style="thin">
        <color theme="0"/>
      </top>
      <bottom style="thin">
        <color theme="0"/>
      </bottom>
      <diagonal/>
    </border>
    <border>
      <left/>
      <right style="thin">
        <color auto="1"/>
      </right>
      <top style="thin">
        <color theme="0"/>
      </top>
      <bottom style="thin">
        <color theme="0"/>
      </bottom>
      <diagonal/>
    </border>
    <border>
      <left style="thin">
        <color theme="0"/>
      </left>
      <right style="thin">
        <color auto="1"/>
      </right>
      <top style="thin">
        <color theme="0"/>
      </top>
      <bottom style="thin">
        <color theme="0"/>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right/>
      <top style="thin">
        <color theme="0"/>
      </top>
      <bottom style="thin">
        <color theme="0"/>
      </bottom>
      <diagonal/>
    </border>
    <border>
      <left/>
      <right/>
      <top style="thin">
        <color rgb="FFFFFFFF"/>
      </top>
      <bottom style="thin">
        <color rgb="FFFFFFFF"/>
      </bottom>
      <diagonal/>
    </border>
    <border>
      <left style="thin">
        <color theme="0"/>
      </left>
      <right/>
      <top style="thin">
        <color theme="0"/>
      </top>
      <bottom style="thin">
        <color rgb="FFFFFFFF"/>
      </bottom>
      <diagonal/>
    </border>
    <border>
      <left/>
      <right/>
      <top style="thin">
        <color theme="0"/>
      </top>
      <bottom style="thin">
        <color rgb="FFFFFFFF"/>
      </bottom>
      <diagonal/>
    </border>
    <border>
      <left/>
      <right style="thin">
        <color theme="0"/>
      </right>
      <top style="thin">
        <color theme="0"/>
      </top>
      <bottom style="thin">
        <color rgb="FFFFFFFF"/>
      </bottom>
      <diagonal/>
    </border>
    <border>
      <left style="thin">
        <color theme="0"/>
      </left>
      <right/>
      <top style="thin">
        <color rgb="FFFFFFFF"/>
      </top>
      <bottom style="thin">
        <color rgb="FFFFFFFF"/>
      </bottom>
      <diagonal/>
    </border>
    <border>
      <left/>
      <right style="thin">
        <color theme="0"/>
      </right>
      <top style="thin">
        <color rgb="FFFFFFFF"/>
      </top>
      <bottom style="thin">
        <color rgb="FFFFFFFF"/>
      </bottom>
      <diagonal/>
    </border>
    <border>
      <left style="thin">
        <color theme="0"/>
      </left>
      <right/>
      <top style="thin">
        <color rgb="FFFFFFFF"/>
      </top>
      <bottom style="thin">
        <color theme="0"/>
      </bottom>
      <diagonal/>
    </border>
    <border>
      <left/>
      <right/>
      <top style="thin">
        <color rgb="FFFFFFFF"/>
      </top>
      <bottom style="thin">
        <color theme="0"/>
      </bottom>
      <diagonal/>
    </border>
    <border>
      <left/>
      <right style="thin">
        <color theme="0"/>
      </right>
      <top style="thin">
        <color rgb="FFFFFFFF"/>
      </top>
      <bottom style="thin">
        <color theme="0"/>
      </bottom>
      <diagonal/>
    </border>
    <border>
      <left style="thin">
        <color auto="1"/>
      </left>
      <right style="thin">
        <color theme="0"/>
      </right>
      <top style="thin">
        <color theme="0"/>
      </top>
      <bottom/>
      <diagonal/>
    </border>
    <border>
      <left style="thin">
        <color theme="0"/>
      </left>
      <right style="thin">
        <color auto="1"/>
      </right>
      <top style="thin">
        <color theme="0"/>
      </top>
      <bottom/>
      <diagonal/>
    </border>
    <border>
      <left/>
      <right style="thin">
        <color theme="0"/>
      </right>
      <top style="thin">
        <color auto="1"/>
      </top>
      <bottom/>
      <diagonal/>
    </border>
    <border>
      <left style="thin">
        <color theme="0"/>
      </left>
      <right/>
      <top style="thin">
        <color auto="1"/>
      </top>
      <bottom/>
      <diagonal/>
    </border>
  </borders>
  <cellStyleXfs count="59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07">
    <xf numFmtId="0" fontId="0" fillId="0" borderId="0" xfId="0"/>
    <xf numFmtId="0" fontId="1" fillId="2" borderId="0" xfId="0" applyFont="1" applyFill="1" applyBorder="1" applyAlignment="1">
      <alignment horizontal="center"/>
    </xf>
    <xf numFmtId="0" fontId="1" fillId="2" borderId="0" xfId="0" applyFont="1" applyFill="1" applyBorder="1"/>
    <xf numFmtId="3" fontId="1" fillId="2" borderId="0" xfId="0" applyNumberFormat="1" applyFont="1" applyFill="1" applyBorder="1"/>
    <xf numFmtId="3" fontId="1" fillId="2" borderId="4" xfId="0" applyNumberFormat="1" applyFont="1" applyFill="1" applyBorder="1"/>
    <xf numFmtId="3" fontId="1" fillId="2" borderId="5" xfId="0" applyNumberFormat="1" applyFont="1" applyFill="1" applyBorder="1"/>
    <xf numFmtId="3" fontId="1" fillId="2" borderId="6" xfId="0" applyNumberFormat="1" applyFont="1" applyFill="1" applyBorder="1"/>
    <xf numFmtId="3" fontId="1" fillId="2" borderId="7" xfId="0" applyNumberFormat="1" applyFont="1" applyFill="1" applyBorder="1"/>
    <xf numFmtId="3" fontId="1" fillId="2" borderId="8" xfId="0" applyNumberFormat="1" applyFont="1" applyFill="1" applyBorder="1"/>
    <xf numFmtId="3" fontId="1" fillId="2" borderId="2" xfId="0" applyNumberFormat="1" applyFont="1" applyFill="1" applyBorder="1"/>
    <xf numFmtId="3" fontId="5" fillId="2" borderId="9" xfId="0" applyNumberFormat="1" applyFont="1" applyFill="1" applyBorder="1"/>
    <xf numFmtId="3" fontId="5" fillId="2" borderId="10" xfId="0" applyNumberFormat="1" applyFont="1" applyFill="1" applyBorder="1"/>
    <xf numFmtId="3" fontId="5" fillId="2" borderId="11" xfId="0" applyNumberFormat="1" applyFont="1" applyFill="1" applyBorder="1"/>
    <xf numFmtId="3" fontId="4" fillId="2" borderId="0" xfId="0" applyNumberFormat="1" applyFont="1" applyFill="1" applyBorder="1" applyAlignment="1">
      <alignment horizontal="right"/>
    </xf>
    <xf numFmtId="3" fontId="8" fillId="2" borderId="4" xfId="0" applyNumberFormat="1" applyFont="1" applyFill="1" applyBorder="1"/>
    <xf numFmtId="3" fontId="8" fillId="2" borderId="0" xfId="0" applyNumberFormat="1" applyFont="1" applyFill="1" applyBorder="1"/>
    <xf numFmtId="3" fontId="8" fillId="2" borderId="5" xfId="0" applyNumberFormat="1" applyFont="1" applyFill="1" applyBorder="1"/>
    <xf numFmtId="0" fontId="4" fillId="2" borderId="0" xfId="0" applyFont="1" applyFill="1" applyBorder="1" applyAlignment="1">
      <alignment horizontal="center" wrapText="1"/>
    </xf>
    <xf numFmtId="3" fontId="1" fillId="2" borderId="0" xfId="0" applyNumberFormat="1" applyFont="1" applyFill="1" applyBorder="1" applyAlignment="1"/>
    <xf numFmtId="164" fontId="4" fillId="2" borderId="0" xfId="0" applyNumberFormat="1" applyFont="1" applyFill="1" applyBorder="1"/>
    <xf numFmtId="0" fontId="6" fillId="2" borderId="0" xfId="0" applyFont="1" applyFill="1" applyBorder="1"/>
    <xf numFmtId="0" fontId="5" fillId="2" borderId="0" xfId="0" applyFont="1" applyFill="1" applyBorder="1"/>
    <xf numFmtId="0" fontId="4" fillId="2" borderId="0" xfId="0" applyFont="1" applyFill="1" applyBorder="1"/>
    <xf numFmtId="0" fontId="4" fillId="2" borderId="6" xfId="0" applyFont="1" applyFill="1" applyBorder="1"/>
    <xf numFmtId="0" fontId="4" fillId="2" borderId="7" xfId="0" applyFont="1" applyFill="1" applyBorder="1"/>
    <xf numFmtId="0" fontId="4" fillId="2" borderId="8" xfId="0" applyFont="1" applyFill="1" applyBorder="1"/>
    <xf numFmtId="10" fontId="1" fillId="2" borderId="0" xfId="0" applyNumberFormat="1" applyFont="1" applyFill="1" applyBorder="1"/>
    <xf numFmtId="10" fontId="4" fillId="2" borderId="0" xfId="0" applyNumberFormat="1" applyFont="1" applyFill="1" applyBorder="1"/>
    <xf numFmtId="10" fontId="1" fillId="2" borderId="4" xfId="0" applyNumberFormat="1" applyFont="1" applyFill="1" applyBorder="1"/>
    <xf numFmtId="10" fontId="4" fillId="2" borderId="6" xfId="0" applyNumberFormat="1" applyFont="1" applyFill="1" applyBorder="1"/>
    <xf numFmtId="10" fontId="4" fillId="2" borderId="7" xfId="0" applyNumberFormat="1" applyFont="1" applyFill="1" applyBorder="1"/>
    <xf numFmtId="10" fontId="4" fillId="2" borderId="8" xfId="0" applyNumberFormat="1" applyFont="1" applyFill="1" applyBorder="1"/>
    <xf numFmtId="10" fontId="4" fillId="2" borderId="9" xfId="0" applyNumberFormat="1" applyFont="1" applyFill="1" applyBorder="1"/>
    <xf numFmtId="10" fontId="4" fillId="2" borderId="10" xfId="0" applyNumberFormat="1" applyFont="1" applyFill="1" applyBorder="1"/>
    <xf numFmtId="10" fontId="4" fillId="2" borderId="11" xfId="0" applyNumberFormat="1" applyFont="1" applyFill="1" applyBorder="1"/>
    <xf numFmtId="164" fontId="4" fillId="2" borderId="6" xfId="0" applyNumberFormat="1" applyFont="1" applyFill="1" applyBorder="1"/>
    <xf numFmtId="164" fontId="4" fillId="2" borderId="7" xfId="0" applyNumberFormat="1" applyFont="1" applyFill="1" applyBorder="1"/>
    <xf numFmtId="164" fontId="4" fillId="2" borderId="8" xfId="0" applyNumberFormat="1" applyFont="1" applyFill="1" applyBorder="1"/>
    <xf numFmtId="3" fontId="6" fillId="2" borderId="4" xfId="0" applyNumberFormat="1" applyFont="1" applyFill="1" applyBorder="1"/>
    <xf numFmtId="3" fontId="6" fillId="2" borderId="0" xfId="0" applyNumberFormat="1" applyFont="1" applyFill="1" applyBorder="1"/>
    <xf numFmtId="3" fontId="6" fillId="2" borderId="5" xfId="0" applyNumberFormat="1" applyFont="1" applyFill="1" applyBorder="1"/>
    <xf numFmtId="3" fontId="6" fillId="2" borderId="1" xfId="0" applyNumberFormat="1" applyFont="1" applyFill="1" applyBorder="1"/>
    <xf numFmtId="3" fontId="6" fillId="2" borderId="2" xfId="0" applyNumberFormat="1" applyFont="1" applyFill="1" applyBorder="1"/>
    <xf numFmtId="3" fontId="6" fillId="2" borderId="3" xfId="0" applyNumberFormat="1" applyFont="1" applyFill="1" applyBorder="1"/>
    <xf numFmtId="3" fontId="6" fillId="2" borderId="6" xfId="0" applyNumberFormat="1" applyFont="1" applyFill="1" applyBorder="1"/>
    <xf numFmtId="3" fontId="6" fillId="2" borderId="7" xfId="0" applyNumberFormat="1" applyFont="1" applyFill="1" applyBorder="1"/>
    <xf numFmtId="3" fontId="6" fillId="2" borderId="8" xfId="0" applyNumberFormat="1" applyFont="1" applyFill="1" applyBorder="1"/>
    <xf numFmtId="3" fontId="5" fillId="2" borderId="2" xfId="0" applyNumberFormat="1" applyFont="1" applyFill="1" applyBorder="1"/>
    <xf numFmtId="10" fontId="1" fillId="2" borderId="1" xfId="0" applyNumberFormat="1" applyFont="1" applyFill="1" applyBorder="1"/>
    <xf numFmtId="10" fontId="1" fillId="2" borderId="2" xfId="0" applyNumberFormat="1" applyFont="1" applyFill="1" applyBorder="1"/>
    <xf numFmtId="10" fontId="1" fillId="2" borderId="6" xfId="0" applyNumberFormat="1" applyFont="1" applyFill="1" applyBorder="1"/>
    <xf numFmtId="10" fontId="1" fillId="2" borderId="3" xfId="0" applyNumberFormat="1" applyFont="1" applyFill="1" applyBorder="1"/>
    <xf numFmtId="0" fontId="4" fillId="2" borderId="4" xfId="0" applyFont="1" applyFill="1" applyBorder="1"/>
    <xf numFmtId="0" fontId="4" fillId="2" borderId="5" xfId="0" applyFont="1" applyFill="1" applyBorder="1"/>
    <xf numFmtId="0" fontId="1" fillId="2" borderId="2" xfId="0" applyFont="1" applyFill="1" applyBorder="1"/>
    <xf numFmtId="0" fontId="1" fillId="2" borderId="3" xfId="0" applyFont="1" applyFill="1" applyBorder="1"/>
    <xf numFmtId="0" fontId="4" fillId="2" borderId="4" xfId="0" applyFont="1" applyFill="1" applyBorder="1" applyAlignment="1">
      <alignment horizontal="center" wrapText="1"/>
    </xf>
    <xf numFmtId="0" fontId="6" fillId="2" borderId="5" xfId="0" applyFont="1" applyFill="1" applyBorder="1"/>
    <xf numFmtId="0" fontId="1" fillId="2" borderId="5" xfId="0" applyFont="1" applyFill="1" applyBorder="1"/>
    <xf numFmtId="0" fontId="1" fillId="2" borderId="7" xfId="0" applyFont="1" applyFill="1" applyBorder="1"/>
    <xf numFmtId="0" fontId="1" fillId="2" borderId="8" xfId="0" applyFont="1" applyFill="1" applyBorder="1"/>
    <xf numFmtId="165" fontId="8" fillId="2" borderId="0" xfId="0" applyNumberFormat="1" applyFont="1" applyFill="1" applyBorder="1"/>
    <xf numFmtId="0" fontId="4" fillId="2" borderId="0" xfId="0" applyFont="1" applyFill="1" applyBorder="1" applyAlignment="1">
      <alignment horizontal="center"/>
    </xf>
    <xf numFmtId="166" fontId="8" fillId="3" borderId="4" xfId="0" applyNumberFormat="1" applyFont="1" applyFill="1" applyBorder="1"/>
    <xf numFmtId="166" fontId="8" fillId="3" borderId="5" xfId="0" applyNumberFormat="1" applyFont="1" applyFill="1" applyBorder="1"/>
    <xf numFmtId="166" fontId="5" fillId="2" borderId="9" xfId="0" applyNumberFormat="1" applyFont="1" applyFill="1" applyBorder="1"/>
    <xf numFmtId="164" fontId="9" fillId="3" borderId="4" xfId="0" applyNumberFormat="1" applyFont="1" applyFill="1" applyBorder="1"/>
    <xf numFmtId="164" fontId="9" fillId="3" borderId="0" xfId="0" applyNumberFormat="1" applyFont="1" applyFill="1" applyBorder="1"/>
    <xf numFmtId="164" fontId="9" fillId="3" borderId="5" xfId="0" applyNumberFormat="1" applyFont="1" applyFill="1" applyBorder="1"/>
    <xf numFmtId="166" fontId="8" fillId="3" borderId="0" xfId="0" applyNumberFormat="1" applyFont="1" applyFill="1" applyBorder="1"/>
    <xf numFmtId="166" fontId="8" fillId="3" borderId="1" xfId="0" applyNumberFormat="1" applyFont="1" applyFill="1" applyBorder="1"/>
    <xf numFmtId="166" fontId="8" fillId="3" borderId="2" xfId="0" applyNumberFormat="1" applyFont="1" applyFill="1" applyBorder="1"/>
    <xf numFmtId="166" fontId="8" fillId="3" borderId="3" xfId="0" applyNumberFormat="1" applyFont="1" applyFill="1" applyBorder="1"/>
    <xf numFmtId="166" fontId="5" fillId="2" borderId="10" xfId="0" applyNumberFormat="1" applyFont="1" applyFill="1" applyBorder="1"/>
    <xf numFmtId="166" fontId="5" fillId="2" borderId="11" xfId="0" applyNumberFormat="1" applyFont="1" applyFill="1" applyBorder="1"/>
    <xf numFmtId="166" fontId="6" fillId="2" borderId="1" xfId="0" applyNumberFormat="1" applyFont="1" applyFill="1" applyBorder="1"/>
    <xf numFmtId="166" fontId="6" fillId="2" borderId="2" xfId="0" applyNumberFormat="1" applyFont="1" applyFill="1" applyBorder="1"/>
    <xf numFmtId="166" fontId="6" fillId="2" borderId="3" xfId="0" applyNumberFormat="1" applyFont="1" applyFill="1" applyBorder="1"/>
    <xf numFmtId="166" fontId="6" fillId="2" borderId="4" xfId="0" applyNumberFormat="1" applyFont="1" applyFill="1" applyBorder="1"/>
    <xf numFmtId="166" fontId="6" fillId="2" borderId="0" xfId="0" applyNumberFormat="1" applyFont="1" applyFill="1" applyBorder="1"/>
    <xf numFmtId="166" fontId="6" fillId="2" borderId="5" xfId="0" applyNumberFormat="1" applyFont="1" applyFill="1" applyBorder="1"/>
    <xf numFmtId="166" fontId="6" fillId="2" borderId="6" xfId="0" applyNumberFormat="1" applyFont="1" applyFill="1" applyBorder="1"/>
    <xf numFmtId="166" fontId="6" fillId="2" borderId="7" xfId="0" applyNumberFormat="1" applyFont="1" applyFill="1" applyBorder="1"/>
    <xf numFmtId="166" fontId="6" fillId="2" borderId="8" xfId="0" applyNumberFormat="1" applyFont="1" applyFill="1" applyBorder="1"/>
    <xf numFmtId="0" fontId="4" fillId="2" borderId="0" xfId="0" applyFont="1" applyFill="1" applyBorder="1" applyAlignment="1"/>
    <xf numFmtId="0" fontId="1" fillId="2" borderId="1" xfId="0" applyFont="1" applyFill="1" applyBorder="1" applyAlignment="1">
      <alignment horizontal="center"/>
    </xf>
    <xf numFmtId="164" fontId="1" fillId="2" borderId="4" xfId="0" applyNumberFormat="1" applyFont="1" applyFill="1" applyBorder="1" applyAlignment="1">
      <alignment horizontal="center"/>
    </xf>
    <xf numFmtId="0" fontId="1" fillId="2" borderId="4" xfId="0" applyFont="1" applyFill="1" applyBorder="1" applyAlignment="1">
      <alignment horizontal="center"/>
    </xf>
    <xf numFmtId="164" fontId="1" fillId="2" borderId="6" xfId="0" applyNumberFormat="1" applyFont="1" applyFill="1" applyBorder="1" applyAlignment="1">
      <alignment horizontal="center"/>
    </xf>
    <xf numFmtId="164" fontId="1" fillId="2" borderId="0" xfId="0" applyNumberFormat="1" applyFont="1" applyFill="1" applyBorder="1" applyAlignment="1">
      <alignment horizontal="center"/>
    </xf>
    <xf numFmtId="164" fontId="1" fillId="2" borderId="1" xfId="0" applyNumberFormat="1" applyFont="1" applyFill="1" applyBorder="1" applyAlignment="1">
      <alignment horizontal="center"/>
    </xf>
    <xf numFmtId="0" fontId="1" fillId="2" borderId="6" xfId="0" applyFont="1" applyFill="1" applyBorder="1" applyAlignment="1">
      <alignment horizontal="center"/>
    </xf>
    <xf numFmtId="166" fontId="1" fillId="2" borderId="0" xfId="0" applyNumberFormat="1" applyFont="1" applyFill="1" applyBorder="1"/>
    <xf numFmtId="10" fontId="4" fillId="2" borderId="1" xfId="0" applyNumberFormat="1" applyFont="1" applyFill="1" applyBorder="1"/>
    <xf numFmtId="10" fontId="4" fillId="2" borderId="2" xfId="0" applyNumberFormat="1" applyFont="1" applyFill="1" applyBorder="1"/>
    <xf numFmtId="166" fontId="1" fillId="2" borderId="7" xfId="0" applyNumberFormat="1" applyFont="1" applyFill="1" applyBorder="1"/>
    <xf numFmtId="166" fontId="1" fillId="2" borderId="2" xfId="0" applyNumberFormat="1" applyFont="1" applyFill="1" applyBorder="1"/>
    <xf numFmtId="166" fontId="8" fillId="2" borderId="0" xfId="0" applyNumberFormat="1" applyFont="1" applyFill="1" applyBorder="1"/>
    <xf numFmtId="166" fontId="1" fillId="2" borderId="4" xfId="0" applyNumberFormat="1" applyFont="1" applyFill="1" applyBorder="1"/>
    <xf numFmtId="166" fontId="1" fillId="2" borderId="5" xfId="0" applyNumberFormat="1" applyFont="1" applyFill="1" applyBorder="1"/>
    <xf numFmtId="166" fontId="1" fillId="2" borderId="6" xfId="0" applyNumberFormat="1" applyFont="1" applyFill="1" applyBorder="1"/>
    <xf numFmtId="166" fontId="1" fillId="2" borderId="8" xfId="0" applyNumberFormat="1" applyFont="1" applyFill="1" applyBorder="1"/>
    <xf numFmtId="10" fontId="1" fillId="2" borderId="5" xfId="0" applyNumberFormat="1" applyFont="1" applyFill="1" applyBorder="1"/>
    <xf numFmtId="1" fontId="4" fillId="0" borderId="12" xfId="0" applyNumberFormat="1" applyFont="1" applyBorder="1"/>
    <xf numFmtId="0" fontId="1" fillId="0" borderId="12" xfId="0" applyFont="1" applyBorder="1"/>
    <xf numFmtId="0" fontId="1" fillId="2" borderId="12" xfId="0" applyFont="1" applyFill="1" applyBorder="1"/>
    <xf numFmtId="166" fontId="1" fillId="0" borderId="12" xfId="0" applyNumberFormat="1" applyFont="1" applyBorder="1"/>
    <xf numFmtId="3" fontId="1" fillId="0" borderId="12" xfId="0" applyNumberFormat="1" applyFont="1" applyBorder="1"/>
    <xf numFmtId="1" fontId="10" fillId="0" borderId="12" xfId="0" applyNumberFormat="1" applyFont="1" applyBorder="1"/>
    <xf numFmtId="3" fontId="10" fillId="0" borderId="12" xfId="0" applyNumberFormat="1" applyFont="1" applyBorder="1"/>
    <xf numFmtId="0" fontId="10" fillId="0" borderId="12" xfId="0" applyFont="1" applyBorder="1"/>
    <xf numFmtId="0" fontId="4" fillId="0" borderId="12" xfId="0" applyFont="1" applyBorder="1"/>
    <xf numFmtId="2" fontId="4" fillId="0" borderId="12" xfId="0" applyNumberFormat="1" applyFont="1" applyBorder="1"/>
    <xf numFmtId="166" fontId="4" fillId="0" borderId="12" xfId="0" applyNumberFormat="1" applyFont="1" applyBorder="1"/>
    <xf numFmtId="0" fontId="1" fillId="0" borderId="13" xfId="0" applyFont="1" applyBorder="1"/>
    <xf numFmtId="0" fontId="1" fillId="0" borderId="14" xfId="0" applyFont="1" applyBorder="1"/>
    <xf numFmtId="0" fontId="1" fillId="0" borderId="15" xfId="0" applyFont="1" applyBorder="1"/>
    <xf numFmtId="166" fontId="1" fillId="0" borderId="16" xfId="0" applyNumberFormat="1" applyFont="1" applyBorder="1"/>
    <xf numFmtId="0" fontId="1" fillId="0" borderId="18" xfId="0" applyFont="1" applyBorder="1"/>
    <xf numFmtId="0" fontId="1" fillId="0" borderId="19" xfId="0" applyFont="1" applyBorder="1"/>
    <xf numFmtId="0" fontId="1" fillId="2" borderId="20" xfId="0" applyFont="1" applyFill="1" applyBorder="1"/>
    <xf numFmtId="0" fontId="1" fillId="2" borderId="21" xfId="0" applyFont="1" applyFill="1" applyBorder="1"/>
    <xf numFmtId="0" fontId="1" fillId="2" borderId="22" xfId="0" applyFont="1" applyFill="1" applyBorder="1"/>
    <xf numFmtId="0" fontId="1" fillId="0" borderId="16" xfId="0" applyFont="1" applyBorder="1"/>
    <xf numFmtId="0" fontId="1" fillId="0" borderId="17" xfId="0" applyFont="1" applyBorder="1"/>
    <xf numFmtId="0" fontId="1" fillId="0" borderId="23" xfId="0" applyFont="1" applyBorder="1"/>
    <xf numFmtId="167" fontId="4" fillId="0" borderId="24" xfId="0" applyNumberFormat="1" applyFont="1" applyBorder="1" applyAlignment="1">
      <alignment horizontal="center"/>
    </xf>
    <xf numFmtId="0" fontId="1" fillId="0" borderId="25" xfId="0" applyFont="1" applyBorder="1"/>
    <xf numFmtId="0" fontId="4" fillId="0" borderId="24" xfId="0" applyFont="1" applyBorder="1" applyAlignment="1">
      <alignment horizontal="center"/>
    </xf>
    <xf numFmtId="0" fontId="1" fillId="0" borderId="24" xfId="0" applyFont="1" applyBorder="1"/>
    <xf numFmtId="0" fontId="1" fillId="0" borderId="26" xfId="0" applyFont="1" applyBorder="1"/>
    <xf numFmtId="0" fontId="1" fillId="0" borderId="20" xfId="0" applyFont="1" applyBorder="1"/>
    <xf numFmtId="0" fontId="1" fillId="0" borderId="21" xfId="0" applyFont="1" applyBorder="1"/>
    <xf numFmtId="166" fontId="1" fillId="0" borderId="21" xfId="0" applyNumberFormat="1" applyFont="1" applyBorder="1"/>
    <xf numFmtId="0" fontId="1" fillId="0" borderId="22" xfId="0" applyFont="1" applyBorder="1"/>
    <xf numFmtId="0" fontId="1" fillId="0" borderId="27" xfId="0" applyFont="1" applyBorder="1"/>
    <xf numFmtId="166" fontId="4" fillId="0" borderId="27" xfId="0" applyNumberFormat="1" applyFont="1" applyBorder="1"/>
    <xf numFmtId="166" fontId="1" fillId="0" borderId="27" xfId="0" applyNumberFormat="1" applyFont="1" applyBorder="1"/>
    <xf numFmtId="0" fontId="4" fillId="0" borderId="23" xfId="0" applyFont="1" applyBorder="1"/>
    <xf numFmtId="166" fontId="4" fillId="0" borderId="21" xfId="0" applyNumberFormat="1" applyFont="1" applyBorder="1"/>
    <xf numFmtId="166" fontId="4" fillId="0" borderId="23" xfId="0" applyNumberFormat="1" applyFont="1" applyBorder="1"/>
    <xf numFmtId="166" fontId="1" fillId="0" borderId="23" xfId="0" applyNumberFormat="1" applyFont="1" applyBorder="1"/>
    <xf numFmtId="167" fontId="4" fillId="0" borderId="24" xfId="0" applyNumberFormat="1" applyFont="1" applyBorder="1"/>
    <xf numFmtId="166" fontId="10" fillId="0" borderId="12" xfId="0" applyNumberFormat="1" applyFont="1" applyBorder="1"/>
    <xf numFmtId="0" fontId="1" fillId="0" borderId="30" xfId="0" applyFont="1" applyBorder="1"/>
    <xf numFmtId="0" fontId="11" fillId="3" borderId="0" xfId="0" applyFont="1" applyFill="1" applyAlignment="1">
      <alignment horizontal="center" vertical="top" wrapText="1"/>
    </xf>
    <xf numFmtId="0" fontId="11" fillId="3" borderId="0" xfId="0" applyFont="1" applyFill="1"/>
    <xf numFmtId="0" fontId="11" fillId="3" borderId="0" xfId="0" applyFont="1" applyFill="1" applyAlignment="1">
      <alignment horizontal="right"/>
    </xf>
    <xf numFmtId="0" fontId="2" fillId="3" borderId="0" xfId="595" applyFill="1" applyAlignment="1">
      <alignment horizontal="center"/>
    </xf>
    <xf numFmtId="0" fontId="1" fillId="2" borderId="24" xfId="0" applyFont="1" applyFill="1" applyBorder="1"/>
    <xf numFmtId="0" fontId="1" fillId="2" borderId="26" xfId="0" applyFont="1" applyFill="1" applyBorder="1"/>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 fillId="2" borderId="17" xfId="0" applyFont="1" applyFill="1" applyBorder="1"/>
    <xf numFmtId="0" fontId="1" fillId="2" borderId="19" xfId="0" applyFont="1" applyFill="1" applyBorder="1"/>
    <xf numFmtId="0" fontId="1" fillId="2" borderId="40" xfId="0" applyFont="1" applyFill="1" applyBorder="1"/>
    <xf numFmtId="0" fontId="1" fillId="2" borderId="15" xfId="0" applyFont="1" applyFill="1" applyBorder="1"/>
    <xf numFmtId="0" fontId="1" fillId="2" borderId="41" xfId="0" applyFont="1" applyFill="1" applyBorder="1"/>
    <xf numFmtId="0" fontId="1" fillId="2" borderId="42" xfId="0" applyFont="1" applyFill="1" applyBorder="1"/>
    <xf numFmtId="0" fontId="1" fillId="2" borderId="23" xfId="0" applyFont="1" applyFill="1" applyBorder="1"/>
    <xf numFmtId="0" fontId="1" fillId="2" borderId="43" xfId="0" applyFont="1" applyFill="1" applyBorder="1"/>
    <xf numFmtId="0" fontId="14" fillId="4" borderId="3" xfId="0" applyFont="1" applyFill="1" applyBorder="1" applyAlignment="1">
      <alignment horizontal="center"/>
    </xf>
    <xf numFmtId="0" fontId="15" fillId="5" borderId="3" xfId="0" applyFont="1" applyFill="1" applyBorder="1" applyAlignment="1">
      <alignment horizontal="center"/>
    </xf>
    <xf numFmtId="0" fontId="4" fillId="2" borderId="1" xfId="0" applyFont="1" applyFill="1" applyBorder="1" applyAlignment="1">
      <alignment horizontal="center"/>
    </xf>
    <xf numFmtId="0" fontId="4" fillId="2" borderId="2" xfId="0" applyFont="1" applyFill="1" applyBorder="1" applyAlignment="1">
      <alignment horizontal="center"/>
    </xf>
    <xf numFmtId="3" fontId="4" fillId="2" borderId="1" xfId="0" applyNumberFormat="1" applyFont="1" applyFill="1" applyBorder="1" applyAlignment="1">
      <alignment horizontal="center"/>
    </xf>
    <xf numFmtId="3" fontId="4" fillId="2" borderId="2" xfId="0" applyNumberFormat="1" applyFont="1" applyFill="1" applyBorder="1" applyAlignment="1">
      <alignment horizontal="center"/>
    </xf>
    <xf numFmtId="0" fontId="9" fillId="3" borderId="1" xfId="0" applyFont="1" applyFill="1" applyBorder="1" applyAlignment="1">
      <alignment horizontal="center"/>
    </xf>
    <xf numFmtId="0" fontId="9" fillId="3" borderId="2" xfId="0" applyFont="1" applyFill="1" applyBorder="1" applyAlignment="1">
      <alignment horizontal="center"/>
    </xf>
    <xf numFmtId="0" fontId="4" fillId="2" borderId="6" xfId="0" applyFont="1" applyFill="1" applyBorder="1" applyAlignment="1">
      <alignment horizontal="center"/>
    </xf>
    <xf numFmtId="0" fontId="4" fillId="2" borderId="7" xfId="0" applyFont="1" applyFill="1" applyBorder="1" applyAlignment="1">
      <alignment horizontal="center"/>
    </xf>
    <xf numFmtId="0" fontId="4" fillId="2" borderId="8" xfId="0" applyFont="1" applyFill="1" applyBorder="1" applyAlignment="1">
      <alignment horizontal="center"/>
    </xf>
    <xf numFmtId="0" fontId="1" fillId="2" borderId="4" xfId="0" applyFont="1" applyFill="1" applyBorder="1" applyAlignment="1">
      <alignment horizontal="center"/>
    </xf>
    <xf numFmtId="0" fontId="1" fillId="2" borderId="0"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0" fontId="12" fillId="2" borderId="12" xfId="595" applyFont="1" applyFill="1" applyBorder="1" applyAlignment="1">
      <alignment horizontal="right"/>
    </xf>
    <xf numFmtId="0" fontId="1" fillId="2" borderId="12" xfId="0" applyFont="1" applyFill="1" applyBorder="1" applyAlignment="1">
      <alignment horizontal="right"/>
    </xf>
    <xf numFmtId="164" fontId="4" fillId="2" borderId="4" xfId="0" applyNumberFormat="1" applyFont="1" applyFill="1" applyBorder="1" applyAlignment="1">
      <alignment horizontal="center"/>
    </xf>
    <xf numFmtId="164" fontId="4" fillId="2" borderId="0" xfId="0" applyNumberFormat="1" applyFont="1" applyFill="1" applyBorder="1" applyAlignment="1">
      <alignment horizontal="center"/>
    </xf>
    <xf numFmtId="164" fontId="4" fillId="2" borderId="5" xfId="0" applyNumberFormat="1" applyFont="1" applyFill="1" applyBorder="1" applyAlignment="1">
      <alignment horizontal="center"/>
    </xf>
    <xf numFmtId="0" fontId="1" fillId="0" borderId="43" xfId="0" applyFont="1" applyBorder="1" applyAlignment="1">
      <alignment horizontal="left" vertical="top" wrapText="1"/>
    </xf>
    <xf numFmtId="0" fontId="1" fillId="0" borderId="2" xfId="0" applyFont="1" applyBorder="1" applyAlignment="1">
      <alignment horizontal="left" vertical="top" wrapText="1"/>
    </xf>
    <xf numFmtId="0" fontId="1" fillId="0" borderId="42" xfId="0" applyFont="1" applyBorder="1" applyAlignment="1">
      <alignment horizontal="left" vertical="top" wrapText="1"/>
    </xf>
    <xf numFmtId="0" fontId="1" fillId="0" borderId="28" xfId="0" applyFont="1" applyBorder="1" applyAlignment="1">
      <alignment horizontal="left" vertical="top" wrapText="1"/>
    </xf>
    <xf numFmtId="0" fontId="1" fillId="0" borderId="0" xfId="0" applyFont="1" applyBorder="1" applyAlignment="1">
      <alignment horizontal="left" vertical="top" wrapText="1"/>
    </xf>
    <xf numFmtId="0" fontId="1" fillId="0" borderId="29" xfId="0" applyFont="1" applyBorder="1" applyAlignment="1">
      <alignment horizontal="left" vertical="top" wrapText="1"/>
    </xf>
    <xf numFmtId="0" fontId="4" fillId="2" borderId="4" xfId="0" applyFont="1" applyFill="1" applyBorder="1" applyAlignment="1">
      <alignment horizontal="center"/>
    </xf>
    <xf numFmtId="0" fontId="4" fillId="2" borderId="0" xfId="0" applyFont="1" applyFill="1" applyBorder="1" applyAlignment="1">
      <alignment horizontal="center"/>
    </xf>
    <xf numFmtId="0" fontId="9" fillId="3" borderId="4" xfId="0" applyFont="1" applyFill="1" applyBorder="1" applyAlignment="1">
      <alignment horizontal="center"/>
    </xf>
    <xf numFmtId="0" fontId="9" fillId="3" borderId="0" xfId="0" applyFont="1" applyFill="1" applyBorder="1" applyAlignment="1">
      <alignment horizontal="center"/>
    </xf>
    <xf numFmtId="0" fontId="4" fillId="2" borderId="17" xfId="0" applyFont="1" applyFill="1" applyBorder="1" applyAlignment="1">
      <alignment horizontal="left"/>
    </xf>
    <xf numFmtId="0" fontId="4" fillId="2" borderId="18" xfId="0" applyFont="1" applyFill="1" applyBorder="1" applyAlignment="1">
      <alignment horizontal="left"/>
    </xf>
    <xf numFmtId="0" fontId="1" fillId="0" borderId="18" xfId="0" applyFont="1" applyBorder="1" applyAlignment="1">
      <alignment horizontal="left" vertical="top" wrapText="1"/>
    </xf>
    <xf numFmtId="0" fontId="1" fillId="0" borderId="12" xfId="0" applyFont="1" applyBorder="1" applyAlignment="1">
      <alignment horizontal="left" vertical="top" wrapText="1"/>
    </xf>
    <xf numFmtId="0" fontId="13" fillId="3" borderId="35" xfId="0" applyFont="1" applyFill="1" applyBorder="1" applyAlignment="1">
      <alignment horizontal="right"/>
    </xf>
    <xf numFmtId="0" fontId="13" fillId="3" borderId="31" xfId="0" applyFont="1" applyFill="1" applyBorder="1" applyAlignment="1">
      <alignment horizontal="right"/>
    </xf>
    <xf numFmtId="0" fontId="13" fillId="3" borderId="36" xfId="0" applyFont="1" applyFill="1" applyBorder="1" applyAlignment="1">
      <alignment horizontal="right"/>
    </xf>
    <xf numFmtId="0" fontId="13" fillId="0" borderId="32" xfId="0" applyFont="1" applyBorder="1" applyAlignment="1">
      <alignment horizontal="center"/>
    </xf>
    <xf numFmtId="0" fontId="13" fillId="0" borderId="33" xfId="0" applyFont="1" applyBorder="1" applyAlignment="1">
      <alignment horizontal="center"/>
    </xf>
    <xf numFmtId="0" fontId="13" fillId="0" borderId="34" xfId="0" applyFont="1" applyBorder="1" applyAlignment="1">
      <alignment horizontal="center"/>
    </xf>
    <xf numFmtId="0" fontId="2" fillId="3" borderId="37" xfId="595" applyFill="1" applyBorder="1" applyAlignment="1">
      <alignment horizontal="right"/>
    </xf>
    <xf numFmtId="0" fontId="2" fillId="3" borderId="38" xfId="595" applyFill="1" applyBorder="1" applyAlignment="1">
      <alignment horizontal="right"/>
    </xf>
    <xf numFmtId="0" fontId="2" fillId="3" borderId="39" xfId="595" applyFill="1" applyBorder="1" applyAlignment="1">
      <alignment horizontal="right"/>
    </xf>
  </cellXfs>
  <cellStyles count="597">
    <cellStyle name="Besuchter Link" xfId="2" builtinId="9" hidden="1"/>
    <cellStyle name="Besuchter Link" xfId="4" builtinId="9" hidden="1"/>
    <cellStyle name="Besuchter Link" xfId="6" builtinId="9" hidden="1"/>
    <cellStyle name="Besuchter Link" xfId="8" builtinId="9" hidden="1"/>
    <cellStyle name="Besuchter Link" xfId="10" builtinId="9" hidden="1"/>
    <cellStyle name="Besuchter Link" xfId="12" builtinId="9" hidden="1"/>
    <cellStyle name="Besuchter Link" xfId="14" builtinId="9" hidden="1"/>
    <cellStyle name="Besuchter Link" xfId="16" builtinId="9" hidden="1"/>
    <cellStyle name="Besuchter Link" xfId="18" builtinId="9" hidden="1"/>
    <cellStyle name="Besuchter Link" xfId="20" builtinId="9" hidden="1"/>
    <cellStyle name="Besuchter Link" xfId="22" builtinId="9" hidden="1"/>
    <cellStyle name="Besuchter Link" xfId="24" builtinId="9" hidden="1"/>
    <cellStyle name="Besuchter Link" xfId="26" builtinId="9" hidden="1"/>
    <cellStyle name="Besuchter Link" xfId="28" builtinId="9" hidden="1"/>
    <cellStyle name="Besuchter Link" xfId="30" builtinId="9" hidden="1"/>
    <cellStyle name="Besuchter Link" xfId="32" builtinId="9" hidden="1"/>
    <cellStyle name="Besuchter Link" xfId="34" builtinId="9" hidden="1"/>
    <cellStyle name="Besuchter Link" xfId="36" builtinId="9" hidden="1"/>
    <cellStyle name="Besuchter Link" xfId="38" builtinId="9" hidden="1"/>
    <cellStyle name="Besuchter Link" xfId="40" builtinId="9" hidden="1"/>
    <cellStyle name="Besuchter Link" xfId="42" builtinId="9" hidden="1"/>
    <cellStyle name="Besuchter Link" xfId="44" builtinId="9" hidden="1"/>
    <cellStyle name="Besuchter Link" xfId="46" builtinId="9" hidden="1"/>
    <cellStyle name="Besuchter Link" xfId="48" builtinId="9" hidden="1"/>
    <cellStyle name="Besuchter Link" xfId="50" builtinId="9" hidden="1"/>
    <cellStyle name="Besuchter Link" xfId="52" builtinId="9" hidden="1"/>
    <cellStyle name="Besuchter Link" xfId="54" builtinId="9" hidden="1"/>
    <cellStyle name="Besuchter Link" xfId="56" builtinId="9" hidden="1"/>
    <cellStyle name="Besuchter Link" xfId="58" builtinId="9" hidden="1"/>
    <cellStyle name="Besuchter Link" xfId="60" builtinId="9" hidden="1"/>
    <cellStyle name="Besuchter Link" xfId="62" builtinId="9" hidden="1"/>
    <cellStyle name="Besuchter Link" xfId="64" builtinId="9" hidden="1"/>
    <cellStyle name="Besuchter Link" xfId="66" builtinId="9" hidden="1"/>
    <cellStyle name="Besuchter Link" xfId="68" builtinId="9" hidden="1"/>
    <cellStyle name="Besuchter Link" xfId="70" builtinId="9" hidden="1"/>
    <cellStyle name="Besuchter Link" xfId="72" builtinId="9" hidden="1"/>
    <cellStyle name="Besuchter Link" xfId="74" builtinId="9" hidden="1"/>
    <cellStyle name="Besuchter Link" xfId="76"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4" builtinId="9" hidden="1"/>
    <cellStyle name="Besuchter Link" xfId="176" builtinId="9" hidden="1"/>
    <cellStyle name="Besuchter Link" xfId="178" builtinId="9" hidden="1"/>
    <cellStyle name="Besuchter Link" xfId="180" builtinId="9" hidden="1"/>
    <cellStyle name="Besuchter Link" xfId="182" builtinId="9" hidden="1"/>
    <cellStyle name="Besuchter Link" xfId="184" builtinId="9" hidden="1"/>
    <cellStyle name="Besuchter Link" xfId="186" builtinId="9" hidden="1"/>
    <cellStyle name="Besuchter Link" xfId="188"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Besuchter Link" xfId="262" builtinId="9" hidden="1"/>
    <cellStyle name="Besuchter Link" xfId="264" builtinId="9" hidden="1"/>
    <cellStyle name="Besuchter Link" xfId="266" builtinId="9" hidden="1"/>
    <cellStyle name="Besuchter Link" xfId="268" builtinId="9" hidden="1"/>
    <cellStyle name="Besuchter Link" xfId="270" builtinId="9" hidden="1"/>
    <cellStyle name="Besuchter Link" xfId="272" builtinId="9" hidden="1"/>
    <cellStyle name="Besuchter Link" xfId="274" builtinId="9" hidden="1"/>
    <cellStyle name="Besuchter Link" xfId="276" builtinId="9" hidden="1"/>
    <cellStyle name="Besuchter Link" xfId="278" builtinId="9" hidden="1"/>
    <cellStyle name="Besuchter Link" xfId="280" builtinId="9" hidden="1"/>
    <cellStyle name="Besuchter Link" xfId="282" builtinId="9" hidden="1"/>
    <cellStyle name="Besuchter Link" xfId="284" builtinId="9" hidden="1"/>
    <cellStyle name="Besuchter Link" xfId="286" builtinId="9" hidden="1"/>
    <cellStyle name="Besuchter Link" xfId="288" builtinId="9" hidden="1"/>
    <cellStyle name="Besuchter Link" xfId="290" builtinId="9" hidden="1"/>
    <cellStyle name="Besuchter Link" xfId="292" builtinId="9" hidden="1"/>
    <cellStyle name="Besuchter Link" xfId="294" builtinId="9" hidden="1"/>
    <cellStyle name="Besuchter Link" xfId="296" builtinId="9" hidden="1"/>
    <cellStyle name="Besuchter Link" xfId="298" builtinId="9" hidden="1"/>
    <cellStyle name="Besuchter Link" xfId="300" builtinId="9" hidden="1"/>
    <cellStyle name="Besuchter Link" xfId="302" builtinId="9" hidden="1"/>
    <cellStyle name="Besuchter Link" xfId="304" builtinId="9" hidden="1"/>
    <cellStyle name="Besuchter Link" xfId="306" builtinId="9" hidden="1"/>
    <cellStyle name="Besuchter Link" xfId="308" builtinId="9" hidden="1"/>
    <cellStyle name="Besuchter Link" xfId="310" builtinId="9" hidden="1"/>
    <cellStyle name="Besuchter Link" xfId="312" builtinId="9" hidden="1"/>
    <cellStyle name="Besuchter Link" xfId="314" builtinId="9" hidden="1"/>
    <cellStyle name="Besuchter Link" xfId="316" builtinId="9" hidden="1"/>
    <cellStyle name="Besuchter Link" xfId="318" builtinId="9" hidden="1"/>
    <cellStyle name="Besuchter Link" xfId="320" builtinId="9" hidden="1"/>
    <cellStyle name="Besuchter Link" xfId="322" builtinId="9" hidden="1"/>
    <cellStyle name="Besuchter Link" xfId="324" builtinId="9" hidden="1"/>
    <cellStyle name="Besuchter Link" xfId="326" builtinId="9" hidden="1"/>
    <cellStyle name="Besuchter Link" xfId="328" builtinId="9" hidden="1"/>
    <cellStyle name="Besuchter Link" xfId="330" builtinId="9" hidden="1"/>
    <cellStyle name="Besuchter Link" xfId="332" builtinId="9" hidden="1"/>
    <cellStyle name="Besuchter Link" xfId="334" builtinId="9" hidden="1"/>
    <cellStyle name="Besuchter Link" xfId="336" builtinId="9" hidden="1"/>
    <cellStyle name="Besuchter Link" xfId="338" builtinId="9" hidden="1"/>
    <cellStyle name="Besuchter Link" xfId="340" builtinId="9" hidden="1"/>
    <cellStyle name="Besuchter Link" xfId="342" builtinId="9" hidden="1"/>
    <cellStyle name="Besuchter Link" xfId="344" builtinId="9" hidden="1"/>
    <cellStyle name="Besuchter Link" xfId="346" builtinId="9" hidden="1"/>
    <cellStyle name="Besuchter Link" xfId="348" builtinId="9" hidden="1"/>
    <cellStyle name="Besuchter Link" xfId="350" builtinId="9" hidden="1"/>
    <cellStyle name="Besuchter Link" xfId="352" builtinId="9" hidden="1"/>
    <cellStyle name="Besuchter Link" xfId="354" builtinId="9" hidden="1"/>
    <cellStyle name="Besuchter Link" xfId="356" builtinId="9" hidden="1"/>
    <cellStyle name="Besuchter Link" xfId="358" builtinId="9" hidden="1"/>
    <cellStyle name="Besuchter Link" xfId="360" builtinId="9" hidden="1"/>
    <cellStyle name="Besuchter Link" xfId="362" builtinId="9" hidden="1"/>
    <cellStyle name="Besuchter Link" xfId="364" builtinId="9" hidden="1"/>
    <cellStyle name="Besuchter Link" xfId="366" builtinId="9" hidden="1"/>
    <cellStyle name="Besuchter Link" xfId="368" builtinId="9" hidden="1"/>
    <cellStyle name="Besuchter Link" xfId="370" builtinId="9" hidden="1"/>
    <cellStyle name="Besuchter Link" xfId="372" builtinId="9" hidden="1"/>
    <cellStyle name="Besuchter Link" xfId="374" builtinId="9" hidden="1"/>
    <cellStyle name="Besuchter Link" xfId="376" builtinId="9" hidden="1"/>
    <cellStyle name="Besuchter Link" xfId="378" builtinId="9" hidden="1"/>
    <cellStyle name="Besuchter Link" xfId="380" builtinId="9" hidden="1"/>
    <cellStyle name="Besuchter Link" xfId="382" builtinId="9" hidden="1"/>
    <cellStyle name="Besuchter Link" xfId="384" builtinId="9" hidden="1"/>
    <cellStyle name="Besuchter Link" xfId="386" builtinId="9" hidden="1"/>
    <cellStyle name="Besuchter Link" xfId="388" builtinId="9" hidden="1"/>
    <cellStyle name="Besuchter Link" xfId="390" builtinId="9" hidden="1"/>
    <cellStyle name="Besuchter Link" xfId="392" builtinId="9" hidden="1"/>
    <cellStyle name="Besuchter Link" xfId="394" builtinId="9" hidden="1"/>
    <cellStyle name="Besuchter Link" xfId="396" builtinId="9" hidden="1"/>
    <cellStyle name="Besuchter Link" xfId="398" builtinId="9" hidden="1"/>
    <cellStyle name="Besuchter Link" xfId="400" builtinId="9" hidden="1"/>
    <cellStyle name="Besuchter Link" xfId="402" builtinId="9" hidden="1"/>
    <cellStyle name="Besuchter Link" xfId="404" builtinId="9" hidden="1"/>
    <cellStyle name="Besuchter Link" xfId="406" builtinId="9" hidden="1"/>
    <cellStyle name="Besuchter Link" xfId="408" builtinId="9" hidden="1"/>
    <cellStyle name="Besuchter Link" xfId="410" builtinId="9" hidden="1"/>
    <cellStyle name="Besuchter Link" xfId="412" builtinId="9" hidden="1"/>
    <cellStyle name="Besuchter Link" xfId="414" builtinId="9" hidden="1"/>
    <cellStyle name="Besuchter Link" xfId="416" builtinId="9" hidden="1"/>
    <cellStyle name="Besuchter Link" xfId="418" builtinId="9" hidden="1"/>
    <cellStyle name="Besuchter Link" xfId="420" builtinId="9" hidden="1"/>
    <cellStyle name="Besuchter Link" xfId="422" builtinId="9" hidden="1"/>
    <cellStyle name="Besuchter Link" xfId="424" builtinId="9" hidden="1"/>
    <cellStyle name="Besuchter Link" xfId="426" builtinId="9" hidden="1"/>
    <cellStyle name="Besuchter Link" xfId="428" builtinId="9" hidden="1"/>
    <cellStyle name="Besuchter Link" xfId="430" builtinId="9" hidden="1"/>
    <cellStyle name="Besuchter Link" xfId="432" builtinId="9" hidden="1"/>
    <cellStyle name="Besuchter Link" xfId="434" builtinId="9" hidden="1"/>
    <cellStyle name="Besuchter Link" xfId="436" builtinId="9" hidden="1"/>
    <cellStyle name="Besuchter Link" xfId="438" builtinId="9" hidden="1"/>
    <cellStyle name="Besuchter Link" xfId="440" builtinId="9" hidden="1"/>
    <cellStyle name="Besuchter Link" xfId="442" builtinId="9" hidden="1"/>
    <cellStyle name="Besuchter Link" xfId="444" builtinId="9" hidden="1"/>
    <cellStyle name="Besuchter Link" xfId="446" builtinId="9" hidden="1"/>
    <cellStyle name="Besuchter Link" xfId="448" builtinId="9" hidden="1"/>
    <cellStyle name="Besuchter Link" xfId="450" builtinId="9" hidden="1"/>
    <cellStyle name="Besuchter Link" xfId="452" builtinId="9" hidden="1"/>
    <cellStyle name="Besuchter Link" xfId="454" builtinId="9" hidden="1"/>
    <cellStyle name="Besuchter Link" xfId="456" builtinId="9" hidden="1"/>
    <cellStyle name="Besuchter Link" xfId="458" builtinId="9" hidden="1"/>
    <cellStyle name="Besuchter Link" xfId="460" builtinId="9" hidden="1"/>
    <cellStyle name="Besuchter Link" xfId="462" builtinId="9" hidden="1"/>
    <cellStyle name="Besuchter Link" xfId="464" builtinId="9" hidden="1"/>
    <cellStyle name="Besuchter Link" xfId="466" builtinId="9" hidden="1"/>
    <cellStyle name="Besuchter Link" xfId="468" builtinId="9" hidden="1"/>
    <cellStyle name="Besuchter Link" xfId="470" builtinId="9" hidden="1"/>
    <cellStyle name="Besuchter Link" xfId="472" builtinId="9" hidden="1"/>
    <cellStyle name="Besuchter Link" xfId="474" builtinId="9" hidden="1"/>
    <cellStyle name="Besuchter Link" xfId="476" builtinId="9" hidden="1"/>
    <cellStyle name="Besuchter Link" xfId="478" builtinId="9" hidden="1"/>
    <cellStyle name="Besuchter Link" xfId="480" builtinId="9" hidden="1"/>
    <cellStyle name="Besuchter Link" xfId="482" builtinId="9" hidden="1"/>
    <cellStyle name="Besuchter Link" xfId="484" builtinId="9" hidden="1"/>
    <cellStyle name="Besuchter Link" xfId="486" builtinId="9" hidden="1"/>
    <cellStyle name="Besuchter Link" xfId="488" builtinId="9" hidden="1"/>
    <cellStyle name="Besuchter Link" xfId="490" builtinId="9" hidden="1"/>
    <cellStyle name="Besuchter Link" xfId="492" builtinId="9" hidden="1"/>
    <cellStyle name="Besuchter Link" xfId="494" builtinId="9" hidden="1"/>
    <cellStyle name="Besuchter Link" xfId="496" builtinId="9" hidden="1"/>
    <cellStyle name="Besuchter Link" xfId="498" builtinId="9" hidden="1"/>
    <cellStyle name="Besuchter Link" xfId="500" builtinId="9" hidden="1"/>
    <cellStyle name="Besuchter Link" xfId="502" builtinId="9" hidden="1"/>
    <cellStyle name="Besuchter Link" xfId="504" builtinId="9" hidden="1"/>
    <cellStyle name="Besuchter Link" xfId="506" builtinId="9" hidden="1"/>
    <cellStyle name="Besuchter Link" xfId="508" builtinId="9" hidden="1"/>
    <cellStyle name="Besuchter Link" xfId="510" builtinId="9" hidden="1"/>
    <cellStyle name="Besuchter Link" xfId="512" builtinId="9" hidden="1"/>
    <cellStyle name="Besuchter Link" xfId="514" builtinId="9" hidden="1"/>
    <cellStyle name="Besuchter Link" xfId="516" builtinId="9" hidden="1"/>
    <cellStyle name="Besuchter Link" xfId="518" builtinId="9" hidden="1"/>
    <cellStyle name="Besuchter Link" xfId="520" builtinId="9" hidden="1"/>
    <cellStyle name="Besuchter Link" xfId="522" builtinId="9" hidden="1"/>
    <cellStyle name="Besuchter Link" xfId="524" builtinId="9" hidden="1"/>
    <cellStyle name="Besuchter Link" xfId="526" builtinId="9" hidden="1"/>
    <cellStyle name="Besuchter Link" xfId="528" builtinId="9" hidden="1"/>
    <cellStyle name="Besuchter Link" xfId="530" builtinId="9" hidden="1"/>
    <cellStyle name="Besuchter Link" xfId="532" builtinId="9" hidden="1"/>
    <cellStyle name="Besuchter Link" xfId="534" builtinId="9" hidden="1"/>
    <cellStyle name="Besuchter Link" xfId="536" builtinId="9" hidden="1"/>
    <cellStyle name="Besuchter Link" xfId="538" builtinId="9" hidden="1"/>
    <cellStyle name="Besuchter Link" xfId="540" builtinId="9" hidden="1"/>
    <cellStyle name="Besuchter Link" xfId="542" builtinId="9" hidden="1"/>
    <cellStyle name="Besuchter Link" xfId="544" builtinId="9" hidden="1"/>
    <cellStyle name="Besuchter Link" xfId="546" builtinId="9" hidden="1"/>
    <cellStyle name="Besuchter Link" xfId="548" builtinId="9" hidden="1"/>
    <cellStyle name="Besuchter Link" xfId="550" builtinId="9" hidden="1"/>
    <cellStyle name="Besuchter Link" xfId="552" builtinId="9" hidden="1"/>
    <cellStyle name="Besuchter Link" xfId="554" builtinId="9" hidden="1"/>
    <cellStyle name="Besuchter Link" xfId="556" builtinId="9" hidden="1"/>
    <cellStyle name="Besuchter Link" xfId="558" builtinId="9" hidden="1"/>
    <cellStyle name="Besuchter Link" xfId="560" builtinId="9" hidden="1"/>
    <cellStyle name="Besuchter Link" xfId="562" builtinId="9" hidden="1"/>
    <cellStyle name="Besuchter Link" xfId="564" builtinId="9" hidden="1"/>
    <cellStyle name="Besuchter Link" xfId="566" builtinId="9" hidden="1"/>
    <cellStyle name="Besuchter Link" xfId="568" builtinId="9" hidden="1"/>
    <cellStyle name="Besuchter Link" xfId="570" builtinId="9" hidden="1"/>
    <cellStyle name="Besuchter Link" xfId="572" builtinId="9" hidden="1"/>
    <cellStyle name="Besuchter Link" xfId="574" builtinId="9" hidden="1"/>
    <cellStyle name="Besuchter Link" xfId="576" builtinId="9" hidden="1"/>
    <cellStyle name="Besuchter Link" xfId="578" builtinId="9" hidden="1"/>
    <cellStyle name="Besuchter Link" xfId="580" builtinId="9" hidden="1"/>
    <cellStyle name="Besuchter Link" xfId="582" builtinId="9" hidden="1"/>
    <cellStyle name="Besuchter Link" xfId="584" builtinId="9" hidden="1"/>
    <cellStyle name="Besuchter Link" xfId="586" builtinId="9" hidden="1"/>
    <cellStyle name="Besuchter Link" xfId="588" builtinId="9" hidden="1"/>
    <cellStyle name="Besuchter Link" xfId="590" builtinId="9" hidden="1"/>
    <cellStyle name="Besuchter Link" xfId="592" builtinId="9" hidden="1"/>
    <cellStyle name="Besuchter Link" xfId="594" builtinId="9" hidden="1"/>
    <cellStyle name="Besuchter Link" xfId="59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Link" xfId="17" builtinId="8" hidden="1"/>
    <cellStyle name="Link" xfId="19" builtinId="8" hidden="1"/>
    <cellStyle name="Link" xfId="21" builtinId="8" hidden="1"/>
    <cellStyle name="Link" xfId="23" builtinId="8" hidden="1"/>
    <cellStyle name="Link" xfId="25" builtinId="8" hidden="1"/>
    <cellStyle name="Link" xfId="27" builtinId="8" hidden="1"/>
    <cellStyle name="Link" xfId="29" builtinId="8" hidden="1"/>
    <cellStyle name="Link" xfId="31" builtinId="8" hidden="1"/>
    <cellStyle name="Link" xfId="33" builtinId="8" hidden="1"/>
    <cellStyle name="Link" xfId="35" builtinId="8" hidden="1"/>
    <cellStyle name="Link" xfId="37" builtinId="8" hidden="1"/>
    <cellStyle name="Link" xfId="39" builtinId="8" hidden="1"/>
    <cellStyle name="Link" xfId="41" builtinId="8" hidden="1"/>
    <cellStyle name="Link" xfId="43" builtinId="8" hidden="1"/>
    <cellStyle name="Link" xfId="45" builtinId="8" hidden="1"/>
    <cellStyle name="Link" xfId="47" builtinId="8" hidden="1"/>
    <cellStyle name="Link" xfId="49" builtinId="8" hidden="1"/>
    <cellStyle name="Link" xfId="51" builtinId="8" hidden="1"/>
    <cellStyle name="Link" xfId="53" builtinId="8" hidden="1"/>
    <cellStyle name="Link" xfId="55" builtinId="8" hidden="1"/>
    <cellStyle name="Link" xfId="57" builtinId="8" hidden="1"/>
    <cellStyle name="Link" xfId="59" builtinId="8" hidden="1"/>
    <cellStyle name="Link" xfId="61" builtinId="8" hidden="1"/>
    <cellStyle name="Link" xfId="63" builtinId="8" hidden="1"/>
    <cellStyle name="Link" xfId="65" builtinId="8" hidden="1"/>
    <cellStyle name="Link" xfId="67" builtinId="8" hidden="1"/>
    <cellStyle name="Link" xfId="69" builtinId="8" hidden="1"/>
    <cellStyle name="Link" xfId="71" builtinId="8" hidden="1"/>
    <cellStyle name="Link" xfId="73" builtinId="8" hidden="1"/>
    <cellStyle name="Link" xfId="75" builtinId="8" hidden="1"/>
    <cellStyle name="Link" xfId="77"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73" builtinId="8" hidden="1"/>
    <cellStyle name="Link" xfId="175" builtinId="8" hidden="1"/>
    <cellStyle name="Link" xfId="177" builtinId="8" hidden="1"/>
    <cellStyle name="Link" xfId="179" builtinId="8" hidden="1"/>
    <cellStyle name="Link" xfId="181" builtinId="8" hidden="1"/>
    <cellStyle name="Link" xfId="183" builtinId="8" hidden="1"/>
    <cellStyle name="Link" xfId="185" builtinId="8" hidden="1"/>
    <cellStyle name="Link" xfId="187" builtinId="8" hidden="1"/>
    <cellStyle name="Link" xfId="189"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Link" xfId="273" builtinId="8" hidden="1"/>
    <cellStyle name="Link" xfId="275" builtinId="8" hidden="1"/>
    <cellStyle name="Link" xfId="277" builtinId="8" hidden="1"/>
    <cellStyle name="Link" xfId="279" builtinId="8" hidden="1"/>
    <cellStyle name="Link" xfId="281" builtinId="8" hidden="1"/>
    <cellStyle name="Link" xfId="283" builtinId="8" hidden="1"/>
    <cellStyle name="Link" xfId="285" builtinId="8" hidden="1"/>
    <cellStyle name="Link" xfId="287" builtinId="8" hidden="1"/>
    <cellStyle name="Link" xfId="289" builtinId="8" hidden="1"/>
    <cellStyle name="Link" xfId="291" builtinId="8" hidden="1"/>
    <cellStyle name="Link" xfId="293" builtinId="8" hidden="1"/>
    <cellStyle name="Link" xfId="295" builtinId="8" hidden="1"/>
    <cellStyle name="Link" xfId="297" builtinId="8" hidden="1"/>
    <cellStyle name="Link" xfId="299" builtinId="8" hidden="1"/>
    <cellStyle name="Link" xfId="301" builtinId="8" hidden="1"/>
    <cellStyle name="Link" xfId="303" builtinId="8" hidden="1"/>
    <cellStyle name="Link" xfId="305" builtinId="8" hidden="1"/>
    <cellStyle name="Link" xfId="307" builtinId="8" hidden="1"/>
    <cellStyle name="Link" xfId="309" builtinId="8" hidden="1"/>
    <cellStyle name="Link" xfId="311" builtinId="8" hidden="1"/>
    <cellStyle name="Link" xfId="313" builtinId="8" hidden="1"/>
    <cellStyle name="Link" xfId="315" builtinId="8" hidden="1"/>
    <cellStyle name="Link" xfId="317" builtinId="8" hidden="1"/>
    <cellStyle name="Link" xfId="319" builtinId="8" hidden="1"/>
    <cellStyle name="Link" xfId="321" builtinId="8" hidden="1"/>
    <cellStyle name="Link" xfId="323" builtinId="8" hidden="1"/>
    <cellStyle name="Link" xfId="325" builtinId="8" hidden="1"/>
    <cellStyle name="Link" xfId="327" builtinId="8" hidden="1"/>
    <cellStyle name="Link" xfId="329" builtinId="8" hidden="1"/>
    <cellStyle name="Link" xfId="331" builtinId="8" hidden="1"/>
    <cellStyle name="Link" xfId="333" builtinId="8" hidden="1"/>
    <cellStyle name="Link" xfId="335" builtinId="8" hidden="1"/>
    <cellStyle name="Link" xfId="337" builtinId="8" hidden="1"/>
    <cellStyle name="Link" xfId="339" builtinId="8" hidden="1"/>
    <cellStyle name="Link" xfId="341" builtinId="8" hidden="1"/>
    <cellStyle name="Link" xfId="343" builtinId="8" hidden="1"/>
    <cellStyle name="Link" xfId="345" builtinId="8" hidden="1"/>
    <cellStyle name="Link" xfId="347" builtinId="8" hidden="1"/>
    <cellStyle name="Link" xfId="349" builtinId="8" hidden="1"/>
    <cellStyle name="Link" xfId="351" builtinId="8" hidden="1"/>
    <cellStyle name="Link" xfId="353" builtinId="8" hidden="1"/>
    <cellStyle name="Link" xfId="355" builtinId="8" hidden="1"/>
    <cellStyle name="Link" xfId="357" builtinId="8" hidden="1"/>
    <cellStyle name="Link" xfId="359" builtinId="8" hidden="1"/>
    <cellStyle name="Link" xfId="361" builtinId="8" hidden="1"/>
    <cellStyle name="Link" xfId="363" builtinId="8" hidden="1"/>
    <cellStyle name="Link" xfId="365" builtinId="8" hidden="1"/>
    <cellStyle name="Link" xfId="367" builtinId="8" hidden="1"/>
    <cellStyle name="Link" xfId="369" builtinId="8" hidden="1"/>
    <cellStyle name="Link" xfId="371" builtinId="8" hidden="1"/>
    <cellStyle name="Link" xfId="373" builtinId="8" hidden="1"/>
    <cellStyle name="Link" xfId="375" builtinId="8" hidden="1"/>
    <cellStyle name="Link" xfId="377" builtinId="8" hidden="1"/>
    <cellStyle name="Link" xfId="379" builtinId="8" hidden="1"/>
    <cellStyle name="Link" xfId="381" builtinId="8" hidden="1"/>
    <cellStyle name="Link" xfId="383" builtinId="8" hidden="1"/>
    <cellStyle name="Link" xfId="385" builtinId="8" hidden="1"/>
    <cellStyle name="Link" xfId="387" builtinId="8" hidden="1"/>
    <cellStyle name="Link" xfId="389" builtinId="8" hidden="1"/>
    <cellStyle name="Link" xfId="391" builtinId="8" hidden="1"/>
    <cellStyle name="Link" xfId="393" builtinId="8" hidden="1"/>
    <cellStyle name="Link" xfId="395" builtinId="8" hidden="1"/>
    <cellStyle name="Link" xfId="397" builtinId="8" hidden="1"/>
    <cellStyle name="Link" xfId="399" builtinId="8" hidden="1"/>
    <cellStyle name="Link" xfId="401" builtinId="8" hidden="1"/>
    <cellStyle name="Link" xfId="403" builtinId="8" hidden="1"/>
    <cellStyle name="Link" xfId="405" builtinId="8" hidden="1"/>
    <cellStyle name="Link" xfId="407" builtinId="8" hidden="1"/>
    <cellStyle name="Link" xfId="409" builtinId="8" hidden="1"/>
    <cellStyle name="Link" xfId="411" builtinId="8" hidden="1"/>
    <cellStyle name="Link" xfId="413" builtinId="8" hidden="1"/>
    <cellStyle name="Link" xfId="415" builtinId="8" hidden="1"/>
    <cellStyle name="Link" xfId="417" builtinId="8" hidden="1"/>
    <cellStyle name="Link" xfId="419" builtinId="8" hidden="1"/>
    <cellStyle name="Link" xfId="421" builtinId="8" hidden="1"/>
    <cellStyle name="Link" xfId="423" builtinId="8" hidden="1"/>
    <cellStyle name="Link" xfId="425" builtinId="8" hidden="1"/>
    <cellStyle name="Link" xfId="427" builtinId="8" hidden="1"/>
    <cellStyle name="Link" xfId="429" builtinId="8" hidden="1"/>
    <cellStyle name="Link" xfId="431" builtinId="8" hidden="1"/>
    <cellStyle name="Link" xfId="433" builtinId="8" hidden="1"/>
    <cellStyle name="Link" xfId="435" builtinId="8" hidden="1"/>
    <cellStyle name="Link" xfId="437" builtinId="8" hidden="1"/>
    <cellStyle name="Link" xfId="439" builtinId="8" hidden="1"/>
    <cellStyle name="Link" xfId="441" builtinId="8" hidden="1"/>
    <cellStyle name="Link" xfId="443" builtinId="8" hidden="1"/>
    <cellStyle name="Link" xfId="445" builtinId="8" hidden="1"/>
    <cellStyle name="Link" xfId="447" builtinId="8" hidden="1"/>
    <cellStyle name="Link" xfId="449" builtinId="8" hidden="1"/>
    <cellStyle name="Link" xfId="451" builtinId="8" hidden="1"/>
    <cellStyle name="Link" xfId="453" builtinId="8" hidden="1"/>
    <cellStyle name="Link" xfId="455" builtinId="8" hidden="1"/>
    <cellStyle name="Link" xfId="457" builtinId="8" hidden="1"/>
    <cellStyle name="Link" xfId="459" builtinId="8" hidden="1"/>
    <cellStyle name="Link" xfId="461" builtinId="8" hidden="1"/>
    <cellStyle name="Link" xfId="463" builtinId="8" hidden="1"/>
    <cellStyle name="Link" xfId="465" builtinId="8" hidden="1"/>
    <cellStyle name="Link" xfId="467" builtinId="8" hidden="1"/>
    <cellStyle name="Link" xfId="469" builtinId="8" hidden="1"/>
    <cellStyle name="Link" xfId="471" builtinId="8" hidden="1"/>
    <cellStyle name="Link" xfId="473" builtinId="8" hidden="1"/>
    <cellStyle name="Link" xfId="475" builtinId="8" hidden="1"/>
    <cellStyle name="Link" xfId="477" builtinId="8" hidden="1"/>
    <cellStyle name="Link" xfId="479" builtinId="8" hidden="1"/>
    <cellStyle name="Link" xfId="481" builtinId="8" hidden="1"/>
    <cellStyle name="Link" xfId="483" builtinId="8" hidden="1"/>
    <cellStyle name="Link" xfId="485" builtinId="8" hidden="1"/>
    <cellStyle name="Link" xfId="487" builtinId="8" hidden="1"/>
    <cellStyle name="Link" xfId="489" builtinId="8" hidden="1"/>
    <cellStyle name="Link" xfId="491" builtinId="8" hidden="1"/>
    <cellStyle name="Link" xfId="493" builtinId="8" hidden="1"/>
    <cellStyle name="Link" xfId="495" builtinId="8" hidden="1"/>
    <cellStyle name="Link" xfId="497" builtinId="8" hidden="1"/>
    <cellStyle name="Link" xfId="499" builtinId="8" hidden="1"/>
    <cellStyle name="Link" xfId="501" builtinId="8" hidden="1"/>
    <cellStyle name="Link" xfId="503" builtinId="8" hidden="1"/>
    <cellStyle name="Link" xfId="505" builtinId="8" hidden="1"/>
    <cellStyle name="Link" xfId="507" builtinId="8" hidden="1"/>
    <cellStyle name="Link" xfId="509" builtinId="8" hidden="1"/>
    <cellStyle name="Link" xfId="511" builtinId="8" hidden="1"/>
    <cellStyle name="Link" xfId="513" builtinId="8" hidden="1"/>
    <cellStyle name="Link" xfId="515" builtinId="8" hidden="1"/>
    <cellStyle name="Link" xfId="517" builtinId="8" hidden="1"/>
    <cellStyle name="Link" xfId="519" builtinId="8" hidden="1"/>
    <cellStyle name="Link" xfId="521" builtinId="8" hidden="1"/>
    <cellStyle name="Link" xfId="523" builtinId="8" hidden="1"/>
    <cellStyle name="Link" xfId="525" builtinId="8" hidden="1"/>
    <cellStyle name="Link" xfId="527" builtinId="8" hidden="1"/>
    <cellStyle name="Link" xfId="529" builtinId="8" hidden="1"/>
    <cellStyle name="Link" xfId="531" builtinId="8" hidden="1"/>
    <cellStyle name="Link" xfId="533" builtinId="8" hidden="1"/>
    <cellStyle name="Link" xfId="535" builtinId="8" hidden="1"/>
    <cellStyle name="Link" xfId="537" builtinId="8" hidden="1"/>
    <cellStyle name="Link" xfId="539" builtinId="8" hidden="1"/>
    <cellStyle name="Link" xfId="541" builtinId="8" hidden="1"/>
    <cellStyle name="Link" xfId="543" builtinId="8" hidden="1"/>
    <cellStyle name="Link" xfId="545" builtinId="8" hidden="1"/>
    <cellStyle name="Link" xfId="547" builtinId="8" hidden="1"/>
    <cellStyle name="Link" xfId="549" builtinId="8" hidden="1"/>
    <cellStyle name="Link" xfId="551" builtinId="8" hidden="1"/>
    <cellStyle name="Link" xfId="553" builtinId="8" hidden="1"/>
    <cellStyle name="Link" xfId="555" builtinId="8" hidden="1"/>
    <cellStyle name="Link" xfId="557" builtinId="8" hidden="1"/>
    <cellStyle name="Link" xfId="559" builtinId="8" hidden="1"/>
    <cellStyle name="Link" xfId="561" builtinId="8" hidden="1"/>
    <cellStyle name="Link" xfId="563" builtinId="8" hidden="1"/>
    <cellStyle name="Link" xfId="565" builtinId="8" hidden="1"/>
    <cellStyle name="Link" xfId="567" builtinId="8" hidden="1"/>
    <cellStyle name="Link" xfId="569" builtinId="8" hidden="1"/>
    <cellStyle name="Link" xfId="571" builtinId="8" hidden="1"/>
    <cellStyle name="Link" xfId="573" builtinId="8" hidden="1"/>
    <cellStyle name="Link" xfId="575" builtinId="8" hidden="1"/>
    <cellStyle name="Link" xfId="577" builtinId="8" hidden="1"/>
    <cellStyle name="Link" xfId="579" builtinId="8" hidden="1"/>
    <cellStyle name="Link" xfId="581" builtinId="8" hidden="1"/>
    <cellStyle name="Link" xfId="583" builtinId="8" hidden="1"/>
    <cellStyle name="Link" xfId="585" builtinId="8" hidden="1"/>
    <cellStyle name="Link" xfId="587" builtinId="8" hidden="1"/>
    <cellStyle name="Link" xfId="589" builtinId="8" hidden="1"/>
    <cellStyle name="Link" xfId="591" builtinId="8" hidden="1"/>
    <cellStyle name="Link" xfId="593" builtinId="8" hidden="1"/>
    <cellStyle name="Link" xfId="595" builtinId="8"/>
    <cellStyle name="Standard" xfId="0" builtinId="0"/>
  </cellStyles>
  <dxfs count="22">
    <dxf>
      <font>
        <color rgb="FF008000"/>
      </font>
      <fill>
        <patternFill patternType="none">
          <fgColor indexed="64"/>
          <bgColor auto="1"/>
        </patternFill>
      </fill>
    </dxf>
    <dxf>
      <font>
        <color rgb="FFFF0000"/>
      </font>
      <fill>
        <patternFill patternType="none">
          <fgColor indexed="64"/>
          <bgColor auto="1"/>
        </patternFill>
      </fill>
    </dxf>
    <dxf>
      <font>
        <color rgb="FFFF0000"/>
      </font>
      <fill>
        <patternFill patternType="none">
          <fgColor indexed="64"/>
          <bgColor auto="1"/>
        </patternFill>
      </fill>
    </dxf>
    <dxf>
      <font>
        <color rgb="FF008000"/>
      </font>
      <fill>
        <patternFill patternType="none">
          <fgColor indexed="64"/>
          <bgColor auto="1"/>
        </patternFill>
      </fill>
    </dxf>
    <dxf>
      <font>
        <color rgb="FFFF0000"/>
      </font>
      <fill>
        <patternFill patternType="none">
          <fgColor indexed="64"/>
          <bgColor auto="1"/>
        </patternFill>
      </fill>
    </dxf>
    <dxf>
      <font>
        <color rgb="FF008000"/>
      </font>
      <fill>
        <patternFill patternType="none">
          <fgColor indexed="64"/>
          <bgColor auto="1"/>
        </patternFill>
      </fill>
    </dxf>
    <dxf>
      <font>
        <color rgb="FFFF0000"/>
      </font>
      <fill>
        <patternFill patternType="none">
          <fgColor indexed="64"/>
          <bgColor auto="1"/>
        </patternFill>
      </fill>
    </dxf>
    <dxf>
      <font>
        <color rgb="FF008000"/>
      </font>
      <fill>
        <patternFill patternType="none">
          <fgColor indexed="64"/>
          <bgColor auto="1"/>
        </patternFill>
      </fill>
    </dxf>
    <dxf>
      <font>
        <color rgb="FFFF0000"/>
      </font>
      <fill>
        <patternFill patternType="none">
          <fgColor indexed="64"/>
          <bgColor auto="1"/>
        </patternFill>
      </fill>
    </dxf>
    <dxf>
      <font>
        <color rgb="FF008000"/>
      </font>
      <fill>
        <patternFill patternType="none">
          <fgColor indexed="64"/>
          <bgColor auto="1"/>
        </patternFill>
      </fill>
    </dxf>
    <dxf>
      <font>
        <color rgb="FFFF0000"/>
      </font>
      <fill>
        <patternFill patternType="none">
          <fgColor indexed="64"/>
          <bgColor auto="1"/>
        </patternFill>
      </fill>
    </dxf>
    <dxf>
      <font>
        <color rgb="FF008000"/>
      </font>
      <fill>
        <patternFill patternType="none">
          <fgColor indexed="64"/>
          <bgColor auto="1"/>
        </patternFill>
      </fill>
    </dxf>
    <dxf>
      <font>
        <color rgb="FF008000"/>
      </font>
      <fill>
        <patternFill patternType="none">
          <fgColor indexed="64"/>
          <bgColor auto="1"/>
        </patternFill>
      </fill>
    </dxf>
    <dxf>
      <font>
        <color rgb="FFFF0000"/>
      </font>
      <fill>
        <patternFill patternType="none">
          <fgColor indexed="64"/>
          <bgColor auto="1"/>
        </patternFill>
      </fill>
    </dxf>
    <dxf>
      <font>
        <color rgb="FFFF0000"/>
      </font>
      <fill>
        <patternFill patternType="none">
          <fgColor indexed="64"/>
          <bgColor auto="1"/>
        </patternFill>
      </fill>
    </dxf>
    <dxf>
      <font>
        <color rgb="FF008000"/>
      </font>
      <fill>
        <patternFill patternType="none">
          <fgColor indexed="64"/>
          <bgColor auto="1"/>
        </patternFill>
      </fill>
    </dxf>
    <dxf>
      <font>
        <color rgb="FFFF0000"/>
      </font>
      <fill>
        <patternFill patternType="none">
          <fgColor indexed="64"/>
          <bgColor auto="1"/>
        </patternFill>
      </fill>
    </dxf>
    <dxf>
      <font>
        <color rgb="FF008000"/>
      </font>
      <fill>
        <patternFill patternType="none">
          <fgColor indexed="64"/>
          <bgColor auto="1"/>
        </patternFill>
      </fill>
    </dxf>
    <dxf>
      <font>
        <color rgb="FFFF0000"/>
      </font>
      <fill>
        <patternFill patternType="none">
          <fgColor indexed="64"/>
          <bgColor auto="1"/>
        </patternFill>
      </fill>
    </dxf>
    <dxf>
      <font>
        <color rgb="FF008000"/>
      </font>
      <fill>
        <patternFill patternType="none">
          <fgColor indexed="64"/>
          <bgColor auto="1"/>
        </patternFill>
      </fill>
    </dxf>
    <dxf>
      <font>
        <color rgb="FFFF0000"/>
      </font>
    </dxf>
    <dxf>
      <font>
        <color rgb="FF008000"/>
      </font>
      <fill>
        <patternFill patternType="none">
          <fgColor indexed="64"/>
          <bgColor auto="1"/>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40</xdr:col>
      <xdr:colOff>5080</xdr:colOff>
      <xdr:row>39</xdr:row>
      <xdr:rowOff>110064</xdr:rowOff>
    </xdr:from>
    <xdr:to>
      <xdr:col>42</xdr:col>
      <xdr:colOff>185420</xdr:colOff>
      <xdr:row>42</xdr:row>
      <xdr:rowOff>34711</xdr:rowOff>
    </xdr:to>
    <xdr:pic>
      <xdr:nvPicPr>
        <xdr:cNvPr id="2" name="Bild 1" descr="PointNine_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228213" y="6891864"/>
          <a:ext cx="1484207" cy="432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67</xdr:col>
      <xdr:colOff>25400</xdr:colOff>
      <xdr:row>33</xdr:row>
      <xdr:rowOff>76200</xdr:rowOff>
    </xdr:from>
    <xdr:to>
      <xdr:col>68</xdr:col>
      <xdr:colOff>673100</xdr:colOff>
      <xdr:row>36</xdr:row>
      <xdr:rowOff>0</xdr:rowOff>
    </xdr:to>
    <xdr:pic>
      <xdr:nvPicPr>
        <xdr:cNvPr id="1033" name="Picture 9" descr="//www.pointninecap.com/wordpress/wp-content/themes/modern-clix/images/PointNine_logo.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462000" y="5549900"/>
          <a:ext cx="14732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mailto:christoph@pointninecap.com" TargetMode="External"/><Relationship Id="rId12" Type="http://schemas.openxmlformats.org/officeDocument/2006/relationships/hyperlink" Target="mailto:christoph@pointninecap.com" TargetMode="External"/><Relationship Id="rId13" Type="http://schemas.openxmlformats.org/officeDocument/2006/relationships/hyperlink" Target="mailto:christoph@pointninecap.com" TargetMode="External"/><Relationship Id="rId14" Type="http://schemas.openxmlformats.org/officeDocument/2006/relationships/hyperlink" Target="mailto:christoph@pointninecap.com" TargetMode="External"/><Relationship Id="rId15" Type="http://schemas.openxmlformats.org/officeDocument/2006/relationships/hyperlink" Target="mailto:christoph@pointninecap.com" TargetMode="External"/><Relationship Id="rId16" Type="http://schemas.openxmlformats.org/officeDocument/2006/relationships/drawing" Target="../drawings/drawing1.xml"/><Relationship Id="rId1" Type="http://schemas.openxmlformats.org/officeDocument/2006/relationships/hyperlink" Target="http://www.theangelvc.net" TargetMode="External"/><Relationship Id="rId2" Type="http://schemas.openxmlformats.org/officeDocument/2006/relationships/hyperlink" Target="http://www.theangelvc.net" TargetMode="External"/><Relationship Id="rId3" Type="http://schemas.openxmlformats.org/officeDocument/2006/relationships/hyperlink" Target="http://www.theangelvc.net" TargetMode="External"/><Relationship Id="rId4" Type="http://schemas.openxmlformats.org/officeDocument/2006/relationships/hyperlink" Target="http://www.theangelvc.net" TargetMode="External"/><Relationship Id="rId5" Type="http://schemas.openxmlformats.org/officeDocument/2006/relationships/hyperlink" Target="http://www.theangelvc.net" TargetMode="External"/><Relationship Id="rId6" Type="http://schemas.openxmlformats.org/officeDocument/2006/relationships/hyperlink" Target="http://www.pointninecap.com" TargetMode="External"/><Relationship Id="rId7" Type="http://schemas.openxmlformats.org/officeDocument/2006/relationships/hyperlink" Target="http://www.pointninecap.com" TargetMode="External"/><Relationship Id="rId8" Type="http://schemas.openxmlformats.org/officeDocument/2006/relationships/hyperlink" Target="http://www.pointninecap.com" TargetMode="External"/><Relationship Id="rId9" Type="http://schemas.openxmlformats.org/officeDocument/2006/relationships/hyperlink" Target="http://www.pointninecap.com" TargetMode="External"/><Relationship Id="rId10" Type="http://schemas.openxmlformats.org/officeDocument/2006/relationships/hyperlink" Target="http://www.pointninecap.com"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www.theangelvc.net" TargetMode="External"/><Relationship Id="rId20" Type="http://schemas.openxmlformats.org/officeDocument/2006/relationships/drawing" Target="../drawings/drawing2.xml"/><Relationship Id="rId10" Type="http://schemas.openxmlformats.org/officeDocument/2006/relationships/hyperlink" Target="http://www.theangelvc.net" TargetMode="External"/><Relationship Id="rId11" Type="http://schemas.openxmlformats.org/officeDocument/2006/relationships/hyperlink" Target="http://www.theangelvc.net" TargetMode="External"/><Relationship Id="rId12" Type="http://schemas.openxmlformats.org/officeDocument/2006/relationships/hyperlink" Target="http://www.theangelvc.net" TargetMode="External"/><Relationship Id="rId13" Type="http://schemas.openxmlformats.org/officeDocument/2006/relationships/hyperlink" Target="http://www.theangelvc.net" TargetMode="External"/><Relationship Id="rId14" Type="http://schemas.openxmlformats.org/officeDocument/2006/relationships/hyperlink" Target="http://www.pointninecap.com" TargetMode="External"/><Relationship Id="rId15" Type="http://schemas.openxmlformats.org/officeDocument/2006/relationships/hyperlink" Target="http://www.pointninecap.com" TargetMode="External"/><Relationship Id="rId16" Type="http://schemas.openxmlformats.org/officeDocument/2006/relationships/hyperlink" Target="http://www.pointninecap.com" TargetMode="External"/><Relationship Id="rId17" Type="http://schemas.openxmlformats.org/officeDocument/2006/relationships/hyperlink" Target="http://www.pointninecap.com" TargetMode="External"/><Relationship Id="rId18" Type="http://schemas.openxmlformats.org/officeDocument/2006/relationships/hyperlink" Target="http://www.pointninecap.com" TargetMode="External"/><Relationship Id="rId19" Type="http://schemas.openxmlformats.org/officeDocument/2006/relationships/hyperlink" Target="mailto:christoph@pointninecap.com" TargetMode="External"/><Relationship Id="rId1" Type="http://schemas.openxmlformats.org/officeDocument/2006/relationships/hyperlink" Target="http://www.pointninecap.com" TargetMode="External"/><Relationship Id="rId2" Type="http://schemas.openxmlformats.org/officeDocument/2006/relationships/hyperlink" Target="http://www.pointninecap.com" TargetMode="External"/><Relationship Id="rId3" Type="http://schemas.openxmlformats.org/officeDocument/2006/relationships/hyperlink" Target="http://www.pointninecap.com" TargetMode="External"/><Relationship Id="rId4" Type="http://schemas.openxmlformats.org/officeDocument/2006/relationships/hyperlink" Target="http://www.pointninecap.com" TargetMode="External"/><Relationship Id="rId5" Type="http://schemas.openxmlformats.org/officeDocument/2006/relationships/hyperlink" Target="mailto:christoph@pointninecap.com" TargetMode="External"/><Relationship Id="rId6" Type="http://schemas.openxmlformats.org/officeDocument/2006/relationships/hyperlink" Target="mailto:christoph@pointninecap.com" TargetMode="External"/><Relationship Id="rId7" Type="http://schemas.openxmlformats.org/officeDocument/2006/relationships/hyperlink" Target="mailto:christoph@pointninecap.com" TargetMode="External"/><Relationship Id="rId8" Type="http://schemas.openxmlformats.org/officeDocument/2006/relationships/hyperlink" Target="mailto:christoph@pointnineca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AU81"/>
  <sheetViews>
    <sheetView tabSelected="1" topLeftCell="D2" zoomScale="125" zoomScaleNormal="125" zoomScalePageLayoutView="125" workbookViewId="0">
      <selection activeCell="Q34" sqref="Q34"/>
    </sheetView>
  </sheetViews>
  <sheetFormatPr baseColWidth="10" defaultRowHeight="13" x14ac:dyDescent="0"/>
  <cols>
    <col min="1" max="1" width="3" style="2" customWidth="1"/>
    <col min="2" max="2" width="12" style="1" customWidth="1"/>
    <col min="3" max="3" width="10.5" style="2" customWidth="1"/>
    <col min="4" max="4" width="8.6640625" style="2" customWidth="1"/>
    <col min="5" max="5" width="1.6640625" style="2" customWidth="1"/>
    <col min="6" max="15" width="8.5" style="2" customWidth="1"/>
    <col min="16" max="16" width="3.33203125" style="2" customWidth="1"/>
    <col min="17" max="26" width="8.83203125" style="2" customWidth="1"/>
    <col min="27" max="27" width="3.1640625" style="2" customWidth="1"/>
    <col min="28" max="38" width="8.5" style="2" customWidth="1"/>
    <col min="39" max="39" width="4.33203125" style="2" customWidth="1"/>
    <col min="40" max="40" width="2.5" style="2" customWidth="1"/>
    <col min="41" max="43" width="8.5" style="2" customWidth="1"/>
    <col min="44" max="44" width="10.83203125" style="2"/>
    <col min="45" max="45" width="18.1640625" style="2" customWidth="1"/>
    <col min="46" max="46" width="2.33203125" style="2" customWidth="1"/>
    <col min="47" max="16384" width="10.83203125" style="2"/>
  </cols>
  <sheetData>
    <row r="2" spans="2:46" ht="13" customHeight="1">
      <c r="B2" s="85"/>
      <c r="C2" s="54"/>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5"/>
      <c r="AN2" s="154"/>
      <c r="AO2" s="184" t="s">
        <v>43</v>
      </c>
      <c r="AP2" s="185"/>
      <c r="AQ2" s="185"/>
      <c r="AR2" s="185"/>
      <c r="AS2" s="186"/>
      <c r="AT2" s="155"/>
    </row>
    <row r="3" spans="2:46" ht="13" customHeight="1">
      <c r="B3" s="190" t="s">
        <v>21</v>
      </c>
      <c r="C3" s="191"/>
      <c r="D3" s="191"/>
      <c r="E3" s="191"/>
      <c r="F3" s="191"/>
      <c r="G3" s="191"/>
      <c r="H3" s="191"/>
      <c r="I3" s="191"/>
      <c r="J3" s="191"/>
      <c r="K3" s="191"/>
      <c r="L3" s="191"/>
      <c r="M3" s="191"/>
      <c r="N3" s="191"/>
      <c r="O3" s="191"/>
      <c r="P3" s="191"/>
      <c r="Q3" s="191"/>
      <c r="R3" s="191"/>
      <c r="S3" s="191"/>
      <c r="T3" s="191"/>
      <c r="U3" s="191"/>
      <c r="V3" s="191"/>
      <c r="W3" s="191"/>
      <c r="X3" s="191"/>
      <c r="Y3" s="191"/>
      <c r="Z3" s="191"/>
      <c r="AA3" s="191"/>
      <c r="AB3" s="191"/>
      <c r="AC3" s="191"/>
      <c r="AD3" s="191"/>
      <c r="AE3" s="191"/>
      <c r="AF3" s="191"/>
      <c r="AG3" s="191"/>
      <c r="AH3" s="191"/>
      <c r="AI3" s="191"/>
      <c r="AJ3" s="191"/>
      <c r="AK3" s="191"/>
      <c r="AL3" s="58"/>
      <c r="AN3" s="149"/>
      <c r="AO3" s="187"/>
      <c r="AP3" s="188"/>
      <c r="AQ3" s="188"/>
      <c r="AR3" s="188"/>
      <c r="AS3" s="189"/>
      <c r="AT3" s="150"/>
    </row>
    <row r="4" spans="2:46" ht="13" customHeight="1">
      <c r="B4" s="56" t="s">
        <v>2</v>
      </c>
      <c r="C4" s="17" t="s">
        <v>1</v>
      </c>
      <c r="AL4" s="58"/>
      <c r="AN4" s="149"/>
      <c r="AO4" s="187"/>
      <c r="AP4" s="188"/>
      <c r="AQ4" s="188"/>
      <c r="AR4" s="188"/>
      <c r="AS4" s="189"/>
      <c r="AT4" s="150"/>
    </row>
    <row r="5" spans="2:46" ht="13" customHeight="1">
      <c r="B5" s="56" t="s">
        <v>0</v>
      </c>
      <c r="C5" s="17" t="s">
        <v>3</v>
      </c>
      <c r="D5" s="17"/>
      <c r="E5" s="1"/>
      <c r="F5" s="164" t="s">
        <v>6</v>
      </c>
      <c r="G5" s="165"/>
      <c r="H5" s="165"/>
      <c r="I5" s="165"/>
      <c r="J5" s="165"/>
      <c r="K5" s="165"/>
      <c r="L5" s="165"/>
      <c r="M5" s="165"/>
      <c r="N5" s="165"/>
      <c r="O5" s="162" t="s">
        <v>44</v>
      </c>
      <c r="Q5" s="164" t="s">
        <v>7</v>
      </c>
      <c r="R5" s="165"/>
      <c r="S5" s="165"/>
      <c r="T5" s="165"/>
      <c r="U5" s="165"/>
      <c r="V5" s="165"/>
      <c r="W5" s="165"/>
      <c r="X5" s="165"/>
      <c r="Y5" s="165"/>
      <c r="Z5" s="162" t="s">
        <v>45</v>
      </c>
      <c r="AA5" s="18"/>
      <c r="AB5" s="166" t="s">
        <v>5</v>
      </c>
      <c r="AC5" s="167"/>
      <c r="AD5" s="167"/>
      <c r="AE5" s="167"/>
      <c r="AF5" s="167"/>
      <c r="AG5" s="167"/>
      <c r="AH5" s="167"/>
      <c r="AI5" s="167"/>
      <c r="AJ5" s="167"/>
      <c r="AK5" s="163" t="s">
        <v>46</v>
      </c>
      <c r="AL5" s="58"/>
      <c r="AN5" s="149"/>
      <c r="AO5" s="187"/>
      <c r="AP5" s="188"/>
      <c r="AQ5" s="188"/>
      <c r="AR5" s="188"/>
      <c r="AS5" s="189"/>
      <c r="AT5" s="150"/>
    </row>
    <row r="6" spans="2:46" ht="13" customHeight="1">
      <c r="B6" s="87"/>
      <c r="D6" s="17"/>
      <c r="F6" s="35">
        <v>41275</v>
      </c>
      <c r="G6" s="36">
        <v>41306</v>
      </c>
      <c r="H6" s="36">
        <v>41334</v>
      </c>
      <c r="I6" s="36">
        <v>41365</v>
      </c>
      <c r="J6" s="36">
        <v>41395</v>
      </c>
      <c r="K6" s="36">
        <v>41426</v>
      </c>
      <c r="L6" s="36">
        <v>41456</v>
      </c>
      <c r="M6" s="36">
        <v>41487</v>
      </c>
      <c r="N6" s="36">
        <v>41518</v>
      </c>
      <c r="O6" s="37">
        <v>41548</v>
      </c>
      <c r="Q6" s="23">
        <v>0</v>
      </c>
      <c r="R6" s="24">
        <v>1</v>
      </c>
      <c r="S6" s="24">
        <v>2</v>
      </c>
      <c r="T6" s="24">
        <v>3</v>
      </c>
      <c r="U6" s="24">
        <v>4</v>
      </c>
      <c r="V6" s="24">
        <v>5</v>
      </c>
      <c r="W6" s="24">
        <v>6</v>
      </c>
      <c r="X6" s="24">
        <v>7</v>
      </c>
      <c r="Y6" s="24">
        <v>8</v>
      </c>
      <c r="Z6" s="25">
        <v>9</v>
      </c>
      <c r="AA6" s="20"/>
      <c r="AB6" s="23">
        <v>0</v>
      </c>
      <c r="AC6" s="24">
        <v>1</v>
      </c>
      <c r="AD6" s="24">
        <v>2</v>
      </c>
      <c r="AE6" s="24">
        <v>3</v>
      </c>
      <c r="AF6" s="24">
        <v>4</v>
      </c>
      <c r="AG6" s="24">
        <v>5</v>
      </c>
      <c r="AH6" s="24">
        <v>6</v>
      </c>
      <c r="AI6" s="24">
        <v>7</v>
      </c>
      <c r="AJ6" s="24">
        <v>8</v>
      </c>
      <c r="AK6" s="25">
        <v>9</v>
      </c>
      <c r="AL6" s="58"/>
      <c r="AN6" s="149"/>
      <c r="AO6" s="187"/>
      <c r="AP6" s="188"/>
      <c r="AQ6" s="188"/>
      <c r="AR6" s="188"/>
      <c r="AS6" s="189"/>
      <c r="AT6" s="150"/>
    </row>
    <row r="7" spans="2:46" ht="13" customHeight="1">
      <c r="B7" s="86">
        <v>41275</v>
      </c>
      <c r="C7" s="15">
        <v>80</v>
      </c>
      <c r="D7" s="15"/>
      <c r="E7" s="3"/>
      <c r="F7" s="14">
        <v>78</v>
      </c>
      <c r="G7" s="15">
        <v>75</v>
      </c>
      <c r="H7" s="15">
        <v>72</v>
      </c>
      <c r="I7" s="15">
        <v>70</v>
      </c>
      <c r="J7" s="15">
        <v>69</v>
      </c>
      <c r="K7" s="15">
        <v>67</v>
      </c>
      <c r="L7" s="15">
        <v>66</v>
      </c>
      <c r="M7" s="15">
        <v>66</v>
      </c>
      <c r="N7" s="15">
        <v>65</v>
      </c>
      <c r="O7" s="16">
        <v>64</v>
      </c>
      <c r="Q7" s="41">
        <f t="shared" ref="Q7:Z7" si="0">F7</f>
        <v>78</v>
      </c>
      <c r="R7" s="42">
        <f t="shared" si="0"/>
        <v>75</v>
      </c>
      <c r="S7" s="42">
        <f t="shared" si="0"/>
        <v>72</v>
      </c>
      <c r="T7" s="42">
        <f t="shared" si="0"/>
        <v>70</v>
      </c>
      <c r="U7" s="42">
        <f t="shared" si="0"/>
        <v>69</v>
      </c>
      <c r="V7" s="42">
        <f t="shared" si="0"/>
        <v>67</v>
      </c>
      <c r="W7" s="42">
        <f t="shared" si="0"/>
        <v>66</v>
      </c>
      <c r="X7" s="42">
        <f t="shared" si="0"/>
        <v>66</v>
      </c>
      <c r="Y7" s="42">
        <f t="shared" si="0"/>
        <v>65</v>
      </c>
      <c r="Z7" s="43">
        <f t="shared" si="0"/>
        <v>64</v>
      </c>
      <c r="AA7" s="21"/>
      <c r="AB7" s="4">
        <f>$C7-F7</f>
        <v>2</v>
      </c>
      <c r="AC7" s="3">
        <f t="shared" ref="AC7:AK7" si="1">F7-G7</f>
        <v>3</v>
      </c>
      <c r="AD7" s="3">
        <f t="shared" si="1"/>
        <v>3</v>
      </c>
      <c r="AE7" s="3">
        <f t="shared" si="1"/>
        <v>2</v>
      </c>
      <c r="AF7" s="3">
        <f t="shared" si="1"/>
        <v>1</v>
      </c>
      <c r="AG7" s="3">
        <f t="shared" si="1"/>
        <v>2</v>
      </c>
      <c r="AH7" s="3">
        <f t="shared" si="1"/>
        <v>1</v>
      </c>
      <c r="AI7" s="3">
        <f t="shared" si="1"/>
        <v>0</v>
      </c>
      <c r="AJ7" s="3">
        <f t="shared" si="1"/>
        <v>1</v>
      </c>
      <c r="AK7" s="5">
        <f t="shared" si="1"/>
        <v>1</v>
      </c>
      <c r="AL7" s="58"/>
      <c r="AN7" s="149"/>
      <c r="AO7" s="187"/>
      <c r="AP7" s="188"/>
      <c r="AQ7" s="188"/>
      <c r="AR7" s="188"/>
      <c r="AS7" s="189"/>
      <c r="AT7" s="150"/>
    </row>
    <row r="8" spans="2:46" ht="13" customHeight="1">
      <c r="B8" s="86">
        <v>41306</v>
      </c>
      <c r="C8" s="15">
        <v>88</v>
      </c>
      <c r="D8" s="15"/>
      <c r="E8" s="3"/>
      <c r="F8" s="14"/>
      <c r="G8" s="15">
        <v>88</v>
      </c>
      <c r="H8" s="15">
        <v>86</v>
      </c>
      <c r="I8" s="15">
        <v>82</v>
      </c>
      <c r="J8" s="15">
        <v>78</v>
      </c>
      <c r="K8" s="15">
        <v>77</v>
      </c>
      <c r="L8" s="15">
        <v>76</v>
      </c>
      <c r="M8" s="15">
        <v>73</v>
      </c>
      <c r="N8" s="15">
        <v>72</v>
      </c>
      <c r="O8" s="16">
        <v>70</v>
      </c>
      <c r="Q8" s="38">
        <f t="shared" ref="Q8:Y8" si="2">G8</f>
        <v>88</v>
      </c>
      <c r="R8" s="39">
        <f t="shared" si="2"/>
        <v>86</v>
      </c>
      <c r="S8" s="39">
        <f t="shared" si="2"/>
        <v>82</v>
      </c>
      <c r="T8" s="39">
        <f t="shared" si="2"/>
        <v>78</v>
      </c>
      <c r="U8" s="39">
        <f t="shared" si="2"/>
        <v>77</v>
      </c>
      <c r="V8" s="39">
        <f t="shared" si="2"/>
        <v>76</v>
      </c>
      <c r="W8" s="39">
        <f t="shared" si="2"/>
        <v>73</v>
      </c>
      <c r="X8" s="39">
        <f t="shared" si="2"/>
        <v>72</v>
      </c>
      <c r="Y8" s="39">
        <f t="shared" si="2"/>
        <v>70</v>
      </c>
      <c r="Z8" s="40"/>
      <c r="AA8" s="21"/>
      <c r="AB8" s="4">
        <f>$C8-G8</f>
        <v>0</v>
      </c>
      <c r="AC8" s="3">
        <f t="shared" ref="AC8:AJ8" si="3">G8-H8</f>
        <v>2</v>
      </c>
      <c r="AD8" s="3">
        <f t="shared" si="3"/>
        <v>4</v>
      </c>
      <c r="AE8" s="3">
        <f t="shared" si="3"/>
        <v>4</v>
      </c>
      <c r="AF8" s="3">
        <f t="shared" si="3"/>
        <v>1</v>
      </c>
      <c r="AG8" s="3">
        <f t="shared" si="3"/>
        <v>1</v>
      </c>
      <c r="AH8" s="3">
        <f t="shared" si="3"/>
        <v>3</v>
      </c>
      <c r="AI8" s="3">
        <f t="shared" si="3"/>
        <v>1</v>
      </c>
      <c r="AJ8" s="3">
        <f t="shared" si="3"/>
        <v>2</v>
      </c>
      <c r="AK8" s="5"/>
      <c r="AL8" s="58"/>
      <c r="AN8" s="149"/>
      <c r="AO8" s="187"/>
      <c r="AP8" s="188"/>
      <c r="AQ8" s="188"/>
      <c r="AR8" s="188"/>
      <c r="AS8" s="189"/>
      <c r="AT8" s="150"/>
    </row>
    <row r="9" spans="2:46" ht="13" customHeight="1">
      <c r="B9" s="86">
        <v>41334</v>
      </c>
      <c r="C9" s="15">
        <v>105</v>
      </c>
      <c r="D9" s="15"/>
      <c r="E9" s="3"/>
      <c r="F9" s="14"/>
      <c r="G9" s="15"/>
      <c r="H9" s="15">
        <v>103</v>
      </c>
      <c r="I9" s="15">
        <v>103</v>
      </c>
      <c r="J9" s="15">
        <v>98</v>
      </c>
      <c r="K9" s="15">
        <v>94</v>
      </c>
      <c r="L9" s="15">
        <v>92</v>
      </c>
      <c r="M9" s="15">
        <v>90</v>
      </c>
      <c r="N9" s="15">
        <v>86</v>
      </c>
      <c r="O9" s="16">
        <v>82</v>
      </c>
      <c r="Q9" s="38">
        <f t="shared" ref="Q9:X9" si="4">H9</f>
        <v>103</v>
      </c>
      <c r="R9" s="39">
        <f t="shared" si="4"/>
        <v>103</v>
      </c>
      <c r="S9" s="39">
        <f t="shared" si="4"/>
        <v>98</v>
      </c>
      <c r="T9" s="39">
        <f t="shared" si="4"/>
        <v>94</v>
      </c>
      <c r="U9" s="39">
        <f t="shared" si="4"/>
        <v>92</v>
      </c>
      <c r="V9" s="39">
        <f t="shared" si="4"/>
        <v>90</v>
      </c>
      <c r="W9" s="39">
        <f t="shared" si="4"/>
        <v>86</v>
      </c>
      <c r="X9" s="39">
        <f t="shared" si="4"/>
        <v>82</v>
      </c>
      <c r="Y9" s="39"/>
      <c r="Z9" s="40"/>
      <c r="AA9" s="20"/>
      <c r="AB9" s="4">
        <f>$C9-H9</f>
        <v>2</v>
      </c>
      <c r="AC9" s="3">
        <f t="shared" ref="AC9:AI9" si="5">H9-I9</f>
        <v>0</v>
      </c>
      <c r="AD9" s="3">
        <f t="shared" si="5"/>
        <v>5</v>
      </c>
      <c r="AE9" s="3">
        <f t="shared" si="5"/>
        <v>4</v>
      </c>
      <c r="AF9" s="3">
        <f t="shared" si="5"/>
        <v>2</v>
      </c>
      <c r="AG9" s="3">
        <f t="shared" si="5"/>
        <v>2</v>
      </c>
      <c r="AH9" s="3">
        <f t="shared" si="5"/>
        <v>4</v>
      </c>
      <c r="AI9" s="3">
        <f t="shared" si="5"/>
        <v>4</v>
      </c>
      <c r="AJ9" s="3"/>
      <c r="AK9" s="5"/>
      <c r="AL9" s="58"/>
      <c r="AN9" s="149"/>
      <c r="AO9" s="187"/>
      <c r="AP9" s="188"/>
      <c r="AQ9" s="188"/>
      <c r="AR9" s="188"/>
      <c r="AS9" s="189"/>
      <c r="AT9" s="150"/>
    </row>
    <row r="10" spans="2:46" ht="13" customHeight="1">
      <c r="B10" s="86">
        <v>41365</v>
      </c>
      <c r="C10" s="15">
        <v>110</v>
      </c>
      <c r="D10" s="15"/>
      <c r="E10" s="3"/>
      <c r="F10" s="14"/>
      <c r="G10" s="15"/>
      <c r="H10" s="15"/>
      <c r="I10" s="15">
        <v>107</v>
      </c>
      <c r="J10" s="15">
        <v>106</v>
      </c>
      <c r="K10" s="15">
        <v>102</v>
      </c>
      <c r="L10" s="15">
        <v>99</v>
      </c>
      <c r="M10" s="15">
        <v>97</v>
      </c>
      <c r="N10" s="15">
        <v>92</v>
      </c>
      <c r="O10" s="16">
        <v>90</v>
      </c>
      <c r="Q10" s="38">
        <f t="shared" ref="Q10:W10" si="6">I10</f>
        <v>107</v>
      </c>
      <c r="R10" s="39">
        <f t="shared" si="6"/>
        <v>106</v>
      </c>
      <c r="S10" s="39">
        <f t="shared" si="6"/>
        <v>102</v>
      </c>
      <c r="T10" s="39">
        <f t="shared" si="6"/>
        <v>99</v>
      </c>
      <c r="U10" s="39">
        <f t="shared" si="6"/>
        <v>97</v>
      </c>
      <c r="V10" s="39">
        <f t="shared" si="6"/>
        <v>92</v>
      </c>
      <c r="W10" s="39">
        <f t="shared" si="6"/>
        <v>90</v>
      </c>
      <c r="X10" s="39"/>
      <c r="Y10" s="39"/>
      <c r="Z10" s="40"/>
      <c r="AA10" s="21"/>
      <c r="AB10" s="4">
        <f>$C10-I10</f>
        <v>3</v>
      </c>
      <c r="AC10" s="3">
        <f t="shared" ref="AC10:AH10" si="7">I10-J10</f>
        <v>1</v>
      </c>
      <c r="AD10" s="3">
        <f t="shared" si="7"/>
        <v>4</v>
      </c>
      <c r="AE10" s="3">
        <f t="shared" si="7"/>
        <v>3</v>
      </c>
      <c r="AF10" s="3">
        <f t="shared" si="7"/>
        <v>2</v>
      </c>
      <c r="AG10" s="3">
        <f t="shared" si="7"/>
        <v>5</v>
      </c>
      <c r="AH10" s="3">
        <f t="shared" si="7"/>
        <v>2</v>
      </c>
      <c r="AI10" s="3"/>
      <c r="AJ10" s="3"/>
      <c r="AK10" s="5"/>
      <c r="AL10" s="58"/>
      <c r="AN10" s="149"/>
      <c r="AO10" s="187"/>
      <c r="AP10" s="188"/>
      <c r="AQ10" s="188"/>
      <c r="AR10" s="188"/>
      <c r="AS10" s="189"/>
      <c r="AT10" s="150"/>
    </row>
    <row r="11" spans="2:46" ht="13" customHeight="1">
      <c r="B11" s="86">
        <v>41395</v>
      </c>
      <c r="C11" s="15">
        <v>115</v>
      </c>
      <c r="D11" s="15"/>
      <c r="E11" s="3"/>
      <c r="F11" s="14"/>
      <c r="G11" s="15"/>
      <c r="H11" s="15"/>
      <c r="I11" s="15"/>
      <c r="J11" s="15">
        <v>114</v>
      </c>
      <c r="K11" s="15">
        <v>112</v>
      </c>
      <c r="L11" s="15">
        <v>105</v>
      </c>
      <c r="M11" s="15">
        <v>98</v>
      </c>
      <c r="N11" s="15">
        <v>97</v>
      </c>
      <c r="O11" s="16">
        <v>96</v>
      </c>
      <c r="Q11" s="38">
        <f t="shared" ref="Q11:V11" si="8">J11</f>
        <v>114</v>
      </c>
      <c r="R11" s="39">
        <f t="shared" si="8"/>
        <v>112</v>
      </c>
      <c r="S11" s="39">
        <f t="shared" si="8"/>
        <v>105</v>
      </c>
      <c r="T11" s="39">
        <f t="shared" si="8"/>
        <v>98</v>
      </c>
      <c r="U11" s="39">
        <f t="shared" si="8"/>
        <v>97</v>
      </c>
      <c r="V11" s="39">
        <f t="shared" si="8"/>
        <v>96</v>
      </c>
      <c r="W11" s="39"/>
      <c r="X11" s="39"/>
      <c r="Y11" s="39"/>
      <c r="Z11" s="40"/>
      <c r="AA11" s="21"/>
      <c r="AB11" s="4">
        <f>$C11-J11</f>
        <v>1</v>
      </c>
      <c r="AC11" s="3">
        <f>J11-K11</f>
        <v>2</v>
      </c>
      <c r="AD11" s="3">
        <f>K11-L11</f>
        <v>7</v>
      </c>
      <c r="AE11" s="3">
        <f>L11-M11</f>
        <v>7</v>
      </c>
      <c r="AF11" s="3">
        <f>M11-N11</f>
        <v>1</v>
      </c>
      <c r="AG11" s="3">
        <f>N11-O11</f>
        <v>1</v>
      </c>
      <c r="AH11" s="3"/>
      <c r="AI11" s="3"/>
      <c r="AJ11" s="3"/>
      <c r="AK11" s="5"/>
      <c r="AL11" s="58"/>
      <c r="AN11" s="149"/>
      <c r="AO11" s="187"/>
      <c r="AP11" s="188"/>
      <c r="AQ11" s="188"/>
      <c r="AR11" s="188"/>
      <c r="AS11" s="189"/>
      <c r="AT11" s="150"/>
    </row>
    <row r="12" spans="2:46" ht="13" customHeight="1">
      <c r="B12" s="86">
        <v>41426</v>
      </c>
      <c r="C12" s="15">
        <v>128</v>
      </c>
      <c r="D12" s="15"/>
      <c r="E12" s="3"/>
      <c r="F12" s="14"/>
      <c r="G12" s="15"/>
      <c r="H12" s="15"/>
      <c r="I12" s="15"/>
      <c r="J12" s="15"/>
      <c r="K12" s="15">
        <v>128</v>
      </c>
      <c r="L12" s="15">
        <v>122</v>
      </c>
      <c r="M12" s="15">
        <v>119</v>
      </c>
      <c r="N12" s="15">
        <v>115</v>
      </c>
      <c r="O12" s="16">
        <v>110</v>
      </c>
      <c r="Q12" s="38">
        <f>K12</f>
        <v>128</v>
      </c>
      <c r="R12" s="39">
        <f>L12</f>
        <v>122</v>
      </c>
      <c r="S12" s="39">
        <f>M12</f>
        <v>119</v>
      </c>
      <c r="T12" s="39">
        <f>N12</f>
        <v>115</v>
      </c>
      <c r="U12" s="39">
        <f>O12</f>
        <v>110</v>
      </c>
      <c r="V12" s="39"/>
      <c r="W12" s="39"/>
      <c r="X12" s="39"/>
      <c r="Y12" s="39"/>
      <c r="Z12" s="40"/>
      <c r="AA12" s="20"/>
      <c r="AB12" s="4">
        <f>$C12-K12</f>
        <v>0</v>
      </c>
      <c r="AC12" s="3">
        <f>K12-L12</f>
        <v>6</v>
      </c>
      <c r="AD12" s="3">
        <f>L12-M12</f>
        <v>3</v>
      </c>
      <c r="AE12" s="3">
        <f>M12-N12</f>
        <v>4</v>
      </c>
      <c r="AF12" s="3">
        <f>N12-O12</f>
        <v>5</v>
      </c>
      <c r="AG12" s="3"/>
      <c r="AH12" s="3"/>
      <c r="AI12" s="3"/>
      <c r="AJ12" s="3"/>
      <c r="AK12" s="5"/>
      <c r="AL12" s="58"/>
      <c r="AN12" s="149"/>
      <c r="AO12" s="187"/>
      <c r="AP12" s="188"/>
      <c r="AQ12" s="188"/>
      <c r="AR12" s="188"/>
      <c r="AS12" s="189"/>
      <c r="AT12" s="150"/>
    </row>
    <row r="13" spans="2:46" ht="13" customHeight="1">
      <c r="B13" s="86">
        <v>41456</v>
      </c>
      <c r="C13" s="15">
        <v>137</v>
      </c>
      <c r="D13" s="15"/>
      <c r="E13" s="3"/>
      <c r="F13" s="14"/>
      <c r="G13" s="15"/>
      <c r="H13" s="15"/>
      <c r="I13" s="15"/>
      <c r="J13" s="15"/>
      <c r="K13" s="15"/>
      <c r="L13" s="15">
        <v>136</v>
      </c>
      <c r="M13" s="15">
        <v>129</v>
      </c>
      <c r="N13" s="15">
        <v>122</v>
      </c>
      <c r="O13" s="16">
        <v>118</v>
      </c>
      <c r="Q13" s="38">
        <f>L13</f>
        <v>136</v>
      </c>
      <c r="R13" s="39">
        <f>M13</f>
        <v>129</v>
      </c>
      <c r="S13" s="39">
        <f>N13</f>
        <v>122</v>
      </c>
      <c r="T13" s="39">
        <f>O13</f>
        <v>118</v>
      </c>
      <c r="U13" s="39"/>
      <c r="V13" s="39"/>
      <c r="W13" s="39"/>
      <c r="X13" s="39"/>
      <c r="Y13" s="39"/>
      <c r="Z13" s="40"/>
      <c r="AA13" s="21"/>
      <c r="AB13" s="4">
        <f>$C13-L13</f>
        <v>1</v>
      </c>
      <c r="AC13" s="3">
        <f>L13-M13</f>
        <v>7</v>
      </c>
      <c r="AD13" s="3">
        <f>M13-N13</f>
        <v>7</v>
      </c>
      <c r="AE13" s="3">
        <f>N13-O13</f>
        <v>4</v>
      </c>
      <c r="AF13" s="3"/>
      <c r="AG13" s="3"/>
      <c r="AH13" s="3"/>
      <c r="AI13" s="3"/>
      <c r="AJ13" s="3"/>
      <c r="AK13" s="5"/>
      <c r="AL13" s="58"/>
      <c r="AN13" s="149"/>
      <c r="AO13" s="187"/>
      <c r="AP13" s="188"/>
      <c r="AQ13" s="188"/>
      <c r="AR13" s="188"/>
      <c r="AS13" s="189"/>
      <c r="AT13" s="150"/>
    </row>
    <row r="14" spans="2:46" ht="13" customHeight="1">
      <c r="B14" s="86">
        <v>41487</v>
      </c>
      <c r="C14" s="15">
        <v>151</v>
      </c>
      <c r="D14" s="15"/>
      <c r="E14" s="3"/>
      <c r="F14" s="14"/>
      <c r="G14" s="15"/>
      <c r="H14" s="15"/>
      <c r="I14" s="15"/>
      <c r="J14" s="15"/>
      <c r="K14" s="15"/>
      <c r="L14" s="15"/>
      <c r="M14" s="15">
        <v>149</v>
      </c>
      <c r="N14" s="15">
        <v>145</v>
      </c>
      <c r="O14" s="16">
        <v>135</v>
      </c>
      <c r="Q14" s="38">
        <f>M14</f>
        <v>149</v>
      </c>
      <c r="R14" s="39">
        <f>N14</f>
        <v>145</v>
      </c>
      <c r="S14" s="39">
        <f>O14</f>
        <v>135</v>
      </c>
      <c r="T14" s="39"/>
      <c r="U14" s="39"/>
      <c r="V14" s="39"/>
      <c r="W14" s="39"/>
      <c r="X14" s="39"/>
      <c r="Y14" s="39"/>
      <c r="Z14" s="40"/>
      <c r="AA14" s="21"/>
      <c r="AB14" s="4">
        <f>$C14-M14</f>
        <v>2</v>
      </c>
      <c r="AC14" s="3">
        <f>M14-N14</f>
        <v>4</v>
      </c>
      <c r="AD14" s="3">
        <f>N14-O14</f>
        <v>10</v>
      </c>
      <c r="AE14" s="3"/>
      <c r="AF14" s="3"/>
      <c r="AG14" s="3"/>
      <c r="AH14" s="3"/>
      <c r="AI14" s="3"/>
      <c r="AJ14" s="3"/>
      <c r="AK14" s="5"/>
      <c r="AL14" s="58"/>
      <c r="AN14" s="149"/>
      <c r="AO14" s="187"/>
      <c r="AP14" s="188"/>
      <c r="AQ14" s="188"/>
      <c r="AR14" s="188"/>
      <c r="AS14" s="189"/>
      <c r="AT14" s="150"/>
    </row>
    <row r="15" spans="2:46" ht="13" customHeight="1">
      <c r="B15" s="86">
        <v>41518</v>
      </c>
      <c r="C15" s="15">
        <v>161</v>
      </c>
      <c r="D15" s="15"/>
      <c r="E15" s="3"/>
      <c r="F15" s="14"/>
      <c r="G15" s="15"/>
      <c r="H15" s="15"/>
      <c r="I15" s="15"/>
      <c r="J15" s="15"/>
      <c r="K15" s="15"/>
      <c r="L15" s="15"/>
      <c r="M15" s="15"/>
      <c r="N15" s="15">
        <v>158</v>
      </c>
      <c r="O15" s="16">
        <v>154</v>
      </c>
      <c r="Q15" s="38">
        <f>N15</f>
        <v>158</v>
      </c>
      <c r="R15" s="39">
        <f>O15</f>
        <v>154</v>
      </c>
      <c r="S15" s="39"/>
      <c r="T15" s="39"/>
      <c r="U15" s="39"/>
      <c r="V15" s="39"/>
      <c r="W15" s="39"/>
      <c r="X15" s="39"/>
      <c r="Y15" s="39"/>
      <c r="Z15" s="40"/>
      <c r="AA15" s="20"/>
      <c r="AB15" s="4">
        <f>$C15-N15</f>
        <v>3</v>
      </c>
      <c r="AC15" s="3">
        <f>N15-O15</f>
        <v>4</v>
      </c>
      <c r="AD15" s="3"/>
      <c r="AE15" s="3"/>
      <c r="AF15" s="3"/>
      <c r="AG15" s="3"/>
      <c r="AH15" s="3"/>
      <c r="AI15" s="3"/>
      <c r="AJ15" s="3"/>
      <c r="AK15" s="5"/>
      <c r="AL15" s="58"/>
      <c r="AN15" s="149"/>
      <c r="AO15" s="187"/>
      <c r="AP15" s="188"/>
      <c r="AQ15" s="188"/>
      <c r="AR15" s="188"/>
      <c r="AS15" s="189"/>
      <c r="AT15" s="150"/>
    </row>
    <row r="16" spans="2:46" ht="13" customHeight="1">
      <c r="B16" s="86">
        <v>41548</v>
      </c>
      <c r="C16" s="15">
        <v>168</v>
      </c>
      <c r="D16" s="15"/>
      <c r="E16" s="3"/>
      <c r="F16" s="14"/>
      <c r="G16" s="15"/>
      <c r="H16" s="15"/>
      <c r="I16" s="15"/>
      <c r="J16" s="15"/>
      <c r="K16" s="15"/>
      <c r="L16" s="15"/>
      <c r="M16" s="15"/>
      <c r="N16" s="15"/>
      <c r="O16" s="16">
        <v>167</v>
      </c>
      <c r="P16" s="3"/>
      <c r="Q16" s="44">
        <f>O16</f>
        <v>167</v>
      </c>
      <c r="R16" s="45"/>
      <c r="S16" s="45"/>
      <c r="T16" s="45"/>
      <c r="U16" s="45"/>
      <c r="V16" s="45"/>
      <c r="W16" s="45"/>
      <c r="X16" s="45"/>
      <c r="Y16" s="45"/>
      <c r="Z16" s="46"/>
      <c r="AA16" s="20"/>
      <c r="AB16" s="6">
        <f>$C16-O16</f>
        <v>1</v>
      </c>
      <c r="AC16" s="7"/>
      <c r="AD16" s="7"/>
      <c r="AE16" s="7"/>
      <c r="AF16" s="7"/>
      <c r="AG16" s="7"/>
      <c r="AH16" s="7"/>
      <c r="AI16" s="7"/>
      <c r="AJ16" s="7"/>
      <c r="AK16" s="8"/>
      <c r="AL16" s="58"/>
      <c r="AN16" s="149"/>
      <c r="AO16" s="187"/>
      <c r="AP16" s="188"/>
      <c r="AQ16" s="188"/>
      <c r="AR16" s="188"/>
      <c r="AS16" s="189"/>
      <c r="AT16" s="150"/>
    </row>
    <row r="17" spans="2:47" ht="13" customHeight="1">
      <c r="B17" s="86"/>
      <c r="C17" s="3"/>
      <c r="D17" s="3"/>
      <c r="E17" s="13"/>
      <c r="F17" s="10">
        <f t="shared" ref="F17:O17" si="9">SUM(F7:F16)</f>
        <v>78</v>
      </c>
      <c r="G17" s="11">
        <f t="shared" si="9"/>
        <v>163</v>
      </c>
      <c r="H17" s="11">
        <f t="shared" si="9"/>
        <v>261</v>
      </c>
      <c r="I17" s="11">
        <f t="shared" si="9"/>
        <v>362</v>
      </c>
      <c r="J17" s="11">
        <f t="shared" si="9"/>
        <v>465</v>
      </c>
      <c r="K17" s="11">
        <f t="shared" si="9"/>
        <v>580</v>
      </c>
      <c r="L17" s="11">
        <f t="shared" si="9"/>
        <v>696</v>
      </c>
      <c r="M17" s="11">
        <f t="shared" si="9"/>
        <v>821</v>
      </c>
      <c r="N17" s="11">
        <f t="shared" si="9"/>
        <v>952</v>
      </c>
      <c r="O17" s="12">
        <f t="shared" si="9"/>
        <v>1086</v>
      </c>
      <c r="P17" s="3"/>
      <c r="Q17" s="3"/>
      <c r="R17" s="3"/>
      <c r="S17" s="3"/>
      <c r="T17" s="3"/>
      <c r="U17" s="3"/>
      <c r="V17" s="3"/>
      <c r="W17" s="3"/>
      <c r="X17" s="3"/>
      <c r="Z17" s="20"/>
      <c r="AA17" s="20"/>
      <c r="AB17" s="20"/>
      <c r="AC17" s="20"/>
      <c r="AD17" s="20"/>
      <c r="AE17" s="20"/>
      <c r="AF17" s="20"/>
      <c r="AL17" s="58"/>
      <c r="AN17" s="149"/>
      <c r="AO17" s="187"/>
      <c r="AP17" s="188"/>
      <c r="AQ17" s="188"/>
      <c r="AR17" s="188"/>
      <c r="AS17" s="189"/>
      <c r="AT17" s="150"/>
    </row>
    <row r="18" spans="2:47" ht="13" customHeight="1">
      <c r="B18" s="87"/>
      <c r="E18" s="3"/>
      <c r="F18" s="47"/>
      <c r="G18" s="47"/>
      <c r="H18" s="47"/>
      <c r="I18" s="47"/>
      <c r="J18" s="47"/>
      <c r="K18" s="47"/>
      <c r="L18" s="47"/>
      <c r="M18" s="47"/>
      <c r="N18" s="47"/>
      <c r="O18" s="47"/>
      <c r="P18" s="3"/>
      <c r="W18" s="3"/>
      <c r="X18" s="3"/>
      <c r="Y18" s="3"/>
      <c r="Z18" s="3"/>
      <c r="AA18" s="20"/>
      <c r="AB18" s="20"/>
      <c r="AC18" s="20"/>
      <c r="AD18" s="20"/>
      <c r="AE18" s="20"/>
      <c r="AF18" s="20"/>
      <c r="AL18" s="58"/>
      <c r="AN18" s="149"/>
      <c r="AO18" s="187"/>
      <c r="AP18" s="188"/>
      <c r="AQ18" s="188"/>
      <c r="AR18" s="188"/>
      <c r="AS18" s="189"/>
      <c r="AT18" s="150"/>
    </row>
    <row r="19" spans="2:47" ht="13" customHeight="1">
      <c r="B19" s="56"/>
      <c r="C19" s="3"/>
      <c r="D19" s="3"/>
      <c r="E19" s="3"/>
      <c r="F19" s="166" t="s">
        <v>8</v>
      </c>
      <c r="G19" s="167"/>
      <c r="H19" s="167"/>
      <c r="I19" s="167"/>
      <c r="J19" s="167"/>
      <c r="K19" s="167"/>
      <c r="L19" s="167"/>
      <c r="M19" s="167"/>
      <c r="N19" s="167"/>
      <c r="O19" s="163" t="s">
        <v>49</v>
      </c>
      <c r="P19" s="3"/>
      <c r="Q19" s="166" t="s">
        <v>20</v>
      </c>
      <c r="R19" s="167"/>
      <c r="S19" s="167"/>
      <c r="T19" s="167"/>
      <c r="U19" s="167"/>
      <c r="V19" s="167"/>
      <c r="W19" s="167"/>
      <c r="X19" s="167"/>
      <c r="Y19" s="167"/>
      <c r="Z19" s="163" t="s">
        <v>48</v>
      </c>
      <c r="AA19" s="57"/>
      <c r="AB19" s="166" t="s">
        <v>23</v>
      </c>
      <c r="AC19" s="167"/>
      <c r="AD19" s="167"/>
      <c r="AE19" s="167"/>
      <c r="AF19" s="167"/>
      <c r="AG19" s="167"/>
      <c r="AH19" s="167"/>
      <c r="AI19" s="167"/>
      <c r="AJ19" s="167"/>
      <c r="AK19" s="163" t="s">
        <v>47</v>
      </c>
      <c r="AL19" s="58"/>
      <c r="AN19" s="149"/>
      <c r="AO19" s="187"/>
      <c r="AP19" s="188"/>
      <c r="AQ19" s="188"/>
      <c r="AR19" s="188"/>
      <c r="AS19" s="189"/>
      <c r="AT19" s="150"/>
    </row>
    <row r="20" spans="2:47" ht="13" customHeight="1">
      <c r="B20" s="56"/>
      <c r="C20" s="3"/>
      <c r="D20" s="3"/>
      <c r="E20" s="3"/>
      <c r="F20" s="52">
        <v>0</v>
      </c>
      <c r="G20" s="22">
        <v>1</v>
      </c>
      <c r="H20" s="22">
        <v>2</v>
      </c>
      <c r="I20" s="22">
        <v>3</v>
      </c>
      <c r="J20" s="22">
        <v>4</v>
      </c>
      <c r="K20" s="22">
        <v>5</v>
      </c>
      <c r="L20" s="22">
        <v>6</v>
      </c>
      <c r="M20" s="22">
        <v>7</v>
      </c>
      <c r="N20" s="22">
        <v>8</v>
      </c>
      <c r="O20" s="53">
        <v>9</v>
      </c>
      <c r="P20" s="3"/>
      <c r="Q20" s="52">
        <v>0</v>
      </c>
      <c r="R20" s="22">
        <v>1</v>
      </c>
      <c r="S20" s="22">
        <v>2</v>
      </c>
      <c r="T20" s="22">
        <v>3</v>
      </c>
      <c r="U20" s="22">
        <v>4</v>
      </c>
      <c r="V20" s="22">
        <v>5</v>
      </c>
      <c r="W20" s="22">
        <v>6</v>
      </c>
      <c r="X20" s="22">
        <v>7</v>
      </c>
      <c r="Y20" s="22">
        <v>8</v>
      </c>
      <c r="Z20" s="53">
        <v>9</v>
      </c>
      <c r="AA20" s="57"/>
      <c r="AB20" s="52">
        <v>0</v>
      </c>
      <c r="AC20" s="22">
        <v>1</v>
      </c>
      <c r="AD20" s="22">
        <v>2</v>
      </c>
      <c r="AE20" s="22">
        <v>3</v>
      </c>
      <c r="AF20" s="22">
        <v>4</v>
      </c>
      <c r="AG20" s="22">
        <v>5</v>
      </c>
      <c r="AH20" s="22">
        <v>6</v>
      </c>
      <c r="AI20" s="22">
        <v>7</v>
      </c>
      <c r="AJ20" s="22">
        <v>8</v>
      </c>
      <c r="AK20" s="53">
        <v>9</v>
      </c>
      <c r="AL20" s="58"/>
      <c r="AN20" s="149"/>
      <c r="AO20" s="187"/>
      <c r="AP20" s="188"/>
      <c r="AQ20" s="188"/>
      <c r="AR20" s="188"/>
      <c r="AS20" s="189"/>
      <c r="AT20" s="150"/>
    </row>
    <row r="21" spans="2:47" ht="13" customHeight="1">
      <c r="B21" s="86">
        <v>41275</v>
      </c>
      <c r="C21" s="3">
        <f t="shared" ref="C21:C30" si="10">C7</f>
        <v>80</v>
      </c>
      <c r="D21" s="3"/>
      <c r="E21" s="3"/>
      <c r="F21" s="48">
        <f t="shared" ref="F21:O21" si="11">Q7/$C21</f>
        <v>0.97499999999999998</v>
      </c>
      <c r="G21" s="49">
        <f t="shared" si="11"/>
        <v>0.9375</v>
      </c>
      <c r="H21" s="49">
        <f t="shared" si="11"/>
        <v>0.9</v>
      </c>
      <c r="I21" s="49">
        <f t="shared" si="11"/>
        <v>0.875</v>
      </c>
      <c r="J21" s="49">
        <f t="shared" si="11"/>
        <v>0.86250000000000004</v>
      </c>
      <c r="K21" s="49">
        <f t="shared" si="11"/>
        <v>0.83750000000000002</v>
      </c>
      <c r="L21" s="49">
        <f t="shared" si="11"/>
        <v>0.82499999999999996</v>
      </c>
      <c r="M21" s="49">
        <f t="shared" si="11"/>
        <v>0.82499999999999996</v>
      </c>
      <c r="N21" s="49">
        <f t="shared" si="11"/>
        <v>0.8125</v>
      </c>
      <c r="O21" s="51">
        <f t="shared" si="11"/>
        <v>0.8</v>
      </c>
      <c r="P21" s="3"/>
      <c r="Q21" s="48">
        <f t="shared" ref="Q21:Z21" si="12">AB7/$C21</f>
        <v>2.5000000000000001E-2</v>
      </c>
      <c r="R21" s="49">
        <f t="shared" si="12"/>
        <v>3.7499999999999999E-2</v>
      </c>
      <c r="S21" s="49">
        <f t="shared" si="12"/>
        <v>3.7499999999999999E-2</v>
      </c>
      <c r="T21" s="49">
        <f t="shared" si="12"/>
        <v>2.5000000000000001E-2</v>
      </c>
      <c r="U21" s="49">
        <f t="shared" si="12"/>
        <v>1.2500000000000001E-2</v>
      </c>
      <c r="V21" s="49">
        <f t="shared" si="12"/>
        <v>2.5000000000000001E-2</v>
      </c>
      <c r="W21" s="49">
        <f t="shared" si="12"/>
        <v>1.2500000000000001E-2</v>
      </c>
      <c r="X21" s="49">
        <f t="shared" si="12"/>
        <v>0</v>
      </c>
      <c r="Y21" s="49">
        <f t="shared" si="12"/>
        <v>1.2500000000000001E-2</v>
      </c>
      <c r="Z21" s="51">
        <f t="shared" si="12"/>
        <v>1.2500000000000001E-2</v>
      </c>
      <c r="AA21" s="20"/>
      <c r="AB21" s="48">
        <f t="shared" ref="AB21:AB30" si="13">AB7/C21</f>
        <v>2.5000000000000001E-2</v>
      </c>
      <c r="AC21" s="49">
        <f t="shared" ref="AC21:AK21" si="14">AC7/Q7</f>
        <v>3.8461538461538464E-2</v>
      </c>
      <c r="AD21" s="49">
        <f t="shared" si="14"/>
        <v>0.04</v>
      </c>
      <c r="AE21" s="49">
        <f t="shared" si="14"/>
        <v>2.7777777777777776E-2</v>
      </c>
      <c r="AF21" s="49">
        <f t="shared" si="14"/>
        <v>1.4285714285714285E-2</v>
      </c>
      <c r="AG21" s="49">
        <f t="shared" si="14"/>
        <v>2.8985507246376812E-2</v>
      </c>
      <c r="AH21" s="49">
        <f t="shared" si="14"/>
        <v>1.4925373134328358E-2</v>
      </c>
      <c r="AI21" s="49">
        <f t="shared" si="14"/>
        <v>0</v>
      </c>
      <c r="AJ21" s="49">
        <f t="shared" si="14"/>
        <v>1.5151515151515152E-2</v>
      </c>
      <c r="AK21" s="51">
        <f t="shared" si="14"/>
        <v>1.5384615384615385E-2</v>
      </c>
      <c r="AL21" s="58"/>
      <c r="AN21" s="149"/>
      <c r="AO21" s="187"/>
      <c r="AP21" s="188"/>
      <c r="AQ21" s="188"/>
      <c r="AR21" s="188"/>
      <c r="AS21" s="189"/>
      <c r="AT21" s="150"/>
    </row>
    <row r="22" spans="2:47" ht="13" customHeight="1">
      <c r="B22" s="86">
        <v>41306</v>
      </c>
      <c r="C22" s="3">
        <f t="shared" si="10"/>
        <v>88</v>
      </c>
      <c r="D22" s="3"/>
      <c r="E22" s="3"/>
      <c r="F22" s="28">
        <f t="shared" ref="F22:N22" si="15">Q8/$C22</f>
        <v>1</v>
      </c>
      <c r="G22" s="26">
        <f t="shared" si="15"/>
        <v>0.97727272727272729</v>
      </c>
      <c r="H22" s="26">
        <f t="shared" si="15"/>
        <v>0.93181818181818177</v>
      </c>
      <c r="I22" s="26">
        <f t="shared" si="15"/>
        <v>0.88636363636363635</v>
      </c>
      <c r="J22" s="26">
        <f t="shared" si="15"/>
        <v>0.875</v>
      </c>
      <c r="K22" s="26">
        <f t="shared" si="15"/>
        <v>0.86363636363636365</v>
      </c>
      <c r="L22" s="26">
        <f t="shared" si="15"/>
        <v>0.82954545454545459</v>
      </c>
      <c r="M22" s="26">
        <f t="shared" si="15"/>
        <v>0.81818181818181823</v>
      </c>
      <c r="N22" s="26">
        <f t="shared" si="15"/>
        <v>0.79545454545454541</v>
      </c>
      <c r="O22" s="5"/>
      <c r="P22" s="3"/>
      <c r="Q22" s="28">
        <f t="shared" ref="Q22:Y22" si="16">AB8/$C22</f>
        <v>0</v>
      </c>
      <c r="R22" s="26">
        <f t="shared" si="16"/>
        <v>2.2727272727272728E-2</v>
      </c>
      <c r="S22" s="26">
        <f t="shared" si="16"/>
        <v>4.5454545454545456E-2</v>
      </c>
      <c r="T22" s="26">
        <f t="shared" si="16"/>
        <v>4.5454545454545456E-2</v>
      </c>
      <c r="U22" s="26">
        <f t="shared" si="16"/>
        <v>1.1363636363636364E-2</v>
      </c>
      <c r="V22" s="26">
        <f t="shared" si="16"/>
        <v>1.1363636363636364E-2</v>
      </c>
      <c r="W22" s="26">
        <f t="shared" si="16"/>
        <v>3.4090909090909088E-2</v>
      </c>
      <c r="X22" s="26">
        <f t="shared" si="16"/>
        <v>1.1363636363636364E-2</v>
      </c>
      <c r="Y22" s="26">
        <f t="shared" si="16"/>
        <v>2.2727272727272728E-2</v>
      </c>
      <c r="Z22" s="5"/>
      <c r="AA22" s="20"/>
      <c r="AB22" s="28">
        <f t="shared" si="13"/>
        <v>0</v>
      </c>
      <c r="AC22" s="26">
        <f t="shared" ref="AC22:AJ22" si="17">AC8/Q8</f>
        <v>2.2727272727272728E-2</v>
      </c>
      <c r="AD22" s="26">
        <f t="shared" si="17"/>
        <v>4.6511627906976744E-2</v>
      </c>
      <c r="AE22" s="26">
        <f t="shared" si="17"/>
        <v>4.878048780487805E-2</v>
      </c>
      <c r="AF22" s="26">
        <f t="shared" si="17"/>
        <v>1.282051282051282E-2</v>
      </c>
      <c r="AG22" s="26">
        <f t="shared" si="17"/>
        <v>1.2987012987012988E-2</v>
      </c>
      <c r="AH22" s="26">
        <f t="shared" si="17"/>
        <v>3.9473684210526314E-2</v>
      </c>
      <c r="AI22" s="26">
        <f t="shared" si="17"/>
        <v>1.3698630136986301E-2</v>
      </c>
      <c r="AJ22" s="26">
        <f t="shared" si="17"/>
        <v>2.7777777777777776E-2</v>
      </c>
      <c r="AK22" s="102"/>
      <c r="AL22" s="58"/>
      <c r="AN22" s="149"/>
      <c r="AO22" s="187"/>
      <c r="AP22" s="188"/>
      <c r="AQ22" s="188"/>
      <c r="AR22" s="188"/>
      <c r="AS22" s="189"/>
      <c r="AT22" s="150"/>
    </row>
    <row r="23" spans="2:47" ht="13" customHeight="1">
      <c r="B23" s="86">
        <v>41334</v>
      </c>
      <c r="C23" s="3">
        <f t="shared" si="10"/>
        <v>105</v>
      </c>
      <c r="D23" s="3"/>
      <c r="E23" s="3"/>
      <c r="F23" s="28">
        <f t="shared" ref="F23:M23" si="18">Q9/$C23</f>
        <v>0.98095238095238091</v>
      </c>
      <c r="G23" s="26">
        <f t="shared" si="18"/>
        <v>0.98095238095238091</v>
      </c>
      <c r="H23" s="26">
        <f t="shared" si="18"/>
        <v>0.93333333333333335</v>
      </c>
      <c r="I23" s="26">
        <f t="shared" si="18"/>
        <v>0.89523809523809528</v>
      </c>
      <c r="J23" s="26">
        <f t="shared" si="18"/>
        <v>0.87619047619047619</v>
      </c>
      <c r="K23" s="26">
        <f t="shared" si="18"/>
        <v>0.8571428571428571</v>
      </c>
      <c r="L23" s="26">
        <f t="shared" si="18"/>
        <v>0.81904761904761902</v>
      </c>
      <c r="M23" s="26">
        <f t="shared" si="18"/>
        <v>0.78095238095238095</v>
      </c>
      <c r="N23" s="3"/>
      <c r="O23" s="5"/>
      <c r="P23" s="3"/>
      <c r="Q23" s="28">
        <f t="shared" ref="Q23:X23" si="19">AB9/$C23</f>
        <v>1.9047619047619049E-2</v>
      </c>
      <c r="R23" s="26">
        <f t="shared" si="19"/>
        <v>0</v>
      </c>
      <c r="S23" s="26">
        <f t="shared" si="19"/>
        <v>4.7619047619047616E-2</v>
      </c>
      <c r="T23" s="26">
        <f t="shared" si="19"/>
        <v>3.8095238095238099E-2</v>
      </c>
      <c r="U23" s="26">
        <f t="shared" si="19"/>
        <v>1.9047619047619049E-2</v>
      </c>
      <c r="V23" s="26">
        <f t="shared" si="19"/>
        <v>1.9047619047619049E-2</v>
      </c>
      <c r="W23" s="26">
        <f t="shared" si="19"/>
        <v>3.8095238095238099E-2</v>
      </c>
      <c r="X23" s="26">
        <f t="shared" si="19"/>
        <v>3.8095238095238099E-2</v>
      </c>
      <c r="Y23" s="3"/>
      <c r="Z23" s="5"/>
      <c r="AA23" s="20"/>
      <c r="AB23" s="28">
        <f t="shared" si="13"/>
        <v>1.9047619047619049E-2</v>
      </c>
      <c r="AC23" s="26">
        <f t="shared" ref="AC23:AI23" si="20">AC9/Q9</f>
        <v>0</v>
      </c>
      <c r="AD23" s="26">
        <f t="shared" si="20"/>
        <v>4.8543689320388349E-2</v>
      </c>
      <c r="AE23" s="26">
        <f t="shared" si="20"/>
        <v>4.0816326530612242E-2</v>
      </c>
      <c r="AF23" s="26">
        <f t="shared" si="20"/>
        <v>2.1276595744680851E-2</v>
      </c>
      <c r="AG23" s="26">
        <f t="shared" si="20"/>
        <v>2.1739130434782608E-2</v>
      </c>
      <c r="AH23" s="26">
        <f t="shared" si="20"/>
        <v>4.4444444444444446E-2</v>
      </c>
      <c r="AI23" s="26">
        <f t="shared" si="20"/>
        <v>4.6511627906976744E-2</v>
      </c>
      <c r="AJ23" s="3"/>
      <c r="AK23" s="5"/>
      <c r="AL23" s="58"/>
      <c r="AN23" s="149"/>
      <c r="AO23" s="187"/>
      <c r="AP23" s="188"/>
      <c r="AQ23" s="188"/>
      <c r="AR23" s="188"/>
      <c r="AS23" s="189"/>
      <c r="AT23" s="150"/>
    </row>
    <row r="24" spans="2:47" ht="13" customHeight="1">
      <c r="B24" s="86">
        <v>41365</v>
      </c>
      <c r="C24" s="3">
        <f t="shared" si="10"/>
        <v>110</v>
      </c>
      <c r="D24" s="3"/>
      <c r="E24" s="3"/>
      <c r="F24" s="28">
        <f t="shared" ref="F24:L24" si="21">Q10/$C24</f>
        <v>0.97272727272727277</v>
      </c>
      <c r="G24" s="26">
        <f t="shared" si="21"/>
        <v>0.96363636363636362</v>
      </c>
      <c r="H24" s="26">
        <f t="shared" si="21"/>
        <v>0.92727272727272725</v>
      </c>
      <c r="I24" s="26">
        <f t="shared" si="21"/>
        <v>0.9</v>
      </c>
      <c r="J24" s="26">
        <f t="shared" si="21"/>
        <v>0.88181818181818183</v>
      </c>
      <c r="K24" s="26">
        <f t="shared" si="21"/>
        <v>0.83636363636363631</v>
      </c>
      <c r="L24" s="26">
        <f t="shared" si="21"/>
        <v>0.81818181818181823</v>
      </c>
      <c r="M24" s="3"/>
      <c r="N24" s="3"/>
      <c r="O24" s="5"/>
      <c r="P24" s="3"/>
      <c r="Q24" s="28">
        <f t="shared" ref="Q24:W24" si="22">AB10/$C24</f>
        <v>2.7272727272727271E-2</v>
      </c>
      <c r="R24" s="26">
        <f t="shared" si="22"/>
        <v>9.0909090909090905E-3</v>
      </c>
      <c r="S24" s="26">
        <f t="shared" si="22"/>
        <v>3.6363636363636362E-2</v>
      </c>
      <c r="T24" s="26">
        <f t="shared" si="22"/>
        <v>2.7272727272727271E-2</v>
      </c>
      <c r="U24" s="26">
        <f t="shared" si="22"/>
        <v>1.8181818181818181E-2</v>
      </c>
      <c r="V24" s="26">
        <f t="shared" si="22"/>
        <v>4.5454545454545456E-2</v>
      </c>
      <c r="W24" s="26">
        <f t="shared" si="22"/>
        <v>1.8181818181818181E-2</v>
      </c>
      <c r="X24" s="3"/>
      <c r="Y24" s="3"/>
      <c r="Z24" s="5"/>
      <c r="AA24" s="20"/>
      <c r="AB24" s="28">
        <f t="shared" si="13"/>
        <v>2.7272727272727271E-2</v>
      </c>
      <c r="AC24" s="26">
        <f t="shared" ref="AC24:AH24" si="23">AC10/Q10</f>
        <v>9.3457943925233638E-3</v>
      </c>
      <c r="AD24" s="26">
        <f t="shared" si="23"/>
        <v>3.7735849056603772E-2</v>
      </c>
      <c r="AE24" s="26">
        <f t="shared" si="23"/>
        <v>2.9411764705882353E-2</v>
      </c>
      <c r="AF24" s="26">
        <f t="shared" si="23"/>
        <v>2.0202020202020204E-2</v>
      </c>
      <c r="AG24" s="26">
        <f t="shared" si="23"/>
        <v>5.1546391752577317E-2</v>
      </c>
      <c r="AH24" s="26">
        <f t="shared" si="23"/>
        <v>2.1739130434782608E-2</v>
      </c>
      <c r="AI24" s="3"/>
      <c r="AJ24" s="3"/>
      <c r="AK24" s="5"/>
      <c r="AL24" s="58"/>
      <c r="AN24" s="149"/>
      <c r="AO24" s="187"/>
      <c r="AP24" s="188"/>
      <c r="AQ24" s="188"/>
      <c r="AR24" s="188"/>
      <c r="AS24" s="189"/>
      <c r="AT24" s="150"/>
    </row>
    <row r="25" spans="2:47" ht="13" customHeight="1">
      <c r="B25" s="86">
        <v>41395</v>
      </c>
      <c r="C25" s="3">
        <f t="shared" si="10"/>
        <v>115</v>
      </c>
      <c r="D25" s="3"/>
      <c r="E25" s="3"/>
      <c r="F25" s="28">
        <f t="shared" ref="F25:K25" si="24">Q11/$C25</f>
        <v>0.99130434782608701</v>
      </c>
      <c r="G25" s="26">
        <f t="shared" si="24"/>
        <v>0.97391304347826091</v>
      </c>
      <c r="H25" s="26">
        <f t="shared" si="24"/>
        <v>0.91304347826086951</v>
      </c>
      <c r="I25" s="26">
        <f t="shared" si="24"/>
        <v>0.85217391304347823</v>
      </c>
      <c r="J25" s="26">
        <f t="shared" si="24"/>
        <v>0.84347826086956523</v>
      </c>
      <c r="K25" s="26">
        <f t="shared" si="24"/>
        <v>0.83478260869565213</v>
      </c>
      <c r="L25" s="3"/>
      <c r="M25" s="3"/>
      <c r="N25" s="3"/>
      <c r="O25" s="5"/>
      <c r="P25" s="3"/>
      <c r="Q25" s="28">
        <f t="shared" ref="Q25:V25" si="25">AB11/$C25</f>
        <v>8.6956521739130436E-3</v>
      </c>
      <c r="R25" s="26">
        <f t="shared" si="25"/>
        <v>1.7391304347826087E-2</v>
      </c>
      <c r="S25" s="26">
        <f t="shared" si="25"/>
        <v>6.0869565217391307E-2</v>
      </c>
      <c r="T25" s="26">
        <f t="shared" si="25"/>
        <v>6.0869565217391307E-2</v>
      </c>
      <c r="U25" s="26">
        <f t="shared" si="25"/>
        <v>8.6956521739130436E-3</v>
      </c>
      <c r="V25" s="26">
        <f t="shared" si="25"/>
        <v>8.6956521739130436E-3</v>
      </c>
      <c r="W25" s="3"/>
      <c r="X25" s="3"/>
      <c r="Y25" s="3"/>
      <c r="Z25" s="5"/>
      <c r="AA25" s="20"/>
      <c r="AB25" s="28">
        <f t="shared" si="13"/>
        <v>8.6956521739130436E-3</v>
      </c>
      <c r="AC25" s="26">
        <f>AC11/Q11</f>
        <v>1.7543859649122806E-2</v>
      </c>
      <c r="AD25" s="26">
        <f>AD11/R11</f>
        <v>6.25E-2</v>
      </c>
      <c r="AE25" s="26">
        <f>AE11/S11</f>
        <v>6.6666666666666666E-2</v>
      </c>
      <c r="AF25" s="26">
        <f>AF11/T11</f>
        <v>1.020408163265306E-2</v>
      </c>
      <c r="AG25" s="26">
        <f>AG11/U11</f>
        <v>1.0309278350515464E-2</v>
      </c>
      <c r="AH25" s="3"/>
      <c r="AI25" s="3"/>
      <c r="AJ25" s="3"/>
      <c r="AK25" s="5"/>
      <c r="AL25" s="58"/>
      <c r="AN25" s="149"/>
      <c r="AO25" s="187"/>
      <c r="AP25" s="188"/>
      <c r="AQ25" s="188"/>
      <c r="AR25" s="188"/>
      <c r="AS25" s="189"/>
      <c r="AT25" s="150"/>
    </row>
    <row r="26" spans="2:47" ht="15" customHeight="1">
      <c r="B26" s="86">
        <v>41426</v>
      </c>
      <c r="C26" s="3">
        <f t="shared" si="10"/>
        <v>128</v>
      </c>
      <c r="D26" s="3"/>
      <c r="E26" s="3"/>
      <c r="F26" s="28">
        <f>Q12/$C26</f>
        <v>1</v>
      </c>
      <c r="G26" s="26">
        <f>R12/$C26</f>
        <v>0.953125</v>
      </c>
      <c r="H26" s="26">
        <f>S12/$C26</f>
        <v>0.9296875</v>
      </c>
      <c r="I26" s="26">
        <f>T12/$C26</f>
        <v>0.8984375</v>
      </c>
      <c r="J26" s="26">
        <f>U12/$C26</f>
        <v>0.859375</v>
      </c>
      <c r="K26" s="3"/>
      <c r="L26" s="3"/>
      <c r="M26" s="3"/>
      <c r="N26" s="3"/>
      <c r="O26" s="5"/>
      <c r="P26" s="3"/>
      <c r="Q26" s="28">
        <f>AB12/$C26</f>
        <v>0</v>
      </c>
      <c r="R26" s="26">
        <f>AC12/$C26</f>
        <v>4.6875E-2</v>
      </c>
      <c r="S26" s="26">
        <f>AD12/$C26</f>
        <v>2.34375E-2</v>
      </c>
      <c r="T26" s="26">
        <f>AE12/$C26</f>
        <v>3.125E-2</v>
      </c>
      <c r="U26" s="26">
        <f>AF12/$C26</f>
        <v>3.90625E-2</v>
      </c>
      <c r="V26" s="3"/>
      <c r="W26" s="3"/>
      <c r="X26" s="3"/>
      <c r="Y26" s="3"/>
      <c r="Z26" s="5"/>
      <c r="AA26" s="20"/>
      <c r="AB26" s="28">
        <f t="shared" si="13"/>
        <v>0</v>
      </c>
      <c r="AC26" s="26">
        <f>AC12/Q12</f>
        <v>4.6875E-2</v>
      </c>
      <c r="AD26" s="26">
        <f>AD12/R12</f>
        <v>2.4590163934426229E-2</v>
      </c>
      <c r="AE26" s="26">
        <f>AE12/S12</f>
        <v>3.3613445378151259E-2</v>
      </c>
      <c r="AF26" s="26">
        <f>AF12/T12</f>
        <v>4.3478260869565216E-2</v>
      </c>
      <c r="AG26" s="3"/>
      <c r="AH26" s="3"/>
      <c r="AI26" s="3"/>
      <c r="AJ26" s="3"/>
      <c r="AK26" s="5"/>
      <c r="AL26" s="58"/>
      <c r="AN26" s="149"/>
      <c r="AO26" s="187"/>
      <c r="AP26" s="188"/>
      <c r="AQ26" s="188"/>
      <c r="AR26" s="188"/>
      <c r="AS26" s="189"/>
      <c r="AT26" s="150"/>
      <c r="AU26" s="145"/>
    </row>
    <row r="27" spans="2:47" ht="15" customHeight="1">
      <c r="B27" s="86">
        <v>41456</v>
      </c>
      <c r="C27" s="3">
        <f t="shared" si="10"/>
        <v>137</v>
      </c>
      <c r="D27" s="3"/>
      <c r="E27" s="3"/>
      <c r="F27" s="28">
        <f>Q13/$C27</f>
        <v>0.99270072992700731</v>
      </c>
      <c r="G27" s="26">
        <f>R13/$C27</f>
        <v>0.94160583941605835</v>
      </c>
      <c r="H27" s="26">
        <f>S13/$C27</f>
        <v>0.89051094890510951</v>
      </c>
      <c r="I27" s="26">
        <f>T13/$C27</f>
        <v>0.86131386861313863</v>
      </c>
      <c r="J27" s="3"/>
      <c r="K27" s="3"/>
      <c r="L27" s="3"/>
      <c r="M27" s="3"/>
      <c r="N27" s="3"/>
      <c r="O27" s="5"/>
      <c r="P27" s="3"/>
      <c r="Q27" s="28">
        <f>AB13/$C27</f>
        <v>7.2992700729927005E-3</v>
      </c>
      <c r="R27" s="26">
        <f>AC13/$C27</f>
        <v>5.1094890510948905E-2</v>
      </c>
      <c r="S27" s="26">
        <f>AD13/$C27</f>
        <v>5.1094890510948905E-2</v>
      </c>
      <c r="T27" s="26">
        <f>AE13/$C27</f>
        <v>2.9197080291970802E-2</v>
      </c>
      <c r="U27" s="3"/>
      <c r="V27" s="3"/>
      <c r="W27" s="3"/>
      <c r="X27" s="3"/>
      <c r="Y27" s="3"/>
      <c r="Z27" s="5"/>
      <c r="AA27" s="20"/>
      <c r="AB27" s="28">
        <f t="shared" si="13"/>
        <v>7.2992700729927005E-3</v>
      </c>
      <c r="AC27" s="26">
        <f>AC13/Q13</f>
        <v>5.1470588235294115E-2</v>
      </c>
      <c r="AD27" s="26">
        <f>AD13/R13</f>
        <v>5.4263565891472867E-2</v>
      </c>
      <c r="AE27" s="26">
        <f>AE13/S13</f>
        <v>3.2786885245901641E-2</v>
      </c>
      <c r="AF27" s="3"/>
      <c r="AG27" s="3"/>
      <c r="AH27" s="3"/>
      <c r="AI27" s="3"/>
      <c r="AJ27" s="3"/>
      <c r="AK27" s="5"/>
      <c r="AL27" s="58"/>
      <c r="AN27" s="149"/>
      <c r="AO27" s="187"/>
      <c r="AP27" s="188"/>
      <c r="AQ27" s="188"/>
      <c r="AR27" s="188"/>
      <c r="AS27" s="189"/>
      <c r="AT27" s="150"/>
      <c r="AU27" s="145"/>
    </row>
    <row r="28" spans="2:47">
      <c r="B28" s="86">
        <v>41487</v>
      </c>
      <c r="C28" s="3">
        <f t="shared" si="10"/>
        <v>151</v>
      </c>
      <c r="D28" s="3"/>
      <c r="F28" s="28">
        <f>Q14/$C28</f>
        <v>0.98675496688741726</v>
      </c>
      <c r="G28" s="26">
        <f>R14/$C28</f>
        <v>0.96026490066225167</v>
      </c>
      <c r="H28" s="26">
        <f>S14/$C28</f>
        <v>0.89403973509933776</v>
      </c>
      <c r="I28" s="3"/>
      <c r="J28" s="3"/>
      <c r="K28" s="3"/>
      <c r="L28" s="3"/>
      <c r="M28" s="3"/>
      <c r="N28" s="3"/>
      <c r="O28" s="5"/>
      <c r="P28" s="3"/>
      <c r="Q28" s="28">
        <f>AB14/$C28</f>
        <v>1.3245033112582781E-2</v>
      </c>
      <c r="R28" s="26">
        <f>AC14/$C28</f>
        <v>2.6490066225165563E-2</v>
      </c>
      <c r="S28" s="26">
        <f>AD14/$C28</f>
        <v>6.6225165562913912E-2</v>
      </c>
      <c r="T28" s="3"/>
      <c r="U28" s="3"/>
      <c r="V28" s="3"/>
      <c r="W28" s="3"/>
      <c r="X28" s="3"/>
      <c r="Y28" s="3"/>
      <c r="Z28" s="5"/>
      <c r="AA28" s="20"/>
      <c r="AB28" s="28">
        <f t="shared" si="13"/>
        <v>1.3245033112582781E-2</v>
      </c>
      <c r="AC28" s="26">
        <f>AC14/Q14</f>
        <v>2.6845637583892617E-2</v>
      </c>
      <c r="AD28" s="26">
        <f>AD14/R14</f>
        <v>6.8965517241379309E-2</v>
      </c>
      <c r="AE28" s="3"/>
      <c r="AF28" s="3"/>
      <c r="AG28" s="3"/>
      <c r="AH28" s="3"/>
      <c r="AI28" s="3"/>
      <c r="AJ28" s="3"/>
      <c r="AK28" s="5"/>
      <c r="AL28" s="58"/>
      <c r="AN28" s="149"/>
      <c r="AO28" s="187"/>
      <c r="AP28" s="188"/>
      <c r="AQ28" s="188"/>
      <c r="AR28" s="188"/>
      <c r="AS28" s="189"/>
      <c r="AT28" s="150"/>
      <c r="AU28" s="146"/>
    </row>
    <row r="29" spans="2:47">
      <c r="B29" s="86">
        <v>41518</v>
      </c>
      <c r="C29" s="3">
        <f t="shared" si="10"/>
        <v>161</v>
      </c>
      <c r="D29" s="3"/>
      <c r="E29" s="3"/>
      <c r="F29" s="28">
        <f>Q15/$C29</f>
        <v>0.98136645962732916</v>
      </c>
      <c r="G29" s="26">
        <f>R15/$C29</f>
        <v>0.95652173913043481</v>
      </c>
      <c r="H29" s="3"/>
      <c r="I29" s="3"/>
      <c r="J29" s="3"/>
      <c r="K29" s="3"/>
      <c r="L29" s="3"/>
      <c r="M29" s="3"/>
      <c r="N29" s="3"/>
      <c r="O29" s="5"/>
      <c r="P29" s="3"/>
      <c r="Q29" s="28">
        <f>AB15/$C29</f>
        <v>1.8633540372670808E-2</v>
      </c>
      <c r="R29" s="26">
        <f>AC15/$C29</f>
        <v>2.4844720496894408E-2</v>
      </c>
      <c r="S29" s="3"/>
      <c r="T29" s="3"/>
      <c r="U29" s="3"/>
      <c r="V29" s="3"/>
      <c r="W29" s="3"/>
      <c r="X29" s="3"/>
      <c r="Y29" s="3"/>
      <c r="Z29" s="5"/>
      <c r="AA29" s="20"/>
      <c r="AB29" s="28">
        <f t="shared" si="13"/>
        <v>1.8633540372670808E-2</v>
      </c>
      <c r="AC29" s="26">
        <f>AC15/Q15</f>
        <v>2.5316455696202531E-2</v>
      </c>
      <c r="AD29" s="3"/>
      <c r="AE29" s="3"/>
      <c r="AF29" s="3"/>
      <c r="AG29" s="3"/>
      <c r="AH29" s="3"/>
      <c r="AI29" s="3"/>
      <c r="AJ29" s="3"/>
      <c r="AK29" s="5"/>
      <c r="AL29" s="58"/>
      <c r="AN29" s="149"/>
      <c r="AO29" s="187"/>
      <c r="AP29" s="188"/>
      <c r="AQ29" s="188"/>
      <c r="AR29" s="188"/>
      <c r="AS29" s="189"/>
      <c r="AT29" s="150"/>
      <c r="AU29" s="147"/>
    </row>
    <row r="30" spans="2:47" ht="13" customHeight="1">
      <c r="B30" s="86">
        <v>41548</v>
      </c>
      <c r="C30" s="3">
        <f t="shared" si="10"/>
        <v>168</v>
      </c>
      <c r="D30" s="3"/>
      <c r="E30" s="3"/>
      <c r="F30" s="50">
        <f>Q16/$C30</f>
        <v>0.99404761904761907</v>
      </c>
      <c r="G30" s="7"/>
      <c r="H30" s="7"/>
      <c r="I30" s="7"/>
      <c r="J30" s="7"/>
      <c r="K30" s="7"/>
      <c r="L30" s="7"/>
      <c r="M30" s="7"/>
      <c r="N30" s="7"/>
      <c r="O30" s="8"/>
      <c r="Q30" s="50">
        <f>AB16/$C30</f>
        <v>5.9523809523809521E-3</v>
      </c>
      <c r="R30" s="7"/>
      <c r="S30" s="7"/>
      <c r="T30" s="7"/>
      <c r="U30" s="7"/>
      <c r="V30" s="7"/>
      <c r="W30" s="7"/>
      <c r="X30" s="7"/>
      <c r="Y30" s="7"/>
      <c r="Z30" s="8"/>
      <c r="AB30" s="50">
        <f t="shared" si="13"/>
        <v>5.9523809523809521E-3</v>
      </c>
      <c r="AC30" s="3"/>
      <c r="AD30" s="3"/>
      <c r="AE30" s="3"/>
      <c r="AF30" s="3"/>
      <c r="AG30" s="3"/>
      <c r="AH30" s="3"/>
      <c r="AI30" s="3"/>
      <c r="AJ30" s="3"/>
      <c r="AK30" s="5"/>
      <c r="AL30" s="58"/>
      <c r="AN30" s="149"/>
      <c r="AO30" s="187"/>
      <c r="AP30" s="188"/>
      <c r="AQ30" s="188"/>
      <c r="AR30" s="188"/>
      <c r="AS30" s="189"/>
      <c r="AT30" s="150"/>
      <c r="AU30" s="148"/>
    </row>
    <row r="31" spans="2:47" ht="15" customHeight="1">
      <c r="B31" s="86"/>
      <c r="C31" s="3"/>
      <c r="D31" s="3"/>
      <c r="E31" s="3"/>
      <c r="F31" s="29">
        <f>SUM(Q7:Q16)/SUM($C21:$C30)</f>
        <v>0.98793242156074013</v>
      </c>
      <c r="G31" s="30">
        <f>SUM(R7:R15)/SUM($C21:$C29)</f>
        <v>0.96</v>
      </c>
      <c r="H31" s="30">
        <f>SUM(S7:S14)/SUM($C21:$C28)</f>
        <v>0.91356673960612689</v>
      </c>
      <c r="I31" s="30">
        <f>SUM(T7:T13)/SUM($C21:$C27)</f>
        <v>0.88073394495412849</v>
      </c>
      <c r="J31" s="30">
        <f>SUM(U7:U12)/SUM($C21:$C26)</f>
        <v>0.86581469648562304</v>
      </c>
      <c r="K31" s="30">
        <f>SUM(V7:V11)/SUM($C21:$C25)</f>
        <v>0.84538152610441764</v>
      </c>
      <c r="L31" s="30">
        <f>SUM(W7:W10)/SUM($C21:$C24)</f>
        <v>0.82245430809399478</v>
      </c>
      <c r="M31" s="30">
        <f>SUM(X7:X9)/SUM($C21:$C23)</f>
        <v>0.80586080586080588</v>
      </c>
      <c r="N31" s="30">
        <f>SUM(Y7:Y8)/SUM($C21:$C22)</f>
        <v>0.8035714285714286</v>
      </c>
      <c r="O31" s="31">
        <f>SUM(Z7)/SUM($C21)</f>
        <v>0.8</v>
      </c>
      <c r="Q31" s="29">
        <f>SUM(AB7:AB16)/SUM($C21:$C30)</f>
        <v>1.2067578439259855E-2</v>
      </c>
      <c r="R31" s="30">
        <f>SUM(AC7:AC15)/SUM($C21:$C29)</f>
        <v>2.6976744186046512E-2</v>
      </c>
      <c r="S31" s="30">
        <f>SUM(AD7:AD14)/SUM($C21:$C28)</f>
        <v>4.7045951859956234E-2</v>
      </c>
      <c r="T31" s="30">
        <f>SUM(AE7:AE13)/SUM($C21:$C27)</f>
        <v>3.669724770642202E-2</v>
      </c>
      <c r="U31" s="30">
        <f>SUM(AF7:AF12)/SUM($C21:$C26)</f>
        <v>1.9169329073482427E-2</v>
      </c>
      <c r="V31" s="30">
        <f>SUM(AG7:AG11)/SUM($C21:$C25)</f>
        <v>2.2088353413654619E-2</v>
      </c>
      <c r="W31" s="30">
        <f>SUM(AH7:AH10)/SUM($C21:$C24)</f>
        <v>2.6109660574412531E-2</v>
      </c>
      <c r="X31" s="30">
        <f>SUM(AI7:AI9)/SUM($C21:$C23)</f>
        <v>1.8315018315018316E-2</v>
      </c>
      <c r="Y31" s="30">
        <f>SUM(AJ7:AJ8)/SUM($C21:$C22)</f>
        <v>1.7857142857142856E-2</v>
      </c>
      <c r="Z31" s="31">
        <f>SUM(AK7)/SUM($C21)</f>
        <v>1.2500000000000001E-2</v>
      </c>
      <c r="AB31" s="32">
        <f>SUM(AB7:AB16)/SUM(C21:C30)</f>
        <v>1.2067578439259855E-2</v>
      </c>
      <c r="AC31" s="33">
        <f>SUM(AC7:AC15)/SUM(Q7:Q15)</f>
        <v>2.7332704995287466E-2</v>
      </c>
      <c r="AD31" s="33">
        <f>SUM(AD7:AD14)/SUM(R7:R14)</f>
        <v>4.8974943052391799E-2</v>
      </c>
      <c r="AE31" s="33">
        <f>SUM(AE7:AE13)/SUM(S7:S13)</f>
        <v>0.04</v>
      </c>
      <c r="AF31" s="33">
        <f>SUM(AF7:AF12)/SUM(T7:T12)</f>
        <v>2.1660649819494584E-2</v>
      </c>
      <c r="AG31" s="33">
        <f>SUM(AG7:AG11)/SUM(U7:U11)</f>
        <v>2.5462962962962962E-2</v>
      </c>
      <c r="AH31" s="33">
        <f>SUM(AH7:AH10)/SUM(V7:V10)</f>
        <v>3.0769230769230771E-2</v>
      </c>
      <c r="AI31" s="33">
        <f>SUM(AI7:AI9)/SUM(W7:W9)</f>
        <v>2.2222222222222223E-2</v>
      </c>
      <c r="AJ31" s="33">
        <f>SUM(AJ7:AJ8)/SUM(X7:X8)</f>
        <v>2.1739130434782608E-2</v>
      </c>
      <c r="AK31" s="34">
        <f>SUM(AK7:AK7)/SUM(Y7:Y7)</f>
        <v>1.5384615384615385E-2</v>
      </c>
      <c r="AL31" s="58"/>
      <c r="AN31" s="149"/>
      <c r="AO31" s="187"/>
      <c r="AP31" s="188"/>
      <c r="AQ31" s="188"/>
      <c r="AR31" s="188"/>
      <c r="AS31" s="189"/>
      <c r="AT31" s="150"/>
      <c r="AU31" s="146"/>
    </row>
    <row r="32" spans="2:47" ht="15" customHeight="1">
      <c r="B32" s="88"/>
      <c r="C32" s="7"/>
      <c r="D32" s="7"/>
      <c r="E32" s="7"/>
      <c r="F32" s="59"/>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60"/>
      <c r="AN32" s="149"/>
      <c r="AO32" s="187"/>
      <c r="AP32" s="188"/>
      <c r="AQ32" s="188"/>
      <c r="AR32" s="188"/>
      <c r="AS32" s="189"/>
      <c r="AT32" s="150"/>
    </row>
    <row r="33" spans="2:46">
      <c r="B33" s="89"/>
      <c r="C33" s="3"/>
      <c r="D33" s="3"/>
      <c r="E33" s="3"/>
      <c r="AN33" s="149"/>
      <c r="AO33" s="187"/>
      <c r="AP33" s="188"/>
      <c r="AQ33" s="188"/>
      <c r="AR33" s="188"/>
      <c r="AS33" s="189"/>
      <c r="AT33" s="150"/>
    </row>
    <row r="34" spans="2:46" ht="15" customHeight="1">
      <c r="B34" s="90"/>
      <c r="C34" s="9"/>
      <c r="D34" s="9"/>
      <c r="E34" s="9"/>
      <c r="F34" s="54"/>
      <c r="G34" s="54"/>
      <c r="H34" s="54"/>
      <c r="I34" s="54"/>
      <c r="J34" s="54"/>
      <c r="K34" s="54"/>
      <c r="L34" s="54"/>
      <c r="M34" s="54"/>
      <c r="N34" s="54"/>
      <c r="O34" s="54"/>
      <c r="P34" s="54"/>
      <c r="Q34" s="54"/>
      <c r="R34" s="54"/>
      <c r="S34" s="54"/>
      <c r="T34" s="54"/>
      <c r="U34" s="54"/>
      <c r="V34" s="54"/>
      <c r="W34" s="54"/>
      <c r="X34" s="54"/>
      <c r="Y34" s="54"/>
      <c r="Z34" s="54"/>
      <c r="AA34" s="54"/>
      <c r="AB34" s="54"/>
      <c r="AC34" s="54"/>
      <c r="AD34" s="54"/>
      <c r="AE34" s="54"/>
      <c r="AF34" s="54"/>
      <c r="AG34" s="54"/>
      <c r="AH34" s="54"/>
      <c r="AI34" s="54"/>
      <c r="AJ34" s="54"/>
      <c r="AK34" s="54"/>
      <c r="AL34" s="55"/>
      <c r="AN34" s="149"/>
      <c r="AO34" s="187"/>
      <c r="AP34" s="188"/>
      <c r="AQ34" s="188"/>
      <c r="AR34" s="188"/>
      <c r="AS34" s="189"/>
      <c r="AT34" s="150"/>
    </row>
    <row r="35" spans="2:46" ht="15" customHeight="1">
      <c r="B35" s="192" t="s">
        <v>22</v>
      </c>
      <c r="C35" s="193"/>
      <c r="D35" s="193"/>
      <c r="E35" s="193"/>
      <c r="F35" s="193"/>
      <c r="G35" s="193"/>
      <c r="H35" s="193"/>
      <c r="I35" s="193"/>
      <c r="J35" s="193"/>
      <c r="K35" s="193"/>
      <c r="L35" s="193"/>
      <c r="M35" s="193"/>
      <c r="N35" s="193"/>
      <c r="O35" s="193"/>
      <c r="P35" s="193"/>
      <c r="Q35" s="193"/>
      <c r="R35" s="193"/>
      <c r="S35" s="193"/>
      <c r="T35" s="193"/>
      <c r="U35" s="193"/>
      <c r="V35" s="193"/>
      <c r="W35" s="193"/>
      <c r="X35" s="193"/>
      <c r="Y35" s="193"/>
      <c r="Z35" s="193"/>
      <c r="AA35" s="193"/>
      <c r="AB35" s="193"/>
      <c r="AC35" s="193"/>
      <c r="AD35" s="193"/>
      <c r="AE35" s="193"/>
      <c r="AF35" s="193"/>
      <c r="AG35" s="193"/>
      <c r="AH35" s="193"/>
      <c r="AI35" s="193"/>
      <c r="AJ35" s="193"/>
      <c r="AK35" s="193"/>
      <c r="AL35" s="58"/>
      <c r="AN35" s="149"/>
      <c r="AT35" s="150"/>
    </row>
    <row r="36" spans="2:46">
      <c r="B36" s="56" t="s">
        <v>2</v>
      </c>
      <c r="C36" s="17" t="s">
        <v>1</v>
      </c>
      <c r="D36" s="3"/>
      <c r="E36" s="3"/>
      <c r="AL36" s="58"/>
      <c r="AN36" s="149"/>
      <c r="AO36" s="180" t="s">
        <v>38</v>
      </c>
      <c r="AP36" s="180"/>
      <c r="AQ36" s="180"/>
      <c r="AR36" s="180"/>
      <c r="AS36" s="180"/>
      <c r="AT36" s="150"/>
    </row>
    <row r="37" spans="2:46">
      <c r="B37" s="56" t="s">
        <v>0</v>
      </c>
      <c r="C37" s="17" t="s">
        <v>4</v>
      </c>
      <c r="D37" s="62"/>
      <c r="F37" s="168" t="s">
        <v>13</v>
      </c>
      <c r="G37" s="169"/>
      <c r="H37" s="169"/>
      <c r="I37" s="169"/>
      <c r="J37" s="169"/>
      <c r="K37" s="169"/>
      <c r="L37" s="169"/>
      <c r="M37" s="169"/>
      <c r="N37" s="169"/>
      <c r="O37" s="163" t="s">
        <v>50</v>
      </c>
      <c r="Q37" s="164" t="s">
        <v>14</v>
      </c>
      <c r="R37" s="165"/>
      <c r="S37" s="165"/>
      <c r="T37" s="165"/>
      <c r="U37" s="165"/>
      <c r="V37" s="165"/>
      <c r="W37" s="165"/>
      <c r="X37" s="165"/>
      <c r="Y37" s="165"/>
      <c r="Z37" s="163" t="s">
        <v>51</v>
      </c>
      <c r="AB37" s="166" t="s">
        <v>15</v>
      </c>
      <c r="AC37" s="167"/>
      <c r="AD37" s="167"/>
      <c r="AE37" s="167"/>
      <c r="AF37" s="167"/>
      <c r="AG37" s="167"/>
      <c r="AH37" s="167"/>
      <c r="AI37" s="167"/>
      <c r="AJ37" s="167"/>
      <c r="AK37" s="163" t="s">
        <v>52</v>
      </c>
      <c r="AL37" s="58"/>
      <c r="AN37" s="149"/>
      <c r="AO37" s="179" t="s">
        <v>39</v>
      </c>
      <c r="AP37" s="179"/>
      <c r="AQ37" s="179"/>
      <c r="AR37" s="179"/>
      <c r="AS37" s="179"/>
      <c r="AT37" s="150"/>
    </row>
    <row r="38" spans="2:46" ht="15" customHeight="1">
      <c r="B38" s="87"/>
      <c r="F38" s="66">
        <v>41275</v>
      </c>
      <c r="G38" s="67">
        <v>41306</v>
      </c>
      <c r="H38" s="67" t="s">
        <v>9</v>
      </c>
      <c r="I38" s="67">
        <v>41365</v>
      </c>
      <c r="J38" s="67" t="s">
        <v>10</v>
      </c>
      <c r="K38" s="67">
        <v>41426</v>
      </c>
      <c r="L38" s="67">
        <v>41456</v>
      </c>
      <c r="M38" s="67">
        <v>41487</v>
      </c>
      <c r="N38" s="67">
        <v>41518</v>
      </c>
      <c r="O38" s="68" t="s">
        <v>11</v>
      </c>
      <c r="Q38" s="23">
        <v>0</v>
      </c>
      <c r="R38" s="24">
        <v>1</v>
      </c>
      <c r="S38" s="24">
        <v>2</v>
      </c>
      <c r="T38" s="24">
        <v>3</v>
      </c>
      <c r="U38" s="24">
        <v>4</v>
      </c>
      <c r="V38" s="24">
        <v>5</v>
      </c>
      <c r="W38" s="24">
        <v>6</v>
      </c>
      <c r="X38" s="24">
        <v>7</v>
      </c>
      <c r="Y38" s="24">
        <v>8</v>
      </c>
      <c r="Z38" s="25">
        <v>9</v>
      </c>
      <c r="AB38" s="23">
        <v>0</v>
      </c>
      <c r="AC38" s="24">
        <v>1</v>
      </c>
      <c r="AD38" s="24">
        <v>2</v>
      </c>
      <c r="AE38" s="24">
        <v>3</v>
      </c>
      <c r="AF38" s="24">
        <v>4</v>
      </c>
      <c r="AG38" s="24">
        <v>5</v>
      </c>
      <c r="AH38" s="24">
        <v>6</v>
      </c>
      <c r="AI38" s="24">
        <v>7</v>
      </c>
      <c r="AJ38" s="24">
        <v>8</v>
      </c>
      <c r="AK38" s="25">
        <v>9</v>
      </c>
      <c r="AL38" s="58"/>
      <c r="AN38" s="149"/>
      <c r="AT38" s="150"/>
    </row>
    <row r="39" spans="2:46">
      <c r="B39" s="86">
        <v>41275</v>
      </c>
      <c r="C39" s="61">
        <v>7851</v>
      </c>
      <c r="D39" s="61"/>
      <c r="F39" s="70">
        <v>7650</v>
      </c>
      <c r="G39" s="71">
        <v>7536</v>
      </c>
      <c r="H39" s="71">
        <v>7234</v>
      </c>
      <c r="I39" s="71">
        <v>6982</v>
      </c>
      <c r="J39" s="71">
        <v>6876</v>
      </c>
      <c r="K39" s="71">
        <v>6780</v>
      </c>
      <c r="L39" s="71">
        <v>6678</v>
      </c>
      <c r="M39" s="71">
        <v>6567</v>
      </c>
      <c r="N39" s="71">
        <v>6454</v>
      </c>
      <c r="O39" s="72">
        <v>6342</v>
      </c>
      <c r="Q39" s="75">
        <f t="shared" ref="Q39:Z39" si="26">F39</f>
        <v>7650</v>
      </c>
      <c r="R39" s="76">
        <f t="shared" si="26"/>
        <v>7536</v>
      </c>
      <c r="S39" s="76">
        <f t="shared" si="26"/>
        <v>7234</v>
      </c>
      <c r="T39" s="76">
        <f t="shared" si="26"/>
        <v>6982</v>
      </c>
      <c r="U39" s="76">
        <f t="shared" si="26"/>
        <v>6876</v>
      </c>
      <c r="V39" s="76">
        <f t="shared" si="26"/>
        <v>6780</v>
      </c>
      <c r="W39" s="76">
        <f t="shared" si="26"/>
        <v>6678</v>
      </c>
      <c r="X39" s="76">
        <f t="shared" si="26"/>
        <v>6567</v>
      </c>
      <c r="Y39" s="76">
        <f t="shared" si="26"/>
        <v>6454</v>
      </c>
      <c r="Z39" s="77">
        <f t="shared" si="26"/>
        <v>6342</v>
      </c>
      <c r="AB39" s="98">
        <f>$C39-F39</f>
        <v>201</v>
      </c>
      <c r="AC39" s="92">
        <f t="shared" ref="AC39:AK39" si="27">F39-G39</f>
        <v>114</v>
      </c>
      <c r="AD39" s="92">
        <f t="shared" si="27"/>
        <v>302</v>
      </c>
      <c r="AE39" s="92">
        <f t="shared" si="27"/>
        <v>252</v>
      </c>
      <c r="AF39" s="92">
        <f t="shared" si="27"/>
        <v>106</v>
      </c>
      <c r="AG39" s="92">
        <f t="shared" si="27"/>
        <v>96</v>
      </c>
      <c r="AH39" s="92">
        <f t="shared" si="27"/>
        <v>102</v>
      </c>
      <c r="AI39" s="92">
        <f t="shared" si="27"/>
        <v>111</v>
      </c>
      <c r="AJ39" s="92">
        <f t="shared" si="27"/>
        <v>113</v>
      </c>
      <c r="AK39" s="99">
        <f t="shared" si="27"/>
        <v>112</v>
      </c>
      <c r="AL39" s="58"/>
      <c r="AN39" s="149"/>
      <c r="AT39" s="150"/>
    </row>
    <row r="40" spans="2:46">
      <c r="B40" s="86">
        <v>41306</v>
      </c>
      <c r="C40" s="61">
        <v>7988</v>
      </c>
      <c r="D40" s="61"/>
      <c r="F40" s="63"/>
      <c r="G40" s="69">
        <v>7988</v>
      </c>
      <c r="H40" s="69">
        <v>7688</v>
      </c>
      <c r="I40" s="69">
        <v>7232</v>
      </c>
      <c r="J40" s="69">
        <v>6998</v>
      </c>
      <c r="K40" s="69">
        <v>6890</v>
      </c>
      <c r="L40" s="69">
        <v>6789</v>
      </c>
      <c r="M40" s="69">
        <v>6679</v>
      </c>
      <c r="N40" s="69">
        <v>6589</v>
      </c>
      <c r="O40" s="64">
        <v>6459</v>
      </c>
      <c r="Q40" s="78">
        <f t="shared" ref="Q40:Y40" si="28">G40</f>
        <v>7988</v>
      </c>
      <c r="R40" s="79">
        <f t="shared" si="28"/>
        <v>7688</v>
      </c>
      <c r="S40" s="79">
        <f t="shared" si="28"/>
        <v>7232</v>
      </c>
      <c r="T40" s="79">
        <f t="shared" si="28"/>
        <v>6998</v>
      </c>
      <c r="U40" s="79">
        <f t="shared" si="28"/>
        <v>6890</v>
      </c>
      <c r="V40" s="79">
        <f t="shared" si="28"/>
        <v>6789</v>
      </c>
      <c r="W40" s="79">
        <f t="shared" si="28"/>
        <v>6679</v>
      </c>
      <c r="X40" s="79">
        <f t="shared" si="28"/>
        <v>6589</v>
      </c>
      <c r="Y40" s="79">
        <f t="shared" si="28"/>
        <v>6459</v>
      </c>
      <c r="Z40" s="80"/>
      <c r="AB40" s="98">
        <f>$C40-G40</f>
        <v>0</v>
      </c>
      <c r="AC40" s="92">
        <f t="shared" ref="AC40:AJ40" si="29">G40-H40</f>
        <v>300</v>
      </c>
      <c r="AD40" s="92">
        <f t="shared" si="29"/>
        <v>456</v>
      </c>
      <c r="AE40" s="92">
        <f t="shared" si="29"/>
        <v>234</v>
      </c>
      <c r="AF40" s="92">
        <f t="shared" si="29"/>
        <v>108</v>
      </c>
      <c r="AG40" s="92">
        <f t="shared" si="29"/>
        <v>101</v>
      </c>
      <c r="AH40" s="92">
        <f t="shared" si="29"/>
        <v>110</v>
      </c>
      <c r="AI40" s="92">
        <f t="shared" si="29"/>
        <v>90</v>
      </c>
      <c r="AJ40" s="92">
        <f t="shared" si="29"/>
        <v>130</v>
      </c>
      <c r="AK40" s="99"/>
      <c r="AL40" s="58"/>
      <c r="AN40" s="149"/>
      <c r="AO40" s="105"/>
      <c r="AP40" s="105"/>
      <c r="AQ40" s="105"/>
      <c r="AR40" s="105"/>
      <c r="AS40" s="105"/>
      <c r="AT40" s="150"/>
    </row>
    <row r="41" spans="2:46">
      <c r="B41" s="86">
        <v>41334</v>
      </c>
      <c r="C41" s="61">
        <v>9234</v>
      </c>
      <c r="D41" s="61"/>
      <c r="F41" s="63"/>
      <c r="G41" s="69"/>
      <c r="H41" s="69">
        <v>9145</v>
      </c>
      <c r="I41" s="69">
        <v>8897</v>
      </c>
      <c r="J41" s="69">
        <v>8678</v>
      </c>
      <c r="K41" s="69">
        <v>8569</v>
      </c>
      <c r="L41" s="69">
        <v>8432</v>
      </c>
      <c r="M41" s="69">
        <v>8352</v>
      </c>
      <c r="N41" s="69">
        <v>8152</v>
      </c>
      <c r="O41" s="64">
        <v>7988</v>
      </c>
      <c r="Q41" s="78">
        <f t="shared" ref="Q41:X41" si="30">H41</f>
        <v>9145</v>
      </c>
      <c r="R41" s="79">
        <f t="shared" si="30"/>
        <v>8897</v>
      </c>
      <c r="S41" s="79">
        <f t="shared" si="30"/>
        <v>8678</v>
      </c>
      <c r="T41" s="79">
        <f t="shared" si="30"/>
        <v>8569</v>
      </c>
      <c r="U41" s="79">
        <f t="shared" si="30"/>
        <v>8432</v>
      </c>
      <c r="V41" s="79">
        <f t="shared" si="30"/>
        <v>8352</v>
      </c>
      <c r="W41" s="79">
        <f t="shared" si="30"/>
        <v>8152</v>
      </c>
      <c r="X41" s="79">
        <f t="shared" si="30"/>
        <v>7988</v>
      </c>
      <c r="Y41" s="79"/>
      <c r="Z41" s="80"/>
      <c r="AB41" s="98">
        <f>$C41-H41</f>
        <v>89</v>
      </c>
      <c r="AC41" s="92">
        <f t="shared" ref="AC41:AI41" si="31">H41-I41</f>
        <v>248</v>
      </c>
      <c r="AD41" s="92">
        <f t="shared" si="31"/>
        <v>219</v>
      </c>
      <c r="AE41" s="92">
        <f t="shared" si="31"/>
        <v>109</v>
      </c>
      <c r="AF41" s="92">
        <f t="shared" si="31"/>
        <v>137</v>
      </c>
      <c r="AG41" s="92">
        <f t="shared" si="31"/>
        <v>80</v>
      </c>
      <c r="AH41" s="92">
        <f t="shared" si="31"/>
        <v>200</v>
      </c>
      <c r="AI41" s="92">
        <f t="shared" si="31"/>
        <v>164</v>
      </c>
      <c r="AJ41" s="92"/>
      <c r="AK41" s="99"/>
      <c r="AL41" s="58"/>
      <c r="AN41" s="149"/>
      <c r="AO41" s="179" t="s">
        <v>36</v>
      </c>
      <c r="AP41" s="179"/>
      <c r="AQ41" s="179"/>
      <c r="AR41" s="179"/>
      <c r="AS41" s="179"/>
      <c r="AT41" s="150"/>
    </row>
    <row r="42" spans="2:46">
      <c r="B42" s="86">
        <v>41365</v>
      </c>
      <c r="C42" s="61">
        <v>10123</v>
      </c>
      <c r="D42" s="61"/>
      <c r="F42" s="63"/>
      <c r="G42" s="69"/>
      <c r="H42" s="69"/>
      <c r="I42" s="69">
        <v>9988</v>
      </c>
      <c r="J42" s="69">
        <v>9657</v>
      </c>
      <c r="K42" s="69">
        <v>9222</v>
      </c>
      <c r="L42" s="69">
        <v>8901</v>
      </c>
      <c r="M42" s="69">
        <v>9201</v>
      </c>
      <c r="N42" s="69">
        <v>9468</v>
      </c>
      <c r="O42" s="64">
        <v>9688</v>
      </c>
      <c r="Q42" s="78">
        <f t="shared" ref="Q42:W42" si="32">I42</f>
        <v>9988</v>
      </c>
      <c r="R42" s="79">
        <f t="shared" si="32"/>
        <v>9657</v>
      </c>
      <c r="S42" s="79">
        <f t="shared" si="32"/>
        <v>9222</v>
      </c>
      <c r="T42" s="79">
        <f t="shared" si="32"/>
        <v>8901</v>
      </c>
      <c r="U42" s="79">
        <f t="shared" si="32"/>
        <v>9201</v>
      </c>
      <c r="V42" s="79">
        <f t="shared" si="32"/>
        <v>9468</v>
      </c>
      <c r="W42" s="79">
        <f t="shared" si="32"/>
        <v>9688</v>
      </c>
      <c r="X42" s="79"/>
      <c r="Y42" s="79"/>
      <c r="Z42" s="80"/>
      <c r="AA42" s="84"/>
      <c r="AB42" s="98">
        <f>$C42-I42</f>
        <v>135</v>
      </c>
      <c r="AC42" s="92">
        <f t="shared" ref="AC42:AH42" si="33">I42-J42</f>
        <v>331</v>
      </c>
      <c r="AD42" s="92">
        <f t="shared" si="33"/>
        <v>435</v>
      </c>
      <c r="AE42" s="92">
        <f t="shared" si="33"/>
        <v>321</v>
      </c>
      <c r="AF42" s="92">
        <f t="shared" si="33"/>
        <v>-300</v>
      </c>
      <c r="AG42" s="92">
        <f t="shared" si="33"/>
        <v>-267</v>
      </c>
      <c r="AH42" s="92">
        <f t="shared" si="33"/>
        <v>-220</v>
      </c>
      <c r="AI42" s="92"/>
      <c r="AJ42" s="92"/>
      <c r="AK42" s="99"/>
      <c r="AL42" s="58"/>
      <c r="AN42" s="149"/>
      <c r="AO42" s="179" t="s">
        <v>37</v>
      </c>
      <c r="AP42" s="179"/>
      <c r="AQ42" s="179"/>
      <c r="AR42" s="179"/>
      <c r="AS42" s="179"/>
      <c r="AT42" s="150"/>
    </row>
    <row r="43" spans="2:46">
      <c r="B43" s="86">
        <v>41395</v>
      </c>
      <c r="C43" s="61">
        <v>11788</v>
      </c>
      <c r="D43" s="61"/>
      <c r="F43" s="63"/>
      <c r="G43" s="69"/>
      <c r="H43" s="69"/>
      <c r="I43" s="69"/>
      <c r="J43" s="69">
        <v>11678</v>
      </c>
      <c r="K43" s="69">
        <v>11546</v>
      </c>
      <c r="L43" s="69">
        <v>11321</v>
      </c>
      <c r="M43" s="69">
        <v>11678</v>
      </c>
      <c r="N43" s="69">
        <v>11755</v>
      </c>
      <c r="O43" s="64">
        <v>11868</v>
      </c>
      <c r="Q43" s="78">
        <f t="shared" ref="Q43:V43" si="34">J43</f>
        <v>11678</v>
      </c>
      <c r="R43" s="79">
        <f t="shared" si="34"/>
        <v>11546</v>
      </c>
      <c r="S43" s="79">
        <f t="shared" si="34"/>
        <v>11321</v>
      </c>
      <c r="T43" s="79">
        <f t="shared" si="34"/>
        <v>11678</v>
      </c>
      <c r="U43" s="79">
        <f t="shared" si="34"/>
        <v>11755</v>
      </c>
      <c r="V43" s="79">
        <f t="shared" si="34"/>
        <v>11868</v>
      </c>
      <c r="W43" s="79"/>
      <c r="X43" s="79"/>
      <c r="Y43" s="79"/>
      <c r="Z43" s="80"/>
      <c r="AA43" s="19"/>
      <c r="AB43" s="98">
        <f>$C43-J43</f>
        <v>110</v>
      </c>
      <c r="AC43" s="92">
        <f>J43-K43</f>
        <v>132</v>
      </c>
      <c r="AD43" s="92">
        <f>K43-L43</f>
        <v>225</v>
      </c>
      <c r="AE43" s="92">
        <f>L43-M43</f>
        <v>-357</v>
      </c>
      <c r="AF43" s="92">
        <f>M43-N43</f>
        <v>-77</v>
      </c>
      <c r="AG43" s="92">
        <f>N43-O43</f>
        <v>-113</v>
      </c>
      <c r="AH43" s="92"/>
      <c r="AI43" s="92"/>
      <c r="AJ43" s="92"/>
      <c r="AK43" s="99"/>
      <c r="AL43" s="58"/>
      <c r="AN43" s="156"/>
      <c r="AO43" s="157"/>
      <c r="AP43" s="157"/>
      <c r="AQ43" s="157"/>
      <c r="AR43" s="157"/>
      <c r="AS43" s="157"/>
      <c r="AT43" s="158"/>
    </row>
    <row r="44" spans="2:46">
      <c r="B44" s="86">
        <v>41426</v>
      </c>
      <c r="C44" s="61">
        <v>12876</v>
      </c>
      <c r="D44" s="61"/>
      <c r="F44" s="63"/>
      <c r="G44" s="69"/>
      <c r="H44" s="69"/>
      <c r="I44" s="69"/>
      <c r="J44" s="69"/>
      <c r="K44" s="69">
        <v>12876</v>
      </c>
      <c r="L44" s="69">
        <v>12546</v>
      </c>
      <c r="M44" s="69">
        <v>12433</v>
      </c>
      <c r="N44" s="69">
        <v>12399</v>
      </c>
      <c r="O44" s="64">
        <v>12976</v>
      </c>
      <c r="Q44" s="78">
        <f>K44</f>
        <v>12876</v>
      </c>
      <c r="R44" s="79">
        <f>L44</f>
        <v>12546</v>
      </c>
      <c r="S44" s="79">
        <f>M44</f>
        <v>12433</v>
      </c>
      <c r="T44" s="79">
        <f>N44</f>
        <v>12399</v>
      </c>
      <c r="U44" s="79">
        <f>O44</f>
        <v>12976</v>
      </c>
      <c r="V44" s="79"/>
      <c r="W44" s="79"/>
      <c r="X44" s="79"/>
      <c r="Y44" s="79"/>
      <c r="Z44" s="80"/>
      <c r="AA44" s="15"/>
      <c r="AB44" s="98">
        <f>$C44-K44</f>
        <v>0</v>
      </c>
      <c r="AC44" s="92">
        <f>K44-L44</f>
        <v>330</v>
      </c>
      <c r="AD44" s="92">
        <f>L44-M44</f>
        <v>113</v>
      </c>
      <c r="AE44" s="92">
        <f>M44-N44</f>
        <v>34</v>
      </c>
      <c r="AF44" s="92">
        <f>N44-O44</f>
        <v>-577</v>
      </c>
      <c r="AG44" s="92"/>
      <c r="AH44" s="92"/>
      <c r="AI44" s="92"/>
      <c r="AJ44" s="92"/>
      <c r="AK44" s="99"/>
      <c r="AL44" s="58"/>
      <c r="AN44" s="159"/>
      <c r="AO44" s="160"/>
      <c r="AP44" s="160"/>
      <c r="AQ44" s="160"/>
      <c r="AR44" s="160"/>
      <c r="AS44" s="160"/>
      <c r="AT44" s="161"/>
    </row>
    <row r="45" spans="2:46">
      <c r="B45" s="86">
        <v>41456</v>
      </c>
      <c r="C45" s="61">
        <v>13212</v>
      </c>
      <c r="D45" s="61"/>
      <c r="F45" s="63"/>
      <c r="G45" s="69"/>
      <c r="H45" s="69"/>
      <c r="I45" s="69"/>
      <c r="J45" s="69"/>
      <c r="K45" s="69"/>
      <c r="L45" s="69">
        <v>12987</v>
      </c>
      <c r="M45" s="69">
        <v>12756</v>
      </c>
      <c r="N45" s="69">
        <v>13345</v>
      </c>
      <c r="O45" s="64">
        <v>13456</v>
      </c>
      <c r="Q45" s="78">
        <f>L45</f>
        <v>12987</v>
      </c>
      <c r="R45" s="79">
        <f>M45</f>
        <v>12756</v>
      </c>
      <c r="S45" s="79">
        <f>N45</f>
        <v>13345</v>
      </c>
      <c r="T45" s="79">
        <f>O45</f>
        <v>13456</v>
      </c>
      <c r="U45" s="79"/>
      <c r="V45" s="79"/>
      <c r="W45" s="79"/>
      <c r="X45" s="79"/>
      <c r="Y45" s="79"/>
      <c r="Z45" s="80"/>
      <c r="AA45" s="15"/>
      <c r="AB45" s="98">
        <f>$C45-L45</f>
        <v>225</v>
      </c>
      <c r="AC45" s="92">
        <f>L45-M45</f>
        <v>231</v>
      </c>
      <c r="AD45" s="92">
        <f>M45-N45</f>
        <v>-589</v>
      </c>
      <c r="AE45" s="92">
        <f>N45-O45</f>
        <v>-111</v>
      </c>
      <c r="AF45" s="92"/>
      <c r="AG45" s="92"/>
      <c r="AH45" s="92"/>
      <c r="AI45" s="92"/>
      <c r="AJ45" s="92"/>
      <c r="AK45" s="99"/>
      <c r="AL45" s="58"/>
    </row>
    <row r="46" spans="2:46">
      <c r="B46" s="86">
        <v>41487</v>
      </c>
      <c r="C46" s="61">
        <v>14789</v>
      </c>
      <c r="D46" s="61"/>
      <c r="F46" s="63"/>
      <c r="G46" s="69"/>
      <c r="H46" s="69"/>
      <c r="I46" s="69"/>
      <c r="J46" s="69"/>
      <c r="K46" s="69"/>
      <c r="L46" s="69"/>
      <c r="M46" s="69">
        <v>14786</v>
      </c>
      <c r="N46" s="69">
        <v>14201</v>
      </c>
      <c r="O46" s="64">
        <v>14897</v>
      </c>
      <c r="Q46" s="78">
        <f>M46</f>
        <v>14786</v>
      </c>
      <c r="R46" s="79">
        <f>N46</f>
        <v>14201</v>
      </c>
      <c r="S46" s="79">
        <f>O46</f>
        <v>14897</v>
      </c>
      <c r="T46" s="79"/>
      <c r="U46" s="79"/>
      <c r="V46" s="79"/>
      <c r="W46" s="79"/>
      <c r="X46" s="79"/>
      <c r="Y46" s="79"/>
      <c r="Z46" s="80"/>
      <c r="AA46" s="15"/>
      <c r="AB46" s="98">
        <f>$C46-M46</f>
        <v>3</v>
      </c>
      <c r="AC46" s="92">
        <f>M46-N46</f>
        <v>585</v>
      </c>
      <c r="AD46" s="92">
        <f>N46-O46</f>
        <v>-696</v>
      </c>
      <c r="AE46" s="92"/>
      <c r="AF46" s="92"/>
      <c r="AG46" s="92"/>
      <c r="AH46" s="92"/>
      <c r="AI46" s="92"/>
      <c r="AJ46" s="92"/>
      <c r="AK46" s="99"/>
      <c r="AL46" s="58"/>
    </row>
    <row r="47" spans="2:46">
      <c r="B47" s="86">
        <v>41518</v>
      </c>
      <c r="C47" s="61">
        <v>15786</v>
      </c>
      <c r="D47" s="61"/>
      <c r="F47" s="63"/>
      <c r="G47" s="69"/>
      <c r="H47" s="69"/>
      <c r="I47" s="69"/>
      <c r="J47" s="69"/>
      <c r="K47" s="69"/>
      <c r="L47" s="69"/>
      <c r="M47" s="69"/>
      <c r="N47" s="69">
        <v>15676</v>
      </c>
      <c r="O47" s="64">
        <v>14988</v>
      </c>
      <c r="Q47" s="78">
        <f>N47</f>
        <v>15676</v>
      </c>
      <c r="R47" s="79">
        <f>O47</f>
        <v>14988</v>
      </c>
      <c r="S47" s="79"/>
      <c r="T47" s="79"/>
      <c r="U47" s="79"/>
      <c r="V47" s="79"/>
      <c r="W47" s="79"/>
      <c r="X47" s="79"/>
      <c r="Y47" s="79"/>
      <c r="Z47" s="80"/>
      <c r="AA47" s="15"/>
      <c r="AB47" s="98">
        <f>$C47-N47</f>
        <v>110</v>
      </c>
      <c r="AC47" s="92">
        <f>N47-O47</f>
        <v>688</v>
      </c>
      <c r="AD47" s="92"/>
      <c r="AE47" s="92"/>
      <c r="AF47" s="92"/>
      <c r="AG47" s="92"/>
      <c r="AH47" s="92"/>
      <c r="AI47" s="92"/>
      <c r="AJ47" s="92"/>
      <c r="AK47" s="99"/>
      <c r="AL47" s="58"/>
    </row>
    <row r="48" spans="2:46">
      <c r="B48" s="86">
        <v>41548</v>
      </c>
      <c r="C48" s="61">
        <v>16119</v>
      </c>
      <c r="D48" s="61"/>
      <c r="F48" s="63"/>
      <c r="G48" s="69"/>
      <c r="H48" s="69"/>
      <c r="I48" s="69"/>
      <c r="J48" s="69"/>
      <c r="K48" s="69"/>
      <c r="L48" s="69"/>
      <c r="M48" s="69"/>
      <c r="N48" s="69"/>
      <c r="O48" s="64">
        <v>15897</v>
      </c>
      <c r="Q48" s="81">
        <f>O48</f>
        <v>15897</v>
      </c>
      <c r="R48" s="82"/>
      <c r="S48" s="82"/>
      <c r="T48" s="82"/>
      <c r="U48" s="82"/>
      <c r="V48" s="82"/>
      <c r="W48" s="82"/>
      <c r="X48" s="82"/>
      <c r="Y48" s="82"/>
      <c r="Z48" s="83"/>
      <c r="AA48" s="15"/>
      <c r="AB48" s="100">
        <f>$C48-O48</f>
        <v>222</v>
      </c>
      <c r="AC48" s="95"/>
      <c r="AD48" s="95"/>
      <c r="AE48" s="95"/>
      <c r="AF48" s="95"/>
      <c r="AG48" s="95"/>
      <c r="AH48" s="95"/>
      <c r="AI48" s="95"/>
      <c r="AJ48" s="95"/>
      <c r="AK48" s="101"/>
      <c r="AL48" s="58"/>
    </row>
    <row r="49" spans="2:38">
      <c r="B49" s="86"/>
      <c r="C49" s="3"/>
      <c r="D49" s="3"/>
      <c r="E49" s="13"/>
      <c r="F49" s="65">
        <f t="shared" ref="F49:O49" si="35">SUM(F39:F48)</f>
        <v>7650</v>
      </c>
      <c r="G49" s="73">
        <f t="shared" si="35"/>
        <v>15524</v>
      </c>
      <c r="H49" s="73">
        <f t="shared" si="35"/>
        <v>24067</v>
      </c>
      <c r="I49" s="73">
        <f t="shared" si="35"/>
        <v>33099</v>
      </c>
      <c r="J49" s="73">
        <f t="shared" si="35"/>
        <v>43887</v>
      </c>
      <c r="K49" s="73">
        <f t="shared" si="35"/>
        <v>55883</v>
      </c>
      <c r="L49" s="73">
        <f t="shared" si="35"/>
        <v>67654</v>
      </c>
      <c r="M49" s="73">
        <f t="shared" si="35"/>
        <v>82452</v>
      </c>
      <c r="N49" s="73">
        <f t="shared" si="35"/>
        <v>98039</v>
      </c>
      <c r="O49" s="74">
        <f t="shared" si="35"/>
        <v>114559</v>
      </c>
      <c r="V49" s="15"/>
      <c r="W49" s="15"/>
      <c r="X49" s="15"/>
      <c r="Y49" s="15"/>
      <c r="Z49" s="15"/>
      <c r="AA49" s="15"/>
      <c r="AB49" s="15"/>
      <c r="AC49" s="15"/>
      <c r="AD49" s="15"/>
      <c r="AE49" s="15"/>
      <c r="AL49" s="58"/>
    </row>
    <row r="50" spans="2:38">
      <c r="B50" s="87"/>
      <c r="V50" s="15"/>
      <c r="W50" s="15"/>
      <c r="X50" s="15"/>
      <c r="Y50" s="15"/>
      <c r="Z50" s="15"/>
      <c r="AA50" s="15"/>
      <c r="AB50" s="15"/>
      <c r="AC50" s="15"/>
      <c r="AD50" s="15"/>
      <c r="AE50" s="15"/>
      <c r="AL50" s="58"/>
    </row>
    <row r="51" spans="2:38">
      <c r="B51" s="56"/>
      <c r="C51" s="92"/>
      <c r="D51" s="92"/>
      <c r="E51" s="3"/>
      <c r="F51" s="166" t="s">
        <v>16</v>
      </c>
      <c r="G51" s="167"/>
      <c r="H51" s="167"/>
      <c r="I51" s="167"/>
      <c r="J51" s="167"/>
      <c r="K51" s="167"/>
      <c r="L51" s="167"/>
      <c r="M51" s="167"/>
      <c r="N51" s="167"/>
      <c r="O51" s="163" t="s">
        <v>53</v>
      </c>
      <c r="Q51" s="166" t="s">
        <v>17</v>
      </c>
      <c r="R51" s="167"/>
      <c r="S51" s="167"/>
      <c r="T51" s="167"/>
      <c r="U51" s="167"/>
      <c r="V51" s="167"/>
      <c r="W51" s="167"/>
      <c r="X51" s="167"/>
      <c r="Y51" s="167"/>
      <c r="Z51" s="163" t="s">
        <v>54</v>
      </c>
      <c r="AA51" s="58"/>
      <c r="AB51" s="166" t="s">
        <v>24</v>
      </c>
      <c r="AC51" s="167"/>
      <c r="AD51" s="167"/>
      <c r="AE51" s="167"/>
      <c r="AF51" s="167"/>
      <c r="AG51" s="167"/>
      <c r="AH51" s="167"/>
      <c r="AI51" s="167"/>
      <c r="AJ51" s="167"/>
      <c r="AK51" s="163" t="s">
        <v>55</v>
      </c>
      <c r="AL51" s="58"/>
    </row>
    <row r="52" spans="2:38">
      <c r="B52" s="56"/>
      <c r="C52" s="92"/>
      <c r="D52" s="92"/>
      <c r="E52" s="3"/>
      <c r="F52" s="52">
        <v>0</v>
      </c>
      <c r="G52" s="22">
        <v>1</v>
      </c>
      <c r="H52" s="22">
        <v>2</v>
      </c>
      <c r="I52" s="22">
        <v>3</v>
      </c>
      <c r="J52" s="22">
        <v>4</v>
      </c>
      <c r="K52" s="22">
        <v>5</v>
      </c>
      <c r="L52" s="22">
        <v>6</v>
      </c>
      <c r="M52" s="22">
        <v>7</v>
      </c>
      <c r="N52" s="22">
        <v>8</v>
      </c>
      <c r="O52" s="53">
        <v>9</v>
      </c>
      <c r="Q52" s="52">
        <v>0</v>
      </c>
      <c r="R52" s="22">
        <v>1</v>
      </c>
      <c r="S52" s="22">
        <v>2</v>
      </c>
      <c r="T52" s="22">
        <v>3</v>
      </c>
      <c r="U52" s="22">
        <v>4</v>
      </c>
      <c r="V52" s="22">
        <v>5</v>
      </c>
      <c r="W52" s="22">
        <v>6</v>
      </c>
      <c r="X52" s="22">
        <v>7</v>
      </c>
      <c r="Y52" s="22">
        <v>8</v>
      </c>
      <c r="Z52" s="53">
        <v>9</v>
      </c>
      <c r="AA52" s="58"/>
      <c r="AB52" s="52">
        <v>0</v>
      </c>
      <c r="AC52" s="22">
        <v>1</v>
      </c>
      <c r="AD52" s="22">
        <v>2</v>
      </c>
      <c r="AE52" s="22">
        <v>3</v>
      </c>
      <c r="AF52" s="22">
        <v>4</v>
      </c>
      <c r="AG52" s="22">
        <v>5</v>
      </c>
      <c r="AH52" s="22">
        <v>6</v>
      </c>
      <c r="AI52" s="22">
        <v>7</v>
      </c>
      <c r="AJ52" s="22">
        <v>8</v>
      </c>
      <c r="AK52" s="53">
        <v>9</v>
      </c>
      <c r="AL52" s="58"/>
    </row>
    <row r="53" spans="2:38">
      <c r="B53" s="86">
        <v>41275</v>
      </c>
      <c r="C53" s="92">
        <f t="shared" ref="C53:C62" si="36">C39</f>
        <v>7851</v>
      </c>
      <c r="D53" s="92"/>
      <c r="E53" s="3"/>
      <c r="F53" s="48">
        <f t="shared" ref="F53:O53" si="37">Q39/$C53</f>
        <v>0.97439816583874661</v>
      </c>
      <c r="G53" s="49">
        <f t="shared" si="37"/>
        <v>0.95987772258311044</v>
      </c>
      <c r="H53" s="49">
        <f t="shared" si="37"/>
        <v>0.92141128518660043</v>
      </c>
      <c r="I53" s="49">
        <f t="shared" si="37"/>
        <v>0.8893134632530888</v>
      </c>
      <c r="J53" s="49">
        <f t="shared" si="37"/>
        <v>0.87581199847153224</v>
      </c>
      <c r="K53" s="49">
        <f t="shared" si="37"/>
        <v>0.86358425678257544</v>
      </c>
      <c r="L53" s="49">
        <f t="shared" si="37"/>
        <v>0.85059228123805886</v>
      </c>
      <c r="M53" s="49">
        <f t="shared" si="37"/>
        <v>0.83645395491020247</v>
      </c>
      <c r="N53" s="49">
        <f t="shared" si="37"/>
        <v>0.82206088396382626</v>
      </c>
      <c r="O53" s="51">
        <f t="shared" si="37"/>
        <v>0.80779518532671002</v>
      </c>
      <c r="Q53" s="48">
        <f t="shared" ref="Q53:Z53" si="38">AB39/$C53</f>
        <v>2.5601834161253344E-2</v>
      </c>
      <c r="R53" s="49">
        <f t="shared" si="38"/>
        <v>1.4520443255636225E-2</v>
      </c>
      <c r="S53" s="49">
        <f t="shared" si="38"/>
        <v>3.8466437396509998E-2</v>
      </c>
      <c r="T53" s="49">
        <f t="shared" si="38"/>
        <v>3.2097821933511655E-2</v>
      </c>
      <c r="U53" s="49">
        <f t="shared" si="38"/>
        <v>1.3501464781556489E-2</v>
      </c>
      <c r="V53" s="49">
        <f t="shared" si="38"/>
        <v>1.2227741688956821E-2</v>
      </c>
      <c r="W53" s="49">
        <f t="shared" si="38"/>
        <v>1.2991975544516622E-2</v>
      </c>
      <c r="X53" s="49">
        <f t="shared" si="38"/>
        <v>1.4138326327856323E-2</v>
      </c>
      <c r="Y53" s="49">
        <f t="shared" si="38"/>
        <v>1.4393070946376258E-2</v>
      </c>
      <c r="Z53" s="51">
        <f t="shared" si="38"/>
        <v>1.4265698637116291E-2</v>
      </c>
      <c r="AB53" s="48">
        <f t="shared" ref="AB53:AB62" si="39">AB39/C53</f>
        <v>2.5601834161253344E-2</v>
      </c>
      <c r="AC53" s="49">
        <f t="shared" ref="AC53:AK53" si="40">AC39/Q39</f>
        <v>1.4901960784313726E-2</v>
      </c>
      <c r="AD53" s="49">
        <f t="shared" si="40"/>
        <v>4.0074309978768576E-2</v>
      </c>
      <c r="AE53" s="49">
        <f t="shared" si="40"/>
        <v>3.4835499032347249E-2</v>
      </c>
      <c r="AF53" s="49">
        <f t="shared" si="40"/>
        <v>1.518189630478373E-2</v>
      </c>
      <c r="AG53" s="49">
        <f t="shared" si="40"/>
        <v>1.3961605584642234E-2</v>
      </c>
      <c r="AH53" s="49">
        <f t="shared" si="40"/>
        <v>1.5044247787610619E-2</v>
      </c>
      <c r="AI53" s="49">
        <f t="shared" si="40"/>
        <v>1.6621743036837375E-2</v>
      </c>
      <c r="AJ53" s="49">
        <f t="shared" si="40"/>
        <v>1.7207248363027259E-2</v>
      </c>
      <c r="AK53" s="51">
        <f t="shared" si="40"/>
        <v>1.735357917570499E-2</v>
      </c>
      <c r="AL53" s="58"/>
    </row>
    <row r="54" spans="2:38">
      <c r="B54" s="86">
        <v>41306</v>
      </c>
      <c r="C54" s="92">
        <f t="shared" si="36"/>
        <v>7988</v>
      </c>
      <c r="D54" s="92"/>
      <c r="E54" s="3"/>
      <c r="F54" s="28">
        <f t="shared" ref="F54:N54" si="41">Q40/$C54</f>
        <v>1</v>
      </c>
      <c r="G54" s="26">
        <f t="shared" si="41"/>
        <v>0.96244366549824734</v>
      </c>
      <c r="H54" s="26">
        <f t="shared" si="41"/>
        <v>0.90535803705558338</v>
      </c>
      <c r="I54" s="26">
        <f t="shared" si="41"/>
        <v>0.87606409614421632</v>
      </c>
      <c r="J54" s="26">
        <f t="shared" si="41"/>
        <v>0.86254381572358541</v>
      </c>
      <c r="K54" s="26">
        <f t="shared" si="41"/>
        <v>0.84989984977466204</v>
      </c>
      <c r="L54" s="26">
        <f t="shared" si="41"/>
        <v>0.83612919379068606</v>
      </c>
      <c r="M54" s="26">
        <f t="shared" si="41"/>
        <v>0.82486229344016027</v>
      </c>
      <c r="N54" s="26">
        <f t="shared" si="41"/>
        <v>0.80858788182273411</v>
      </c>
      <c r="O54" s="5"/>
      <c r="Q54" s="28">
        <f t="shared" ref="Q54:Y54" si="42">AB40/$C54</f>
        <v>0</v>
      </c>
      <c r="R54" s="26">
        <f t="shared" si="42"/>
        <v>3.7556334501752629E-2</v>
      </c>
      <c r="S54" s="26">
        <f t="shared" si="42"/>
        <v>5.7085628442663995E-2</v>
      </c>
      <c r="T54" s="26">
        <f t="shared" si="42"/>
        <v>2.9293940911367052E-2</v>
      </c>
      <c r="U54" s="26">
        <f t="shared" si="42"/>
        <v>1.3520280420630946E-2</v>
      </c>
      <c r="V54" s="26">
        <f t="shared" si="42"/>
        <v>1.2643965948923384E-2</v>
      </c>
      <c r="W54" s="26">
        <f t="shared" si="42"/>
        <v>1.3770655983975965E-2</v>
      </c>
      <c r="X54" s="26">
        <f t="shared" si="42"/>
        <v>1.1266900350525789E-2</v>
      </c>
      <c r="Y54" s="26">
        <f t="shared" si="42"/>
        <v>1.6274411617426141E-2</v>
      </c>
      <c r="Z54" s="5"/>
      <c r="AB54" s="28">
        <f t="shared" si="39"/>
        <v>0</v>
      </c>
      <c r="AC54" s="26">
        <f t="shared" ref="AC54:AJ54" si="43">AC40/Q40</f>
        <v>3.7556334501752629E-2</v>
      </c>
      <c r="AD54" s="26">
        <f t="shared" si="43"/>
        <v>5.9313215400624349E-2</v>
      </c>
      <c r="AE54" s="26">
        <f t="shared" si="43"/>
        <v>3.2356194690265488E-2</v>
      </c>
      <c r="AF54" s="26">
        <f t="shared" si="43"/>
        <v>1.5432980851671906E-2</v>
      </c>
      <c r="AG54" s="26">
        <f t="shared" si="43"/>
        <v>1.4658925979680697E-2</v>
      </c>
      <c r="AH54" s="26">
        <f t="shared" si="43"/>
        <v>1.6202680807188098E-2</v>
      </c>
      <c r="AI54" s="26">
        <f t="shared" si="43"/>
        <v>1.3475071118430902E-2</v>
      </c>
      <c r="AJ54" s="26">
        <f t="shared" si="43"/>
        <v>1.9729852784944605E-2</v>
      </c>
      <c r="AK54" s="102"/>
      <c r="AL54" s="58"/>
    </row>
    <row r="55" spans="2:38">
      <c r="B55" s="86">
        <v>41334</v>
      </c>
      <c r="C55" s="92">
        <f t="shared" si="36"/>
        <v>9234</v>
      </c>
      <c r="D55" s="92"/>
      <c r="E55" s="3"/>
      <c r="F55" s="28">
        <f t="shared" ref="F55:M55" si="44">Q41/$C55</f>
        <v>0.99036170673597579</v>
      </c>
      <c r="G55" s="26">
        <f t="shared" si="44"/>
        <v>0.96350444011262726</v>
      </c>
      <c r="H55" s="26">
        <f t="shared" si="44"/>
        <v>0.93978774095733164</v>
      </c>
      <c r="I55" s="26">
        <f t="shared" si="44"/>
        <v>0.92798353909465026</v>
      </c>
      <c r="J55" s="26">
        <f t="shared" si="44"/>
        <v>0.91314706519384881</v>
      </c>
      <c r="K55" s="26">
        <f t="shared" si="44"/>
        <v>0.90448343079922022</v>
      </c>
      <c r="L55" s="26">
        <f t="shared" si="44"/>
        <v>0.88282434481264893</v>
      </c>
      <c r="M55" s="26">
        <f t="shared" si="44"/>
        <v>0.86506389430366037</v>
      </c>
      <c r="N55" s="3"/>
      <c r="O55" s="5"/>
      <c r="Q55" s="28">
        <f t="shared" ref="Q55:X55" si="45">AB41/$C55</f>
        <v>9.6382932640242582E-3</v>
      </c>
      <c r="R55" s="26">
        <f t="shared" si="45"/>
        <v>2.6857266623348496E-2</v>
      </c>
      <c r="S55" s="26">
        <f t="shared" si="45"/>
        <v>2.3716699155295645E-2</v>
      </c>
      <c r="T55" s="26">
        <f t="shared" si="45"/>
        <v>1.1804201862681395E-2</v>
      </c>
      <c r="U55" s="26">
        <f t="shared" si="45"/>
        <v>1.4836473900801386E-2</v>
      </c>
      <c r="V55" s="26">
        <f t="shared" si="45"/>
        <v>8.6636343946285468E-3</v>
      </c>
      <c r="W55" s="26">
        <f t="shared" si="45"/>
        <v>2.1659085986571368E-2</v>
      </c>
      <c r="X55" s="26">
        <f t="shared" si="45"/>
        <v>1.7760450508988522E-2</v>
      </c>
      <c r="Y55" s="3"/>
      <c r="Z55" s="5"/>
      <c r="AB55" s="28">
        <f t="shared" si="39"/>
        <v>9.6382932640242582E-3</v>
      </c>
      <c r="AC55" s="26">
        <f t="shared" ref="AC55:AI55" si="46">AC41/Q41</f>
        <v>2.7118644067796609E-2</v>
      </c>
      <c r="AD55" s="26">
        <f t="shared" si="46"/>
        <v>2.4615038777115881E-2</v>
      </c>
      <c r="AE55" s="26">
        <f t="shared" si="46"/>
        <v>1.2560497810555427E-2</v>
      </c>
      <c r="AF55" s="26">
        <f t="shared" si="46"/>
        <v>1.5987863227914574E-2</v>
      </c>
      <c r="AG55" s="26">
        <f t="shared" si="46"/>
        <v>9.4876660341555973E-3</v>
      </c>
      <c r="AH55" s="26">
        <f t="shared" si="46"/>
        <v>2.3946360153256706E-2</v>
      </c>
      <c r="AI55" s="26">
        <f t="shared" si="46"/>
        <v>2.0117762512266928E-2</v>
      </c>
      <c r="AJ55" s="3"/>
      <c r="AK55" s="5"/>
      <c r="AL55" s="58"/>
    </row>
    <row r="56" spans="2:38">
      <c r="B56" s="86">
        <v>41365</v>
      </c>
      <c r="C56" s="92">
        <f t="shared" si="36"/>
        <v>10123</v>
      </c>
      <c r="D56" s="92"/>
      <c r="E56" s="3"/>
      <c r="F56" s="28">
        <f t="shared" ref="F56:L56" si="47">Q42/$C56</f>
        <v>0.98666403240146205</v>
      </c>
      <c r="G56" s="26">
        <f t="shared" si="47"/>
        <v>0.95396621554875038</v>
      </c>
      <c r="H56" s="26">
        <f t="shared" si="47"/>
        <v>0.91099476439790572</v>
      </c>
      <c r="I56" s="26">
        <f t="shared" si="47"/>
        <v>0.87928479699693762</v>
      </c>
      <c r="J56" s="26">
        <f t="shared" si="47"/>
        <v>0.90892028054924434</v>
      </c>
      <c r="K56" s="26">
        <f t="shared" si="47"/>
        <v>0.93529586091079719</v>
      </c>
      <c r="L56" s="26">
        <f t="shared" si="47"/>
        <v>0.95702854884915534</v>
      </c>
      <c r="M56" s="3"/>
      <c r="N56" s="3"/>
      <c r="O56" s="5"/>
      <c r="Q56" s="28">
        <f t="shared" ref="Q56:W56" si="48">AB42/$C56</f>
        <v>1.3335967598537982E-2</v>
      </c>
      <c r="R56" s="26">
        <f t="shared" si="48"/>
        <v>3.2697816852711649E-2</v>
      </c>
      <c r="S56" s="26">
        <f t="shared" si="48"/>
        <v>4.2971451150844608E-2</v>
      </c>
      <c r="T56" s="26">
        <f t="shared" si="48"/>
        <v>3.1709967400968091E-2</v>
      </c>
      <c r="U56" s="26">
        <f t="shared" si="48"/>
        <v>-2.9635483552306628E-2</v>
      </c>
      <c r="V56" s="26">
        <f t="shared" si="48"/>
        <v>-2.6375580361552898E-2</v>
      </c>
      <c r="W56" s="26">
        <f t="shared" si="48"/>
        <v>-2.1732687938358194E-2</v>
      </c>
      <c r="X56" s="3"/>
      <c r="Y56" s="3"/>
      <c r="Z56" s="5"/>
      <c r="AB56" s="28">
        <f t="shared" si="39"/>
        <v>1.3335967598537982E-2</v>
      </c>
      <c r="AC56" s="26">
        <f t="shared" ref="AC56:AH56" si="49">AC42/Q42</f>
        <v>3.313976772126552E-2</v>
      </c>
      <c r="AD56" s="26">
        <f t="shared" si="49"/>
        <v>4.5045045045045043E-2</v>
      </c>
      <c r="AE56" s="26">
        <f t="shared" si="49"/>
        <v>3.4808067664281066E-2</v>
      </c>
      <c r="AF56" s="26">
        <f t="shared" si="49"/>
        <v>-3.3704078193461412E-2</v>
      </c>
      <c r="AG56" s="26">
        <f t="shared" si="49"/>
        <v>-2.9018584936419956E-2</v>
      </c>
      <c r="AH56" s="26">
        <f t="shared" si="49"/>
        <v>-2.3236163920574569E-2</v>
      </c>
      <c r="AI56" s="3"/>
      <c r="AJ56" s="3"/>
      <c r="AK56" s="5"/>
      <c r="AL56" s="58"/>
    </row>
    <row r="57" spans="2:38">
      <c r="B57" s="86">
        <v>41395</v>
      </c>
      <c r="C57" s="92">
        <f t="shared" si="36"/>
        <v>11788</v>
      </c>
      <c r="D57" s="92"/>
      <c r="E57" s="3"/>
      <c r="F57" s="28">
        <f t="shared" ref="F57:K57" si="50">Q43/$C57</f>
        <v>0.99066847641669498</v>
      </c>
      <c r="G57" s="26">
        <f t="shared" si="50"/>
        <v>0.9794706481167289</v>
      </c>
      <c r="H57" s="26">
        <f t="shared" si="50"/>
        <v>0.96038344078724125</v>
      </c>
      <c r="I57" s="26">
        <f t="shared" si="50"/>
        <v>0.99066847641669498</v>
      </c>
      <c r="J57" s="26">
        <f t="shared" si="50"/>
        <v>0.99720054292500848</v>
      </c>
      <c r="K57" s="26">
        <f t="shared" si="50"/>
        <v>1.0067865626060399</v>
      </c>
      <c r="L57" s="3"/>
      <c r="M57" s="3"/>
      <c r="N57" s="3"/>
      <c r="O57" s="5"/>
      <c r="Q57" s="28">
        <f t="shared" ref="Q57:V57" si="51">AB43/$C57</f>
        <v>9.3315235833050566E-3</v>
      </c>
      <c r="R57" s="26">
        <f t="shared" si="51"/>
        <v>1.1197828299966068E-2</v>
      </c>
      <c r="S57" s="26">
        <f t="shared" si="51"/>
        <v>1.9087207329487616E-2</v>
      </c>
      <c r="T57" s="26">
        <f t="shared" si="51"/>
        <v>-3.0285035629453682E-2</v>
      </c>
      <c r="U57" s="26">
        <f t="shared" si="51"/>
        <v>-6.5320665083135393E-3</v>
      </c>
      <c r="V57" s="26">
        <f t="shared" si="51"/>
        <v>-9.586019681031557E-3</v>
      </c>
      <c r="W57" s="3"/>
      <c r="X57" s="3"/>
      <c r="Y57" s="3"/>
      <c r="Z57" s="5"/>
      <c r="AB57" s="28">
        <f t="shared" si="39"/>
        <v>9.3315235833050566E-3</v>
      </c>
      <c r="AC57" s="26">
        <f>AC43/Q43</f>
        <v>1.1303305360506936E-2</v>
      </c>
      <c r="AD57" s="26">
        <f>AD43/R43</f>
        <v>1.9487268318032221E-2</v>
      </c>
      <c r="AE57" s="26">
        <f>AE43/S43</f>
        <v>-3.1534316756470275E-2</v>
      </c>
      <c r="AF57" s="26">
        <f>AF43/T43</f>
        <v>-6.5935947936290457E-3</v>
      </c>
      <c r="AG57" s="26">
        <f>AG43/U43</f>
        <v>-9.6129306678009365E-3</v>
      </c>
      <c r="AH57" s="3"/>
      <c r="AI57" s="3"/>
      <c r="AJ57" s="3"/>
      <c r="AK57" s="5"/>
      <c r="AL57" s="58"/>
    </row>
    <row r="58" spans="2:38">
      <c r="B58" s="86">
        <v>41426</v>
      </c>
      <c r="C58" s="92">
        <f t="shared" si="36"/>
        <v>12876</v>
      </c>
      <c r="D58" s="92"/>
      <c r="E58" s="3"/>
      <c r="F58" s="28">
        <f>Q44/$C58</f>
        <v>1</v>
      </c>
      <c r="G58" s="26">
        <f>R44/$C58</f>
        <v>0.97437092264678471</v>
      </c>
      <c r="H58" s="26">
        <f>S44/$C58</f>
        <v>0.96559490525007763</v>
      </c>
      <c r="I58" s="26">
        <f>T44/$C58</f>
        <v>0.96295433364398886</v>
      </c>
      <c r="J58" s="26">
        <f>U44/$C58</f>
        <v>1.0077663870767319</v>
      </c>
      <c r="K58" s="3"/>
      <c r="L58" s="3"/>
      <c r="M58" s="3"/>
      <c r="N58" s="3"/>
      <c r="O58" s="5"/>
      <c r="Q58" s="28">
        <f>AB44/$C58</f>
        <v>0</v>
      </c>
      <c r="R58" s="26">
        <f>AC44/$C58</f>
        <v>2.5629077353215284E-2</v>
      </c>
      <c r="S58" s="26">
        <f>AD44/$C58</f>
        <v>8.7760173967070514E-3</v>
      </c>
      <c r="T58" s="26">
        <f>AE44/$C58</f>
        <v>2.6405716060888475E-3</v>
      </c>
      <c r="U58" s="26">
        <f>AF44/$C58</f>
        <v>-4.4812053432743089E-2</v>
      </c>
      <c r="V58" s="3"/>
      <c r="W58" s="3"/>
      <c r="X58" s="3"/>
      <c r="Y58" s="3"/>
      <c r="Z58" s="5"/>
      <c r="AB58" s="28">
        <f t="shared" si="39"/>
        <v>0</v>
      </c>
      <c r="AC58" s="26">
        <f>AC44/Q44</f>
        <v>2.5629077353215284E-2</v>
      </c>
      <c r="AD58" s="26">
        <f>AD44/R44</f>
        <v>9.0068547744300981E-3</v>
      </c>
      <c r="AE58" s="26">
        <f>AE44/S44</f>
        <v>2.7346577656237434E-3</v>
      </c>
      <c r="AF58" s="26">
        <f>AF44/T44</f>
        <v>-4.6536010968626501E-2</v>
      </c>
      <c r="AG58" s="3"/>
      <c r="AH58" s="3"/>
      <c r="AI58" s="3"/>
      <c r="AJ58" s="3"/>
      <c r="AK58" s="5"/>
      <c r="AL58" s="58"/>
    </row>
    <row r="59" spans="2:38">
      <c r="B59" s="86">
        <v>41456</v>
      </c>
      <c r="C59" s="92">
        <f t="shared" si="36"/>
        <v>13212</v>
      </c>
      <c r="D59" s="92"/>
      <c r="E59" s="3"/>
      <c r="F59" s="28">
        <f>Q45/$C59</f>
        <v>0.98297002724795646</v>
      </c>
      <c r="G59" s="26">
        <f>R45/$C59</f>
        <v>0.96548592188919169</v>
      </c>
      <c r="H59" s="26">
        <f>S45/$C59</f>
        <v>1.0100666061156525</v>
      </c>
      <c r="I59" s="26">
        <f>T45/$C59</f>
        <v>1.018468059339994</v>
      </c>
      <c r="J59" s="3"/>
      <c r="K59" s="3"/>
      <c r="L59" s="3"/>
      <c r="M59" s="3"/>
      <c r="N59" s="3"/>
      <c r="O59" s="5"/>
      <c r="Q59" s="28">
        <f>AB45/$C59</f>
        <v>1.7029972752043598E-2</v>
      </c>
      <c r="R59" s="26">
        <f>AC45/$C59</f>
        <v>1.7484105358764761E-2</v>
      </c>
      <c r="S59" s="26">
        <f>AD45/$C59</f>
        <v>-4.458068422646079E-2</v>
      </c>
      <c r="T59" s="26">
        <f>AE45/$C59</f>
        <v>-8.4014532243415069E-3</v>
      </c>
      <c r="U59" s="3"/>
      <c r="V59" s="3"/>
      <c r="W59" s="3"/>
      <c r="X59" s="3"/>
      <c r="Y59" s="3"/>
      <c r="Z59" s="5"/>
      <c r="AB59" s="28">
        <f t="shared" si="39"/>
        <v>1.7029972752043598E-2</v>
      </c>
      <c r="AC59" s="26">
        <f>AC45/Q45</f>
        <v>1.7787017787017786E-2</v>
      </c>
      <c r="AD59" s="26">
        <f>AD45/R45</f>
        <v>-4.6174349325807461E-2</v>
      </c>
      <c r="AE59" s="26">
        <f>AE45/S45</f>
        <v>-8.3177219932559013E-3</v>
      </c>
      <c r="AF59" s="3"/>
      <c r="AG59" s="3"/>
      <c r="AH59" s="3"/>
      <c r="AI59" s="3"/>
      <c r="AJ59" s="3"/>
      <c r="AK59" s="5"/>
      <c r="AL59" s="58"/>
    </row>
    <row r="60" spans="2:38">
      <c r="B60" s="86">
        <v>41487</v>
      </c>
      <c r="C60" s="92">
        <f t="shared" si="36"/>
        <v>14789</v>
      </c>
      <c r="D60" s="92"/>
      <c r="F60" s="28">
        <f>Q46/$C60</f>
        <v>0.9997971465278247</v>
      </c>
      <c r="G60" s="26">
        <f>R46/$C60</f>
        <v>0.96024071945364797</v>
      </c>
      <c r="H60" s="26">
        <f>S46/$C60</f>
        <v>1.0073027249983095</v>
      </c>
      <c r="I60" s="3"/>
      <c r="J60" s="3"/>
      <c r="K60" s="3"/>
      <c r="L60" s="3"/>
      <c r="M60" s="3"/>
      <c r="N60" s="3"/>
      <c r="O60" s="5"/>
      <c r="Q60" s="28">
        <f>AB46/$C60</f>
        <v>2.028534721752654E-4</v>
      </c>
      <c r="R60" s="26">
        <f>AC46/$C60</f>
        <v>3.9556427074176753E-2</v>
      </c>
      <c r="S60" s="26">
        <f>AD46/$C60</f>
        <v>-4.706200554466157E-2</v>
      </c>
      <c r="T60" s="3"/>
      <c r="U60" s="3"/>
      <c r="V60" s="3"/>
      <c r="W60" s="3"/>
      <c r="X60" s="3"/>
      <c r="Y60" s="3"/>
      <c r="Z60" s="5"/>
      <c r="AB60" s="28">
        <f t="shared" si="39"/>
        <v>2.028534721752654E-4</v>
      </c>
      <c r="AC60" s="26">
        <f>AC46/Q46</f>
        <v>3.9564452860814281E-2</v>
      </c>
      <c r="AD60" s="26">
        <f>AD46/R46</f>
        <v>-4.901063305401028E-2</v>
      </c>
      <c r="AE60" s="3"/>
      <c r="AF60" s="3"/>
      <c r="AG60" s="3"/>
      <c r="AH60" s="3"/>
      <c r="AI60" s="3"/>
      <c r="AJ60" s="3"/>
      <c r="AK60" s="5"/>
      <c r="AL60" s="58"/>
    </row>
    <row r="61" spans="2:38">
      <c r="B61" s="86">
        <v>41518</v>
      </c>
      <c r="C61" s="92">
        <f t="shared" si="36"/>
        <v>15786</v>
      </c>
      <c r="D61" s="92"/>
      <c r="E61" s="3"/>
      <c r="F61" s="28">
        <f>Q47/$C61</f>
        <v>0.99303180032940586</v>
      </c>
      <c r="G61" s="26">
        <f>R47/$C61</f>
        <v>0.94944887875332573</v>
      </c>
      <c r="H61" s="3"/>
      <c r="I61" s="3"/>
      <c r="J61" s="3"/>
      <c r="K61" s="3"/>
      <c r="L61" s="3"/>
      <c r="M61" s="3"/>
      <c r="N61" s="3"/>
      <c r="O61" s="5"/>
      <c r="Q61" s="28">
        <f>AB47/$C61</f>
        <v>6.9681996705941978E-3</v>
      </c>
      <c r="R61" s="26">
        <f>AC47/$C61</f>
        <v>4.3582921576080069E-2</v>
      </c>
      <c r="S61" s="3"/>
      <c r="T61" s="3"/>
      <c r="U61" s="3"/>
      <c r="V61" s="3"/>
      <c r="W61" s="3"/>
      <c r="X61" s="3"/>
      <c r="Y61" s="3"/>
      <c r="Z61" s="5"/>
      <c r="AB61" s="28">
        <f t="shared" si="39"/>
        <v>6.9681996705941978E-3</v>
      </c>
      <c r="AC61" s="26">
        <f>AC47/Q47</f>
        <v>4.3888747129369736E-2</v>
      </c>
      <c r="AD61" s="3"/>
      <c r="AE61" s="3"/>
      <c r="AF61" s="3"/>
      <c r="AG61" s="3"/>
      <c r="AH61" s="3"/>
      <c r="AI61" s="3"/>
      <c r="AJ61" s="3"/>
      <c r="AK61" s="5"/>
      <c r="AL61" s="58"/>
    </row>
    <row r="62" spans="2:38">
      <c r="B62" s="86">
        <v>41548</v>
      </c>
      <c r="C62" s="92">
        <f t="shared" si="36"/>
        <v>16119</v>
      </c>
      <c r="D62" s="92"/>
      <c r="E62" s="3"/>
      <c r="F62" s="50">
        <f>Q48/$C62</f>
        <v>0.98622743346361441</v>
      </c>
      <c r="G62" s="7"/>
      <c r="H62" s="7"/>
      <c r="I62" s="7"/>
      <c r="J62" s="7"/>
      <c r="K62" s="7"/>
      <c r="L62" s="7"/>
      <c r="M62" s="7"/>
      <c r="N62" s="7"/>
      <c r="O62" s="8"/>
      <c r="Q62" s="50">
        <f>AB48/$C62</f>
        <v>1.3772566536385632E-2</v>
      </c>
      <c r="R62" s="7"/>
      <c r="S62" s="7"/>
      <c r="T62" s="7"/>
      <c r="U62" s="7"/>
      <c r="V62" s="7"/>
      <c r="W62" s="7"/>
      <c r="X62" s="7"/>
      <c r="Y62" s="7"/>
      <c r="Z62" s="8"/>
      <c r="AB62" s="50">
        <f t="shared" si="39"/>
        <v>1.3772566536385632E-2</v>
      </c>
      <c r="AC62" s="3"/>
      <c r="AD62" s="3"/>
      <c r="AE62" s="3"/>
      <c r="AF62" s="3"/>
      <c r="AG62" s="3"/>
      <c r="AH62" s="3"/>
      <c r="AI62" s="3"/>
      <c r="AJ62" s="3"/>
      <c r="AK62" s="5"/>
      <c r="AL62" s="58"/>
    </row>
    <row r="63" spans="2:38">
      <c r="B63" s="86"/>
      <c r="C63" s="92"/>
      <c r="D63" s="92"/>
      <c r="E63" s="3"/>
      <c r="F63" s="32">
        <f>SUM(Q39:Q48)/SUM($C53:$C62)</f>
        <v>0.99085717148439456</v>
      </c>
      <c r="G63" s="33">
        <f>SUM(R39:R47)/SUM($C53:$C61)</f>
        <v>0.96302835586172297</v>
      </c>
      <c r="H63" s="33">
        <f>SUM(S39:S46)/SUM($C53:$C60)</f>
        <v>0.96017573212232954</v>
      </c>
      <c r="I63" s="33">
        <f>SUM(T39:T45)/SUM($C53:$C59)</f>
        <v>0.94404149332165532</v>
      </c>
      <c r="J63" s="33">
        <f>SUM(U39:U44)/SUM($C53:$C58)</f>
        <v>0.93768793852322085</v>
      </c>
      <c r="K63" s="33">
        <f>SUM(V39:V43)/SUM($C53:$C57)</f>
        <v>0.92067512344627955</v>
      </c>
      <c r="L63" s="33">
        <f>SUM(W39:W42)/SUM($C53:$C56)</f>
        <v>0.88637913399249912</v>
      </c>
      <c r="M63" s="33">
        <f>SUM(X39:X41)/SUM($C53:$C55)</f>
        <v>0.84329757109241021</v>
      </c>
      <c r="N63" s="33">
        <f>SUM(Y39:Y40)/SUM($C53:$C54)</f>
        <v>0.81526611528505588</v>
      </c>
      <c r="O63" s="34">
        <f>SUM(Z39)/SUM($C53)</f>
        <v>0.80779518532671002</v>
      </c>
      <c r="Q63" s="32">
        <f>SUM(AB39:AB48)/SUM($C53:$C62)</f>
        <v>9.1428285156054303E-3</v>
      </c>
      <c r="R63" s="33">
        <f>SUM(AC39:AC47)/SUM($C53:$C61)</f>
        <v>2.854882437504221E-2</v>
      </c>
      <c r="S63" s="33">
        <f>SUM(AD39:AD46)/SUM($C53:$C60)</f>
        <v>5.2924505753405944E-3</v>
      </c>
      <c r="T63" s="33">
        <f>SUM(AE39:AE45)/SUM($C53:$C59)</f>
        <v>6.5962338515436827E-3</v>
      </c>
      <c r="U63" s="33">
        <f>SUM(AF39:AF44)/SUM($C53:$C58)</f>
        <v>-1.0073504844637487E-2</v>
      </c>
      <c r="V63" s="33">
        <f>SUM(AG39:AG43)/SUM($C53:$C57)</f>
        <v>-2.1922356546909584E-3</v>
      </c>
      <c r="W63" s="33">
        <f>SUM(AH39:AH42)/SUM($C53:$C56)</f>
        <v>5.4551653596999657E-3</v>
      </c>
      <c r="X63" s="33">
        <f>SUM(AI39:AI41)/SUM($C53:$C55)</f>
        <v>1.4557492123000837E-2</v>
      </c>
      <c r="Y63" s="33">
        <f>SUM(AJ39:AJ40)/SUM($C53:$C54)</f>
        <v>1.5341877643790643E-2</v>
      </c>
      <c r="Z63" s="34">
        <f>SUM(AK39)/SUM($C53)</f>
        <v>1.4265698637116291E-2</v>
      </c>
      <c r="AB63" s="32">
        <f>SUM(AB39:AB48)/SUM(C53:C62)</f>
        <v>9.1428285156054303E-3</v>
      </c>
      <c r="AC63" s="33">
        <f>SUM(AC39:AC47)/SUM(Q39:Q47)</f>
        <v>2.8791328546130344E-2</v>
      </c>
      <c r="AD63" s="33">
        <f>SUM(AD39:AD46)/SUM(R39:R46)</f>
        <v>5.4817451990521885E-3</v>
      </c>
      <c r="AE63" s="33">
        <f>SUM(AE39:AE45)/SUM(S39:S45)</f>
        <v>6.9387461311451806E-3</v>
      </c>
      <c r="AF63" s="33">
        <f>SUM(AF39:AF44)/SUM(T39:T44)</f>
        <v>-1.0859581825058079E-2</v>
      </c>
      <c r="AG63" s="33">
        <f>SUM(AG39:AG43)/SUM(U39:U43)</f>
        <v>-2.3868007600685915E-3</v>
      </c>
      <c r="AH63" s="33">
        <f>SUM(AH39:AH42)/SUM(V39:V42)</f>
        <v>6.1167925069291794E-3</v>
      </c>
      <c r="AI63" s="33">
        <f>SUM(AI39:AI41)/SUM(W39:W41)</f>
        <v>1.6969640615556277E-2</v>
      </c>
      <c r="AJ63" s="33">
        <f>SUM(AJ39:AJ40)/SUM(X39:X40)</f>
        <v>1.84706597750076E-2</v>
      </c>
      <c r="AK63" s="34">
        <f>SUM(AK39:AK39)/SUM(Y39:Y39)</f>
        <v>1.735357917570499E-2</v>
      </c>
      <c r="AL63" s="58"/>
    </row>
    <row r="64" spans="2:38">
      <c r="B64" s="88"/>
      <c r="C64" s="95"/>
      <c r="D64" s="95"/>
      <c r="E64" s="7"/>
      <c r="F64" s="30"/>
      <c r="G64" s="30"/>
      <c r="H64" s="30"/>
      <c r="I64" s="30"/>
      <c r="J64" s="30"/>
      <c r="K64" s="30"/>
      <c r="L64" s="30"/>
      <c r="M64" s="30"/>
      <c r="N64" s="30"/>
      <c r="O64" s="30"/>
      <c r="P64" s="59"/>
      <c r="Q64" s="30"/>
      <c r="R64" s="30"/>
      <c r="S64" s="30"/>
      <c r="T64" s="30"/>
      <c r="U64" s="30"/>
      <c r="V64" s="30"/>
      <c r="W64" s="30"/>
      <c r="X64" s="30"/>
      <c r="Y64" s="30"/>
      <c r="Z64" s="30"/>
      <c r="AA64" s="59"/>
      <c r="AB64" s="59"/>
      <c r="AC64" s="59"/>
      <c r="AD64" s="59"/>
      <c r="AE64" s="59"/>
      <c r="AF64" s="59"/>
      <c r="AG64" s="59"/>
      <c r="AH64" s="59"/>
      <c r="AI64" s="59"/>
      <c r="AJ64" s="59"/>
      <c r="AK64" s="59"/>
      <c r="AL64" s="60"/>
    </row>
    <row r="65" spans="2:27">
      <c r="B65" s="89"/>
      <c r="C65" s="92"/>
      <c r="D65" s="92"/>
      <c r="E65" s="3"/>
      <c r="F65" s="27"/>
      <c r="G65" s="27"/>
      <c r="H65" s="27"/>
      <c r="I65" s="27"/>
      <c r="J65" s="27"/>
      <c r="K65" s="27"/>
      <c r="L65" s="27"/>
      <c r="M65" s="27"/>
      <c r="N65" s="27"/>
      <c r="O65" s="27"/>
      <c r="Q65" s="27"/>
      <c r="R65" s="27"/>
      <c r="S65" s="27"/>
      <c r="T65" s="27"/>
      <c r="U65" s="27"/>
      <c r="V65" s="27"/>
      <c r="W65" s="27"/>
      <c r="X65" s="27"/>
      <c r="Y65" s="27"/>
      <c r="Z65" s="27"/>
    </row>
    <row r="66" spans="2:27">
      <c r="B66" s="90"/>
      <c r="C66" s="96"/>
      <c r="D66" s="96"/>
      <c r="E66" s="9"/>
      <c r="F66" s="94"/>
      <c r="G66" s="94"/>
      <c r="H66" s="94"/>
      <c r="I66" s="94"/>
      <c r="J66" s="94"/>
      <c r="K66" s="94"/>
      <c r="L66" s="94"/>
      <c r="M66" s="94"/>
      <c r="N66" s="94"/>
      <c r="O66" s="94"/>
      <c r="P66" s="54"/>
      <c r="Q66" s="94"/>
      <c r="R66" s="94"/>
      <c r="S66" s="94"/>
      <c r="T66" s="94"/>
      <c r="U66" s="94"/>
      <c r="V66" s="94"/>
      <c r="W66" s="94"/>
      <c r="X66" s="94"/>
      <c r="Y66" s="94"/>
      <c r="Z66" s="94"/>
      <c r="AA66" s="55"/>
    </row>
    <row r="67" spans="2:27">
      <c r="B67" s="181" t="s">
        <v>40</v>
      </c>
      <c r="C67" s="182"/>
      <c r="D67" s="182"/>
      <c r="E67" s="182"/>
      <c r="F67" s="182"/>
      <c r="G67" s="182"/>
      <c r="H67" s="182"/>
      <c r="I67" s="182"/>
      <c r="J67" s="182"/>
      <c r="K67" s="182"/>
      <c r="L67" s="182"/>
      <c r="M67" s="182"/>
      <c r="N67" s="182"/>
      <c r="O67" s="182"/>
      <c r="P67" s="182"/>
      <c r="Q67" s="182"/>
      <c r="R67" s="182"/>
      <c r="S67" s="182"/>
      <c r="T67" s="182"/>
      <c r="U67" s="182"/>
      <c r="V67" s="182"/>
      <c r="W67" s="182"/>
      <c r="X67" s="182"/>
      <c r="Y67" s="182"/>
      <c r="Z67" s="182"/>
      <c r="AA67" s="183"/>
    </row>
    <row r="68" spans="2:27">
      <c r="B68" s="56" t="s">
        <v>2</v>
      </c>
      <c r="C68" s="17" t="s">
        <v>1</v>
      </c>
      <c r="D68" s="3"/>
      <c r="E68" s="3"/>
      <c r="F68" s="27"/>
      <c r="G68" s="27"/>
      <c r="H68" s="27"/>
      <c r="I68" s="27"/>
      <c r="J68" s="27"/>
      <c r="K68" s="27"/>
      <c r="L68" s="27"/>
      <c r="M68" s="27"/>
      <c r="N68" s="27"/>
      <c r="O68" s="27"/>
      <c r="Q68" s="27"/>
      <c r="R68" s="27"/>
      <c r="S68" s="27"/>
      <c r="T68" s="27"/>
      <c r="U68" s="27"/>
      <c r="V68" s="27"/>
      <c r="W68" s="27"/>
      <c r="X68" s="27"/>
      <c r="Y68" s="27"/>
      <c r="Z68" s="27"/>
      <c r="AA68" s="58"/>
    </row>
    <row r="69" spans="2:27">
      <c r="B69" s="56" t="s">
        <v>0</v>
      </c>
      <c r="C69" s="17" t="s">
        <v>4</v>
      </c>
      <c r="D69" s="62" t="s">
        <v>12</v>
      </c>
      <c r="E69" s="13"/>
      <c r="F69" s="164" t="s">
        <v>19</v>
      </c>
      <c r="G69" s="165"/>
      <c r="H69" s="165"/>
      <c r="I69" s="165"/>
      <c r="J69" s="165"/>
      <c r="K69" s="165"/>
      <c r="L69" s="165"/>
      <c r="M69" s="165"/>
      <c r="N69" s="165"/>
      <c r="O69" s="163" t="s">
        <v>56</v>
      </c>
      <c r="Q69" s="93"/>
      <c r="R69" s="94"/>
      <c r="S69" s="94"/>
      <c r="T69" s="94"/>
      <c r="U69" s="94"/>
      <c r="V69" s="94"/>
      <c r="W69" s="94"/>
      <c r="X69" s="94"/>
      <c r="Y69" s="94"/>
      <c r="Z69" s="163" t="s">
        <v>57</v>
      </c>
      <c r="AA69" s="58"/>
    </row>
    <row r="70" spans="2:27">
      <c r="B70" s="56"/>
      <c r="C70" s="92"/>
      <c r="D70" s="92"/>
      <c r="E70" s="13"/>
      <c r="F70" s="52">
        <v>0</v>
      </c>
      <c r="G70" s="22">
        <v>1</v>
      </c>
      <c r="H70" s="22">
        <v>2</v>
      </c>
      <c r="I70" s="22">
        <v>3</v>
      </c>
      <c r="J70" s="22">
        <v>4</v>
      </c>
      <c r="K70" s="22">
        <v>5</v>
      </c>
      <c r="L70" s="22">
        <v>6</v>
      </c>
      <c r="M70" s="22">
        <v>7</v>
      </c>
      <c r="N70" s="22">
        <v>8</v>
      </c>
      <c r="O70" s="53">
        <v>9</v>
      </c>
      <c r="Q70" s="170" t="s">
        <v>18</v>
      </c>
      <c r="R70" s="171"/>
      <c r="S70" s="171"/>
      <c r="T70" s="171"/>
      <c r="U70" s="171"/>
      <c r="V70" s="171"/>
      <c r="W70" s="171"/>
      <c r="X70" s="171"/>
      <c r="Y70" s="171"/>
      <c r="Z70" s="172"/>
      <c r="AA70" s="58"/>
    </row>
    <row r="71" spans="2:27">
      <c r="B71" s="86">
        <v>41275</v>
      </c>
      <c r="C71" s="92">
        <f t="shared" ref="C71:C80" si="52">C53</f>
        <v>7851</v>
      </c>
      <c r="D71" s="97">
        <f>50000</f>
        <v>50000</v>
      </c>
      <c r="E71" s="13"/>
      <c r="F71" s="75">
        <f t="shared" ref="F71:F80" si="53">Q39</f>
        <v>7650</v>
      </c>
      <c r="G71" s="76">
        <f t="shared" ref="G71:O71" si="54">F71+R39</f>
        <v>15186</v>
      </c>
      <c r="H71" s="76">
        <f t="shared" si="54"/>
        <v>22420</v>
      </c>
      <c r="I71" s="76">
        <f t="shared" si="54"/>
        <v>29402</v>
      </c>
      <c r="J71" s="76">
        <f t="shared" si="54"/>
        <v>36278</v>
      </c>
      <c r="K71" s="76">
        <f t="shared" si="54"/>
        <v>43058</v>
      </c>
      <c r="L71" s="76">
        <f t="shared" si="54"/>
        <v>49736</v>
      </c>
      <c r="M71" s="76">
        <f t="shared" si="54"/>
        <v>56303</v>
      </c>
      <c r="N71" s="76">
        <f t="shared" si="54"/>
        <v>62757</v>
      </c>
      <c r="O71" s="77">
        <f t="shared" si="54"/>
        <v>69099</v>
      </c>
      <c r="Q71" s="173">
        <f t="shared" ref="Q71:Q80" si="55">IF(F71&gt;=D71,0,IF(G71&gt;=D71,1,IF(H71&gt;=D71,2,IF(I71&gt;=D71,3,IF(J71&gt;=D71,4,IF(K71&gt;=D71,5,IF(L71&gt;=D71,6,IF(M71&gt;=D71,7,IF(N71&gt;=D71,8,IF(O71&gt;=D71,9,"Not yet profitable"))))))))))</f>
        <v>7</v>
      </c>
      <c r="R71" s="174"/>
      <c r="S71" s="174"/>
      <c r="T71" s="174"/>
      <c r="U71" s="174"/>
      <c r="V71" s="174"/>
      <c r="W71" s="174"/>
      <c r="X71" s="174"/>
      <c r="Y71" s="174"/>
      <c r="Z71" s="175"/>
      <c r="AA71" s="58"/>
    </row>
    <row r="72" spans="2:27">
      <c r="B72" s="86">
        <v>41306</v>
      </c>
      <c r="C72" s="92">
        <f t="shared" si="52"/>
        <v>7988</v>
      </c>
      <c r="D72" s="97">
        <v>50000</v>
      </c>
      <c r="E72" s="13"/>
      <c r="F72" s="78">
        <f t="shared" si="53"/>
        <v>7988</v>
      </c>
      <c r="G72" s="79">
        <f t="shared" ref="G72:N72" si="56">F72+R40</f>
        <v>15676</v>
      </c>
      <c r="H72" s="79">
        <f t="shared" si="56"/>
        <v>22908</v>
      </c>
      <c r="I72" s="79">
        <f t="shared" si="56"/>
        <v>29906</v>
      </c>
      <c r="J72" s="79">
        <f t="shared" si="56"/>
        <v>36796</v>
      </c>
      <c r="K72" s="79">
        <f t="shared" si="56"/>
        <v>43585</v>
      </c>
      <c r="L72" s="79">
        <f t="shared" si="56"/>
        <v>50264</v>
      </c>
      <c r="M72" s="79">
        <f t="shared" si="56"/>
        <v>56853</v>
      </c>
      <c r="N72" s="79">
        <f t="shared" si="56"/>
        <v>63312</v>
      </c>
      <c r="O72" s="80"/>
      <c r="Q72" s="173">
        <f t="shared" si="55"/>
        <v>6</v>
      </c>
      <c r="R72" s="174"/>
      <c r="S72" s="174"/>
      <c r="T72" s="174"/>
      <c r="U72" s="174"/>
      <c r="V72" s="174"/>
      <c r="W72" s="174"/>
      <c r="X72" s="174"/>
      <c r="Y72" s="174"/>
      <c r="Z72" s="175"/>
      <c r="AA72" s="58"/>
    </row>
    <row r="73" spans="2:27">
      <c r="B73" s="86">
        <v>41334</v>
      </c>
      <c r="C73" s="92">
        <f t="shared" si="52"/>
        <v>9234</v>
      </c>
      <c r="D73" s="97">
        <v>60000</v>
      </c>
      <c r="E73" s="13"/>
      <c r="F73" s="78">
        <f t="shared" si="53"/>
        <v>9145</v>
      </c>
      <c r="G73" s="79">
        <f t="shared" ref="G73:M73" si="57">F73+R41</f>
        <v>18042</v>
      </c>
      <c r="H73" s="79">
        <f t="shared" si="57"/>
        <v>26720</v>
      </c>
      <c r="I73" s="79">
        <f t="shared" si="57"/>
        <v>35289</v>
      </c>
      <c r="J73" s="79">
        <f t="shared" si="57"/>
        <v>43721</v>
      </c>
      <c r="K73" s="79">
        <f t="shared" si="57"/>
        <v>52073</v>
      </c>
      <c r="L73" s="79">
        <f t="shared" si="57"/>
        <v>60225</v>
      </c>
      <c r="M73" s="79">
        <f t="shared" si="57"/>
        <v>68213</v>
      </c>
      <c r="N73" s="79"/>
      <c r="O73" s="80"/>
      <c r="Q73" s="173">
        <f t="shared" si="55"/>
        <v>6</v>
      </c>
      <c r="R73" s="174"/>
      <c r="S73" s="174"/>
      <c r="T73" s="174"/>
      <c r="U73" s="174"/>
      <c r="V73" s="174"/>
      <c r="W73" s="174"/>
      <c r="X73" s="174"/>
      <c r="Y73" s="174"/>
      <c r="Z73" s="175"/>
      <c r="AA73" s="58"/>
    </row>
    <row r="74" spans="2:27">
      <c r="B74" s="86">
        <v>41365</v>
      </c>
      <c r="C74" s="92">
        <f t="shared" si="52"/>
        <v>10123</v>
      </c>
      <c r="D74" s="97">
        <v>60000</v>
      </c>
      <c r="E74" s="13"/>
      <c r="F74" s="78">
        <f t="shared" si="53"/>
        <v>9988</v>
      </c>
      <c r="G74" s="79">
        <f t="shared" ref="G74:L74" si="58">F74+R42</f>
        <v>19645</v>
      </c>
      <c r="H74" s="79">
        <f t="shared" si="58"/>
        <v>28867</v>
      </c>
      <c r="I74" s="79">
        <f t="shared" si="58"/>
        <v>37768</v>
      </c>
      <c r="J74" s="79">
        <f t="shared" si="58"/>
        <v>46969</v>
      </c>
      <c r="K74" s="79">
        <f t="shared" si="58"/>
        <v>56437</v>
      </c>
      <c r="L74" s="79">
        <f t="shared" si="58"/>
        <v>66125</v>
      </c>
      <c r="M74" s="79"/>
      <c r="N74" s="79"/>
      <c r="O74" s="80"/>
      <c r="Q74" s="173">
        <f t="shared" si="55"/>
        <v>6</v>
      </c>
      <c r="R74" s="174"/>
      <c r="S74" s="174"/>
      <c r="T74" s="174"/>
      <c r="U74" s="174"/>
      <c r="V74" s="174"/>
      <c r="W74" s="174"/>
      <c r="X74" s="174"/>
      <c r="Y74" s="174"/>
      <c r="Z74" s="175"/>
      <c r="AA74" s="58"/>
    </row>
    <row r="75" spans="2:27">
      <c r="B75" s="86">
        <v>41395</v>
      </c>
      <c r="C75" s="92">
        <f t="shared" si="52"/>
        <v>11788</v>
      </c>
      <c r="D75" s="97">
        <v>70000</v>
      </c>
      <c r="E75" s="13"/>
      <c r="F75" s="78">
        <f t="shared" si="53"/>
        <v>11678</v>
      </c>
      <c r="G75" s="79">
        <f>F75+R43</f>
        <v>23224</v>
      </c>
      <c r="H75" s="79">
        <f>G75+S43</f>
        <v>34545</v>
      </c>
      <c r="I75" s="79">
        <f>H75+T43</f>
        <v>46223</v>
      </c>
      <c r="J75" s="79">
        <f>I75+U43</f>
        <v>57978</v>
      </c>
      <c r="K75" s="79">
        <f>J75+V43</f>
        <v>69846</v>
      </c>
      <c r="L75" s="79"/>
      <c r="M75" s="79"/>
      <c r="N75" s="79"/>
      <c r="O75" s="80"/>
      <c r="Q75" s="173" t="str">
        <f t="shared" si="55"/>
        <v>Not yet profitable</v>
      </c>
      <c r="R75" s="174"/>
      <c r="S75" s="174"/>
      <c r="T75" s="174"/>
      <c r="U75" s="174"/>
      <c r="V75" s="174"/>
      <c r="W75" s="174"/>
      <c r="X75" s="174"/>
      <c r="Y75" s="174"/>
      <c r="Z75" s="175"/>
      <c r="AA75" s="58"/>
    </row>
    <row r="76" spans="2:27">
      <c r="B76" s="86">
        <v>41426</v>
      </c>
      <c r="C76" s="92">
        <f t="shared" si="52"/>
        <v>12876</v>
      </c>
      <c r="D76" s="97">
        <v>70000</v>
      </c>
      <c r="E76" s="13"/>
      <c r="F76" s="78">
        <f t="shared" si="53"/>
        <v>12876</v>
      </c>
      <c r="G76" s="79">
        <f>F76+R44</f>
        <v>25422</v>
      </c>
      <c r="H76" s="79">
        <f>G76+S44</f>
        <v>37855</v>
      </c>
      <c r="I76" s="79">
        <f>H76+T44</f>
        <v>50254</v>
      </c>
      <c r="J76" s="79">
        <f>I76+U44</f>
        <v>63230</v>
      </c>
      <c r="K76" s="79"/>
      <c r="L76" s="79"/>
      <c r="M76" s="79"/>
      <c r="N76" s="79"/>
      <c r="O76" s="80"/>
      <c r="Q76" s="173" t="str">
        <f t="shared" si="55"/>
        <v>Not yet profitable</v>
      </c>
      <c r="R76" s="174"/>
      <c r="S76" s="174"/>
      <c r="T76" s="174"/>
      <c r="U76" s="174"/>
      <c r="V76" s="174"/>
      <c r="W76" s="174"/>
      <c r="X76" s="174"/>
      <c r="Y76" s="174"/>
      <c r="Z76" s="175"/>
      <c r="AA76" s="58"/>
    </row>
    <row r="77" spans="2:27">
      <c r="B77" s="86">
        <v>41456</v>
      </c>
      <c r="C77" s="92">
        <f t="shared" si="52"/>
        <v>13212</v>
      </c>
      <c r="D77" s="97">
        <v>80000</v>
      </c>
      <c r="E77" s="13"/>
      <c r="F77" s="78">
        <f t="shared" si="53"/>
        <v>12987</v>
      </c>
      <c r="G77" s="79">
        <f>F77+R45</f>
        <v>25743</v>
      </c>
      <c r="H77" s="79">
        <f>G77+S45</f>
        <v>39088</v>
      </c>
      <c r="I77" s="79">
        <f>H77+T45</f>
        <v>52544</v>
      </c>
      <c r="J77" s="79"/>
      <c r="K77" s="79"/>
      <c r="L77" s="79"/>
      <c r="M77" s="79"/>
      <c r="N77" s="79"/>
      <c r="O77" s="80"/>
      <c r="Q77" s="173" t="str">
        <f t="shared" si="55"/>
        <v>Not yet profitable</v>
      </c>
      <c r="R77" s="174"/>
      <c r="S77" s="174"/>
      <c r="T77" s="174"/>
      <c r="U77" s="174"/>
      <c r="V77" s="174"/>
      <c r="W77" s="174"/>
      <c r="X77" s="174"/>
      <c r="Y77" s="174"/>
      <c r="Z77" s="175"/>
      <c r="AA77" s="58"/>
    </row>
    <row r="78" spans="2:27">
      <c r="B78" s="86">
        <v>41487</v>
      </c>
      <c r="C78" s="92">
        <f t="shared" si="52"/>
        <v>14789</v>
      </c>
      <c r="D78" s="97">
        <v>90000</v>
      </c>
      <c r="E78" s="3"/>
      <c r="F78" s="78">
        <f t="shared" si="53"/>
        <v>14786</v>
      </c>
      <c r="G78" s="79">
        <f>F78+R46</f>
        <v>28987</v>
      </c>
      <c r="H78" s="79">
        <f>G78+S46</f>
        <v>43884</v>
      </c>
      <c r="I78" s="79"/>
      <c r="J78" s="79"/>
      <c r="K78" s="79"/>
      <c r="L78" s="79"/>
      <c r="M78" s="79"/>
      <c r="N78" s="79"/>
      <c r="O78" s="80"/>
      <c r="Q78" s="173" t="str">
        <f t="shared" si="55"/>
        <v>Not yet profitable</v>
      </c>
      <c r="R78" s="174"/>
      <c r="S78" s="174"/>
      <c r="T78" s="174"/>
      <c r="U78" s="174"/>
      <c r="V78" s="174"/>
      <c r="W78" s="174"/>
      <c r="X78" s="174"/>
      <c r="Y78" s="174"/>
      <c r="Z78" s="175"/>
      <c r="AA78" s="58"/>
    </row>
    <row r="79" spans="2:27">
      <c r="B79" s="86">
        <v>41518</v>
      </c>
      <c r="C79" s="92">
        <f t="shared" si="52"/>
        <v>15786</v>
      </c>
      <c r="D79" s="97">
        <v>90000</v>
      </c>
      <c r="E79" s="3"/>
      <c r="F79" s="78">
        <f t="shared" si="53"/>
        <v>15676</v>
      </c>
      <c r="G79" s="79">
        <f>F79+R47</f>
        <v>30664</v>
      </c>
      <c r="H79" s="79"/>
      <c r="I79" s="79"/>
      <c r="J79" s="79"/>
      <c r="K79" s="79"/>
      <c r="L79" s="79"/>
      <c r="M79" s="79"/>
      <c r="N79" s="79"/>
      <c r="O79" s="80"/>
      <c r="Q79" s="173" t="str">
        <f t="shared" si="55"/>
        <v>Not yet profitable</v>
      </c>
      <c r="R79" s="174"/>
      <c r="S79" s="174"/>
      <c r="T79" s="174"/>
      <c r="U79" s="174"/>
      <c r="V79" s="174"/>
      <c r="W79" s="174"/>
      <c r="X79" s="174"/>
      <c r="Y79" s="174"/>
      <c r="Z79" s="175"/>
      <c r="AA79" s="58"/>
    </row>
    <row r="80" spans="2:27">
      <c r="B80" s="86">
        <v>41548</v>
      </c>
      <c r="C80" s="92">
        <f t="shared" si="52"/>
        <v>16119</v>
      </c>
      <c r="D80" s="97">
        <v>90000</v>
      </c>
      <c r="E80" s="3"/>
      <c r="F80" s="81">
        <f t="shared" si="53"/>
        <v>15897</v>
      </c>
      <c r="G80" s="82"/>
      <c r="H80" s="82"/>
      <c r="I80" s="82"/>
      <c r="J80" s="82"/>
      <c r="K80" s="82"/>
      <c r="L80" s="82"/>
      <c r="M80" s="82"/>
      <c r="N80" s="82"/>
      <c r="O80" s="83"/>
      <c r="Q80" s="176" t="str">
        <f t="shared" si="55"/>
        <v>Not yet profitable</v>
      </c>
      <c r="R80" s="177"/>
      <c r="S80" s="177"/>
      <c r="T80" s="177"/>
      <c r="U80" s="177"/>
      <c r="V80" s="177"/>
      <c r="W80" s="177"/>
      <c r="X80" s="177"/>
      <c r="Y80" s="177"/>
      <c r="Z80" s="178"/>
      <c r="AA80" s="58"/>
    </row>
    <row r="81" spans="2:27">
      <c r="B81" s="91"/>
      <c r="C81" s="59"/>
      <c r="D81" s="59"/>
      <c r="E81" s="59"/>
      <c r="F81" s="59"/>
      <c r="G81" s="59"/>
      <c r="H81" s="59"/>
      <c r="I81" s="59"/>
      <c r="J81" s="59"/>
      <c r="K81" s="59"/>
      <c r="L81" s="59"/>
      <c r="M81" s="59"/>
      <c r="N81" s="59"/>
      <c r="O81" s="59"/>
      <c r="P81" s="59"/>
      <c r="Q81" s="59"/>
      <c r="R81" s="59"/>
      <c r="S81" s="59"/>
      <c r="T81" s="59"/>
      <c r="U81" s="59"/>
      <c r="V81" s="59"/>
      <c r="W81" s="59"/>
      <c r="X81" s="59"/>
      <c r="Y81" s="59"/>
      <c r="Z81" s="59"/>
      <c r="AA81" s="60"/>
    </row>
  </sheetData>
  <mergeCells count="32">
    <mergeCell ref="AO37:AS37"/>
    <mergeCell ref="AO36:AS36"/>
    <mergeCell ref="B67:AA67"/>
    <mergeCell ref="AO2:AS34"/>
    <mergeCell ref="AO41:AS41"/>
    <mergeCell ref="AO42:AS42"/>
    <mergeCell ref="B3:AK3"/>
    <mergeCell ref="B35:AK35"/>
    <mergeCell ref="Q79:Z79"/>
    <mergeCell ref="Q80:Z80"/>
    <mergeCell ref="Q74:Z74"/>
    <mergeCell ref="Q75:Z75"/>
    <mergeCell ref="Q76:Z76"/>
    <mergeCell ref="Q77:Z77"/>
    <mergeCell ref="Q78:Z78"/>
    <mergeCell ref="Q70:Z70"/>
    <mergeCell ref="Q71:Z71"/>
    <mergeCell ref="Q72:Z72"/>
    <mergeCell ref="Q73:Z73"/>
    <mergeCell ref="F69:N69"/>
    <mergeCell ref="F37:N37"/>
    <mergeCell ref="Q37:Y37"/>
    <mergeCell ref="AB37:AJ37"/>
    <mergeCell ref="F51:N51"/>
    <mergeCell ref="Q51:Y51"/>
    <mergeCell ref="AB51:AJ51"/>
    <mergeCell ref="F5:N5"/>
    <mergeCell ref="Q5:Y5"/>
    <mergeCell ref="AB5:AJ5"/>
    <mergeCell ref="AB19:AJ19"/>
    <mergeCell ref="Q19:Y19"/>
    <mergeCell ref="F19:N19"/>
  </mergeCells>
  <phoneticPr fontId="7" type="noConversion"/>
  <conditionalFormatting sqref="F21:O31">
    <cfRule type="colorScale" priority="34">
      <colorScale>
        <cfvo type="min"/>
        <cfvo type="max"/>
        <color theme="6" tint="0.79998168889431442"/>
        <color rgb="FF408000"/>
      </colorScale>
    </cfRule>
  </conditionalFormatting>
  <conditionalFormatting sqref="F53:O66 F68:O68">
    <cfRule type="colorScale" priority="30">
      <colorScale>
        <cfvo type="num" val="0.8"/>
        <cfvo type="num" val="1"/>
        <cfvo type="num" val="1.03"/>
        <color rgb="FFFF6666"/>
        <color rgb="FFFFFF66"/>
        <color rgb="FF408000"/>
      </colorScale>
    </cfRule>
  </conditionalFormatting>
  <conditionalFormatting sqref="F71:O71">
    <cfRule type="cellIs" dxfId="21" priority="26" operator="greaterThanOrEqual">
      <formula>$D$71</formula>
    </cfRule>
    <cfRule type="cellIs" dxfId="20" priority="28" operator="lessThan">
      <formula>$D$71</formula>
    </cfRule>
  </conditionalFormatting>
  <conditionalFormatting sqref="F72:O72">
    <cfRule type="cellIs" dxfId="19" priority="24" operator="greaterThanOrEqual">
      <formula>$D$72</formula>
    </cfRule>
    <cfRule type="cellIs" dxfId="18" priority="25" operator="lessThan">
      <formula>$D$72</formula>
    </cfRule>
  </conditionalFormatting>
  <conditionalFormatting sqref="F73:O73">
    <cfRule type="cellIs" dxfId="17" priority="22" operator="greaterThanOrEqual">
      <formula>$D$73</formula>
    </cfRule>
    <cfRule type="cellIs" dxfId="16" priority="23" operator="lessThan">
      <formula>$D$73</formula>
    </cfRule>
  </conditionalFormatting>
  <conditionalFormatting sqref="F74:O74">
    <cfRule type="cellIs" dxfId="15" priority="20" operator="greaterThanOrEqual">
      <formula>$D$74</formula>
    </cfRule>
    <cfRule type="cellIs" dxfId="14" priority="21" operator="lessThan">
      <formula>$D$74</formula>
    </cfRule>
  </conditionalFormatting>
  <conditionalFormatting sqref="F75:O75">
    <cfRule type="cellIs" dxfId="13" priority="19" operator="lessThan">
      <formula>$D$75</formula>
    </cfRule>
  </conditionalFormatting>
  <conditionalFormatting sqref="Z39">
    <cfRule type="cellIs" dxfId="12" priority="18" operator="greaterThanOrEqual">
      <formula>$D$75</formula>
    </cfRule>
  </conditionalFormatting>
  <conditionalFormatting sqref="F76:O76">
    <cfRule type="cellIs" dxfId="11" priority="16" operator="greaterThanOrEqual">
      <formula>$D$76</formula>
    </cfRule>
    <cfRule type="cellIs" dxfId="10" priority="17" operator="lessThan">
      <formula>$D$76</formula>
    </cfRule>
  </conditionalFormatting>
  <conditionalFormatting sqref="F77:O77">
    <cfRule type="cellIs" dxfId="9" priority="14" operator="greaterThanOrEqual">
      <formula>$D$77</formula>
    </cfRule>
    <cfRule type="cellIs" dxfId="8" priority="15" operator="lessThan">
      <formula>$D$77</formula>
    </cfRule>
  </conditionalFormatting>
  <conditionalFormatting sqref="F78:O78">
    <cfRule type="cellIs" dxfId="7" priority="12" operator="greaterThanOrEqual">
      <formula>$D$78</formula>
    </cfRule>
    <cfRule type="cellIs" dxfId="6" priority="13" operator="lessThan">
      <formula>$D$78</formula>
    </cfRule>
  </conditionalFormatting>
  <conditionalFormatting sqref="F79:O79">
    <cfRule type="cellIs" dxfId="5" priority="10" operator="greaterThanOrEqual">
      <formula>$D$79</formula>
    </cfRule>
    <cfRule type="cellIs" dxfId="4" priority="11" operator="lessThan">
      <formula>$D$79</formula>
    </cfRule>
  </conditionalFormatting>
  <conditionalFormatting sqref="F80:O80">
    <cfRule type="cellIs" dxfId="3" priority="8" operator="greaterThanOrEqual">
      <formula>$D$80</formula>
    </cfRule>
    <cfRule type="cellIs" dxfId="2" priority="9" operator="lessThan">
      <formula>$D$80</formula>
    </cfRule>
  </conditionalFormatting>
  <conditionalFormatting sqref="Q71:Z80">
    <cfRule type="containsText" dxfId="1" priority="6" stopIfTrue="1" operator="containsText" text="Not yet profitable">
      <formula>NOT(ISERROR(SEARCH("Not yet profitable",Q71)))</formula>
    </cfRule>
    <cfRule type="cellIs" dxfId="0" priority="7" operator="greaterThanOrEqual">
      <formula>0</formula>
    </cfRule>
  </conditionalFormatting>
  <conditionalFormatting sqref="Q53:AK63">
    <cfRule type="colorScale" priority="2">
      <colorScale>
        <cfvo type="num" val="-0.05"/>
        <cfvo type="num" val="0"/>
        <cfvo type="num" val="0.05"/>
        <color rgb="FF408000"/>
        <color rgb="FFFFFF66"/>
        <color rgb="FFFF6666"/>
      </colorScale>
    </cfRule>
  </conditionalFormatting>
  <conditionalFormatting sqref="Q21:AK31">
    <cfRule type="colorScale" priority="1">
      <colorScale>
        <cfvo type="num" val="0"/>
        <cfvo type="num" val="0.05"/>
        <color rgb="FFFFFF66"/>
        <color rgb="FFFF6666"/>
      </colorScale>
    </cfRule>
  </conditionalFormatting>
  <hyperlinks>
    <hyperlink ref="AO41" r:id="rId1"/>
    <hyperlink ref="AP41" r:id="rId2" display="http://www.theangelvc.net"/>
    <hyperlink ref="AQ41" r:id="rId3" display="http://www.theangelvc.net"/>
    <hyperlink ref="AR41" r:id="rId4" display="http://www.theangelvc.net"/>
    <hyperlink ref="AS41" r:id="rId5" display="http://www.theangelvc.net"/>
    <hyperlink ref="AO42" r:id="rId6"/>
    <hyperlink ref="AP42" r:id="rId7" display="http://www.pointninecap.com"/>
    <hyperlink ref="AQ42" r:id="rId8" display="http://www.pointninecap.com"/>
    <hyperlink ref="AR42" r:id="rId9" display="http://www.pointninecap.com"/>
    <hyperlink ref="AS42" r:id="rId10" display="http://www.pointninecap.com"/>
    <hyperlink ref="AO37" r:id="rId11"/>
    <hyperlink ref="AP37" r:id="rId12" display="mailto:christoph@pointninecap.com"/>
    <hyperlink ref="AQ37" r:id="rId13" display="mailto:christoph@pointninecap.com"/>
    <hyperlink ref="AR37" r:id="rId14" display="mailto:christoph@pointninecap.com"/>
    <hyperlink ref="AS37" r:id="rId15" display="mailto:christoph@pointninecap.com"/>
  </hyperlinks>
  <pageMargins left="0.75" right="0.75" top="1" bottom="1" header="0.5" footer="0.5"/>
  <pageSetup paperSize="9" scale="67" orientation="portrait" horizontalDpi="4294967292" verticalDpi="4294967292"/>
  <drawing r:id="rId16"/>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127"/>
  <sheetViews>
    <sheetView zoomScale="125" zoomScaleNormal="125" zoomScalePageLayoutView="125" workbookViewId="0">
      <selection activeCell="BK24" sqref="BK24"/>
    </sheetView>
  </sheetViews>
  <sheetFormatPr baseColWidth="10" defaultRowHeight="13" outlineLevelCol="1" x14ac:dyDescent="0"/>
  <cols>
    <col min="1" max="1" width="3.5" style="104" customWidth="1"/>
    <col min="2" max="2" width="10.83203125" style="104"/>
    <col min="3" max="3" width="31.6640625" style="104" customWidth="1"/>
    <col min="4" max="4" width="10.33203125" style="104" customWidth="1"/>
    <col min="5" max="16" width="8" style="104" customWidth="1"/>
    <col min="17" max="62" width="8" style="104" hidden="1" customWidth="1" outlineLevel="1"/>
    <col min="63" max="63" width="8" style="104" customWidth="1" collapsed="1"/>
    <col min="64" max="64" width="8" style="104" customWidth="1"/>
    <col min="65" max="65" width="2.6640625" style="104" customWidth="1"/>
    <col min="66" max="66" width="3.1640625" style="104" customWidth="1"/>
    <col min="67" max="67" width="2.1640625" style="104" customWidth="1"/>
    <col min="68" max="68" width="10.83203125" style="104" customWidth="1"/>
    <col min="69" max="71" width="10.83203125" style="104"/>
    <col min="72" max="72" width="15.83203125" style="104" customWidth="1"/>
    <col min="73" max="73" width="1.83203125" style="104" customWidth="1"/>
    <col min="74" max="16384" width="10.83203125" style="104"/>
  </cols>
  <sheetData>
    <row r="1" spans="1:74">
      <c r="B1" s="103" t="s">
        <v>26</v>
      </c>
    </row>
    <row r="2" spans="1:74">
      <c r="B2" s="116"/>
      <c r="C2" s="116"/>
      <c r="D2" s="116"/>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L2" s="116"/>
      <c r="AM2" s="116"/>
      <c r="AN2" s="116"/>
      <c r="AO2" s="116"/>
      <c r="AP2" s="116"/>
      <c r="AQ2" s="116"/>
      <c r="AR2" s="116"/>
      <c r="AS2" s="116"/>
      <c r="AT2" s="116"/>
      <c r="AU2" s="116"/>
      <c r="AV2" s="116"/>
      <c r="AW2" s="116"/>
      <c r="AX2" s="116"/>
      <c r="AY2" s="116"/>
      <c r="AZ2" s="116"/>
      <c r="BA2" s="116"/>
      <c r="BB2" s="116"/>
      <c r="BC2" s="116"/>
      <c r="BD2" s="116"/>
      <c r="BE2" s="116"/>
      <c r="BF2" s="116"/>
      <c r="BG2" s="116"/>
      <c r="BH2" s="116"/>
      <c r="BI2" s="116"/>
      <c r="BJ2" s="116"/>
      <c r="BK2" s="116"/>
      <c r="BL2" s="116"/>
      <c r="BM2" s="116"/>
      <c r="BO2" s="116"/>
      <c r="BP2" s="116"/>
      <c r="BQ2" s="116"/>
      <c r="BR2" s="116"/>
      <c r="BS2" s="116"/>
      <c r="BT2" s="116"/>
      <c r="BU2" s="116"/>
    </row>
    <row r="3" spans="1:74" ht="13" customHeight="1">
      <c r="A3" s="114"/>
      <c r="B3" s="124"/>
      <c r="C3" s="118"/>
      <c r="D3" s="125"/>
      <c r="E3" s="125"/>
      <c r="F3" s="125"/>
      <c r="G3" s="125"/>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c r="AL3" s="125"/>
      <c r="AM3" s="125"/>
      <c r="AN3" s="125"/>
      <c r="AO3" s="125"/>
      <c r="AP3" s="125"/>
      <c r="AQ3" s="125"/>
      <c r="AR3" s="125"/>
      <c r="AS3" s="125"/>
      <c r="AT3" s="125"/>
      <c r="AU3" s="125"/>
      <c r="AV3" s="125"/>
      <c r="AW3" s="125"/>
      <c r="AX3" s="125"/>
      <c r="AY3" s="125"/>
      <c r="AZ3" s="125"/>
      <c r="BA3" s="125"/>
      <c r="BB3" s="125"/>
      <c r="BC3" s="125"/>
      <c r="BD3" s="125"/>
      <c r="BE3" s="125"/>
      <c r="BF3" s="125"/>
      <c r="BG3" s="125"/>
      <c r="BH3" s="125"/>
      <c r="BI3" s="125"/>
      <c r="BJ3" s="125"/>
      <c r="BK3" s="125"/>
      <c r="BL3" s="125"/>
      <c r="BM3" s="119"/>
      <c r="BN3" s="144"/>
      <c r="BO3" s="124"/>
      <c r="BP3" s="196" t="s">
        <v>42</v>
      </c>
      <c r="BQ3" s="196"/>
      <c r="BR3" s="196"/>
      <c r="BS3" s="196"/>
      <c r="BT3" s="196"/>
      <c r="BU3" s="119"/>
      <c r="BV3" s="115"/>
    </row>
    <row r="4" spans="1:74" ht="13" customHeight="1">
      <c r="A4" s="114"/>
      <c r="B4" s="126">
        <f>'Customer &amp; MRR Churn'!B7</f>
        <v>41275</v>
      </c>
      <c r="C4" s="114"/>
      <c r="D4" s="194" t="s">
        <v>34</v>
      </c>
      <c r="E4" s="195"/>
      <c r="F4" s="195"/>
      <c r="G4" s="195"/>
      <c r="H4" s="195"/>
      <c r="I4" s="195"/>
      <c r="J4" s="195"/>
      <c r="K4" s="195"/>
      <c r="L4" s="195"/>
      <c r="M4" s="195"/>
      <c r="N4" s="118"/>
      <c r="O4" s="118"/>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c r="AU4" s="118"/>
      <c r="AV4" s="118"/>
      <c r="AW4" s="118"/>
      <c r="AX4" s="118"/>
      <c r="AY4" s="118"/>
      <c r="AZ4" s="118"/>
      <c r="BA4" s="118"/>
      <c r="BB4" s="118"/>
      <c r="BC4" s="118"/>
      <c r="BD4" s="118"/>
      <c r="BE4" s="118"/>
      <c r="BF4" s="118"/>
      <c r="BG4" s="118"/>
      <c r="BH4" s="118"/>
      <c r="BI4" s="118"/>
      <c r="BJ4" s="118"/>
      <c r="BK4" s="118"/>
      <c r="BL4" s="119"/>
      <c r="BM4" s="127"/>
      <c r="BN4" s="144"/>
      <c r="BO4" s="129"/>
      <c r="BP4" s="197"/>
      <c r="BQ4" s="197"/>
      <c r="BR4" s="197"/>
      <c r="BS4" s="197"/>
      <c r="BT4" s="197"/>
      <c r="BU4" s="130"/>
      <c r="BV4" s="115"/>
    </row>
    <row r="5" spans="1:74" ht="13" customHeight="1">
      <c r="A5" s="114"/>
      <c r="B5" s="128" t="s">
        <v>33</v>
      </c>
      <c r="C5" s="114"/>
      <c r="D5" s="120">
        <v>0</v>
      </c>
      <c r="E5" s="121">
        <v>1</v>
      </c>
      <c r="F5" s="121">
        <v>2</v>
      </c>
      <c r="G5" s="121">
        <v>3</v>
      </c>
      <c r="H5" s="121">
        <v>4</v>
      </c>
      <c r="I5" s="121">
        <v>5</v>
      </c>
      <c r="J5" s="121">
        <v>6</v>
      </c>
      <c r="K5" s="121">
        <v>7</v>
      </c>
      <c r="L5" s="121">
        <v>8</v>
      </c>
      <c r="M5" s="121">
        <v>9</v>
      </c>
      <c r="N5" s="121">
        <v>10</v>
      </c>
      <c r="O5" s="121">
        <v>11</v>
      </c>
      <c r="P5" s="121">
        <v>12</v>
      </c>
      <c r="Q5" s="121">
        <v>13</v>
      </c>
      <c r="R5" s="121">
        <v>14</v>
      </c>
      <c r="S5" s="121">
        <v>15</v>
      </c>
      <c r="T5" s="121">
        <v>16</v>
      </c>
      <c r="U5" s="121">
        <v>17</v>
      </c>
      <c r="V5" s="121">
        <v>18</v>
      </c>
      <c r="W5" s="121">
        <v>19</v>
      </c>
      <c r="X5" s="121">
        <v>20</v>
      </c>
      <c r="Y5" s="121">
        <v>21</v>
      </c>
      <c r="Z5" s="121">
        <v>22</v>
      </c>
      <c r="AA5" s="121">
        <v>23</v>
      </c>
      <c r="AB5" s="121">
        <v>24</v>
      </c>
      <c r="AC5" s="121">
        <v>25</v>
      </c>
      <c r="AD5" s="121">
        <v>26</v>
      </c>
      <c r="AE5" s="121">
        <v>27</v>
      </c>
      <c r="AF5" s="121">
        <v>28</v>
      </c>
      <c r="AG5" s="121">
        <v>29</v>
      </c>
      <c r="AH5" s="121">
        <v>30</v>
      </c>
      <c r="AI5" s="121">
        <v>31</v>
      </c>
      <c r="AJ5" s="121">
        <v>32</v>
      </c>
      <c r="AK5" s="121">
        <v>33</v>
      </c>
      <c r="AL5" s="121">
        <v>34</v>
      </c>
      <c r="AM5" s="121">
        <v>35</v>
      </c>
      <c r="AN5" s="121">
        <v>36</v>
      </c>
      <c r="AO5" s="121">
        <v>37</v>
      </c>
      <c r="AP5" s="121">
        <v>38</v>
      </c>
      <c r="AQ5" s="121">
        <v>39</v>
      </c>
      <c r="AR5" s="121">
        <v>40</v>
      </c>
      <c r="AS5" s="121">
        <v>41</v>
      </c>
      <c r="AT5" s="121">
        <v>42</v>
      </c>
      <c r="AU5" s="121">
        <v>43</v>
      </c>
      <c r="AV5" s="121">
        <v>44</v>
      </c>
      <c r="AW5" s="121">
        <v>45</v>
      </c>
      <c r="AX5" s="121">
        <v>46</v>
      </c>
      <c r="AY5" s="121">
        <v>47</v>
      </c>
      <c r="AZ5" s="121">
        <v>48</v>
      </c>
      <c r="BA5" s="121">
        <v>49</v>
      </c>
      <c r="BB5" s="121">
        <v>50</v>
      </c>
      <c r="BC5" s="121">
        <v>51</v>
      </c>
      <c r="BD5" s="121">
        <v>52</v>
      </c>
      <c r="BE5" s="121">
        <v>53</v>
      </c>
      <c r="BF5" s="121">
        <v>54</v>
      </c>
      <c r="BG5" s="121">
        <v>55</v>
      </c>
      <c r="BH5" s="121">
        <v>56</v>
      </c>
      <c r="BI5" s="121">
        <v>57</v>
      </c>
      <c r="BJ5" s="121">
        <v>58</v>
      </c>
      <c r="BK5" s="121">
        <v>59</v>
      </c>
      <c r="BL5" s="122">
        <v>60</v>
      </c>
      <c r="BM5" s="127"/>
      <c r="BN5" s="144"/>
      <c r="BO5" s="129"/>
      <c r="BP5" s="197"/>
      <c r="BQ5" s="197"/>
      <c r="BR5" s="197"/>
      <c r="BS5" s="197"/>
      <c r="BT5" s="197"/>
      <c r="BU5" s="130"/>
      <c r="BV5" s="115"/>
    </row>
    <row r="6" spans="1:74" ht="13" customHeight="1">
      <c r="A6" s="114"/>
      <c r="B6" s="129"/>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30"/>
      <c r="BN6" s="144"/>
      <c r="BO6" s="129"/>
      <c r="BP6" s="197"/>
      <c r="BQ6" s="197"/>
      <c r="BR6" s="197"/>
      <c r="BS6" s="197"/>
      <c r="BT6" s="197"/>
      <c r="BU6" s="130"/>
      <c r="BV6" s="115"/>
    </row>
    <row r="7" spans="1:74" ht="13" customHeight="1">
      <c r="A7" s="114"/>
      <c r="B7" s="129"/>
      <c r="C7" s="104" t="s">
        <v>35</v>
      </c>
      <c r="D7" s="107">
        <f>'Customer &amp; MRR Churn'!Q7</f>
        <v>78</v>
      </c>
      <c r="E7" s="107">
        <f>'Customer &amp; MRR Churn'!R7</f>
        <v>75</v>
      </c>
      <c r="F7" s="107">
        <f>'Customer &amp; MRR Churn'!S7</f>
        <v>72</v>
      </c>
      <c r="G7" s="107">
        <f>'Customer &amp; MRR Churn'!T7</f>
        <v>70</v>
      </c>
      <c r="H7" s="107">
        <f>'Customer &amp; MRR Churn'!U7</f>
        <v>69</v>
      </c>
      <c r="I7" s="107">
        <f>'Customer &amp; MRR Churn'!V7</f>
        <v>67</v>
      </c>
      <c r="J7" s="107">
        <f>'Customer &amp; MRR Churn'!W7</f>
        <v>66</v>
      </c>
      <c r="K7" s="107">
        <f>'Customer &amp; MRR Churn'!X7</f>
        <v>66</v>
      </c>
      <c r="L7" s="107">
        <f>'Customer &amp; MRR Churn'!Y7</f>
        <v>65</v>
      </c>
      <c r="M7" s="107">
        <f>'Customer &amp; MRR Churn'!Z7</f>
        <v>64</v>
      </c>
      <c r="N7" s="108">
        <f t="shared" ref="N7:AS7" si="0">ROUND(GROWTH($D7:$M7,$D5:$M5,N5),0)</f>
        <v>62</v>
      </c>
      <c r="O7" s="108">
        <f t="shared" si="0"/>
        <v>60</v>
      </c>
      <c r="P7" s="108">
        <f t="shared" si="0"/>
        <v>59</v>
      </c>
      <c r="Q7" s="108">
        <f t="shared" si="0"/>
        <v>58</v>
      </c>
      <c r="R7" s="108">
        <f t="shared" si="0"/>
        <v>57</v>
      </c>
      <c r="S7" s="108">
        <f t="shared" si="0"/>
        <v>56</v>
      </c>
      <c r="T7" s="108">
        <f t="shared" si="0"/>
        <v>54</v>
      </c>
      <c r="U7" s="108">
        <f t="shared" si="0"/>
        <v>53</v>
      </c>
      <c r="V7" s="108">
        <f t="shared" si="0"/>
        <v>52</v>
      </c>
      <c r="W7" s="108">
        <f t="shared" si="0"/>
        <v>51</v>
      </c>
      <c r="X7" s="108">
        <f t="shared" si="0"/>
        <v>50</v>
      </c>
      <c r="Y7" s="108">
        <f t="shared" si="0"/>
        <v>49</v>
      </c>
      <c r="Z7" s="108">
        <f t="shared" si="0"/>
        <v>48</v>
      </c>
      <c r="AA7" s="108">
        <f t="shared" si="0"/>
        <v>47</v>
      </c>
      <c r="AB7" s="108">
        <f t="shared" si="0"/>
        <v>46</v>
      </c>
      <c r="AC7" s="108">
        <f t="shared" si="0"/>
        <v>45</v>
      </c>
      <c r="AD7" s="108">
        <f t="shared" si="0"/>
        <v>44</v>
      </c>
      <c r="AE7" s="108">
        <f t="shared" si="0"/>
        <v>43</v>
      </c>
      <c r="AF7" s="108">
        <f t="shared" si="0"/>
        <v>42</v>
      </c>
      <c r="AG7" s="108">
        <f t="shared" si="0"/>
        <v>42</v>
      </c>
      <c r="AH7" s="108">
        <f t="shared" si="0"/>
        <v>41</v>
      </c>
      <c r="AI7" s="108">
        <f t="shared" si="0"/>
        <v>40</v>
      </c>
      <c r="AJ7" s="108">
        <f t="shared" si="0"/>
        <v>39</v>
      </c>
      <c r="AK7" s="108">
        <f t="shared" si="0"/>
        <v>38</v>
      </c>
      <c r="AL7" s="108">
        <f t="shared" si="0"/>
        <v>37</v>
      </c>
      <c r="AM7" s="108">
        <f t="shared" si="0"/>
        <v>37</v>
      </c>
      <c r="AN7" s="108">
        <f t="shared" si="0"/>
        <v>36</v>
      </c>
      <c r="AO7" s="108">
        <f t="shared" si="0"/>
        <v>35</v>
      </c>
      <c r="AP7" s="108">
        <f t="shared" si="0"/>
        <v>34</v>
      </c>
      <c r="AQ7" s="108">
        <f t="shared" si="0"/>
        <v>34</v>
      </c>
      <c r="AR7" s="108">
        <f t="shared" si="0"/>
        <v>33</v>
      </c>
      <c r="AS7" s="108">
        <f t="shared" si="0"/>
        <v>32</v>
      </c>
      <c r="AT7" s="108">
        <f t="shared" ref="AT7:BL7" si="1">ROUND(GROWTH($D7:$M7,$D5:$M5,AT5),0)</f>
        <v>32</v>
      </c>
      <c r="AU7" s="108">
        <f t="shared" si="1"/>
        <v>31</v>
      </c>
      <c r="AV7" s="108">
        <f t="shared" si="1"/>
        <v>30</v>
      </c>
      <c r="AW7" s="108">
        <f t="shared" si="1"/>
        <v>30</v>
      </c>
      <c r="AX7" s="108">
        <f t="shared" si="1"/>
        <v>29</v>
      </c>
      <c r="AY7" s="108">
        <f t="shared" si="1"/>
        <v>29</v>
      </c>
      <c r="AZ7" s="108">
        <f t="shared" si="1"/>
        <v>28</v>
      </c>
      <c r="BA7" s="108">
        <f t="shared" si="1"/>
        <v>27</v>
      </c>
      <c r="BB7" s="108">
        <f t="shared" si="1"/>
        <v>27</v>
      </c>
      <c r="BC7" s="108">
        <f t="shared" si="1"/>
        <v>26</v>
      </c>
      <c r="BD7" s="108">
        <f t="shared" si="1"/>
        <v>26</v>
      </c>
      <c r="BE7" s="108">
        <f t="shared" si="1"/>
        <v>25</v>
      </c>
      <c r="BF7" s="108">
        <f t="shared" si="1"/>
        <v>25</v>
      </c>
      <c r="BG7" s="108">
        <f t="shared" si="1"/>
        <v>24</v>
      </c>
      <c r="BH7" s="108">
        <f t="shared" si="1"/>
        <v>24</v>
      </c>
      <c r="BI7" s="108">
        <f t="shared" si="1"/>
        <v>23</v>
      </c>
      <c r="BJ7" s="108">
        <f t="shared" si="1"/>
        <v>23</v>
      </c>
      <c r="BK7" s="108">
        <f t="shared" si="1"/>
        <v>22</v>
      </c>
      <c r="BL7" s="108">
        <f t="shared" si="1"/>
        <v>22</v>
      </c>
      <c r="BM7" s="130"/>
      <c r="BN7" s="144"/>
      <c r="BO7" s="129"/>
      <c r="BP7" s="197"/>
      <c r="BQ7" s="197"/>
      <c r="BR7" s="197"/>
      <c r="BS7" s="197"/>
      <c r="BT7" s="197"/>
      <c r="BU7" s="130"/>
      <c r="BV7" s="115"/>
    </row>
    <row r="8" spans="1:74" ht="13" customHeight="1">
      <c r="A8" s="114"/>
      <c r="B8" s="129"/>
      <c r="C8" s="104" t="s">
        <v>27</v>
      </c>
      <c r="E8" s="107">
        <f>D7-E7</f>
        <v>3</v>
      </c>
      <c r="F8" s="107">
        <f>E7-F7</f>
        <v>3</v>
      </c>
      <c r="G8" s="107">
        <f t="shared" ref="G8:BL8" si="2">F7-G7</f>
        <v>2</v>
      </c>
      <c r="H8" s="107">
        <f t="shared" si="2"/>
        <v>1</v>
      </c>
      <c r="I8" s="107">
        <f t="shared" si="2"/>
        <v>2</v>
      </c>
      <c r="J8" s="107">
        <f t="shared" si="2"/>
        <v>1</v>
      </c>
      <c r="K8" s="107">
        <f t="shared" si="2"/>
        <v>0</v>
      </c>
      <c r="L8" s="107">
        <f t="shared" si="2"/>
        <v>1</v>
      </c>
      <c r="M8" s="107">
        <f t="shared" si="2"/>
        <v>1</v>
      </c>
      <c r="N8" s="109">
        <f t="shared" si="2"/>
        <v>2</v>
      </c>
      <c r="O8" s="109">
        <f t="shared" si="2"/>
        <v>2</v>
      </c>
      <c r="P8" s="109">
        <f t="shared" si="2"/>
        <v>1</v>
      </c>
      <c r="Q8" s="109">
        <f t="shared" si="2"/>
        <v>1</v>
      </c>
      <c r="R8" s="109">
        <f t="shared" si="2"/>
        <v>1</v>
      </c>
      <c r="S8" s="109">
        <f t="shared" si="2"/>
        <v>1</v>
      </c>
      <c r="T8" s="109">
        <f t="shared" si="2"/>
        <v>2</v>
      </c>
      <c r="U8" s="109">
        <f t="shared" si="2"/>
        <v>1</v>
      </c>
      <c r="V8" s="109">
        <f t="shared" si="2"/>
        <v>1</v>
      </c>
      <c r="W8" s="109">
        <f t="shared" si="2"/>
        <v>1</v>
      </c>
      <c r="X8" s="109">
        <f t="shared" si="2"/>
        <v>1</v>
      </c>
      <c r="Y8" s="109">
        <f t="shared" si="2"/>
        <v>1</v>
      </c>
      <c r="Z8" s="109">
        <f t="shared" si="2"/>
        <v>1</v>
      </c>
      <c r="AA8" s="109">
        <f t="shared" si="2"/>
        <v>1</v>
      </c>
      <c r="AB8" s="109">
        <f t="shared" si="2"/>
        <v>1</v>
      </c>
      <c r="AC8" s="109">
        <f t="shared" si="2"/>
        <v>1</v>
      </c>
      <c r="AD8" s="109">
        <f t="shared" si="2"/>
        <v>1</v>
      </c>
      <c r="AE8" s="109">
        <f t="shared" si="2"/>
        <v>1</v>
      </c>
      <c r="AF8" s="109">
        <f t="shared" si="2"/>
        <v>1</v>
      </c>
      <c r="AG8" s="109">
        <f t="shared" si="2"/>
        <v>0</v>
      </c>
      <c r="AH8" s="109">
        <f t="shared" si="2"/>
        <v>1</v>
      </c>
      <c r="AI8" s="109">
        <f t="shared" si="2"/>
        <v>1</v>
      </c>
      <c r="AJ8" s="109">
        <f t="shared" si="2"/>
        <v>1</v>
      </c>
      <c r="AK8" s="109">
        <f t="shared" si="2"/>
        <v>1</v>
      </c>
      <c r="AL8" s="109">
        <f t="shared" si="2"/>
        <v>1</v>
      </c>
      <c r="AM8" s="109">
        <f t="shared" si="2"/>
        <v>0</v>
      </c>
      <c r="AN8" s="109">
        <f t="shared" si="2"/>
        <v>1</v>
      </c>
      <c r="AO8" s="109">
        <f t="shared" si="2"/>
        <v>1</v>
      </c>
      <c r="AP8" s="109">
        <f t="shared" si="2"/>
        <v>1</v>
      </c>
      <c r="AQ8" s="109">
        <f t="shared" si="2"/>
        <v>0</v>
      </c>
      <c r="AR8" s="109">
        <f t="shared" si="2"/>
        <v>1</v>
      </c>
      <c r="AS8" s="109">
        <f t="shared" si="2"/>
        <v>1</v>
      </c>
      <c r="AT8" s="109">
        <f t="shared" si="2"/>
        <v>0</v>
      </c>
      <c r="AU8" s="109">
        <f t="shared" si="2"/>
        <v>1</v>
      </c>
      <c r="AV8" s="109">
        <f t="shared" si="2"/>
        <v>1</v>
      </c>
      <c r="AW8" s="109">
        <f t="shared" si="2"/>
        <v>0</v>
      </c>
      <c r="AX8" s="109">
        <f t="shared" si="2"/>
        <v>1</v>
      </c>
      <c r="AY8" s="109">
        <f t="shared" si="2"/>
        <v>0</v>
      </c>
      <c r="AZ8" s="109">
        <f t="shared" si="2"/>
        <v>1</v>
      </c>
      <c r="BA8" s="109">
        <f t="shared" si="2"/>
        <v>1</v>
      </c>
      <c r="BB8" s="109">
        <f t="shared" si="2"/>
        <v>0</v>
      </c>
      <c r="BC8" s="109">
        <f t="shared" si="2"/>
        <v>1</v>
      </c>
      <c r="BD8" s="109">
        <f t="shared" si="2"/>
        <v>0</v>
      </c>
      <c r="BE8" s="109">
        <f t="shared" si="2"/>
        <v>1</v>
      </c>
      <c r="BF8" s="109">
        <f t="shared" si="2"/>
        <v>0</v>
      </c>
      <c r="BG8" s="109">
        <f t="shared" si="2"/>
        <v>1</v>
      </c>
      <c r="BH8" s="109">
        <f t="shared" si="2"/>
        <v>0</v>
      </c>
      <c r="BI8" s="109">
        <f t="shared" si="2"/>
        <v>1</v>
      </c>
      <c r="BJ8" s="109">
        <f t="shared" si="2"/>
        <v>0</v>
      </c>
      <c r="BK8" s="109">
        <f t="shared" si="2"/>
        <v>1</v>
      </c>
      <c r="BL8" s="109">
        <f t="shared" si="2"/>
        <v>0</v>
      </c>
      <c r="BM8" s="130"/>
      <c r="BN8" s="144"/>
      <c r="BO8" s="129"/>
      <c r="BP8" s="197"/>
      <c r="BQ8" s="197"/>
      <c r="BR8" s="197"/>
      <c r="BS8" s="197"/>
      <c r="BT8" s="197"/>
      <c r="BU8" s="130"/>
      <c r="BV8" s="115"/>
    </row>
    <row r="9" spans="1:74" ht="13" customHeight="1">
      <c r="A9" s="114"/>
      <c r="B9" s="129"/>
      <c r="C9" s="104" t="s">
        <v>25</v>
      </c>
      <c r="E9" s="104">
        <f t="shared" ref="E9:AJ9" si="3">E5*E8</f>
        <v>3</v>
      </c>
      <c r="F9" s="104">
        <f t="shared" si="3"/>
        <v>6</v>
      </c>
      <c r="G9" s="104">
        <f t="shared" si="3"/>
        <v>6</v>
      </c>
      <c r="H9" s="104">
        <f t="shared" si="3"/>
        <v>4</v>
      </c>
      <c r="I9" s="104">
        <f t="shared" si="3"/>
        <v>10</v>
      </c>
      <c r="J9" s="104">
        <f t="shared" si="3"/>
        <v>6</v>
      </c>
      <c r="K9" s="104">
        <f t="shared" si="3"/>
        <v>0</v>
      </c>
      <c r="L9" s="104">
        <f t="shared" si="3"/>
        <v>8</v>
      </c>
      <c r="M9" s="104">
        <f t="shared" si="3"/>
        <v>9</v>
      </c>
      <c r="N9" s="110">
        <f t="shared" si="3"/>
        <v>20</v>
      </c>
      <c r="O9" s="110">
        <f t="shared" si="3"/>
        <v>22</v>
      </c>
      <c r="P9" s="110">
        <f t="shared" si="3"/>
        <v>12</v>
      </c>
      <c r="Q9" s="110">
        <f t="shared" si="3"/>
        <v>13</v>
      </c>
      <c r="R9" s="110">
        <f t="shared" si="3"/>
        <v>14</v>
      </c>
      <c r="S9" s="110">
        <f t="shared" si="3"/>
        <v>15</v>
      </c>
      <c r="T9" s="110">
        <f t="shared" si="3"/>
        <v>32</v>
      </c>
      <c r="U9" s="110">
        <f t="shared" si="3"/>
        <v>17</v>
      </c>
      <c r="V9" s="110">
        <f t="shared" si="3"/>
        <v>18</v>
      </c>
      <c r="W9" s="110">
        <f t="shared" si="3"/>
        <v>19</v>
      </c>
      <c r="X9" s="110">
        <f t="shared" si="3"/>
        <v>20</v>
      </c>
      <c r="Y9" s="110">
        <f t="shared" si="3"/>
        <v>21</v>
      </c>
      <c r="Z9" s="110">
        <f t="shared" si="3"/>
        <v>22</v>
      </c>
      <c r="AA9" s="110">
        <f t="shared" si="3"/>
        <v>23</v>
      </c>
      <c r="AB9" s="110">
        <f t="shared" si="3"/>
        <v>24</v>
      </c>
      <c r="AC9" s="110">
        <f t="shared" si="3"/>
        <v>25</v>
      </c>
      <c r="AD9" s="110">
        <f t="shared" si="3"/>
        <v>26</v>
      </c>
      <c r="AE9" s="110">
        <f t="shared" si="3"/>
        <v>27</v>
      </c>
      <c r="AF9" s="110">
        <f t="shared" si="3"/>
        <v>28</v>
      </c>
      <c r="AG9" s="110">
        <f t="shared" si="3"/>
        <v>0</v>
      </c>
      <c r="AH9" s="110">
        <f t="shared" si="3"/>
        <v>30</v>
      </c>
      <c r="AI9" s="110">
        <f t="shared" si="3"/>
        <v>31</v>
      </c>
      <c r="AJ9" s="110">
        <f t="shared" si="3"/>
        <v>32</v>
      </c>
      <c r="AK9" s="110">
        <f t="shared" ref="AK9:BK9" si="4">AK5*AK8</f>
        <v>33</v>
      </c>
      <c r="AL9" s="110">
        <f t="shared" si="4"/>
        <v>34</v>
      </c>
      <c r="AM9" s="110">
        <f t="shared" si="4"/>
        <v>0</v>
      </c>
      <c r="AN9" s="110">
        <f t="shared" si="4"/>
        <v>36</v>
      </c>
      <c r="AO9" s="110">
        <f t="shared" si="4"/>
        <v>37</v>
      </c>
      <c r="AP9" s="110">
        <f t="shared" si="4"/>
        <v>38</v>
      </c>
      <c r="AQ9" s="110">
        <f t="shared" si="4"/>
        <v>0</v>
      </c>
      <c r="AR9" s="110">
        <f t="shared" si="4"/>
        <v>40</v>
      </c>
      <c r="AS9" s="110">
        <f t="shared" si="4"/>
        <v>41</v>
      </c>
      <c r="AT9" s="110">
        <f t="shared" si="4"/>
        <v>0</v>
      </c>
      <c r="AU9" s="110">
        <f t="shared" si="4"/>
        <v>43</v>
      </c>
      <c r="AV9" s="110">
        <f t="shared" si="4"/>
        <v>44</v>
      </c>
      <c r="AW9" s="110">
        <f t="shared" si="4"/>
        <v>0</v>
      </c>
      <c r="AX9" s="110">
        <f t="shared" si="4"/>
        <v>46</v>
      </c>
      <c r="AY9" s="110">
        <f t="shared" si="4"/>
        <v>0</v>
      </c>
      <c r="AZ9" s="110">
        <f t="shared" si="4"/>
        <v>48</v>
      </c>
      <c r="BA9" s="110">
        <f t="shared" si="4"/>
        <v>49</v>
      </c>
      <c r="BB9" s="110">
        <f t="shared" si="4"/>
        <v>0</v>
      </c>
      <c r="BC9" s="110">
        <f t="shared" si="4"/>
        <v>51</v>
      </c>
      <c r="BD9" s="110">
        <f t="shared" si="4"/>
        <v>0</v>
      </c>
      <c r="BE9" s="110">
        <f t="shared" si="4"/>
        <v>53</v>
      </c>
      <c r="BF9" s="110">
        <f t="shared" si="4"/>
        <v>0</v>
      </c>
      <c r="BG9" s="110">
        <f t="shared" si="4"/>
        <v>55</v>
      </c>
      <c r="BH9" s="110">
        <f t="shared" si="4"/>
        <v>0</v>
      </c>
      <c r="BI9" s="110">
        <f t="shared" si="4"/>
        <v>57</v>
      </c>
      <c r="BJ9" s="110">
        <f t="shared" si="4"/>
        <v>0</v>
      </c>
      <c r="BK9" s="110">
        <f t="shared" si="4"/>
        <v>59</v>
      </c>
      <c r="BL9" s="110">
        <f>BL5*BL8+BL7*BL5</f>
        <v>1320</v>
      </c>
      <c r="BM9" s="130"/>
      <c r="BN9" s="144"/>
      <c r="BO9" s="129"/>
      <c r="BP9" s="197"/>
      <c r="BQ9" s="197"/>
      <c r="BR9" s="197"/>
      <c r="BS9" s="197"/>
      <c r="BT9" s="197"/>
      <c r="BU9" s="130"/>
      <c r="BV9" s="115"/>
    </row>
    <row r="10" spans="1:74" ht="13" customHeight="1">
      <c r="A10" s="114"/>
      <c r="B10" s="129"/>
      <c r="BM10" s="130"/>
      <c r="BN10" s="144"/>
      <c r="BO10" s="129"/>
      <c r="BP10" s="197"/>
      <c r="BQ10" s="197"/>
      <c r="BR10" s="197"/>
      <c r="BS10" s="197"/>
      <c r="BT10" s="197"/>
      <c r="BU10" s="130"/>
      <c r="BV10" s="115"/>
    </row>
    <row r="11" spans="1:74" ht="13" customHeight="1">
      <c r="A11" s="114"/>
      <c r="B11" s="129"/>
      <c r="C11" s="104" t="s">
        <v>29</v>
      </c>
      <c r="D11" s="111">
        <f>SUM(D9:BL9)</f>
        <v>2627</v>
      </c>
      <c r="BM11" s="130"/>
      <c r="BN11" s="144"/>
      <c r="BO11" s="129"/>
      <c r="BP11" s="197"/>
      <c r="BQ11" s="197"/>
      <c r="BR11" s="197"/>
      <c r="BS11" s="197"/>
      <c r="BT11" s="197"/>
      <c r="BU11" s="130"/>
      <c r="BV11" s="115"/>
    </row>
    <row r="12" spans="1:74" ht="13" customHeight="1">
      <c r="A12" s="114"/>
      <c r="B12" s="129"/>
      <c r="C12" s="104" t="s">
        <v>30</v>
      </c>
      <c r="D12" s="112">
        <f>D11/'Customer &amp; MRR Churn'!C7</f>
        <v>32.837499999999999</v>
      </c>
      <c r="BM12" s="130"/>
      <c r="BN12" s="144"/>
      <c r="BO12" s="129"/>
      <c r="BP12" s="197"/>
      <c r="BQ12" s="197"/>
      <c r="BR12" s="197"/>
      <c r="BS12" s="197"/>
      <c r="BT12" s="197"/>
      <c r="BU12" s="130"/>
      <c r="BV12" s="115"/>
    </row>
    <row r="13" spans="1:74" ht="13" customHeight="1">
      <c r="A13" s="114"/>
      <c r="B13" s="129"/>
      <c r="C13" s="111" t="s">
        <v>31</v>
      </c>
      <c r="D13" s="112">
        <f>D12/12</f>
        <v>2.7364583333333332</v>
      </c>
      <c r="BM13" s="130"/>
      <c r="BN13" s="144"/>
      <c r="BO13" s="129"/>
      <c r="BP13" s="197"/>
      <c r="BQ13" s="197"/>
      <c r="BR13" s="197"/>
      <c r="BS13" s="197"/>
      <c r="BT13" s="197"/>
      <c r="BU13" s="130"/>
      <c r="BV13" s="115"/>
    </row>
    <row r="14" spans="1:74" ht="13" customHeight="1">
      <c r="A14" s="114"/>
      <c r="B14" s="129"/>
      <c r="D14" s="111"/>
      <c r="BM14" s="130"/>
      <c r="BN14" s="144"/>
      <c r="BO14" s="129"/>
      <c r="BP14" s="197"/>
      <c r="BQ14" s="197"/>
      <c r="BR14" s="197"/>
      <c r="BS14" s="197"/>
      <c r="BT14" s="197"/>
      <c r="BU14" s="130"/>
      <c r="BV14" s="115"/>
    </row>
    <row r="15" spans="1:74" ht="13" customHeight="1">
      <c r="A15" s="114"/>
      <c r="B15" s="129"/>
      <c r="C15" s="104" t="s">
        <v>4</v>
      </c>
      <c r="D15" s="106">
        <f>'Customer &amp; MRR Churn'!Q39</f>
        <v>7650</v>
      </c>
      <c r="E15" s="106">
        <f>'Customer &amp; MRR Churn'!R39</f>
        <v>7536</v>
      </c>
      <c r="F15" s="106">
        <f>'Customer &amp; MRR Churn'!S39</f>
        <v>7234</v>
      </c>
      <c r="G15" s="106">
        <f>'Customer &amp; MRR Churn'!T39</f>
        <v>6982</v>
      </c>
      <c r="H15" s="106">
        <f>'Customer &amp; MRR Churn'!U39</f>
        <v>6876</v>
      </c>
      <c r="I15" s="106">
        <f>'Customer &amp; MRR Churn'!V39</f>
        <v>6780</v>
      </c>
      <c r="J15" s="106">
        <f>'Customer &amp; MRR Churn'!W39</f>
        <v>6678</v>
      </c>
      <c r="K15" s="106">
        <f>'Customer &amp; MRR Churn'!X39</f>
        <v>6567</v>
      </c>
      <c r="L15" s="106">
        <f>'Customer &amp; MRR Churn'!Y39</f>
        <v>6454</v>
      </c>
      <c r="M15" s="106">
        <f>'Customer &amp; MRR Churn'!Z39</f>
        <v>6342</v>
      </c>
      <c r="N15" s="143">
        <f t="shared" ref="N15:AS15" si="5">GROWTH($D15:$M15,$D5:$M5,N5)</f>
        <v>6157.4942336636423</v>
      </c>
      <c r="O15" s="143">
        <f t="shared" si="5"/>
        <v>6031.7708893506333</v>
      </c>
      <c r="P15" s="143">
        <f t="shared" si="5"/>
        <v>5908.6145566669384</v>
      </c>
      <c r="Q15" s="143">
        <f t="shared" si="5"/>
        <v>5787.972822524589</v>
      </c>
      <c r="R15" s="143">
        <f t="shared" si="5"/>
        <v>5669.7943440028757</v>
      </c>
      <c r="S15" s="143">
        <f t="shared" si="5"/>
        <v>5554.0288264977298</v>
      </c>
      <c r="T15" s="143">
        <f t="shared" si="5"/>
        <v>5440.6270023172647</v>
      </c>
      <c r="U15" s="143">
        <f t="shared" si="5"/>
        <v>5329.5406097143432</v>
      </c>
      <c r="V15" s="143">
        <f t="shared" si="5"/>
        <v>5220.7223723472562</v>
      </c>
      <c r="W15" s="143">
        <f t="shared" si="5"/>
        <v>5114.1259791597768</v>
      </c>
      <c r="X15" s="143">
        <f t="shared" si="5"/>
        <v>5009.7060646720211</v>
      </c>
      <c r="Y15" s="143">
        <f t="shared" si="5"/>
        <v>4907.4181896737227</v>
      </c>
      <c r="Z15" s="143">
        <f t="shared" si="5"/>
        <v>4807.21882231172</v>
      </c>
      <c r="AA15" s="143">
        <f t="shared" si="5"/>
        <v>4709.065319563595</v>
      </c>
      <c r="AB15" s="143">
        <f t="shared" si="5"/>
        <v>4612.9159090895737</v>
      </c>
      <c r="AC15" s="143">
        <f t="shared" si="5"/>
        <v>4518.7296714549902</v>
      </c>
      <c r="AD15" s="143">
        <f t="shared" si="5"/>
        <v>4426.4665227157138</v>
      </c>
      <c r="AE15" s="143">
        <f t="shared" si="5"/>
        <v>4336.0871973591584</v>
      </c>
      <c r="AF15" s="143">
        <f t="shared" si="5"/>
        <v>4247.553231593598</v>
      </c>
      <c r="AG15" s="143">
        <f t="shared" si="5"/>
        <v>4160.8269469786728</v>
      </c>
      <c r="AH15" s="143">
        <f t="shared" si="5"/>
        <v>4075.871434390137</v>
      </c>
      <c r="AI15" s="143">
        <f t="shared" si="5"/>
        <v>3992.6505383120107</v>
      </c>
      <c r="AJ15" s="143">
        <f t="shared" si="5"/>
        <v>3911.1288414494452</v>
      </c>
      <c r="AK15" s="143">
        <f t="shared" si="5"/>
        <v>3831.2716496557759</v>
      </c>
      <c r="AL15" s="143">
        <f t="shared" si="5"/>
        <v>3753.0449771673229</v>
      </c>
      <c r="AM15" s="143">
        <f t="shared" si="5"/>
        <v>3676.4155321396706</v>
      </c>
      <c r="AN15" s="143">
        <f t="shared" si="5"/>
        <v>3601.3507024792652</v>
      </c>
      <c r="AO15" s="143">
        <f t="shared" si="5"/>
        <v>3527.8185419643046</v>
      </c>
      <c r="AP15" s="143">
        <f t="shared" si="5"/>
        <v>3455.7877566490092</v>
      </c>
      <c r="AQ15" s="143">
        <f t="shared" si="5"/>
        <v>3385.2276915454881</v>
      </c>
      <c r="AR15" s="143">
        <f t="shared" si="5"/>
        <v>3316.1083175775361</v>
      </c>
      <c r="AS15" s="143">
        <f t="shared" si="5"/>
        <v>3248.400218800808</v>
      </c>
      <c r="AT15" s="143">
        <f t="shared" ref="AT15:BL15" si="6">GROWTH($D15:$M15,$D5:$M5,AT5)</f>
        <v>3182.0745798839275</v>
      </c>
      <c r="AU15" s="143">
        <f t="shared" si="6"/>
        <v>3117.1031738452102</v>
      </c>
      <c r="AV15" s="143">
        <f t="shared" si="6"/>
        <v>3053.4583500397739</v>
      </c>
      <c r="AW15" s="143">
        <f t="shared" si="6"/>
        <v>2991.1130223919276</v>
      </c>
      <c r="AX15" s="143">
        <f t="shared" si="6"/>
        <v>2930.0406578678353</v>
      </c>
      <c r="AY15" s="143">
        <f t="shared" si="6"/>
        <v>2870.2152651835363</v>
      </c>
      <c r="AZ15" s="143">
        <f t="shared" si="6"/>
        <v>2811.6113837435337</v>
      </c>
      <c r="BA15" s="143">
        <f t="shared" si="6"/>
        <v>2754.2040728052261</v>
      </c>
      <c r="BB15" s="143">
        <f t="shared" si="6"/>
        <v>2697.9689008645846</v>
      </c>
      <c r="BC15" s="143">
        <f t="shared" si="6"/>
        <v>2642.8819352585497</v>
      </c>
      <c r="BD15" s="143">
        <f t="shared" si="6"/>
        <v>2588.9197319797263</v>
      </c>
      <c r="BE15" s="143">
        <f t="shared" si="6"/>
        <v>2536.0593256990419</v>
      </c>
      <c r="BF15" s="143">
        <f t="shared" si="6"/>
        <v>2484.2782199921235</v>
      </c>
      <c r="BG15" s="143">
        <f t="shared" si="6"/>
        <v>2433.5543777652269</v>
      </c>
      <c r="BH15" s="143">
        <f t="shared" si="6"/>
        <v>2383.8662118766542</v>
      </c>
      <c r="BI15" s="143">
        <f t="shared" si="6"/>
        <v>2335.1925759496594</v>
      </c>
      <c r="BJ15" s="143">
        <f t="shared" si="6"/>
        <v>2287.5127553729344</v>
      </c>
      <c r="BK15" s="143">
        <f t="shared" si="6"/>
        <v>2240.8064584848521</v>
      </c>
      <c r="BL15" s="143">
        <f t="shared" si="6"/>
        <v>2195.0538079377015</v>
      </c>
      <c r="BM15" s="130"/>
      <c r="BN15" s="144"/>
      <c r="BO15" s="129"/>
      <c r="BP15" s="197"/>
      <c r="BQ15" s="197"/>
      <c r="BR15" s="197"/>
      <c r="BS15" s="197"/>
      <c r="BT15" s="197"/>
      <c r="BU15" s="130"/>
      <c r="BV15" s="115"/>
    </row>
    <row r="16" spans="1:74" ht="13" customHeight="1">
      <c r="A16" s="114"/>
      <c r="B16" s="129"/>
      <c r="D16" s="106"/>
      <c r="E16" s="106"/>
      <c r="F16" s="106"/>
      <c r="G16" s="106"/>
      <c r="H16" s="106"/>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30"/>
      <c r="BN16" s="144"/>
      <c r="BO16" s="129"/>
      <c r="BP16" s="197"/>
      <c r="BQ16" s="197"/>
      <c r="BR16" s="197"/>
      <c r="BS16" s="197"/>
      <c r="BT16" s="197"/>
      <c r="BU16" s="130"/>
      <c r="BV16" s="115"/>
    </row>
    <row r="17" spans="1:74" ht="13" customHeight="1">
      <c r="A17" s="114"/>
      <c r="B17" s="129"/>
      <c r="C17" s="104" t="s">
        <v>28</v>
      </c>
      <c r="D17" s="113">
        <f>SUM(D15:BL15)</f>
        <v>265360.67052073072</v>
      </c>
      <c r="E17" s="106"/>
      <c r="F17" s="106"/>
      <c r="G17" s="106"/>
      <c r="H17" s="106"/>
      <c r="I17" s="106"/>
      <c r="J17" s="106"/>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30"/>
      <c r="BN17" s="144"/>
      <c r="BO17" s="129"/>
      <c r="BP17" s="197"/>
      <c r="BQ17" s="197"/>
      <c r="BR17" s="197"/>
      <c r="BS17" s="197"/>
      <c r="BT17" s="197"/>
      <c r="BU17" s="130"/>
      <c r="BV17" s="115"/>
    </row>
    <row r="18" spans="1:74" ht="13" customHeight="1">
      <c r="A18" s="114"/>
      <c r="B18" s="129"/>
      <c r="C18" s="111" t="s">
        <v>32</v>
      </c>
      <c r="D18" s="113">
        <f>D17/'Customer &amp; MRR Churn'!C7</f>
        <v>3317.0083815091339</v>
      </c>
      <c r="E18" s="106"/>
      <c r="F18" s="106"/>
      <c r="G18" s="106"/>
      <c r="H18" s="106"/>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30"/>
      <c r="BN18" s="144"/>
      <c r="BO18" s="129"/>
      <c r="BP18" s="197"/>
      <c r="BQ18" s="197"/>
      <c r="BR18" s="197"/>
      <c r="BS18" s="197"/>
      <c r="BT18" s="197"/>
      <c r="BU18" s="130"/>
      <c r="BV18" s="115"/>
    </row>
    <row r="19" spans="1:74" ht="13" customHeight="1">
      <c r="A19" s="114"/>
      <c r="B19" s="131"/>
      <c r="C19" s="132"/>
      <c r="D19" s="132"/>
      <c r="E19" s="133"/>
      <c r="F19" s="133"/>
      <c r="G19" s="133"/>
      <c r="H19" s="133"/>
      <c r="I19" s="133"/>
      <c r="J19" s="133"/>
      <c r="K19" s="133"/>
      <c r="L19" s="133"/>
      <c r="M19" s="133"/>
      <c r="N19" s="133"/>
      <c r="O19" s="133"/>
      <c r="P19" s="133"/>
      <c r="Q19" s="133"/>
      <c r="R19" s="133"/>
      <c r="S19" s="133"/>
      <c r="T19" s="133"/>
      <c r="U19" s="133"/>
      <c r="V19" s="133"/>
      <c r="W19" s="133"/>
      <c r="X19" s="133"/>
      <c r="Y19" s="133"/>
      <c r="Z19" s="133"/>
      <c r="AA19" s="133"/>
      <c r="AB19" s="133"/>
      <c r="AC19" s="133"/>
      <c r="AD19" s="133"/>
      <c r="AE19" s="133"/>
      <c r="AF19" s="133"/>
      <c r="AG19" s="133"/>
      <c r="AH19" s="133"/>
      <c r="AI19" s="133"/>
      <c r="AJ19" s="133"/>
      <c r="AK19" s="133"/>
      <c r="AL19" s="133"/>
      <c r="AM19" s="133"/>
      <c r="AN19" s="133"/>
      <c r="AO19" s="133"/>
      <c r="AP19" s="133"/>
      <c r="AQ19" s="133"/>
      <c r="AR19" s="133"/>
      <c r="AS19" s="133"/>
      <c r="AT19" s="133"/>
      <c r="AU19" s="133"/>
      <c r="AV19" s="133"/>
      <c r="AW19" s="133"/>
      <c r="AX19" s="133"/>
      <c r="AY19" s="133"/>
      <c r="AZ19" s="133"/>
      <c r="BA19" s="133"/>
      <c r="BB19" s="133"/>
      <c r="BC19" s="133"/>
      <c r="BD19" s="133"/>
      <c r="BE19" s="133"/>
      <c r="BF19" s="133"/>
      <c r="BG19" s="133"/>
      <c r="BH19" s="133"/>
      <c r="BI19" s="133"/>
      <c r="BJ19" s="133"/>
      <c r="BK19" s="133"/>
      <c r="BL19" s="133"/>
      <c r="BM19" s="134"/>
      <c r="BN19" s="144"/>
      <c r="BO19" s="129"/>
      <c r="BP19" s="197"/>
      <c r="BQ19" s="197"/>
      <c r="BR19" s="197"/>
      <c r="BS19" s="197"/>
      <c r="BT19" s="197"/>
      <c r="BU19" s="130"/>
      <c r="BV19" s="115"/>
    </row>
    <row r="20" spans="1:74" ht="13" customHeight="1">
      <c r="B20" s="135"/>
      <c r="C20" s="135"/>
      <c r="D20" s="136"/>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5"/>
      <c r="BN20" s="114"/>
      <c r="BO20" s="129"/>
      <c r="BP20" s="197"/>
      <c r="BQ20" s="197"/>
      <c r="BR20" s="197"/>
      <c r="BS20" s="197"/>
      <c r="BT20" s="197"/>
      <c r="BU20" s="130"/>
      <c r="BV20" s="115"/>
    </row>
    <row r="21" spans="1:74" ht="13" customHeight="1">
      <c r="A21" s="114"/>
      <c r="B21" s="124"/>
      <c r="C21" s="118"/>
      <c r="D21" s="138"/>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25"/>
      <c r="AE21" s="125"/>
      <c r="AF21" s="125"/>
      <c r="AG21" s="125"/>
      <c r="AH21" s="125"/>
      <c r="AI21" s="125"/>
      <c r="AJ21" s="125"/>
      <c r="AK21" s="125"/>
      <c r="AL21" s="125"/>
      <c r="AM21" s="125"/>
      <c r="AN21" s="125"/>
      <c r="AO21" s="125"/>
      <c r="AP21" s="125"/>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19"/>
      <c r="BN21" s="144"/>
      <c r="BO21" s="129"/>
      <c r="BP21" s="197"/>
      <c r="BQ21" s="197"/>
      <c r="BR21" s="197"/>
      <c r="BS21" s="197"/>
      <c r="BT21" s="197"/>
      <c r="BU21" s="130"/>
      <c r="BV21" s="115"/>
    </row>
    <row r="22" spans="1:74" ht="13" customHeight="1">
      <c r="A22" s="114"/>
      <c r="B22" s="126">
        <f>'Customer &amp; MRR Churn'!B8</f>
        <v>41306</v>
      </c>
      <c r="C22" s="114"/>
      <c r="D22" s="194" t="s">
        <v>34</v>
      </c>
      <c r="E22" s="195"/>
      <c r="F22" s="195"/>
      <c r="G22" s="195"/>
      <c r="H22" s="195"/>
      <c r="I22" s="195"/>
      <c r="J22" s="195"/>
      <c r="K22" s="195"/>
      <c r="L22" s="195"/>
      <c r="M22" s="195"/>
      <c r="N22" s="118"/>
      <c r="O22" s="118"/>
      <c r="P22" s="118"/>
      <c r="Q22" s="118"/>
      <c r="R22" s="118"/>
      <c r="S22" s="118"/>
      <c r="T22" s="118"/>
      <c r="U22" s="118"/>
      <c r="V22" s="118"/>
      <c r="W22" s="118"/>
      <c r="X22" s="118"/>
      <c r="Y22" s="118"/>
      <c r="Z22" s="118"/>
      <c r="AA22" s="118"/>
      <c r="AB22" s="118"/>
      <c r="AC22" s="118"/>
      <c r="AD22" s="118"/>
      <c r="AE22" s="118"/>
      <c r="AF22" s="118"/>
      <c r="AG22" s="118"/>
      <c r="AH22" s="118"/>
      <c r="AI22" s="118"/>
      <c r="AJ22" s="118"/>
      <c r="AK22" s="118"/>
      <c r="AL22" s="118"/>
      <c r="AM22" s="118"/>
      <c r="AN22" s="118"/>
      <c r="AO22" s="118"/>
      <c r="AP22" s="118"/>
      <c r="AQ22" s="118"/>
      <c r="AR22" s="118"/>
      <c r="AS22" s="118"/>
      <c r="AT22" s="118"/>
      <c r="AU22" s="118"/>
      <c r="AV22" s="118"/>
      <c r="AW22" s="118"/>
      <c r="AX22" s="118"/>
      <c r="AY22" s="118"/>
      <c r="AZ22" s="118"/>
      <c r="BA22" s="118"/>
      <c r="BB22" s="118"/>
      <c r="BC22" s="118"/>
      <c r="BD22" s="118"/>
      <c r="BE22" s="118"/>
      <c r="BF22" s="118"/>
      <c r="BG22" s="118"/>
      <c r="BH22" s="118"/>
      <c r="BI22" s="118"/>
      <c r="BJ22" s="118"/>
      <c r="BK22" s="118"/>
      <c r="BL22" s="119"/>
      <c r="BM22" s="127"/>
      <c r="BN22" s="144"/>
      <c r="BO22" s="129"/>
      <c r="BP22" s="197"/>
      <c r="BQ22" s="197"/>
      <c r="BR22" s="197"/>
      <c r="BS22" s="197"/>
      <c r="BT22" s="197"/>
      <c r="BU22" s="130"/>
      <c r="BV22" s="115"/>
    </row>
    <row r="23" spans="1:74" ht="13" customHeight="1">
      <c r="A23" s="114"/>
      <c r="B23" s="128" t="s">
        <v>33</v>
      </c>
      <c r="C23" s="114"/>
      <c r="D23" s="120">
        <v>0</v>
      </c>
      <c r="E23" s="121">
        <v>1</v>
      </c>
      <c r="F23" s="121">
        <v>2</v>
      </c>
      <c r="G23" s="121">
        <v>3</v>
      </c>
      <c r="H23" s="121">
        <v>4</v>
      </c>
      <c r="I23" s="121">
        <v>5</v>
      </c>
      <c r="J23" s="121">
        <v>6</v>
      </c>
      <c r="K23" s="121">
        <v>7</v>
      </c>
      <c r="L23" s="121">
        <v>8</v>
      </c>
      <c r="M23" s="121">
        <v>9</v>
      </c>
      <c r="N23" s="121">
        <v>10</v>
      </c>
      <c r="O23" s="121">
        <v>11</v>
      </c>
      <c r="P23" s="121">
        <v>12</v>
      </c>
      <c r="Q23" s="121">
        <v>13</v>
      </c>
      <c r="R23" s="121">
        <v>14</v>
      </c>
      <c r="S23" s="121">
        <v>15</v>
      </c>
      <c r="T23" s="121">
        <v>16</v>
      </c>
      <c r="U23" s="121">
        <v>17</v>
      </c>
      <c r="V23" s="121">
        <v>18</v>
      </c>
      <c r="W23" s="121">
        <v>19</v>
      </c>
      <c r="X23" s="121">
        <v>20</v>
      </c>
      <c r="Y23" s="121">
        <v>21</v>
      </c>
      <c r="Z23" s="121">
        <v>22</v>
      </c>
      <c r="AA23" s="121">
        <v>23</v>
      </c>
      <c r="AB23" s="121">
        <v>24</v>
      </c>
      <c r="AC23" s="121">
        <v>25</v>
      </c>
      <c r="AD23" s="121">
        <v>26</v>
      </c>
      <c r="AE23" s="121">
        <v>27</v>
      </c>
      <c r="AF23" s="121">
        <v>28</v>
      </c>
      <c r="AG23" s="121">
        <v>29</v>
      </c>
      <c r="AH23" s="121">
        <v>30</v>
      </c>
      <c r="AI23" s="121">
        <v>31</v>
      </c>
      <c r="AJ23" s="121">
        <v>32</v>
      </c>
      <c r="AK23" s="121">
        <v>33</v>
      </c>
      <c r="AL23" s="121">
        <v>34</v>
      </c>
      <c r="AM23" s="121">
        <v>35</v>
      </c>
      <c r="AN23" s="121">
        <v>36</v>
      </c>
      <c r="AO23" s="121">
        <v>37</v>
      </c>
      <c r="AP23" s="121">
        <v>38</v>
      </c>
      <c r="AQ23" s="121">
        <v>39</v>
      </c>
      <c r="AR23" s="121">
        <v>40</v>
      </c>
      <c r="AS23" s="121">
        <v>41</v>
      </c>
      <c r="AT23" s="121">
        <v>42</v>
      </c>
      <c r="AU23" s="121">
        <v>43</v>
      </c>
      <c r="AV23" s="121">
        <v>44</v>
      </c>
      <c r="AW23" s="121">
        <v>45</v>
      </c>
      <c r="AX23" s="121">
        <v>46</v>
      </c>
      <c r="AY23" s="121">
        <v>47</v>
      </c>
      <c r="AZ23" s="121">
        <v>48</v>
      </c>
      <c r="BA23" s="121">
        <v>49</v>
      </c>
      <c r="BB23" s="121">
        <v>50</v>
      </c>
      <c r="BC23" s="121">
        <v>51</v>
      </c>
      <c r="BD23" s="121">
        <v>52</v>
      </c>
      <c r="BE23" s="121">
        <v>53</v>
      </c>
      <c r="BF23" s="121">
        <v>54</v>
      </c>
      <c r="BG23" s="121">
        <v>55</v>
      </c>
      <c r="BH23" s="121">
        <v>56</v>
      </c>
      <c r="BI23" s="121">
        <v>57</v>
      </c>
      <c r="BJ23" s="121">
        <v>58</v>
      </c>
      <c r="BK23" s="121">
        <v>59</v>
      </c>
      <c r="BL23" s="122">
        <v>60</v>
      </c>
      <c r="BM23" s="127"/>
      <c r="BN23" s="144"/>
      <c r="BO23" s="129"/>
      <c r="BP23" s="197"/>
      <c r="BQ23" s="197"/>
      <c r="BR23" s="197"/>
      <c r="BS23" s="197"/>
      <c r="BT23" s="197"/>
      <c r="BU23" s="130"/>
      <c r="BV23" s="115"/>
    </row>
    <row r="24" spans="1:74" ht="13" customHeight="1">
      <c r="A24" s="114"/>
      <c r="B24" s="129"/>
      <c r="D24" s="106"/>
      <c r="E24" s="106"/>
      <c r="F24" s="106"/>
      <c r="G24" s="106"/>
      <c r="H24" s="106"/>
      <c r="I24" s="106"/>
      <c r="J24" s="106"/>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30"/>
      <c r="BN24" s="144"/>
      <c r="BO24" s="129"/>
      <c r="BP24" s="197"/>
      <c r="BQ24" s="197"/>
      <c r="BR24" s="197"/>
      <c r="BS24" s="197"/>
      <c r="BT24" s="197"/>
      <c r="BU24" s="130"/>
      <c r="BV24" s="115"/>
    </row>
    <row r="25" spans="1:74" ht="13" customHeight="1">
      <c r="A25" s="114"/>
      <c r="B25" s="129"/>
      <c r="C25" s="104" t="s">
        <v>35</v>
      </c>
      <c r="D25" s="107">
        <f>'Customer &amp; MRR Churn'!Q8</f>
        <v>88</v>
      </c>
      <c r="E25" s="107">
        <f>'Customer &amp; MRR Churn'!R8</f>
        <v>86</v>
      </c>
      <c r="F25" s="107">
        <f>'Customer &amp; MRR Churn'!S8</f>
        <v>82</v>
      </c>
      <c r="G25" s="107">
        <f>'Customer &amp; MRR Churn'!T8</f>
        <v>78</v>
      </c>
      <c r="H25" s="107">
        <f>'Customer &amp; MRR Churn'!U8</f>
        <v>77</v>
      </c>
      <c r="I25" s="107">
        <f>'Customer &amp; MRR Churn'!V8</f>
        <v>76</v>
      </c>
      <c r="J25" s="107">
        <f>'Customer &amp; MRR Churn'!W8</f>
        <v>73</v>
      </c>
      <c r="K25" s="107">
        <f>'Customer &amp; MRR Churn'!X8</f>
        <v>72</v>
      </c>
      <c r="L25" s="107">
        <f>'Customer &amp; MRR Churn'!Y8</f>
        <v>70</v>
      </c>
      <c r="M25" s="108">
        <f>ROUND(GROWTH($D25:$L25,$D23:$L23,M23),0)</f>
        <v>67</v>
      </c>
      <c r="N25" s="108">
        <f t="shared" ref="N25:AS25" si="7">ROUND(GROWTH($D25:$M25,$D23:$M23,N23),0)</f>
        <v>65</v>
      </c>
      <c r="O25" s="108">
        <f t="shared" si="7"/>
        <v>64</v>
      </c>
      <c r="P25" s="108">
        <f t="shared" si="7"/>
        <v>62</v>
      </c>
      <c r="Q25" s="108">
        <f t="shared" si="7"/>
        <v>60</v>
      </c>
      <c r="R25" s="108">
        <f t="shared" si="7"/>
        <v>58</v>
      </c>
      <c r="S25" s="108">
        <f t="shared" si="7"/>
        <v>57</v>
      </c>
      <c r="T25" s="108">
        <f t="shared" si="7"/>
        <v>55</v>
      </c>
      <c r="U25" s="108">
        <f t="shared" si="7"/>
        <v>53</v>
      </c>
      <c r="V25" s="108">
        <f t="shared" si="7"/>
        <v>52</v>
      </c>
      <c r="W25" s="108">
        <f t="shared" si="7"/>
        <v>50</v>
      </c>
      <c r="X25" s="108">
        <f t="shared" si="7"/>
        <v>49</v>
      </c>
      <c r="Y25" s="108">
        <f t="shared" si="7"/>
        <v>48</v>
      </c>
      <c r="Z25" s="108">
        <f t="shared" si="7"/>
        <v>46</v>
      </c>
      <c r="AA25" s="108">
        <f t="shared" si="7"/>
        <v>45</v>
      </c>
      <c r="AB25" s="108">
        <f t="shared" si="7"/>
        <v>44</v>
      </c>
      <c r="AC25" s="108">
        <f t="shared" si="7"/>
        <v>42</v>
      </c>
      <c r="AD25" s="108">
        <f t="shared" si="7"/>
        <v>41</v>
      </c>
      <c r="AE25" s="108">
        <f t="shared" si="7"/>
        <v>40</v>
      </c>
      <c r="AF25" s="108">
        <f t="shared" si="7"/>
        <v>39</v>
      </c>
      <c r="AG25" s="108">
        <f t="shared" si="7"/>
        <v>38</v>
      </c>
      <c r="AH25" s="108">
        <f t="shared" si="7"/>
        <v>37</v>
      </c>
      <c r="AI25" s="108">
        <f t="shared" si="7"/>
        <v>36</v>
      </c>
      <c r="AJ25" s="108">
        <f t="shared" si="7"/>
        <v>35</v>
      </c>
      <c r="AK25" s="108">
        <f t="shared" si="7"/>
        <v>34</v>
      </c>
      <c r="AL25" s="108">
        <f t="shared" si="7"/>
        <v>33</v>
      </c>
      <c r="AM25" s="108">
        <f t="shared" si="7"/>
        <v>32</v>
      </c>
      <c r="AN25" s="108">
        <f t="shared" si="7"/>
        <v>31</v>
      </c>
      <c r="AO25" s="108">
        <f t="shared" si="7"/>
        <v>30</v>
      </c>
      <c r="AP25" s="108">
        <f t="shared" si="7"/>
        <v>29</v>
      </c>
      <c r="AQ25" s="108">
        <f t="shared" si="7"/>
        <v>28</v>
      </c>
      <c r="AR25" s="108">
        <f t="shared" si="7"/>
        <v>28</v>
      </c>
      <c r="AS25" s="108">
        <f t="shared" si="7"/>
        <v>27</v>
      </c>
      <c r="AT25" s="108">
        <f t="shared" ref="AT25:BL25" si="8">ROUND(GROWTH($D25:$M25,$D23:$M23,AT23),0)</f>
        <v>26</v>
      </c>
      <c r="AU25" s="108">
        <f t="shared" si="8"/>
        <v>25</v>
      </c>
      <c r="AV25" s="108">
        <f t="shared" si="8"/>
        <v>25</v>
      </c>
      <c r="AW25" s="108">
        <f t="shared" si="8"/>
        <v>24</v>
      </c>
      <c r="AX25" s="108">
        <f t="shared" si="8"/>
        <v>23</v>
      </c>
      <c r="AY25" s="108">
        <f t="shared" si="8"/>
        <v>23</v>
      </c>
      <c r="AZ25" s="108">
        <f t="shared" si="8"/>
        <v>22</v>
      </c>
      <c r="BA25" s="108">
        <f t="shared" si="8"/>
        <v>21</v>
      </c>
      <c r="BB25" s="108">
        <f t="shared" si="8"/>
        <v>21</v>
      </c>
      <c r="BC25" s="108">
        <f t="shared" si="8"/>
        <v>20</v>
      </c>
      <c r="BD25" s="108">
        <f t="shared" si="8"/>
        <v>19</v>
      </c>
      <c r="BE25" s="108">
        <f t="shared" si="8"/>
        <v>19</v>
      </c>
      <c r="BF25" s="108">
        <f t="shared" si="8"/>
        <v>18</v>
      </c>
      <c r="BG25" s="108">
        <f t="shared" si="8"/>
        <v>18</v>
      </c>
      <c r="BH25" s="108">
        <f t="shared" si="8"/>
        <v>17</v>
      </c>
      <c r="BI25" s="108">
        <f t="shared" si="8"/>
        <v>17</v>
      </c>
      <c r="BJ25" s="108">
        <f t="shared" si="8"/>
        <v>16</v>
      </c>
      <c r="BK25" s="108">
        <f t="shared" si="8"/>
        <v>16</v>
      </c>
      <c r="BL25" s="108">
        <f t="shared" si="8"/>
        <v>15</v>
      </c>
      <c r="BM25" s="130"/>
      <c r="BN25" s="144"/>
      <c r="BO25" s="129"/>
      <c r="BP25" s="197"/>
      <c r="BQ25" s="197"/>
      <c r="BR25" s="197"/>
      <c r="BS25" s="197"/>
      <c r="BT25" s="197"/>
      <c r="BU25" s="130"/>
      <c r="BV25" s="115"/>
    </row>
    <row r="26" spans="1:74" ht="13" customHeight="1">
      <c r="A26" s="114"/>
      <c r="B26" s="129"/>
      <c r="C26" s="104" t="s">
        <v>27</v>
      </c>
      <c r="E26" s="107">
        <f>D25-E25</f>
        <v>2</v>
      </c>
      <c r="F26" s="107">
        <f>E25-F25</f>
        <v>4</v>
      </c>
      <c r="G26" s="107">
        <f t="shared" ref="G26" si="9">F25-G25</f>
        <v>4</v>
      </c>
      <c r="H26" s="107">
        <f t="shared" ref="H26" si="10">G25-H25</f>
        <v>1</v>
      </c>
      <c r="I26" s="107">
        <f t="shared" ref="I26" si="11">H25-I25</f>
        <v>1</v>
      </c>
      <c r="J26" s="107">
        <f t="shared" ref="J26" si="12">I25-J25</f>
        <v>3</v>
      </c>
      <c r="K26" s="107">
        <f t="shared" ref="K26" si="13">J25-K25</f>
        <v>1</v>
      </c>
      <c r="L26" s="107">
        <f t="shared" ref="L26" si="14">K25-L25</f>
        <v>2</v>
      </c>
      <c r="M26" s="109">
        <f t="shared" ref="M26" si="15">L25-M25</f>
        <v>3</v>
      </c>
      <c r="N26" s="109">
        <f t="shared" ref="N26" si="16">M25-N25</f>
        <v>2</v>
      </c>
      <c r="O26" s="109">
        <f t="shared" ref="O26" si="17">N25-O25</f>
        <v>1</v>
      </c>
      <c r="P26" s="109">
        <f t="shared" ref="P26" si="18">O25-P25</f>
        <v>2</v>
      </c>
      <c r="Q26" s="109">
        <f t="shared" ref="Q26" si="19">P25-Q25</f>
        <v>2</v>
      </c>
      <c r="R26" s="109">
        <f t="shared" ref="R26" si="20">Q25-R25</f>
        <v>2</v>
      </c>
      <c r="S26" s="109">
        <f t="shared" ref="S26" si="21">R25-S25</f>
        <v>1</v>
      </c>
      <c r="T26" s="109">
        <f t="shared" ref="T26" si="22">S25-T25</f>
        <v>2</v>
      </c>
      <c r="U26" s="109">
        <f t="shared" ref="U26" si="23">T25-U25</f>
        <v>2</v>
      </c>
      <c r="V26" s="109">
        <f t="shared" ref="V26" si="24">U25-V25</f>
        <v>1</v>
      </c>
      <c r="W26" s="109">
        <f t="shared" ref="W26" si="25">V25-W25</f>
        <v>2</v>
      </c>
      <c r="X26" s="109">
        <f t="shared" ref="X26" si="26">W25-X25</f>
        <v>1</v>
      </c>
      <c r="Y26" s="109">
        <f t="shared" ref="Y26" si="27">X25-Y25</f>
        <v>1</v>
      </c>
      <c r="Z26" s="109">
        <f t="shared" ref="Z26" si="28">Y25-Z25</f>
        <v>2</v>
      </c>
      <c r="AA26" s="109">
        <f t="shared" ref="AA26" si="29">Z25-AA25</f>
        <v>1</v>
      </c>
      <c r="AB26" s="109">
        <f t="shared" ref="AB26" si="30">AA25-AB25</f>
        <v>1</v>
      </c>
      <c r="AC26" s="109">
        <f t="shared" ref="AC26" si="31">AB25-AC25</f>
        <v>2</v>
      </c>
      <c r="AD26" s="109">
        <f t="shared" ref="AD26" si="32">AC25-AD25</f>
        <v>1</v>
      </c>
      <c r="AE26" s="109">
        <f t="shared" ref="AE26" si="33">AD25-AE25</f>
        <v>1</v>
      </c>
      <c r="AF26" s="109">
        <f t="shared" ref="AF26" si="34">AE25-AF25</f>
        <v>1</v>
      </c>
      <c r="AG26" s="109">
        <f t="shared" ref="AG26" si="35">AF25-AG25</f>
        <v>1</v>
      </c>
      <c r="AH26" s="109">
        <f t="shared" ref="AH26" si="36">AG25-AH25</f>
        <v>1</v>
      </c>
      <c r="AI26" s="109">
        <f t="shared" ref="AI26" si="37">AH25-AI25</f>
        <v>1</v>
      </c>
      <c r="AJ26" s="109">
        <f t="shared" ref="AJ26" si="38">AI25-AJ25</f>
        <v>1</v>
      </c>
      <c r="AK26" s="109">
        <f t="shared" ref="AK26" si="39">AJ25-AK25</f>
        <v>1</v>
      </c>
      <c r="AL26" s="109">
        <f t="shared" ref="AL26" si="40">AK25-AL25</f>
        <v>1</v>
      </c>
      <c r="AM26" s="109">
        <f t="shared" ref="AM26" si="41">AL25-AM25</f>
        <v>1</v>
      </c>
      <c r="AN26" s="109">
        <f t="shared" ref="AN26" si="42">AM25-AN25</f>
        <v>1</v>
      </c>
      <c r="AO26" s="109">
        <f t="shared" ref="AO26" si="43">AN25-AO25</f>
        <v>1</v>
      </c>
      <c r="AP26" s="109">
        <f t="shared" ref="AP26" si="44">AO25-AP25</f>
        <v>1</v>
      </c>
      <c r="AQ26" s="109">
        <f t="shared" ref="AQ26" si="45">AP25-AQ25</f>
        <v>1</v>
      </c>
      <c r="AR26" s="109">
        <f t="shared" ref="AR26" si="46">AQ25-AR25</f>
        <v>0</v>
      </c>
      <c r="AS26" s="109">
        <f t="shared" ref="AS26" si="47">AR25-AS25</f>
        <v>1</v>
      </c>
      <c r="AT26" s="109">
        <f t="shared" ref="AT26" si="48">AS25-AT25</f>
        <v>1</v>
      </c>
      <c r="AU26" s="109">
        <f t="shared" ref="AU26" si="49">AT25-AU25</f>
        <v>1</v>
      </c>
      <c r="AV26" s="109">
        <f t="shared" ref="AV26" si="50">AU25-AV25</f>
        <v>0</v>
      </c>
      <c r="AW26" s="109">
        <f t="shared" ref="AW26" si="51">AV25-AW25</f>
        <v>1</v>
      </c>
      <c r="AX26" s="109">
        <f t="shared" ref="AX26" si="52">AW25-AX25</f>
        <v>1</v>
      </c>
      <c r="AY26" s="109">
        <f t="shared" ref="AY26" si="53">AX25-AY25</f>
        <v>0</v>
      </c>
      <c r="AZ26" s="109">
        <f t="shared" ref="AZ26" si="54">AY25-AZ25</f>
        <v>1</v>
      </c>
      <c r="BA26" s="109">
        <f t="shared" ref="BA26" si="55">AZ25-BA25</f>
        <v>1</v>
      </c>
      <c r="BB26" s="109">
        <f t="shared" ref="BB26" si="56">BA25-BB25</f>
        <v>0</v>
      </c>
      <c r="BC26" s="109">
        <f t="shared" ref="BC26" si="57">BB25-BC25</f>
        <v>1</v>
      </c>
      <c r="BD26" s="109">
        <f t="shared" ref="BD26" si="58">BC25-BD25</f>
        <v>1</v>
      </c>
      <c r="BE26" s="109">
        <f t="shared" ref="BE26" si="59">BD25-BE25</f>
        <v>0</v>
      </c>
      <c r="BF26" s="109">
        <f t="shared" ref="BF26" si="60">BE25-BF25</f>
        <v>1</v>
      </c>
      <c r="BG26" s="109">
        <f t="shared" ref="BG26" si="61">BF25-BG25</f>
        <v>0</v>
      </c>
      <c r="BH26" s="109">
        <f t="shared" ref="BH26" si="62">BG25-BH25</f>
        <v>1</v>
      </c>
      <c r="BI26" s="109">
        <f t="shared" ref="BI26" si="63">BH25-BI25</f>
        <v>0</v>
      </c>
      <c r="BJ26" s="109">
        <f t="shared" ref="BJ26" si="64">BI25-BJ25</f>
        <v>1</v>
      </c>
      <c r="BK26" s="109">
        <f t="shared" ref="BK26" si="65">BJ25-BK25</f>
        <v>0</v>
      </c>
      <c r="BL26" s="109">
        <f t="shared" ref="BL26" si="66">BK25-BL25</f>
        <v>1</v>
      </c>
      <c r="BM26" s="130"/>
      <c r="BN26" s="144"/>
      <c r="BO26" s="129"/>
      <c r="BP26" s="197"/>
      <c r="BQ26" s="197"/>
      <c r="BR26" s="197"/>
      <c r="BS26" s="197"/>
      <c r="BT26" s="197"/>
      <c r="BU26" s="130"/>
      <c r="BV26" s="115"/>
    </row>
    <row r="27" spans="1:74">
      <c r="A27" s="114"/>
      <c r="B27" s="129"/>
      <c r="C27" s="104" t="s">
        <v>25</v>
      </c>
      <c r="E27" s="104">
        <f t="shared" ref="E27:AJ27" si="67">E23*E26</f>
        <v>2</v>
      </c>
      <c r="F27" s="104">
        <f t="shared" si="67"/>
        <v>8</v>
      </c>
      <c r="G27" s="104">
        <f t="shared" si="67"/>
        <v>12</v>
      </c>
      <c r="H27" s="104">
        <f t="shared" si="67"/>
        <v>4</v>
      </c>
      <c r="I27" s="104">
        <f t="shared" si="67"/>
        <v>5</v>
      </c>
      <c r="J27" s="104">
        <f t="shared" si="67"/>
        <v>18</v>
      </c>
      <c r="K27" s="104">
        <f t="shared" si="67"/>
        <v>7</v>
      </c>
      <c r="L27" s="104">
        <f t="shared" si="67"/>
        <v>16</v>
      </c>
      <c r="M27" s="110">
        <f t="shared" si="67"/>
        <v>27</v>
      </c>
      <c r="N27" s="110">
        <f t="shared" si="67"/>
        <v>20</v>
      </c>
      <c r="O27" s="110">
        <f t="shared" si="67"/>
        <v>11</v>
      </c>
      <c r="P27" s="110">
        <f t="shared" si="67"/>
        <v>24</v>
      </c>
      <c r="Q27" s="110">
        <f t="shared" si="67"/>
        <v>26</v>
      </c>
      <c r="R27" s="110">
        <f t="shared" si="67"/>
        <v>28</v>
      </c>
      <c r="S27" s="110">
        <f t="shared" si="67"/>
        <v>15</v>
      </c>
      <c r="T27" s="110">
        <f t="shared" si="67"/>
        <v>32</v>
      </c>
      <c r="U27" s="110">
        <f t="shared" si="67"/>
        <v>34</v>
      </c>
      <c r="V27" s="110">
        <f t="shared" si="67"/>
        <v>18</v>
      </c>
      <c r="W27" s="110">
        <f t="shared" si="67"/>
        <v>38</v>
      </c>
      <c r="X27" s="110">
        <f t="shared" si="67"/>
        <v>20</v>
      </c>
      <c r="Y27" s="110">
        <f t="shared" si="67"/>
        <v>21</v>
      </c>
      <c r="Z27" s="110">
        <f t="shared" si="67"/>
        <v>44</v>
      </c>
      <c r="AA27" s="110">
        <f t="shared" si="67"/>
        <v>23</v>
      </c>
      <c r="AB27" s="110">
        <f t="shared" si="67"/>
        <v>24</v>
      </c>
      <c r="AC27" s="110">
        <f t="shared" si="67"/>
        <v>50</v>
      </c>
      <c r="AD27" s="110">
        <f t="shared" si="67"/>
        <v>26</v>
      </c>
      <c r="AE27" s="110">
        <f t="shared" si="67"/>
        <v>27</v>
      </c>
      <c r="AF27" s="110">
        <f t="shared" si="67"/>
        <v>28</v>
      </c>
      <c r="AG27" s="110">
        <f t="shared" si="67"/>
        <v>29</v>
      </c>
      <c r="AH27" s="110">
        <f t="shared" si="67"/>
        <v>30</v>
      </c>
      <c r="AI27" s="110">
        <f t="shared" si="67"/>
        <v>31</v>
      </c>
      <c r="AJ27" s="110">
        <f t="shared" si="67"/>
        <v>32</v>
      </c>
      <c r="AK27" s="110">
        <f t="shared" ref="AK27:BK27" si="68">AK23*AK26</f>
        <v>33</v>
      </c>
      <c r="AL27" s="110">
        <f t="shared" si="68"/>
        <v>34</v>
      </c>
      <c r="AM27" s="110">
        <f t="shared" si="68"/>
        <v>35</v>
      </c>
      <c r="AN27" s="110">
        <f t="shared" si="68"/>
        <v>36</v>
      </c>
      <c r="AO27" s="110">
        <f t="shared" si="68"/>
        <v>37</v>
      </c>
      <c r="AP27" s="110">
        <f t="shared" si="68"/>
        <v>38</v>
      </c>
      <c r="AQ27" s="110">
        <f t="shared" si="68"/>
        <v>39</v>
      </c>
      <c r="AR27" s="110">
        <f t="shared" si="68"/>
        <v>0</v>
      </c>
      <c r="AS27" s="110">
        <f t="shared" si="68"/>
        <v>41</v>
      </c>
      <c r="AT27" s="110">
        <f t="shared" si="68"/>
        <v>42</v>
      </c>
      <c r="AU27" s="110">
        <f t="shared" si="68"/>
        <v>43</v>
      </c>
      <c r="AV27" s="110">
        <f t="shared" si="68"/>
        <v>0</v>
      </c>
      <c r="AW27" s="110">
        <f t="shared" si="68"/>
        <v>45</v>
      </c>
      <c r="AX27" s="110">
        <f t="shared" si="68"/>
        <v>46</v>
      </c>
      <c r="AY27" s="110">
        <f t="shared" si="68"/>
        <v>0</v>
      </c>
      <c r="AZ27" s="110">
        <f t="shared" si="68"/>
        <v>48</v>
      </c>
      <c r="BA27" s="110">
        <f t="shared" si="68"/>
        <v>49</v>
      </c>
      <c r="BB27" s="110">
        <f t="shared" si="68"/>
        <v>0</v>
      </c>
      <c r="BC27" s="110">
        <f t="shared" si="68"/>
        <v>51</v>
      </c>
      <c r="BD27" s="110">
        <f t="shared" si="68"/>
        <v>52</v>
      </c>
      <c r="BE27" s="110">
        <f t="shared" si="68"/>
        <v>0</v>
      </c>
      <c r="BF27" s="110">
        <f t="shared" si="68"/>
        <v>54</v>
      </c>
      <c r="BG27" s="110">
        <f t="shared" si="68"/>
        <v>0</v>
      </c>
      <c r="BH27" s="110">
        <f t="shared" si="68"/>
        <v>56</v>
      </c>
      <c r="BI27" s="110">
        <f t="shared" si="68"/>
        <v>0</v>
      </c>
      <c r="BJ27" s="110">
        <f t="shared" si="68"/>
        <v>58</v>
      </c>
      <c r="BK27" s="110">
        <f t="shared" si="68"/>
        <v>0</v>
      </c>
      <c r="BL27" s="110">
        <f>BL23*BL26+BL25*BL23</f>
        <v>960</v>
      </c>
      <c r="BM27" s="130"/>
      <c r="BN27" s="144"/>
      <c r="BO27" s="129"/>
      <c r="BP27" s="197"/>
      <c r="BQ27" s="197"/>
      <c r="BR27" s="197"/>
      <c r="BS27" s="197"/>
      <c r="BT27" s="197"/>
      <c r="BU27" s="130"/>
      <c r="BV27" s="115"/>
    </row>
    <row r="28" spans="1:74">
      <c r="A28" s="114"/>
      <c r="B28" s="129"/>
      <c r="BM28" s="130"/>
      <c r="BN28" s="144"/>
      <c r="BO28" s="129"/>
      <c r="BP28" s="197"/>
      <c r="BQ28" s="197"/>
      <c r="BR28" s="197"/>
      <c r="BS28" s="197"/>
      <c r="BT28" s="197"/>
      <c r="BU28" s="130"/>
      <c r="BV28" s="115"/>
    </row>
    <row r="29" spans="1:74">
      <c r="A29" s="114"/>
      <c r="B29" s="129"/>
      <c r="C29" s="104" t="s">
        <v>29</v>
      </c>
      <c r="D29" s="111">
        <f>SUM(D27:BL27)</f>
        <v>2527</v>
      </c>
      <c r="BM29" s="130"/>
      <c r="BN29" s="144"/>
      <c r="BO29" s="129"/>
      <c r="BP29" s="197"/>
      <c r="BQ29" s="197"/>
      <c r="BR29" s="197"/>
      <c r="BS29" s="197"/>
      <c r="BT29" s="197"/>
      <c r="BU29" s="130"/>
      <c r="BV29" s="115"/>
    </row>
    <row r="30" spans="1:74">
      <c r="A30" s="114"/>
      <c r="B30" s="129"/>
      <c r="C30" s="104" t="s">
        <v>30</v>
      </c>
      <c r="D30" s="112">
        <f>D29/'Customer &amp; MRR Churn'!C8</f>
        <v>28.71590909090909</v>
      </c>
      <c r="BM30" s="130"/>
      <c r="BN30" s="144"/>
      <c r="BO30" s="129"/>
      <c r="BP30" s="201"/>
      <c r="BQ30" s="202"/>
      <c r="BR30" s="202"/>
      <c r="BS30" s="202"/>
      <c r="BT30" s="203"/>
      <c r="BU30" s="130"/>
      <c r="BV30" s="115"/>
    </row>
    <row r="31" spans="1:74">
      <c r="A31" s="114"/>
      <c r="B31" s="129"/>
      <c r="C31" s="111" t="s">
        <v>31</v>
      </c>
      <c r="D31" s="112">
        <f>D30/12</f>
        <v>2.3929924242424243</v>
      </c>
      <c r="BM31" s="130"/>
      <c r="BN31" s="144"/>
      <c r="BO31" s="129"/>
      <c r="BP31" s="198" t="s">
        <v>41</v>
      </c>
      <c r="BQ31" s="199"/>
      <c r="BR31" s="199"/>
      <c r="BS31" s="199"/>
      <c r="BT31" s="200"/>
      <c r="BU31" s="130"/>
      <c r="BV31" s="115"/>
    </row>
    <row r="32" spans="1:74" ht="15">
      <c r="A32" s="114"/>
      <c r="B32" s="129"/>
      <c r="D32" s="111"/>
      <c r="BM32" s="130"/>
      <c r="BN32" s="144"/>
      <c r="BO32" s="129"/>
      <c r="BP32" s="204" t="s">
        <v>39</v>
      </c>
      <c r="BQ32" s="205"/>
      <c r="BR32" s="205"/>
      <c r="BS32" s="205"/>
      <c r="BT32" s="206"/>
      <c r="BU32" s="130"/>
      <c r="BV32" s="115"/>
    </row>
    <row r="33" spans="1:74">
      <c r="A33" s="114"/>
      <c r="B33" s="129"/>
      <c r="C33" s="104" t="s">
        <v>4</v>
      </c>
      <c r="D33" s="106">
        <f>'Customer &amp; MRR Churn'!Q40</f>
        <v>7988</v>
      </c>
      <c r="E33" s="106">
        <f>'Customer &amp; MRR Churn'!R40</f>
        <v>7688</v>
      </c>
      <c r="F33" s="106">
        <f>'Customer &amp; MRR Churn'!S40</f>
        <v>7232</v>
      </c>
      <c r="G33" s="106">
        <f>'Customer &amp; MRR Churn'!T40</f>
        <v>6998</v>
      </c>
      <c r="H33" s="106">
        <f>'Customer &amp; MRR Churn'!U40</f>
        <v>6890</v>
      </c>
      <c r="I33" s="106">
        <f>'Customer &amp; MRR Churn'!V40</f>
        <v>6789</v>
      </c>
      <c r="J33" s="106">
        <f>'Customer &amp; MRR Churn'!W40</f>
        <v>6679</v>
      </c>
      <c r="K33" s="106">
        <f>'Customer &amp; MRR Churn'!X40</f>
        <v>6589</v>
      </c>
      <c r="L33" s="106">
        <f>'Customer &amp; MRR Churn'!Y40</f>
        <v>6459</v>
      </c>
      <c r="M33" s="143">
        <f>GROWTH($D33:$L33,$D23:$L23,M23)</f>
        <v>6192.7532426420448</v>
      </c>
      <c r="N33" s="143">
        <f t="shared" ref="N33:AS33" si="69">GROWTH($D33:$M33,$D23:$M23,N23)</f>
        <v>6039.6466273330198</v>
      </c>
      <c r="O33" s="143">
        <f t="shared" si="69"/>
        <v>5890.3253454181895</v>
      </c>
      <c r="P33" s="143">
        <f t="shared" si="69"/>
        <v>5744.6958101581677</v>
      </c>
      <c r="Q33" s="143">
        <f t="shared" si="69"/>
        <v>5602.6667486065371</v>
      </c>
      <c r="R33" s="143">
        <f t="shared" si="69"/>
        <v>5464.1491444047579</v>
      </c>
      <c r="S33" s="143">
        <f t="shared" si="69"/>
        <v>5329.0561819913855</v>
      </c>
      <c r="T33" s="143">
        <f t="shared" si="69"/>
        <v>5197.3031921906413</v>
      </c>
      <c r="U33" s="143">
        <f t="shared" si="69"/>
        <v>5068.8075991462101</v>
      </c>
      <c r="V33" s="143">
        <f t="shared" si="69"/>
        <v>4943.4888685670376</v>
      </c>
      <c r="W33" s="143">
        <f t="shared" si="69"/>
        <v>4821.2684572526614</v>
      </c>
      <c r="X33" s="143">
        <f t="shared" si="69"/>
        <v>4702.0697638664542</v>
      </c>
      <c r="Y33" s="143">
        <f t="shared" si="69"/>
        <v>4585.8180809259329</v>
      </c>
      <c r="Z33" s="143">
        <f t="shared" si="69"/>
        <v>4472.440547980028</v>
      </c>
      <c r="AA33" s="143">
        <f t="shared" si="69"/>
        <v>4361.8661059439801</v>
      </c>
      <c r="AB33" s="143">
        <f t="shared" si="69"/>
        <v>4254.0254525632345</v>
      </c>
      <c r="AC33" s="143">
        <f t="shared" si="69"/>
        <v>4148.8509989784288</v>
      </c>
      <c r="AD33" s="143">
        <f t="shared" si="69"/>
        <v>4046.2768273642446</v>
      </c>
      <c r="AE33" s="143">
        <f t="shared" si="69"/>
        <v>3946.2386496155732</v>
      </c>
      <c r="AF33" s="143">
        <f t="shared" si="69"/>
        <v>3848.6737670551088</v>
      </c>
      <c r="AG33" s="143">
        <f t="shared" si="69"/>
        <v>3753.5210311371102</v>
      </c>
      <c r="AH33" s="143">
        <f t="shared" si="69"/>
        <v>3660.7208051226994</v>
      </c>
      <c r="AI33" s="143">
        <f t="shared" si="69"/>
        <v>3570.2149267026912</v>
      </c>
      <c r="AJ33" s="143">
        <f t="shared" si="69"/>
        <v>3481.9466715445046</v>
      </c>
      <c r="AK33" s="143">
        <f t="shared" si="69"/>
        <v>3395.8607177403346</v>
      </c>
      <c r="AL33" s="143">
        <f t="shared" si="69"/>
        <v>3311.9031111342806</v>
      </c>
      <c r="AM33" s="143">
        <f t="shared" si="69"/>
        <v>3230.0212315067188</v>
      </c>
      <c r="AN33" s="143">
        <f t="shared" si="69"/>
        <v>3150.16375959471</v>
      </c>
      <c r="AO33" s="143">
        <f t="shared" si="69"/>
        <v>3072.2806449277782</v>
      </c>
      <c r="AP33" s="143">
        <f t="shared" si="69"/>
        <v>2996.3230744589046</v>
      </c>
      <c r="AQ33" s="143">
        <f t="shared" si="69"/>
        <v>2922.2434419710748</v>
      </c>
      <c r="AR33" s="143">
        <f t="shared" si="69"/>
        <v>2849.9953182401973</v>
      </c>
      <c r="AS33" s="143">
        <f t="shared" si="69"/>
        <v>2779.5334219357092</v>
      </c>
      <c r="AT33" s="143">
        <f t="shared" ref="AT33:BL33" si="70">GROWTH($D33:$M33,$D23:$M23,AT23)</f>
        <v>2710.8135912406087</v>
      </c>
      <c r="AU33" s="143">
        <f t="shared" si="70"/>
        <v>2643.7927561731535</v>
      </c>
      <c r="AV33" s="143">
        <f t="shared" si="70"/>
        <v>2578.4289115928555</v>
      </c>
      <c r="AW33" s="143">
        <f t="shared" si="70"/>
        <v>2514.6810908738603</v>
      </c>
      <c r="AX33" s="143">
        <f t="shared" si="70"/>
        <v>2452.5093402292237</v>
      </c>
      <c r="AY33" s="143">
        <f t="shared" si="70"/>
        <v>2391.8746936699699</v>
      </c>
      <c r="AZ33" s="143">
        <f t="shared" si="70"/>
        <v>2332.7391485832609</v>
      </c>
      <c r="BA33" s="143">
        <f t="shared" si="70"/>
        <v>2275.0656419143479</v>
      </c>
      <c r="BB33" s="143">
        <f t="shared" si="70"/>
        <v>2218.818026937402</v>
      </c>
      <c r="BC33" s="143">
        <f t="shared" si="70"/>
        <v>2163.961050600637</v>
      </c>
      <c r="BD33" s="143">
        <f t="shared" si="70"/>
        <v>2110.4603314315523</v>
      </c>
      <c r="BE33" s="143">
        <f t="shared" si="70"/>
        <v>2058.2823379884298</v>
      </c>
      <c r="BF33" s="143">
        <f t="shared" si="70"/>
        <v>2007.3943678445862</v>
      </c>
      <c r="BG33" s="143">
        <f t="shared" si="70"/>
        <v>1957.7645270922094</v>
      </c>
      <c r="BH33" s="143">
        <f t="shared" si="70"/>
        <v>1909.3617103529327</v>
      </c>
      <c r="BI33" s="143">
        <f t="shared" si="70"/>
        <v>1862.1555812826143</v>
      </c>
      <c r="BJ33" s="143">
        <f t="shared" si="70"/>
        <v>1816.1165535581129</v>
      </c>
      <c r="BK33" s="143">
        <f t="shared" si="70"/>
        <v>1771.2157723341304</v>
      </c>
      <c r="BL33" s="143">
        <f t="shared" si="70"/>
        <v>1727.4250961585128</v>
      </c>
      <c r="BM33" s="130"/>
      <c r="BN33" s="144"/>
      <c r="BO33" s="129"/>
      <c r="BP33" s="179"/>
      <c r="BQ33" s="179"/>
      <c r="BR33" s="179"/>
      <c r="BS33" s="179"/>
      <c r="BT33" s="179"/>
      <c r="BU33" s="130"/>
      <c r="BV33" s="115"/>
    </row>
    <row r="34" spans="1:74">
      <c r="A34" s="114"/>
      <c r="B34" s="129"/>
      <c r="D34" s="106"/>
      <c r="E34" s="106"/>
      <c r="F34" s="106"/>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30"/>
      <c r="BN34" s="144"/>
      <c r="BO34" s="129"/>
      <c r="BP34" s="179"/>
      <c r="BQ34" s="179"/>
      <c r="BR34" s="179"/>
      <c r="BS34" s="179"/>
      <c r="BT34" s="179"/>
      <c r="BU34" s="130"/>
      <c r="BV34" s="115"/>
    </row>
    <row r="35" spans="1:74">
      <c r="A35" s="114"/>
      <c r="B35" s="129"/>
      <c r="C35" s="104" t="s">
        <v>28</v>
      </c>
      <c r="D35" s="113">
        <f>SUM(D33:BL33)</f>
        <v>245650.01009787887</v>
      </c>
      <c r="E35" s="106"/>
      <c r="F35" s="106"/>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30"/>
      <c r="BN35" s="144"/>
      <c r="BO35" s="129"/>
      <c r="BP35" s="179" t="s">
        <v>36</v>
      </c>
      <c r="BQ35" s="179"/>
      <c r="BR35" s="179"/>
      <c r="BS35" s="179"/>
      <c r="BT35" s="179"/>
      <c r="BU35" s="130"/>
      <c r="BV35" s="115"/>
    </row>
    <row r="36" spans="1:74">
      <c r="A36" s="114"/>
      <c r="B36" s="129"/>
      <c r="C36" s="111" t="s">
        <v>32</v>
      </c>
      <c r="D36" s="113">
        <f>D35/'Customer &amp; MRR Churn'!C8</f>
        <v>2791.4773874758962</v>
      </c>
      <c r="E36" s="106"/>
      <c r="F36" s="106"/>
      <c r="G36" s="106"/>
      <c r="H36" s="106"/>
      <c r="I36" s="106"/>
      <c r="J36" s="10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c r="BA36" s="106"/>
      <c r="BB36" s="106"/>
      <c r="BC36" s="106"/>
      <c r="BD36" s="106"/>
      <c r="BE36" s="106"/>
      <c r="BF36" s="106"/>
      <c r="BG36" s="106"/>
      <c r="BH36" s="106"/>
      <c r="BI36" s="106"/>
      <c r="BJ36" s="106"/>
      <c r="BK36" s="106"/>
      <c r="BL36" s="106"/>
      <c r="BM36" s="130"/>
      <c r="BN36" s="144"/>
      <c r="BO36" s="129"/>
      <c r="BP36" s="179" t="s">
        <v>37</v>
      </c>
      <c r="BQ36" s="179"/>
      <c r="BR36" s="179"/>
      <c r="BS36" s="179"/>
      <c r="BT36" s="179"/>
      <c r="BU36" s="130"/>
    </row>
    <row r="37" spans="1:74">
      <c r="A37" s="114"/>
      <c r="B37" s="131"/>
      <c r="C37" s="132"/>
      <c r="D37" s="139"/>
      <c r="E37" s="133"/>
      <c r="F37" s="133"/>
      <c r="G37" s="133"/>
      <c r="H37" s="133"/>
      <c r="I37" s="133"/>
      <c r="J37" s="133"/>
      <c r="K37" s="133"/>
      <c r="L37" s="133"/>
      <c r="M37" s="133"/>
      <c r="N37" s="133"/>
      <c r="O37" s="133"/>
      <c r="P37" s="133"/>
      <c r="Q37" s="133"/>
      <c r="R37" s="133"/>
      <c r="S37" s="133"/>
      <c r="T37" s="133"/>
      <c r="U37" s="133"/>
      <c r="V37" s="133"/>
      <c r="W37" s="133"/>
      <c r="X37" s="133"/>
      <c r="Y37" s="133"/>
      <c r="Z37" s="133"/>
      <c r="AA37" s="133"/>
      <c r="AB37" s="133"/>
      <c r="AC37" s="133"/>
      <c r="AD37" s="133"/>
      <c r="AE37" s="133"/>
      <c r="AF37" s="133"/>
      <c r="AG37" s="133"/>
      <c r="AH37" s="133"/>
      <c r="AI37" s="133"/>
      <c r="AJ37" s="133"/>
      <c r="AK37" s="133"/>
      <c r="AL37" s="133"/>
      <c r="AM37" s="133"/>
      <c r="AN37" s="133"/>
      <c r="AO37" s="133"/>
      <c r="AP37" s="133"/>
      <c r="AQ37" s="133"/>
      <c r="AR37" s="133"/>
      <c r="AS37" s="133"/>
      <c r="AT37" s="133"/>
      <c r="AU37" s="133"/>
      <c r="AV37" s="133"/>
      <c r="AW37" s="133"/>
      <c r="AX37" s="133"/>
      <c r="AY37" s="133"/>
      <c r="AZ37" s="133"/>
      <c r="BA37" s="133"/>
      <c r="BB37" s="133"/>
      <c r="BC37" s="133"/>
      <c r="BD37" s="133"/>
      <c r="BE37" s="133"/>
      <c r="BF37" s="133"/>
      <c r="BG37" s="133"/>
      <c r="BH37" s="133"/>
      <c r="BI37" s="133"/>
      <c r="BJ37" s="133"/>
      <c r="BK37" s="133"/>
      <c r="BL37" s="133"/>
      <c r="BM37" s="134"/>
      <c r="BN37" s="115"/>
      <c r="BO37" s="151"/>
      <c r="BP37" s="152"/>
      <c r="BQ37" s="152"/>
      <c r="BR37" s="152"/>
      <c r="BS37" s="152"/>
      <c r="BT37" s="152"/>
      <c r="BU37" s="153"/>
    </row>
    <row r="38" spans="1:74">
      <c r="A38" s="114"/>
      <c r="B38" s="135"/>
      <c r="C38" s="135"/>
      <c r="D38" s="136"/>
      <c r="E38" s="137"/>
      <c r="F38" s="137"/>
      <c r="G38" s="137"/>
      <c r="H38" s="137"/>
      <c r="I38" s="137"/>
      <c r="J38" s="137"/>
      <c r="K38" s="137"/>
      <c r="L38" s="137"/>
      <c r="M38" s="137"/>
      <c r="N38" s="137"/>
      <c r="O38" s="137"/>
      <c r="P38" s="137"/>
      <c r="Q38" s="137"/>
      <c r="R38" s="137"/>
      <c r="S38" s="137"/>
      <c r="T38" s="137"/>
      <c r="U38" s="137"/>
      <c r="V38" s="137"/>
      <c r="W38" s="137"/>
      <c r="X38" s="137"/>
      <c r="Y38" s="137"/>
      <c r="Z38" s="137"/>
      <c r="AA38" s="137"/>
      <c r="AB38" s="137"/>
      <c r="AC38" s="137"/>
      <c r="AD38" s="137"/>
      <c r="AE38" s="137"/>
      <c r="AF38" s="137"/>
      <c r="AG38" s="137"/>
      <c r="AH38" s="137"/>
      <c r="AI38" s="137"/>
      <c r="AJ38" s="137"/>
      <c r="AK38" s="137"/>
      <c r="AL38" s="137"/>
      <c r="AM38" s="137"/>
      <c r="AN38" s="137"/>
      <c r="AO38" s="137"/>
      <c r="AP38" s="137"/>
      <c r="AQ38" s="137"/>
      <c r="AR38" s="137"/>
      <c r="AS38" s="137"/>
      <c r="AT38" s="137"/>
      <c r="AU38" s="137"/>
      <c r="AV38" s="137"/>
      <c r="AW38" s="137"/>
      <c r="AX38" s="137"/>
      <c r="AY38" s="137"/>
      <c r="AZ38" s="137"/>
      <c r="BA38" s="137"/>
      <c r="BB38" s="137"/>
      <c r="BC38" s="137"/>
      <c r="BD38" s="137"/>
      <c r="BE38" s="137"/>
      <c r="BF38" s="137"/>
      <c r="BG38" s="137"/>
      <c r="BH38" s="137"/>
      <c r="BI38" s="137"/>
      <c r="BJ38" s="137"/>
      <c r="BK38" s="137"/>
      <c r="BL38" s="137"/>
      <c r="BM38" s="135"/>
    </row>
    <row r="39" spans="1:74">
      <c r="A39" s="114"/>
      <c r="B39" s="124"/>
      <c r="C39" s="118"/>
      <c r="D39" s="140"/>
      <c r="E39" s="141"/>
      <c r="F39" s="141"/>
      <c r="G39" s="141"/>
      <c r="H39" s="141"/>
      <c r="I39" s="141"/>
      <c r="J39" s="141"/>
      <c r="K39" s="141"/>
      <c r="L39" s="141"/>
      <c r="M39" s="141"/>
      <c r="N39" s="141"/>
      <c r="O39" s="141"/>
      <c r="P39" s="141"/>
      <c r="Q39" s="141"/>
      <c r="R39" s="141"/>
      <c r="S39" s="141"/>
      <c r="T39" s="141"/>
      <c r="U39" s="141"/>
      <c r="V39" s="141"/>
      <c r="W39" s="141"/>
      <c r="X39" s="141"/>
      <c r="Y39" s="141"/>
      <c r="Z39" s="141"/>
      <c r="AA39" s="141"/>
      <c r="AB39" s="141"/>
      <c r="AC39" s="141"/>
      <c r="AD39" s="141"/>
      <c r="AE39" s="141"/>
      <c r="AF39" s="141"/>
      <c r="AG39" s="141"/>
      <c r="AH39" s="141"/>
      <c r="AI39" s="141"/>
      <c r="AJ39" s="141"/>
      <c r="AK39" s="141"/>
      <c r="AL39" s="141"/>
      <c r="AM39" s="141"/>
      <c r="AN39" s="141"/>
      <c r="AO39" s="141"/>
      <c r="AP39" s="141"/>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41"/>
      <c r="BM39" s="119"/>
      <c r="BN39" s="115"/>
      <c r="BO39" s="115"/>
    </row>
    <row r="40" spans="1:74">
      <c r="A40" s="114"/>
      <c r="B40" s="126">
        <f>'Customer &amp; MRR Churn'!B9</f>
        <v>41334</v>
      </c>
      <c r="C40" s="114"/>
      <c r="D40" s="194" t="s">
        <v>34</v>
      </c>
      <c r="E40" s="195"/>
      <c r="F40" s="195"/>
      <c r="G40" s="195"/>
      <c r="H40" s="195"/>
      <c r="I40" s="195"/>
      <c r="J40" s="195"/>
      <c r="K40" s="195"/>
      <c r="L40" s="195"/>
      <c r="M40" s="195"/>
      <c r="N40" s="118"/>
      <c r="O40" s="118"/>
      <c r="P40" s="118"/>
      <c r="Q40" s="118"/>
      <c r="R40" s="118"/>
      <c r="S40" s="118"/>
      <c r="T40" s="118"/>
      <c r="U40" s="118"/>
      <c r="V40" s="118"/>
      <c r="W40" s="118"/>
      <c r="X40" s="118"/>
      <c r="Y40" s="118"/>
      <c r="Z40" s="118"/>
      <c r="AA40" s="118"/>
      <c r="AB40" s="118"/>
      <c r="AC40" s="118"/>
      <c r="AD40" s="118"/>
      <c r="AE40" s="118"/>
      <c r="AF40" s="118"/>
      <c r="AG40" s="118"/>
      <c r="AH40" s="118"/>
      <c r="AI40" s="118"/>
      <c r="AJ40" s="118"/>
      <c r="AK40" s="118"/>
      <c r="AL40" s="118"/>
      <c r="AM40" s="118"/>
      <c r="AN40" s="118"/>
      <c r="AO40" s="118"/>
      <c r="AP40" s="118"/>
      <c r="AQ40" s="118"/>
      <c r="AR40" s="118"/>
      <c r="AS40" s="118"/>
      <c r="AT40" s="118"/>
      <c r="AU40" s="118"/>
      <c r="AV40" s="118"/>
      <c r="AW40" s="118"/>
      <c r="AX40" s="118"/>
      <c r="AY40" s="118"/>
      <c r="AZ40" s="118"/>
      <c r="BA40" s="118"/>
      <c r="BB40" s="118"/>
      <c r="BC40" s="118"/>
      <c r="BD40" s="118"/>
      <c r="BE40" s="118"/>
      <c r="BF40" s="118"/>
      <c r="BG40" s="118"/>
      <c r="BH40" s="118"/>
      <c r="BI40" s="118"/>
      <c r="BJ40" s="118"/>
      <c r="BK40" s="118"/>
      <c r="BL40" s="119"/>
      <c r="BM40" s="127"/>
      <c r="BN40" s="115"/>
      <c r="BO40" s="115"/>
    </row>
    <row r="41" spans="1:74">
      <c r="A41" s="114"/>
      <c r="B41" s="128" t="s">
        <v>33</v>
      </c>
      <c r="C41" s="114"/>
      <c r="D41" s="120">
        <v>0</v>
      </c>
      <c r="E41" s="121">
        <v>1</v>
      </c>
      <c r="F41" s="121">
        <v>2</v>
      </c>
      <c r="G41" s="121">
        <v>3</v>
      </c>
      <c r="H41" s="121">
        <v>4</v>
      </c>
      <c r="I41" s="121">
        <v>5</v>
      </c>
      <c r="J41" s="121">
        <v>6</v>
      </c>
      <c r="K41" s="121">
        <v>7</v>
      </c>
      <c r="L41" s="121">
        <v>8</v>
      </c>
      <c r="M41" s="121">
        <v>9</v>
      </c>
      <c r="N41" s="121">
        <v>10</v>
      </c>
      <c r="O41" s="121">
        <v>11</v>
      </c>
      <c r="P41" s="121">
        <v>12</v>
      </c>
      <c r="Q41" s="121">
        <v>13</v>
      </c>
      <c r="R41" s="121">
        <v>14</v>
      </c>
      <c r="S41" s="121">
        <v>15</v>
      </c>
      <c r="T41" s="121">
        <v>16</v>
      </c>
      <c r="U41" s="121">
        <v>17</v>
      </c>
      <c r="V41" s="121">
        <v>18</v>
      </c>
      <c r="W41" s="121">
        <v>19</v>
      </c>
      <c r="X41" s="121">
        <v>20</v>
      </c>
      <c r="Y41" s="121">
        <v>21</v>
      </c>
      <c r="Z41" s="121">
        <v>22</v>
      </c>
      <c r="AA41" s="121">
        <v>23</v>
      </c>
      <c r="AB41" s="121">
        <v>24</v>
      </c>
      <c r="AC41" s="121">
        <v>25</v>
      </c>
      <c r="AD41" s="121">
        <v>26</v>
      </c>
      <c r="AE41" s="121">
        <v>27</v>
      </c>
      <c r="AF41" s="121">
        <v>28</v>
      </c>
      <c r="AG41" s="121">
        <v>29</v>
      </c>
      <c r="AH41" s="121">
        <v>30</v>
      </c>
      <c r="AI41" s="121">
        <v>31</v>
      </c>
      <c r="AJ41" s="121">
        <v>32</v>
      </c>
      <c r="AK41" s="121">
        <v>33</v>
      </c>
      <c r="AL41" s="121">
        <v>34</v>
      </c>
      <c r="AM41" s="121">
        <v>35</v>
      </c>
      <c r="AN41" s="121">
        <v>36</v>
      </c>
      <c r="AO41" s="121">
        <v>37</v>
      </c>
      <c r="AP41" s="121">
        <v>38</v>
      </c>
      <c r="AQ41" s="121">
        <v>39</v>
      </c>
      <c r="AR41" s="121">
        <v>40</v>
      </c>
      <c r="AS41" s="121">
        <v>41</v>
      </c>
      <c r="AT41" s="121">
        <v>42</v>
      </c>
      <c r="AU41" s="121">
        <v>43</v>
      </c>
      <c r="AV41" s="121">
        <v>44</v>
      </c>
      <c r="AW41" s="121">
        <v>45</v>
      </c>
      <c r="AX41" s="121">
        <v>46</v>
      </c>
      <c r="AY41" s="121">
        <v>47</v>
      </c>
      <c r="AZ41" s="121">
        <v>48</v>
      </c>
      <c r="BA41" s="121">
        <v>49</v>
      </c>
      <c r="BB41" s="121">
        <v>50</v>
      </c>
      <c r="BC41" s="121">
        <v>51</v>
      </c>
      <c r="BD41" s="121">
        <v>52</v>
      </c>
      <c r="BE41" s="121">
        <v>53</v>
      </c>
      <c r="BF41" s="121">
        <v>54</v>
      </c>
      <c r="BG41" s="121">
        <v>55</v>
      </c>
      <c r="BH41" s="121">
        <v>56</v>
      </c>
      <c r="BI41" s="121">
        <v>57</v>
      </c>
      <c r="BJ41" s="121">
        <v>58</v>
      </c>
      <c r="BK41" s="121">
        <v>59</v>
      </c>
      <c r="BL41" s="122">
        <v>60</v>
      </c>
      <c r="BM41" s="127"/>
      <c r="BN41" s="115"/>
      <c r="BO41" s="115"/>
    </row>
    <row r="42" spans="1:74">
      <c r="A42" s="114"/>
      <c r="B42" s="129"/>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17"/>
      <c r="BA42" s="117"/>
      <c r="BB42" s="117"/>
      <c r="BC42" s="117"/>
      <c r="BD42" s="117"/>
      <c r="BE42" s="117"/>
      <c r="BF42" s="117"/>
      <c r="BG42" s="117"/>
      <c r="BH42" s="117"/>
      <c r="BI42" s="117"/>
      <c r="BJ42" s="117"/>
      <c r="BK42" s="117"/>
      <c r="BL42" s="117"/>
      <c r="BM42" s="130"/>
      <c r="BN42" s="115"/>
      <c r="BO42" s="115"/>
    </row>
    <row r="43" spans="1:74">
      <c r="A43" s="114"/>
      <c r="B43" s="142"/>
      <c r="C43" s="104" t="s">
        <v>35</v>
      </c>
      <c r="D43" s="107">
        <f>'Customer &amp; MRR Churn'!Q9</f>
        <v>103</v>
      </c>
      <c r="E43" s="107">
        <f>'Customer &amp; MRR Churn'!R9</f>
        <v>103</v>
      </c>
      <c r="F43" s="107">
        <f>'Customer &amp; MRR Churn'!S9</f>
        <v>98</v>
      </c>
      <c r="G43" s="107">
        <f>'Customer &amp; MRR Churn'!T9</f>
        <v>94</v>
      </c>
      <c r="H43" s="107">
        <f>'Customer &amp; MRR Churn'!U9</f>
        <v>92</v>
      </c>
      <c r="I43" s="107">
        <f>'Customer &amp; MRR Churn'!V9</f>
        <v>90</v>
      </c>
      <c r="J43" s="107">
        <f>'Customer &amp; MRR Churn'!W9</f>
        <v>86</v>
      </c>
      <c r="K43" s="107">
        <f>'Customer &amp; MRR Churn'!X9</f>
        <v>82</v>
      </c>
      <c r="L43" s="108">
        <f>ROUND(GROWTH($D43:$K43,$D41:$K41,L41),0)</f>
        <v>80</v>
      </c>
      <c r="M43" s="108">
        <f>ROUND(GROWTH($D43:$L43,$D41:$L41,M41),0)</f>
        <v>78</v>
      </c>
      <c r="N43" s="108">
        <f t="shared" ref="N43:AS43" si="71">ROUND(GROWTH($D43:$M43,$D41:$M41,N41),0)</f>
        <v>75</v>
      </c>
      <c r="O43" s="108">
        <f t="shared" si="71"/>
        <v>73</v>
      </c>
      <c r="P43" s="108">
        <f t="shared" si="71"/>
        <v>70</v>
      </c>
      <c r="Q43" s="108">
        <f t="shared" si="71"/>
        <v>68</v>
      </c>
      <c r="R43" s="108">
        <f t="shared" si="71"/>
        <v>66</v>
      </c>
      <c r="S43" s="108">
        <f t="shared" si="71"/>
        <v>64</v>
      </c>
      <c r="T43" s="108">
        <f t="shared" si="71"/>
        <v>62</v>
      </c>
      <c r="U43" s="108">
        <f t="shared" si="71"/>
        <v>60</v>
      </c>
      <c r="V43" s="108">
        <f t="shared" si="71"/>
        <v>58</v>
      </c>
      <c r="W43" s="108">
        <f t="shared" si="71"/>
        <v>56</v>
      </c>
      <c r="X43" s="108">
        <f t="shared" si="71"/>
        <v>54</v>
      </c>
      <c r="Y43" s="108">
        <f t="shared" si="71"/>
        <v>52</v>
      </c>
      <c r="Z43" s="108">
        <f t="shared" si="71"/>
        <v>51</v>
      </c>
      <c r="AA43" s="108">
        <f t="shared" si="71"/>
        <v>49</v>
      </c>
      <c r="AB43" s="108">
        <f t="shared" si="71"/>
        <v>47</v>
      </c>
      <c r="AC43" s="108">
        <f t="shared" si="71"/>
        <v>46</v>
      </c>
      <c r="AD43" s="108">
        <f t="shared" si="71"/>
        <v>44</v>
      </c>
      <c r="AE43" s="108">
        <f t="shared" si="71"/>
        <v>43</v>
      </c>
      <c r="AF43" s="108">
        <f t="shared" si="71"/>
        <v>41</v>
      </c>
      <c r="AG43" s="108">
        <f t="shared" si="71"/>
        <v>40</v>
      </c>
      <c r="AH43" s="108">
        <f t="shared" si="71"/>
        <v>39</v>
      </c>
      <c r="AI43" s="108">
        <f t="shared" si="71"/>
        <v>38</v>
      </c>
      <c r="AJ43" s="108">
        <f t="shared" si="71"/>
        <v>36</v>
      </c>
      <c r="AK43" s="108">
        <f t="shared" si="71"/>
        <v>35</v>
      </c>
      <c r="AL43" s="108">
        <f t="shared" si="71"/>
        <v>34</v>
      </c>
      <c r="AM43" s="108">
        <f t="shared" si="71"/>
        <v>33</v>
      </c>
      <c r="AN43" s="108">
        <f t="shared" si="71"/>
        <v>32</v>
      </c>
      <c r="AO43" s="108">
        <f t="shared" si="71"/>
        <v>31</v>
      </c>
      <c r="AP43" s="108">
        <f t="shared" si="71"/>
        <v>30</v>
      </c>
      <c r="AQ43" s="108">
        <f t="shared" si="71"/>
        <v>29</v>
      </c>
      <c r="AR43" s="108">
        <f t="shared" si="71"/>
        <v>28</v>
      </c>
      <c r="AS43" s="108">
        <f t="shared" si="71"/>
        <v>27</v>
      </c>
      <c r="AT43" s="108">
        <f t="shared" ref="AT43:BL43" si="72">ROUND(GROWTH($D43:$M43,$D41:$M41,AT41),0)</f>
        <v>26</v>
      </c>
      <c r="AU43" s="108">
        <f t="shared" si="72"/>
        <v>25</v>
      </c>
      <c r="AV43" s="108">
        <f t="shared" si="72"/>
        <v>24</v>
      </c>
      <c r="AW43" s="108">
        <f t="shared" si="72"/>
        <v>24</v>
      </c>
      <c r="AX43" s="108">
        <f t="shared" si="72"/>
        <v>23</v>
      </c>
      <c r="AY43" s="108">
        <f t="shared" si="72"/>
        <v>22</v>
      </c>
      <c r="AZ43" s="108">
        <f t="shared" si="72"/>
        <v>21</v>
      </c>
      <c r="BA43" s="108">
        <f t="shared" si="72"/>
        <v>21</v>
      </c>
      <c r="BB43" s="108">
        <f t="shared" si="72"/>
        <v>20</v>
      </c>
      <c r="BC43" s="108">
        <f t="shared" si="72"/>
        <v>19</v>
      </c>
      <c r="BD43" s="108">
        <f t="shared" si="72"/>
        <v>19</v>
      </c>
      <c r="BE43" s="108">
        <f t="shared" si="72"/>
        <v>18</v>
      </c>
      <c r="BF43" s="108">
        <f t="shared" si="72"/>
        <v>18</v>
      </c>
      <c r="BG43" s="108">
        <f t="shared" si="72"/>
        <v>17</v>
      </c>
      <c r="BH43" s="108">
        <f t="shared" si="72"/>
        <v>16</v>
      </c>
      <c r="BI43" s="108">
        <f t="shared" si="72"/>
        <v>16</v>
      </c>
      <c r="BJ43" s="108">
        <f t="shared" si="72"/>
        <v>15</v>
      </c>
      <c r="BK43" s="108">
        <f t="shared" si="72"/>
        <v>15</v>
      </c>
      <c r="BL43" s="108">
        <f t="shared" si="72"/>
        <v>14</v>
      </c>
      <c r="BM43" s="130"/>
      <c r="BN43" s="115"/>
      <c r="BO43" s="115"/>
    </row>
    <row r="44" spans="1:74">
      <c r="A44" s="114"/>
      <c r="B44" s="129"/>
      <c r="C44" s="104" t="s">
        <v>27</v>
      </c>
      <c r="E44" s="107">
        <f>D43-E43</f>
        <v>0</v>
      </c>
      <c r="F44" s="107">
        <f>E43-F43</f>
        <v>5</v>
      </c>
      <c r="G44" s="107">
        <f t="shared" ref="G44" si="73">F43-G43</f>
        <v>4</v>
      </c>
      <c r="H44" s="107">
        <f t="shared" ref="H44" si="74">G43-H43</f>
        <v>2</v>
      </c>
      <c r="I44" s="107">
        <f t="shared" ref="I44" si="75">H43-I43</f>
        <v>2</v>
      </c>
      <c r="J44" s="107">
        <f t="shared" ref="J44" si="76">I43-J43</f>
        <v>4</v>
      </c>
      <c r="K44" s="107">
        <f t="shared" ref="K44" si="77">J43-K43</f>
        <v>4</v>
      </c>
      <c r="L44" s="109">
        <f t="shared" ref="L44" si="78">K43-L43</f>
        <v>2</v>
      </c>
      <c r="M44" s="109">
        <f t="shared" ref="M44" si="79">L43-M43</f>
        <v>2</v>
      </c>
      <c r="N44" s="109">
        <f t="shared" ref="N44" si="80">M43-N43</f>
        <v>3</v>
      </c>
      <c r="O44" s="109">
        <f t="shared" ref="O44" si="81">N43-O43</f>
        <v>2</v>
      </c>
      <c r="P44" s="109">
        <f t="shared" ref="P44" si="82">O43-P43</f>
        <v>3</v>
      </c>
      <c r="Q44" s="109">
        <f t="shared" ref="Q44" si="83">P43-Q43</f>
        <v>2</v>
      </c>
      <c r="R44" s="109">
        <f t="shared" ref="R44" si="84">Q43-R43</f>
        <v>2</v>
      </c>
      <c r="S44" s="109">
        <f t="shared" ref="S44" si="85">R43-S43</f>
        <v>2</v>
      </c>
      <c r="T44" s="109">
        <f t="shared" ref="T44" si="86">S43-T43</f>
        <v>2</v>
      </c>
      <c r="U44" s="109">
        <f t="shared" ref="U44" si="87">T43-U43</f>
        <v>2</v>
      </c>
      <c r="V44" s="109">
        <f t="shared" ref="V44" si="88">U43-V43</f>
        <v>2</v>
      </c>
      <c r="W44" s="109">
        <f t="shared" ref="W44" si="89">V43-W43</f>
        <v>2</v>
      </c>
      <c r="X44" s="109">
        <f t="shared" ref="X44" si="90">W43-X43</f>
        <v>2</v>
      </c>
      <c r="Y44" s="109">
        <f t="shared" ref="Y44" si="91">X43-Y43</f>
        <v>2</v>
      </c>
      <c r="Z44" s="109">
        <f t="shared" ref="Z44" si="92">Y43-Z43</f>
        <v>1</v>
      </c>
      <c r="AA44" s="109">
        <f t="shared" ref="AA44" si="93">Z43-AA43</f>
        <v>2</v>
      </c>
      <c r="AB44" s="109">
        <f t="shared" ref="AB44" si="94">AA43-AB43</f>
        <v>2</v>
      </c>
      <c r="AC44" s="109">
        <f t="shared" ref="AC44" si="95">AB43-AC43</f>
        <v>1</v>
      </c>
      <c r="AD44" s="109">
        <f t="shared" ref="AD44" si="96">AC43-AD43</f>
        <v>2</v>
      </c>
      <c r="AE44" s="109">
        <f t="shared" ref="AE44" si="97">AD43-AE43</f>
        <v>1</v>
      </c>
      <c r="AF44" s="109">
        <f t="shared" ref="AF44" si="98">AE43-AF43</f>
        <v>2</v>
      </c>
      <c r="AG44" s="109">
        <f t="shared" ref="AG44" si="99">AF43-AG43</f>
        <v>1</v>
      </c>
      <c r="AH44" s="109">
        <f t="shared" ref="AH44" si="100">AG43-AH43</f>
        <v>1</v>
      </c>
      <c r="AI44" s="109">
        <f t="shared" ref="AI44" si="101">AH43-AI43</f>
        <v>1</v>
      </c>
      <c r="AJ44" s="109">
        <f t="shared" ref="AJ44" si="102">AI43-AJ43</f>
        <v>2</v>
      </c>
      <c r="AK44" s="109">
        <f t="shared" ref="AK44" si="103">AJ43-AK43</f>
        <v>1</v>
      </c>
      <c r="AL44" s="109">
        <f t="shared" ref="AL44" si="104">AK43-AL43</f>
        <v>1</v>
      </c>
      <c r="AM44" s="109">
        <f t="shared" ref="AM44" si="105">AL43-AM43</f>
        <v>1</v>
      </c>
      <c r="AN44" s="109">
        <f t="shared" ref="AN44" si="106">AM43-AN43</f>
        <v>1</v>
      </c>
      <c r="AO44" s="109">
        <f t="shared" ref="AO44" si="107">AN43-AO43</f>
        <v>1</v>
      </c>
      <c r="AP44" s="109">
        <f t="shared" ref="AP44" si="108">AO43-AP43</f>
        <v>1</v>
      </c>
      <c r="AQ44" s="109">
        <f t="shared" ref="AQ44" si="109">AP43-AQ43</f>
        <v>1</v>
      </c>
      <c r="AR44" s="109">
        <f t="shared" ref="AR44" si="110">AQ43-AR43</f>
        <v>1</v>
      </c>
      <c r="AS44" s="109">
        <f t="shared" ref="AS44" si="111">AR43-AS43</f>
        <v>1</v>
      </c>
      <c r="AT44" s="109">
        <f t="shared" ref="AT44" si="112">AS43-AT43</f>
        <v>1</v>
      </c>
      <c r="AU44" s="109">
        <f t="shared" ref="AU44" si="113">AT43-AU43</f>
        <v>1</v>
      </c>
      <c r="AV44" s="109">
        <f t="shared" ref="AV44" si="114">AU43-AV43</f>
        <v>1</v>
      </c>
      <c r="AW44" s="109">
        <f t="shared" ref="AW44" si="115">AV43-AW43</f>
        <v>0</v>
      </c>
      <c r="AX44" s="109">
        <f t="shared" ref="AX44" si="116">AW43-AX43</f>
        <v>1</v>
      </c>
      <c r="AY44" s="109">
        <f t="shared" ref="AY44" si="117">AX43-AY43</f>
        <v>1</v>
      </c>
      <c r="AZ44" s="109">
        <f t="shared" ref="AZ44" si="118">AY43-AZ43</f>
        <v>1</v>
      </c>
      <c r="BA44" s="109">
        <f t="shared" ref="BA44" si="119">AZ43-BA43</f>
        <v>0</v>
      </c>
      <c r="BB44" s="109">
        <f t="shared" ref="BB44" si="120">BA43-BB43</f>
        <v>1</v>
      </c>
      <c r="BC44" s="109">
        <f t="shared" ref="BC44" si="121">BB43-BC43</f>
        <v>1</v>
      </c>
      <c r="BD44" s="109">
        <f t="shared" ref="BD44" si="122">BC43-BD43</f>
        <v>0</v>
      </c>
      <c r="BE44" s="109">
        <f t="shared" ref="BE44" si="123">BD43-BE43</f>
        <v>1</v>
      </c>
      <c r="BF44" s="109">
        <f t="shared" ref="BF44" si="124">BE43-BF43</f>
        <v>0</v>
      </c>
      <c r="BG44" s="109">
        <f t="shared" ref="BG44" si="125">BF43-BG43</f>
        <v>1</v>
      </c>
      <c r="BH44" s="109">
        <f t="shared" ref="BH44" si="126">BG43-BH43</f>
        <v>1</v>
      </c>
      <c r="BI44" s="109">
        <f t="shared" ref="BI44" si="127">BH43-BI43</f>
        <v>0</v>
      </c>
      <c r="BJ44" s="109">
        <f t="shared" ref="BJ44" si="128">BI43-BJ43</f>
        <v>1</v>
      </c>
      <c r="BK44" s="109">
        <f t="shared" ref="BK44" si="129">BJ43-BK43</f>
        <v>0</v>
      </c>
      <c r="BL44" s="109">
        <f t="shared" ref="BL44" si="130">BK43-BL43</f>
        <v>1</v>
      </c>
      <c r="BM44" s="130"/>
      <c r="BN44" s="115"/>
      <c r="BO44" s="115"/>
    </row>
    <row r="45" spans="1:74">
      <c r="A45" s="114"/>
      <c r="B45" s="129"/>
      <c r="C45" s="104" t="s">
        <v>25</v>
      </c>
      <c r="E45" s="104">
        <f t="shared" ref="E45:AJ45" si="131">E41*E44</f>
        <v>0</v>
      </c>
      <c r="F45" s="104">
        <f t="shared" si="131"/>
        <v>10</v>
      </c>
      <c r="G45" s="104">
        <f t="shared" si="131"/>
        <v>12</v>
      </c>
      <c r="H45" s="104">
        <f t="shared" si="131"/>
        <v>8</v>
      </c>
      <c r="I45" s="104">
        <f t="shared" si="131"/>
        <v>10</v>
      </c>
      <c r="J45" s="104">
        <f t="shared" si="131"/>
        <v>24</v>
      </c>
      <c r="K45" s="104">
        <f t="shared" si="131"/>
        <v>28</v>
      </c>
      <c r="L45" s="110">
        <f t="shared" si="131"/>
        <v>16</v>
      </c>
      <c r="M45" s="110">
        <f t="shared" si="131"/>
        <v>18</v>
      </c>
      <c r="N45" s="110">
        <f t="shared" si="131"/>
        <v>30</v>
      </c>
      <c r="O45" s="110">
        <f t="shared" si="131"/>
        <v>22</v>
      </c>
      <c r="P45" s="110">
        <f t="shared" si="131"/>
        <v>36</v>
      </c>
      <c r="Q45" s="110">
        <f t="shared" si="131"/>
        <v>26</v>
      </c>
      <c r="R45" s="110">
        <f t="shared" si="131"/>
        <v>28</v>
      </c>
      <c r="S45" s="110">
        <f t="shared" si="131"/>
        <v>30</v>
      </c>
      <c r="T45" s="110">
        <f t="shared" si="131"/>
        <v>32</v>
      </c>
      <c r="U45" s="110">
        <f t="shared" si="131"/>
        <v>34</v>
      </c>
      <c r="V45" s="110">
        <f t="shared" si="131"/>
        <v>36</v>
      </c>
      <c r="W45" s="110">
        <f t="shared" si="131"/>
        <v>38</v>
      </c>
      <c r="X45" s="110">
        <f t="shared" si="131"/>
        <v>40</v>
      </c>
      <c r="Y45" s="110">
        <f t="shared" si="131"/>
        <v>42</v>
      </c>
      <c r="Z45" s="110">
        <f t="shared" si="131"/>
        <v>22</v>
      </c>
      <c r="AA45" s="110">
        <f t="shared" si="131"/>
        <v>46</v>
      </c>
      <c r="AB45" s="110">
        <f t="shared" si="131"/>
        <v>48</v>
      </c>
      <c r="AC45" s="110">
        <f t="shared" si="131"/>
        <v>25</v>
      </c>
      <c r="AD45" s="110">
        <f t="shared" si="131"/>
        <v>52</v>
      </c>
      <c r="AE45" s="110">
        <f t="shared" si="131"/>
        <v>27</v>
      </c>
      <c r="AF45" s="110">
        <f t="shared" si="131"/>
        <v>56</v>
      </c>
      <c r="AG45" s="110">
        <f t="shared" si="131"/>
        <v>29</v>
      </c>
      <c r="AH45" s="110">
        <f t="shared" si="131"/>
        <v>30</v>
      </c>
      <c r="AI45" s="110">
        <f t="shared" si="131"/>
        <v>31</v>
      </c>
      <c r="AJ45" s="110">
        <f t="shared" si="131"/>
        <v>64</v>
      </c>
      <c r="AK45" s="110">
        <f t="shared" ref="AK45:BK45" si="132">AK41*AK44</f>
        <v>33</v>
      </c>
      <c r="AL45" s="110">
        <f t="shared" si="132"/>
        <v>34</v>
      </c>
      <c r="AM45" s="110">
        <f t="shared" si="132"/>
        <v>35</v>
      </c>
      <c r="AN45" s="110">
        <f t="shared" si="132"/>
        <v>36</v>
      </c>
      <c r="AO45" s="110">
        <f t="shared" si="132"/>
        <v>37</v>
      </c>
      <c r="AP45" s="110">
        <f t="shared" si="132"/>
        <v>38</v>
      </c>
      <c r="AQ45" s="110">
        <f t="shared" si="132"/>
        <v>39</v>
      </c>
      <c r="AR45" s="110">
        <f t="shared" si="132"/>
        <v>40</v>
      </c>
      <c r="AS45" s="110">
        <f t="shared" si="132"/>
        <v>41</v>
      </c>
      <c r="AT45" s="110">
        <f t="shared" si="132"/>
        <v>42</v>
      </c>
      <c r="AU45" s="110">
        <f t="shared" si="132"/>
        <v>43</v>
      </c>
      <c r="AV45" s="110">
        <f t="shared" si="132"/>
        <v>44</v>
      </c>
      <c r="AW45" s="110">
        <f t="shared" si="132"/>
        <v>0</v>
      </c>
      <c r="AX45" s="110">
        <f t="shared" si="132"/>
        <v>46</v>
      </c>
      <c r="AY45" s="110">
        <f t="shared" si="132"/>
        <v>47</v>
      </c>
      <c r="AZ45" s="110">
        <f t="shared" si="132"/>
        <v>48</v>
      </c>
      <c r="BA45" s="110">
        <f t="shared" si="132"/>
        <v>0</v>
      </c>
      <c r="BB45" s="110">
        <f t="shared" si="132"/>
        <v>50</v>
      </c>
      <c r="BC45" s="110">
        <f t="shared" si="132"/>
        <v>51</v>
      </c>
      <c r="BD45" s="110">
        <f t="shared" si="132"/>
        <v>0</v>
      </c>
      <c r="BE45" s="110">
        <f t="shared" si="132"/>
        <v>53</v>
      </c>
      <c r="BF45" s="110">
        <f t="shared" si="132"/>
        <v>0</v>
      </c>
      <c r="BG45" s="110">
        <f t="shared" si="132"/>
        <v>55</v>
      </c>
      <c r="BH45" s="110">
        <f t="shared" si="132"/>
        <v>56</v>
      </c>
      <c r="BI45" s="110">
        <f t="shared" si="132"/>
        <v>0</v>
      </c>
      <c r="BJ45" s="110">
        <f t="shared" si="132"/>
        <v>58</v>
      </c>
      <c r="BK45" s="110">
        <f t="shared" si="132"/>
        <v>0</v>
      </c>
      <c r="BL45" s="110">
        <f>BL41*BL44+BL43*BL41</f>
        <v>900</v>
      </c>
      <c r="BM45" s="130"/>
      <c r="BN45" s="115"/>
      <c r="BO45" s="115"/>
    </row>
    <row r="46" spans="1:74">
      <c r="A46" s="114"/>
      <c r="B46" s="129"/>
      <c r="BM46" s="130"/>
      <c r="BN46" s="115"/>
      <c r="BO46" s="115"/>
    </row>
    <row r="47" spans="1:74">
      <c r="A47" s="114"/>
      <c r="B47" s="129"/>
      <c r="C47" s="104" t="s">
        <v>29</v>
      </c>
      <c r="D47" s="111">
        <f>SUM(D45:BL45)</f>
        <v>2776</v>
      </c>
      <c r="BM47" s="130"/>
      <c r="BN47" s="115"/>
      <c r="BO47" s="115"/>
    </row>
    <row r="48" spans="1:74">
      <c r="A48" s="114"/>
      <c r="B48" s="129"/>
      <c r="C48" s="104" t="s">
        <v>30</v>
      </c>
      <c r="D48" s="112">
        <f>D47/'Customer &amp; MRR Churn'!C9</f>
        <v>26.438095238095237</v>
      </c>
      <c r="BM48" s="130"/>
      <c r="BN48" s="115"/>
      <c r="BO48" s="115"/>
    </row>
    <row r="49" spans="1:67">
      <c r="A49" s="114"/>
      <c r="B49" s="129"/>
      <c r="C49" s="111" t="s">
        <v>31</v>
      </c>
      <c r="D49" s="112">
        <f>D48/12</f>
        <v>2.2031746031746029</v>
      </c>
      <c r="BM49" s="130"/>
      <c r="BN49" s="115"/>
      <c r="BO49" s="115"/>
    </row>
    <row r="50" spans="1:67">
      <c r="A50" s="114"/>
      <c r="B50" s="129"/>
      <c r="D50" s="111"/>
      <c r="BM50" s="130"/>
      <c r="BN50" s="115"/>
      <c r="BO50" s="115"/>
    </row>
    <row r="51" spans="1:67">
      <c r="A51" s="114"/>
      <c r="B51" s="129"/>
      <c r="C51" s="104" t="s">
        <v>4</v>
      </c>
      <c r="D51" s="106">
        <f>'Customer &amp; MRR Churn'!Q41</f>
        <v>9145</v>
      </c>
      <c r="E51" s="106">
        <f>'Customer &amp; MRR Churn'!R41</f>
        <v>8897</v>
      </c>
      <c r="F51" s="106">
        <f>'Customer &amp; MRR Churn'!S41</f>
        <v>8678</v>
      </c>
      <c r="G51" s="106">
        <f>'Customer &amp; MRR Churn'!T41</f>
        <v>8569</v>
      </c>
      <c r="H51" s="106">
        <f>'Customer &amp; MRR Churn'!U41</f>
        <v>8432</v>
      </c>
      <c r="I51" s="106">
        <f>'Customer &amp; MRR Churn'!V41</f>
        <v>8352</v>
      </c>
      <c r="J51" s="106">
        <f>'Customer &amp; MRR Churn'!W41</f>
        <v>8152</v>
      </c>
      <c r="K51" s="106">
        <f>'Customer &amp; MRR Churn'!X41</f>
        <v>7988</v>
      </c>
      <c r="L51" s="143">
        <f>GROWTH($D51:$K51,$D41:$K41,M41)</f>
        <v>7714.6543839449387</v>
      </c>
      <c r="M51" s="143">
        <f>GROWTH($D51:$L51,$D41:$L41,M41)</f>
        <v>7653.0574484617873</v>
      </c>
      <c r="N51" s="143">
        <f>GROWTH($D51:$M51,$D41:$M41,N41)</f>
        <v>7507.2239376035923</v>
      </c>
      <c r="O51" s="143">
        <f>GROWTH($D51:$M51,$D41:$M41,O41)</f>
        <v>7364.1693700673923</v>
      </c>
      <c r="P51" s="143">
        <f t="shared" ref="P51:BL51" si="133">GROWTH($D51:$M51,$D41:$M41,P41)</f>
        <v>7223.8407914537365</v>
      </c>
      <c r="Q51" s="143">
        <f t="shared" si="133"/>
        <v>7086.1862564404046</v>
      </c>
      <c r="R51" s="143">
        <f t="shared" si="133"/>
        <v>6951.1548095538428</v>
      </c>
      <c r="S51" s="143">
        <f t="shared" si="133"/>
        <v>6818.6964663070148</v>
      </c>
      <c r="T51" s="143">
        <f t="shared" si="133"/>
        <v>6688.7621946966838</v>
      </c>
      <c r="U51" s="143">
        <f t="shared" si="133"/>
        <v>6561.3038970532725</v>
      </c>
      <c r="V51" s="143">
        <f t="shared" si="133"/>
        <v>6436.274392236588</v>
      </c>
      <c r="W51" s="143">
        <f t="shared" si="133"/>
        <v>6313.6273981708118</v>
      </c>
      <c r="X51" s="143">
        <f t="shared" si="133"/>
        <v>6193.3175147123002</v>
      </c>
      <c r="Y51" s="143">
        <f t="shared" si="133"/>
        <v>6075.3002068438536</v>
      </c>
      <c r="Z51" s="143">
        <f t="shared" si="133"/>
        <v>5959.5317881892124</v>
      </c>
      <c r="AA51" s="143">
        <f t="shared" si="133"/>
        <v>5845.9694048417159</v>
      </c>
      <c r="AB51" s="143">
        <f t="shared" si="133"/>
        <v>5734.5710195010961</v>
      </c>
      <c r="AC51" s="143">
        <f t="shared" si="133"/>
        <v>5625.295395912568</v>
      </c>
      <c r="AD51" s="143">
        <f t="shared" si="133"/>
        <v>5518.1020836024354</v>
      </c>
      <c r="AE51" s="143">
        <f t="shared" si="133"/>
        <v>5412.9514029045658</v>
      </c>
      <c r="AF51" s="143">
        <f t="shared" si="133"/>
        <v>5309.8044302722092</v>
      </c>
      <c r="AG51" s="143">
        <f t="shared" si="133"/>
        <v>5208.6229838696836</v>
      </c>
      <c r="AH51" s="143">
        <f t="shared" si="133"/>
        <v>5109.3696094386496</v>
      </c>
      <c r="AI51" s="143">
        <f t="shared" si="133"/>
        <v>5012.0075664336873</v>
      </c>
      <c r="AJ51" s="143">
        <f t="shared" si="133"/>
        <v>4916.5008144220756</v>
      </c>
      <c r="AK51" s="143">
        <f t="shared" si="133"/>
        <v>4822.8139997427425</v>
      </c>
      <c r="AL51" s="143">
        <f t="shared" si="133"/>
        <v>4730.9124424194151</v>
      </c>
      <c r="AM51" s="143">
        <f t="shared" si="133"/>
        <v>4640.7621233231703</v>
      </c>
      <c r="AN51" s="143">
        <f t="shared" si="133"/>
        <v>4552.3296715795905</v>
      </c>
      <c r="AO51" s="143">
        <f t="shared" si="133"/>
        <v>4465.5823522159017</v>
      </c>
      <c r="AP51" s="143">
        <f t="shared" si="133"/>
        <v>4380.488054043487</v>
      </c>
      <c r="AQ51" s="143">
        <f t="shared" si="133"/>
        <v>4297.0152777713138</v>
      </c>
      <c r="AR51" s="143">
        <f t="shared" si="133"/>
        <v>4215.1331243458708</v>
      </c>
      <c r="AS51" s="143">
        <f t="shared" si="133"/>
        <v>4134.8112835132797</v>
      </c>
      <c r="AT51" s="143">
        <f t="shared" si="133"/>
        <v>4056.0200225993813</v>
      </c>
      <c r="AU51" s="143">
        <f t="shared" si="133"/>
        <v>3978.7301755036056</v>
      </c>
      <c r="AV51" s="143">
        <f t="shared" si="133"/>
        <v>3902.9131319025882</v>
      </c>
      <c r="AW51" s="143">
        <f t="shared" si="133"/>
        <v>3828.5408266594986</v>
      </c>
      <c r="AX51" s="143">
        <f t="shared" si="133"/>
        <v>3755.585729435199</v>
      </c>
      <c r="AY51" s="143">
        <f t="shared" si="133"/>
        <v>3684.0208344973539</v>
      </c>
      <c r="AZ51" s="143">
        <f t="shared" si="133"/>
        <v>3613.8196507237417</v>
      </c>
      <c r="BA51" s="143">
        <f t="shared" si="133"/>
        <v>3544.9561917960559</v>
      </c>
      <c r="BB51" s="143">
        <f t="shared" si="133"/>
        <v>3477.4049665805683</v>
      </c>
      <c r="BC51" s="143">
        <f t="shared" si="133"/>
        <v>3411.1409696920973</v>
      </c>
      <c r="BD51" s="143">
        <f t="shared" si="133"/>
        <v>3346.1396722377835</v>
      </c>
      <c r="BE51" s="143">
        <f t="shared" si="133"/>
        <v>3282.3770127372468</v>
      </c>
      <c r="BF51" s="143">
        <f t="shared" si="133"/>
        <v>3219.8293882157673</v>
      </c>
      <c r="BG51" s="143">
        <f t="shared" si="133"/>
        <v>3158.4736454671915</v>
      </c>
      <c r="BH51" s="143">
        <f t="shared" si="133"/>
        <v>3098.2870724833274</v>
      </c>
      <c r="BI51" s="143">
        <f t="shared" si="133"/>
        <v>3039.2473900466553</v>
      </c>
      <c r="BJ51" s="143">
        <f t="shared" si="133"/>
        <v>2981.3327434832495</v>
      </c>
      <c r="BK51" s="143">
        <f t="shared" si="133"/>
        <v>2924.5216945728512</v>
      </c>
      <c r="BL51" s="143">
        <f t="shared" si="133"/>
        <v>2868.7932136130971</v>
      </c>
      <c r="BM51" s="130"/>
      <c r="BN51" s="115"/>
      <c r="BO51" s="115"/>
    </row>
    <row r="52" spans="1:67">
      <c r="A52" s="114"/>
      <c r="B52" s="129"/>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6"/>
      <c r="AT52" s="106"/>
      <c r="AU52" s="106"/>
      <c r="AV52" s="106"/>
      <c r="AW52" s="106"/>
      <c r="AX52" s="106"/>
      <c r="AY52" s="106"/>
      <c r="AZ52" s="106"/>
      <c r="BA52" s="106"/>
      <c r="BB52" s="106"/>
      <c r="BC52" s="106"/>
      <c r="BD52" s="106"/>
      <c r="BE52" s="106"/>
      <c r="BF52" s="106"/>
      <c r="BG52" s="106"/>
      <c r="BH52" s="106"/>
      <c r="BI52" s="106"/>
      <c r="BJ52" s="106"/>
      <c r="BK52" s="106"/>
      <c r="BL52" s="106"/>
      <c r="BM52" s="130"/>
      <c r="BN52" s="115"/>
      <c r="BO52" s="115"/>
    </row>
    <row r="53" spans="1:67">
      <c r="A53" s="114"/>
      <c r="B53" s="129"/>
      <c r="C53" s="104" t="s">
        <v>28</v>
      </c>
      <c r="D53" s="113">
        <f>SUM(D51:BL51)</f>
        <v>329865.27822813613</v>
      </c>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6"/>
      <c r="AT53" s="106"/>
      <c r="AU53" s="106"/>
      <c r="AV53" s="106"/>
      <c r="AW53" s="106"/>
      <c r="AX53" s="106"/>
      <c r="AY53" s="106"/>
      <c r="AZ53" s="106"/>
      <c r="BA53" s="106"/>
      <c r="BB53" s="106"/>
      <c r="BC53" s="106"/>
      <c r="BD53" s="106"/>
      <c r="BE53" s="106"/>
      <c r="BF53" s="106"/>
      <c r="BG53" s="106"/>
      <c r="BH53" s="106"/>
      <c r="BI53" s="106"/>
      <c r="BJ53" s="106"/>
      <c r="BK53" s="106"/>
      <c r="BL53" s="106"/>
      <c r="BM53" s="130"/>
      <c r="BN53" s="115"/>
      <c r="BO53" s="115"/>
    </row>
    <row r="54" spans="1:67">
      <c r="A54" s="114"/>
      <c r="B54" s="129"/>
      <c r="C54" s="111" t="s">
        <v>32</v>
      </c>
      <c r="D54" s="113">
        <f>D53/'Customer &amp; MRR Churn'!C9</f>
        <v>3141.5740783632014</v>
      </c>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6"/>
      <c r="AT54" s="106"/>
      <c r="AU54" s="106"/>
      <c r="AV54" s="106"/>
      <c r="AW54" s="106"/>
      <c r="AX54" s="106"/>
      <c r="AY54" s="106"/>
      <c r="AZ54" s="106"/>
      <c r="BA54" s="106"/>
      <c r="BB54" s="106"/>
      <c r="BC54" s="106"/>
      <c r="BD54" s="106"/>
      <c r="BE54" s="106"/>
      <c r="BF54" s="106"/>
      <c r="BG54" s="106"/>
      <c r="BH54" s="106"/>
      <c r="BI54" s="106"/>
      <c r="BJ54" s="106"/>
      <c r="BK54" s="106"/>
      <c r="BL54" s="106"/>
      <c r="BM54" s="130"/>
      <c r="BN54" s="115"/>
      <c r="BO54" s="115"/>
    </row>
    <row r="55" spans="1:67">
      <c r="A55" s="114"/>
      <c r="B55" s="131"/>
      <c r="C55" s="132"/>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c r="AB55" s="132"/>
      <c r="AC55" s="132"/>
      <c r="AD55" s="132"/>
      <c r="AE55" s="132"/>
      <c r="AF55" s="132"/>
      <c r="AG55" s="132"/>
      <c r="AH55" s="132"/>
      <c r="AI55" s="132"/>
      <c r="AJ55" s="132"/>
      <c r="AK55" s="132"/>
      <c r="AL55" s="132"/>
      <c r="AM55" s="132"/>
      <c r="AN55" s="132"/>
      <c r="AO55" s="132"/>
      <c r="AP55" s="132"/>
      <c r="AQ55" s="132"/>
      <c r="AR55" s="132"/>
      <c r="AS55" s="132"/>
      <c r="AT55" s="132"/>
      <c r="AU55" s="132"/>
      <c r="AV55" s="132"/>
      <c r="AW55" s="132"/>
      <c r="AX55" s="132"/>
      <c r="AY55" s="132"/>
      <c r="AZ55" s="132"/>
      <c r="BA55" s="132"/>
      <c r="BB55" s="132"/>
      <c r="BC55" s="132"/>
      <c r="BD55" s="132"/>
      <c r="BE55" s="132"/>
      <c r="BF55" s="132"/>
      <c r="BG55" s="132"/>
      <c r="BH55" s="132"/>
      <c r="BI55" s="132"/>
      <c r="BJ55" s="132"/>
      <c r="BK55" s="132"/>
      <c r="BL55" s="132"/>
      <c r="BM55" s="134"/>
      <c r="BN55" s="115"/>
      <c r="BO55" s="115"/>
    </row>
    <row r="56" spans="1:67">
      <c r="B56" s="123"/>
      <c r="C56" s="123"/>
      <c r="D56" s="123"/>
      <c r="E56" s="123"/>
      <c r="F56" s="123"/>
      <c r="G56" s="123"/>
      <c r="H56" s="123"/>
      <c r="I56" s="123"/>
      <c r="J56" s="123"/>
      <c r="K56" s="123"/>
      <c r="L56" s="123"/>
      <c r="M56" s="123"/>
      <c r="N56" s="123"/>
      <c r="O56" s="123"/>
      <c r="P56" s="123"/>
      <c r="Q56" s="123"/>
      <c r="R56" s="123"/>
      <c r="S56" s="123"/>
      <c r="T56" s="123"/>
      <c r="U56" s="123"/>
      <c r="V56" s="123"/>
      <c r="W56" s="123"/>
      <c r="X56" s="123"/>
      <c r="Y56" s="123"/>
      <c r="Z56" s="123"/>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row>
    <row r="57" spans="1:67">
      <c r="B57" s="124"/>
      <c r="C57" s="118"/>
      <c r="D57" s="140"/>
      <c r="E57" s="141"/>
      <c r="F57" s="141"/>
      <c r="G57" s="141"/>
      <c r="H57" s="141"/>
      <c r="I57" s="141"/>
      <c r="J57" s="141"/>
      <c r="K57" s="141"/>
      <c r="L57" s="141"/>
      <c r="M57" s="141"/>
      <c r="N57" s="141"/>
      <c r="O57" s="141"/>
      <c r="P57" s="141"/>
      <c r="Q57" s="141"/>
      <c r="R57" s="141"/>
      <c r="S57" s="141"/>
      <c r="T57" s="141"/>
      <c r="U57" s="141"/>
      <c r="V57" s="141"/>
      <c r="W57" s="141"/>
      <c r="X57" s="141"/>
      <c r="Y57" s="141"/>
      <c r="Z57" s="141"/>
      <c r="AA57" s="141"/>
      <c r="AB57" s="141"/>
      <c r="AC57" s="141"/>
      <c r="AD57" s="141"/>
      <c r="AE57" s="141"/>
      <c r="AF57" s="141"/>
      <c r="AG57" s="141"/>
      <c r="AH57" s="141"/>
      <c r="AI57" s="141"/>
      <c r="AJ57" s="141"/>
      <c r="AK57" s="141"/>
      <c r="AL57" s="141"/>
      <c r="AM57" s="141"/>
      <c r="AN57" s="141"/>
      <c r="AO57" s="141"/>
      <c r="AP57" s="141"/>
      <c r="AQ57" s="141"/>
      <c r="AR57" s="141"/>
      <c r="AS57" s="141"/>
      <c r="AT57" s="141"/>
      <c r="AU57" s="141"/>
      <c r="AV57" s="141"/>
      <c r="AW57" s="141"/>
      <c r="AX57" s="141"/>
      <c r="AY57" s="141"/>
      <c r="AZ57" s="141"/>
      <c r="BA57" s="141"/>
      <c r="BB57" s="141"/>
      <c r="BC57" s="141"/>
      <c r="BD57" s="141"/>
      <c r="BE57" s="141"/>
      <c r="BF57" s="141"/>
      <c r="BG57" s="141"/>
      <c r="BH57" s="141"/>
      <c r="BI57" s="141"/>
      <c r="BJ57" s="141"/>
      <c r="BK57" s="141"/>
      <c r="BL57" s="141"/>
      <c r="BM57" s="119"/>
    </row>
    <row r="58" spans="1:67">
      <c r="B58" s="126">
        <f>'Customer &amp; MRR Churn'!B10</f>
        <v>41365</v>
      </c>
      <c r="C58" s="114"/>
      <c r="D58" s="194" t="s">
        <v>34</v>
      </c>
      <c r="E58" s="195"/>
      <c r="F58" s="195"/>
      <c r="G58" s="195"/>
      <c r="H58" s="195"/>
      <c r="I58" s="195"/>
      <c r="J58" s="195"/>
      <c r="K58" s="195"/>
      <c r="L58" s="195"/>
      <c r="M58" s="195"/>
      <c r="N58" s="118"/>
      <c r="O58" s="118"/>
      <c r="P58" s="118"/>
      <c r="Q58" s="118"/>
      <c r="R58" s="118"/>
      <c r="S58" s="118"/>
      <c r="T58" s="118"/>
      <c r="U58" s="118"/>
      <c r="V58" s="118"/>
      <c r="W58" s="118"/>
      <c r="X58" s="118"/>
      <c r="Y58" s="118"/>
      <c r="Z58" s="118"/>
      <c r="AA58" s="118"/>
      <c r="AB58" s="118"/>
      <c r="AC58" s="118"/>
      <c r="AD58" s="118"/>
      <c r="AE58" s="118"/>
      <c r="AF58" s="118"/>
      <c r="AG58" s="118"/>
      <c r="AH58" s="118"/>
      <c r="AI58" s="118"/>
      <c r="AJ58" s="118"/>
      <c r="AK58" s="118"/>
      <c r="AL58" s="118"/>
      <c r="AM58" s="118"/>
      <c r="AN58" s="118"/>
      <c r="AO58" s="118"/>
      <c r="AP58" s="118"/>
      <c r="AQ58" s="118"/>
      <c r="AR58" s="118"/>
      <c r="AS58" s="118"/>
      <c r="AT58" s="118"/>
      <c r="AU58" s="118"/>
      <c r="AV58" s="118"/>
      <c r="AW58" s="118"/>
      <c r="AX58" s="118"/>
      <c r="AY58" s="118"/>
      <c r="AZ58" s="118"/>
      <c r="BA58" s="118"/>
      <c r="BB58" s="118"/>
      <c r="BC58" s="118"/>
      <c r="BD58" s="118"/>
      <c r="BE58" s="118"/>
      <c r="BF58" s="118"/>
      <c r="BG58" s="118"/>
      <c r="BH58" s="118"/>
      <c r="BI58" s="118"/>
      <c r="BJ58" s="118"/>
      <c r="BK58" s="118"/>
      <c r="BL58" s="119"/>
      <c r="BM58" s="127"/>
    </row>
    <row r="59" spans="1:67">
      <c r="B59" s="128" t="s">
        <v>33</v>
      </c>
      <c r="C59" s="114"/>
      <c r="D59" s="120">
        <v>0</v>
      </c>
      <c r="E59" s="121">
        <v>1</v>
      </c>
      <c r="F59" s="121">
        <v>2</v>
      </c>
      <c r="G59" s="121">
        <v>3</v>
      </c>
      <c r="H59" s="121">
        <v>4</v>
      </c>
      <c r="I59" s="121">
        <v>5</v>
      </c>
      <c r="J59" s="121">
        <v>6</v>
      </c>
      <c r="K59" s="121">
        <v>7</v>
      </c>
      <c r="L59" s="121">
        <v>8</v>
      </c>
      <c r="M59" s="121">
        <v>9</v>
      </c>
      <c r="N59" s="121">
        <v>10</v>
      </c>
      <c r="O59" s="121">
        <v>11</v>
      </c>
      <c r="P59" s="121">
        <v>12</v>
      </c>
      <c r="Q59" s="121">
        <v>13</v>
      </c>
      <c r="R59" s="121">
        <v>14</v>
      </c>
      <c r="S59" s="121">
        <v>15</v>
      </c>
      <c r="T59" s="121">
        <v>16</v>
      </c>
      <c r="U59" s="121">
        <v>17</v>
      </c>
      <c r="V59" s="121">
        <v>18</v>
      </c>
      <c r="W59" s="121">
        <v>19</v>
      </c>
      <c r="X59" s="121">
        <v>20</v>
      </c>
      <c r="Y59" s="121">
        <v>21</v>
      </c>
      <c r="Z59" s="121">
        <v>22</v>
      </c>
      <c r="AA59" s="121">
        <v>23</v>
      </c>
      <c r="AB59" s="121">
        <v>24</v>
      </c>
      <c r="AC59" s="121">
        <v>25</v>
      </c>
      <c r="AD59" s="121">
        <v>26</v>
      </c>
      <c r="AE59" s="121">
        <v>27</v>
      </c>
      <c r="AF59" s="121">
        <v>28</v>
      </c>
      <c r="AG59" s="121">
        <v>29</v>
      </c>
      <c r="AH59" s="121">
        <v>30</v>
      </c>
      <c r="AI59" s="121">
        <v>31</v>
      </c>
      <c r="AJ59" s="121">
        <v>32</v>
      </c>
      <c r="AK59" s="121">
        <v>33</v>
      </c>
      <c r="AL59" s="121">
        <v>34</v>
      </c>
      <c r="AM59" s="121">
        <v>35</v>
      </c>
      <c r="AN59" s="121">
        <v>36</v>
      </c>
      <c r="AO59" s="121">
        <v>37</v>
      </c>
      <c r="AP59" s="121">
        <v>38</v>
      </c>
      <c r="AQ59" s="121">
        <v>39</v>
      </c>
      <c r="AR59" s="121">
        <v>40</v>
      </c>
      <c r="AS59" s="121">
        <v>41</v>
      </c>
      <c r="AT59" s="121">
        <v>42</v>
      </c>
      <c r="AU59" s="121">
        <v>43</v>
      </c>
      <c r="AV59" s="121">
        <v>44</v>
      </c>
      <c r="AW59" s="121">
        <v>45</v>
      </c>
      <c r="AX59" s="121">
        <v>46</v>
      </c>
      <c r="AY59" s="121">
        <v>47</v>
      </c>
      <c r="AZ59" s="121">
        <v>48</v>
      </c>
      <c r="BA59" s="121">
        <v>49</v>
      </c>
      <c r="BB59" s="121">
        <v>50</v>
      </c>
      <c r="BC59" s="121">
        <v>51</v>
      </c>
      <c r="BD59" s="121">
        <v>52</v>
      </c>
      <c r="BE59" s="121">
        <v>53</v>
      </c>
      <c r="BF59" s="121">
        <v>54</v>
      </c>
      <c r="BG59" s="121">
        <v>55</v>
      </c>
      <c r="BH59" s="121">
        <v>56</v>
      </c>
      <c r="BI59" s="121">
        <v>57</v>
      </c>
      <c r="BJ59" s="121">
        <v>58</v>
      </c>
      <c r="BK59" s="121">
        <v>59</v>
      </c>
      <c r="BL59" s="122">
        <v>60</v>
      </c>
      <c r="BM59" s="127"/>
    </row>
    <row r="60" spans="1:67">
      <c r="B60" s="129"/>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c r="AT60" s="117"/>
      <c r="AU60" s="117"/>
      <c r="AV60" s="117"/>
      <c r="AW60" s="117"/>
      <c r="AX60" s="117"/>
      <c r="AY60" s="117"/>
      <c r="AZ60" s="117"/>
      <c r="BA60" s="117"/>
      <c r="BB60" s="117"/>
      <c r="BC60" s="117"/>
      <c r="BD60" s="117"/>
      <c r="BE60" s="117"/>
      <c r="BF60" s="117"/>
      <c r="BG60" s="117"/>
      <c r="BH60" s="117"/>
      <c r="BI60" s="117"/>
      <c r="BJ60" s="117"/>
      <c r="BK60" s="117"/>
      <c r="BL60" s="117"/>
      <c r="BM60" s="130"/>
    </row>
    <row r="61" spans="1:67">
      <c r="B61" s="142"/>
      <c r="C61" s="104" t="s">
        <v>35</v>
      </c>
      <c r="D61" s="107">
        <f>'Customer &amp; MRR Churn'!Q10</f>
        <v>107</v>
      </c>
      <c r="E61" s="107">
        <f>'Customer &amp; MRR Churn'!R10</f>
        <v>106</v>
      </c>
      <c r="F61" s="107">
        <f>'Customer &amp; MRR Churn'!S10</f>
        <v>102</v>
      </c>
      <c r="G61" s="107">
        <f>'Customer &amp; MRR Churn'!T10</f>
        <v>99</v>
      </c>
      <c r="H61" s="107">
        <f>'Customer &amp; MRR Churn'!U10</f>
        <v>97</v>
      </c>
      <c r="I61" s="107">
        <f>'Customer &amp; MRR Churn'!V10</f>
        <v>92</v>
      </c>
      <c r="J61" s="107">
        <f>'Customer &amp; MRR Churn'!W10</f>
        <v>90</v>
      </c>
      <c r="K61" s="108">
        <f>ROUND(GROWTH($D61:$J61,$D59:$J59,K59),0)</f>
        <v>87</v>
      </c>
      <c r="L61" s="108">
        <f>ROUND(GROWTH($D61:$K61,$D59:$K59,L59),0)</f>
        <v>85</v>
      </c>
      <c r="M61" s="108">
        <f>ROUND(GROWTH($D61:$L61,$D59:$L59,M59),0)</f>
        <v>82</v>
      </c>
      <c r="N61" s="108">
        <f t="shared" ref="N61:BL61" si="134">ROUND(GROWTH($D61:$M61,$D59:$M59,N59),0)</f>
        <v>80</v>
      </c>
      <c r="O61" s="108">
        <f t="shared" si="134"/>
        <v>77</v>
      </c>
      <c r="P61" s="108">
        <f t="shared" si="134"/>
        <v>75</v>
      </c>
      <c r="Q61" s="108">
        <f t="shared" si="134"/>
        <v>73</v>
      </c>
      <c r="R61" s="108">
        <f t="shared" si="134"/>
        <v>70</v>
      </c>
      <c r="S61" s="108">
        <f t="shared" si="134"/>
        <v>68</v>
      </c>
      <c r="T61" s="108">
        <f t="shared" si="134"/>
        <v>66</v>
      </c>
      <c r="U61" s="108">
        <f t="shared" si="134"/>
        <v>64</v>
      </c>
      <c r="V61" s="108">
        <f t="shared" si="134"/>
        <v>62</v>
      </c>
      <c r="W61" s="108">
        <f t="shared" si="134"/>
        <v>60</v>
      </c>
      <c r="X61" s="108">
        <f t="shared" si="134"/>
        <v>59</v>
      </c>
      <c r="Y61" s="108">
        <f t="shared" si="134"/>
        <v>57</v>
      </c>
      <c r="Z61" s="108">
        <f t="shared" si="134"/>
        <v>55</v>
      </c>
      <c r="AA61" s="108">
        <f t="shared" si="134"/>
        <v>53</v>
      </c>
      <c r="AB61" s="108">
        <f t="shared" si="134"/>
        <v>52</v>
      </c>
      <c r="AC61" s="108">
        <f t="shared" si="134"/>
        <v>50</v>
      </c>
      <c r="AD61" s="108">
        <f t="shared" si="134"/>
        <v>49</v>
      </c>
      <c r="AE61" s="108">
        <f t="shared" si="134"/>
        <v>47</v>
      </c>
      <c r="AF61" s="108">
        <f t="shared" si="134"/>
        <v>46</v>
      </c>
      <c r="AG61" s="108">
        <f t="shared" si="134"/>
        <v>44</v>
      </c>
      <c r="AH61" s="108">
        <f t="shared" si="134"/>
        <v>43</v>
      </c>
      <c r="AI61" s="108">
        <f t="shared" si="134"/>
        <v>42</v>
      </c>
      <c r="AJ61" s="108">
        <f t="shared" si="134"/>
        <v>40</v>
      </c>
      <c r="AK61" s="108">
        <f t="shared" si="134"/>
        <v>39</v>
      </c>
      <c r="AL61" s="108">
        <f t="shared" si="134"/>
        <v>38</v>
      </c>
      <c r="AM61" s="108">
        <f t="shared" si="134"/>
        <v>37</v>
      </c>
      <c r="AN61" s="108">
        <f t="shared" si="134"/>
        <v>36</v>
      </c>
      <c r="AO61" s="108">
        <f t="shared" si="134"/>
        <v>35</v>
      </c>
      <c r="AP61" s="108">
        <f t="shared" si="134"/>
        <v>34</v>
      </c>
      <c r="AQ61" s="108">
        <f t="shared" si="134"/>
        <v>33</v>
      </c>
      <c r="AR61" s="108">
        <f t="shared" si="134"/>
        <v>32</v>
      </c>
      <c r="AS61" s="108">
        <f t="shared" si="134"/>
        <v>31</v>
      </c>
      <c r="AT61" s="108">
        <f t="shared" si="134"/>
        <v>30</v>
      </c>
      <c r="AU61" s="108">
        <f t="shared" si="134"/>
        <v>29</v>
      </c>
      <c r="AV61" s="108">
        <f t="shared" si="134"/>
        <v>28</v>
      </c>
      <c r="AW61" s="108">
        <f t="shared" si="134"/>
        <v>27</v>
      </c>
      <c r="AX61" s="108">
        <f t="shared" si="134"/>
        <v>26</v>
      </c>
      <c r="AY61" s="108">
        <f t="shared" si="134"/>
        <v>26</v>
      </c>
      <c r="AZ61" s="108">
        <f t="shared" si="134"/>
        <v>25</v>
      </c>
      <c r="BA61" s="108">
        <f t="shared" si="134"/>
        <v>24</v>
      </c>
      <c r="BB61" s="108">
        <f t="shared" si="134"/>
        <v>23</v>
      </c>
      <c r="BC61" s="108">
        <f t="shared" si="134"/>
        <v>23</v>
      </c>
      <c r="BD61" s="108">
        <f t="shared" si="134"/>
        <v>22</v>
      </c>
      <c r="BE61" s="108">
        <f t="shared" si="134"/>
        <v>21</v>
      </c>
      <c r="BF61" s="108">
        <f t="shared" si="134"/>
        <v>21</v>
      </c>
      <c r="BG61" s="108">
        <f t="shared" si="134"/>
        <v>20</v>
      </c>
      <c r="BH61" s="108">
        <f t="shared" si="134"/>
        <v>19</v>
      </c>
      <c r="BI61" s="108">
        <f t="shared" si="134"/>
        <v>19</v>
      </c>
      <c r="BJ61" s="108">
        <f t="shared" si="134"/>
        <v>18</v>
      </c>
      <c r="BK61" s="108">
        <f t="shared" si="134"/>
        <v>18</v>
      </c>
      <c r="BL61" s="108">
        <f t="shared" si="134"/>
        <v>17</v>
      </c>
      <c r="BM61" s="130"/>
    </row>
    <row r="62" spans="1:67">
      <c r="B62" s="129"/>
      <c r="C62" s="104" t="s">
        <v>27</v>
      </c>
      <c r="E62" s="107">
        <f>D61-E61</f>
        <v>1</v>
      </c>
      <c r="F62" s="107">
        <f>E61-F61</f>
        <v>4</v>
      </c>
      <c r="G62" s="107">
        <f t="shared" ref="G62" si="135">F61-G61</f>
        <v>3</v>
      </c>
      <c r="H62" s="107">
        <f t="shared" ref="H62" si="136">G61-H61</f>
        <v>2</v>
      </c>
      <c r="I62" s="107">
        <f t="shared" ref="I62" si="137">H61-I61</f>
        <v>5</v>
      </c>
      <c r="J62" s="107">
        <f t="shared" ref="J62" si="138">I61-J61</f>
        <v>2</v>
      </c>
      <c r="K62" s="109">
        <f t="shared" ref="K62" si="139">J61-K61</f>
        <v>3</v>
      </c>
      <c r="L62" s="109">
        <f t="shared" ref="L62" si="140">K61-L61</f>
        <v>2</v>
      </c>
      <c r="M62" s="109">
        <f t="shared" ref="M62" si="141">L61-M61</f>
        <v>3</v>
      </c>
      <c r="N62" s="109">
        <f t="shared" ref="N62" si="142">M61-N61</f>
        <v>2</v>
      </c>
      <c r="O62" s="109">
        <f t="shared" ref="O62" si="143">N61-O61</f>
        <v>3</v>
      </c>
      <c r="P62" s="109">
        <f t="shared" ref="P62" si="144">O61-P61</f>
        <v>2</v>
      </c>
      <c r="Q62" s="109">
        <f t="shared" ref="Q62" si="145">P61-Q61</f>
        <v>2</v>
      </c>
      <c r="R62" s="109">
        <f t="shared" ref="R62" si="146">Q61-R61</f>
        <v>3</v>
      </c>
      <c r="S62" s="109">
        <f t="shared" ref="S62" si="147">R61-S61</f>
        <v>2</v>
      </c>
      <c r="T62" s="109">
        <f t="shared" ref="T62" si="148">S61-T61</f>
        <v>2</v>
      </c>
      <c r="U62" s="109">
        <f t="shared" ref="U62" si="149">T61-U61</f>
        <v>2</v>
      </c>
      <c r="V62" s="109">
        <f t="shared" ref="V62" si="150">U61-V61</f>
        <v>2</v>
      </c>
      <c r="W62" s="109">
        <f t="shared" ref="W62" si="151">V61-W61</f>
        <v>2</v>
      </c>
      <c r="X62" s="109">
        <f t="shared" ref="X62" si="152">W61-X61</f>
        <v>1</v>
      </c>
      <c r="Y62" s="109">
        <f t="shared" ref="Y62" si="153">X61-Y61</f>
        <v>2</v>
      </c>
      <c r="Z62" s="109">
        <f t="shared" ref="Z62" si="154">Y61-Z61</f>
        <v>2</v>
      </c>
      <c r="AA62" s="109">
        <f t="shared" ref="AA62" si="155">Z61-AA61</f>
        <v>2</v>
      </c>
      <c r="AB62" s="109">
        <f t="shared" ref="AB62" si="156">AA61-AB61</f>
        <v>1</v>
      </c>
      <c r="AC62" s="109">
        <f t="shared" ref="AC62" si="157">AB61-AC61</f>
        <v>2</v>
      </c>
      <c r="AD62" s="109">
        <f t="shared" ref="AD62" si="158">AC61-AD61</f>
        <v>1</v>
      </c>
      <c r="AE62" s="109">
        <f t="shared" ref="AE62" si="159">AD61-AE61</f>
        <v>2</v>
      </c>
      <c r="AF62" s="109">
        <f t="shared" ref="AF62" si="160">AE61-AF61</f>
        <v>1</v>
      </c>
      <c r="AG62" s="109">
        <f t="shared" ref="AG62" si="161">AF61-AG61</f>
        <v>2</v>
      </c>
      <c r="AH62" s="109">
        <f t="shared" ref="AH62" si="162">AG61-AH61</f>
        <v>1</v>
      </c>
      <c r="AI62" s="109">
        <f t="shared" ref="AI62" si="163">AH61-AI61</f>
        <v>1</v>
      </c>
      <c r="AJ62" s="109">
        <f t="shared" ref="AJ62" si="164">AI61-AJ61</f>
        <v>2</v>
      </c>
      <c r="AK62" s="109">
        <f t="shared" ref="AK62" si="165">AJ61-AK61</f>
        <v>1</v>
      </c>
      <c r="AL62" s="109">
        <f t="shared" ref="AL62" si="166">AK61-AL61</f>
        <v>1</v>
      </c>
      <c r="AM62" s="109">
        <f t="shared" ref="AM62" si="167">AL61-AM61</f>
        <v>1</v>
      </c>
      <c r="AN62" s="109">
        <f t="shared" ref="AN62" si="168">AM61-AN61</f>
        <v>1</v>
      </c>
      <c r="AO62" s="109">
        <f t="shared" ref="AO62" si="169">AN61-AO61</f>
        <v>1</v>
      </c>
      <c r="AP62" s="109">
        <f t="shared" ref="AP62" si="170">AO61-AP61</f>
        <v>1</v>
      </c>
      <c r="AQ62" s="109">
        <f t="shared" ref="AQ62" si="171">AP61-AQ61</f>
        <v>1</v>
      </c>
      <c r="AR62" s="109">
        <f t="shared" ref="AR62" si="172">AQ61-AR61</f>
        <v>1</v>
      </c>
      <c r="AS62" s="109">
        <f t="shared" ref="AS62" si="173">AR61-AS61</f>
        <v>1</v>
      </c>
      <c r="AT62" s="109">
        <f t="shared" ref="AT62" si="174">AS61-AT61</f>
        <v>1</v>
      </c>
      <c r="AU62" s="109">
        <f t="shared" ref="AU62" si="175">AT61-AU61</f>
        <v>1</v>
      </c>
      <c r="AV62" s="109">
        <f t="shared" ref="AV62" si="176">AU61-AV61</f>
        <v>1</v>
      </c>
      <c r="AW62" s="109">
        <f t="shared" ref="AW62" si="177">AV61-AW61</f>
        <v>1</v>
      </c>
      <c r="AX62" s="109">
        <f t="shared" ref="AX62" si="178">AW61-AX61</f>
        <v>1</v>
      </c>
      <c r="AY62" s="109">
        <f t="shared" ref="AY62" si="179">AX61-AY61</f>
        <v>0</v>
      </c>
      <c r="AZ62" s="109">
        <f t="shared" ref="AZ62" si="180">AY61-AZ61</f>
        <v>1</v>
      </c>
      <c r="BA62" s="109">
        <f t="shared" ref="BA62" si="181">AZ61-BA61</f>
        <v>1</v>
      </c>
      <c r="BB62" s="109">
        <f t="shared" ref="BB62" si="182">BA61-BB61</f>
        <v>1</v>
      </c>
      <c r="BC62" s="109">
        <f t="shared" ref="BC62" si="183">BB61-BC61</f>
        <v>0</v>
      </c>
      <c r="BD62" s="109">
        <f t="shared" ref="BD62" si="184">BC61-BD61</f>
        <v>1</v>
      </c>
      <c r="BE62" s="109">
        <f t="shared" ref="BE62" si="185">BD61-BE61</f>
        <v>1</v>
      </c>
      <c r="BF62" s="109">
        <f t="shared" ref="BF62" si="186">BE61-BF61</f>
        <v>0</v>
      </c>
      <c r="BG62" s="109">
        <f t="shared" ref="BG62" si="187">BF61-BG61</f>
        <v>1</v>
      </c>
      <c r="BH62" s="109">
        <f t="shared" ref="BH62" si="188">BG61-BH61</f>
        <v>1</v>
      </c>
      <c r="BI62" s="109">
        <f t="shared" ref="BI62" si="189">BH61-BI61</f>
        <v>0</v>
      </c>
      <c r="BJ62" s="109">
        <f t="shared" ref="BJ62" si="190">BI61-BJ61</f>
        <v>1</v>
      </c>
      <c r="BK62" s="109">
        <f t="shared" ref="BK62" si="191">BJ61-BK61</f>
        <v>0</v>
      </c>
      <c r="BL62" s="109">
        <f t="shared" ref="BL62" si="192">BK61-BL61</f>
        <v>1</v>
      </c>
      <c r="BM62" s="130"/>
    </row>
    <row r="63" spans="1:67">
      <c r="B63" s="129"/>
      <c r="C63" s="104" t="s">
        <v>25</v>
      </c>
      <c r="E63" s="104">
        <f t="shared" ref="E63" si="193">E59*E62</f>
        <v>1</v>
      </c>
      <c r="F63" s="104">
        <f t="shared" ref="F63" si="194">F59*F62</f>
        <v>8</v>
      </c>
      <c r="G63" s="104">
        <f t="shared" ref="G63" si="195">G59*G62</f>
        <v>9</v>
      </c>
      <c r="H63" s="104">
        <f t="shared" ref="H63" si="196">H59*H62</f>
        <v>8</v>
      </c>
      <c r="I63" s="104">
        <f t="shared" ref="I63" si="197">I59*I62</f>
        <v>25</v>
      </c>
      <c r="J63" s="104">
        <f t="shared" ref="J63" si="198">J59*J62</f>
        <v>12</v>
      </c>
      <c r="K63" s="110">
        <f t="shared" ref="K63" si="199">K59*K62</f>
        <v>21</v>
      </c>
      <c r="L63" s="110">
        <f t="shared" ref="L63" si="200">L59*L62</f>
        <v>16</v>
      </c>
      <c r="M63" s="110">
        <f t="shared" ref="M63" si="201">M59*M62</f>
        <v>27</v>
      </c>
      <c r="N63" s="110">
        <f t="shared" ref="N63" si="202">N59*N62</f>
        <v>20</v>
      </c>
      <c r="O63" s="110">
        <f t="shared" ref="O63" si="203">O59*O62</f>
        <v>33</v>
      </c>
      <c r="P63" s="110">
        <f t="shared" ref="P63" si="204">P59*P62</f>
        <v>24</v>
      </c>
      <c r="Q63" s="110">
        <f t="shared" ref="Q63" si="205">Q59*Q62</f>
        <v>26</v>
      </c>
      <c r="R63" s="110">
        <f t="shared" ref="R63" si="206">R59*R62</f>
        <v>42</v>
      </c>
      <c r="S63" s="110">
        <f t="shared" ref="S63" si="207">S59*S62</f>
        <v>30</v>
      </c>
      <c r="T63" s="110">
        <f t="shared" ref="T63" si="208">T59*T62</f>
        <v>32</v>
      </c>
      <c r="U63" s="110">
        <f t="shared" ref="U63" si="209">U59*U62</f>
        <v>34</v>
      </c>
      <c r="V63" s="110">
        <f t="shared" ref="V63" si="210">V59*V62</f>
        <v>36</v>
      </c>
      <c r="W63" s="110">
        <f t="shared" ref="W63" si="211">W59*W62</f>
        <v>38</v>
      </c>
      <c r="X63" s="110">
        <f t="shared" ref="X63" si="212">X59*X62</f>
        <v>20</v>
      </c>
      <c r="Y63" s="110">
        <f t="shared" ref="Y63" si="213">Y59*Y62</f>
        <v>42</v>
      </c>
      <c r="Z63" s="110">
        <f t="shared" ref="Z63" si="214">Z59*Z62</f>
        <v>44</v>
      </c>
      <c r="AA63" s="110">
        <f t="shared" ref="AA63" si="215">AA59*AA62</f>
        <v>46</v>
      </c>
      <c r="AB63" s="110">
        <f t="shared" ref="AB63" si="216">AB59*AB62</f>
        <v>24</v>
      </c>
      <c r="AC63" s="110">
        <f t="shared" ref="AC63" si="217">AC59*AC62</f>
        <v>50</v>
      </c>
      <c r="AD63" s="110">
        <f t="shared" ref="AD63" si="218">AD59*AD62</f>
        <v>26</v>
      </c>
      <c r="AE63" s="110">
        <f t="shared" ref="AE63" si="219">AE59*AE62</f>
        <v>54</v>
      </c>
      <c r="AF63" s="110">
        <f t="shared" ref="AF63" si="220">AF59*AF62</f>
        <v>28</v>
      </c>
      <c r="AG63" s="110">
        <f t="shared" ref="AG63" si="221">AG59*AG62</f>
        <v>58</v>
      </c>
      <c r="AH63" s="110">
        <f t="shared" ref="AH63" si="222">AH59*AH62</f>
        <v>30</v>
      </c>
      <c r="AI63" s="110">
        <f t="shared" ref="AI63" si="223">AI59*AI62</f>
        <v>31</v>
      </c>
      <c r="AJ63" s="110">
        <f t="shared" ref="AJ63" si="224">AJ59*AJ62</f>
        <v>64</v>
      </c>
      <c r="AK63" s="110">
        <f t="shared" ref="AK63" si="225">AK59*AK62</f>
        <v>33</v>
      </c>
      <c r="AL63" s="110">
        <f t="shared" ref="AL63" si="226">AL59*AL62</f>
        <v>34</v>
      </c>
      <c r="AM63" s="110">
        <f t="shared" ref="AM63" si="227">AM59*AM62</f>
        <v>35</v>
      </c>
      <c r="AN63" s="110">
        <f t="shared" ref="AN63" si="228">AN59*AN62</f>
        <v>36</v>
      </c>
      <c r="AO63" s="110">
        <f t="shared" ref="AO63" si="229">AO59*AO62</f>
        <v>37</v>
      </c>
      <c r="AP63" s="110">
        <f t="shared" ref="AP63" si="230">AP59*AP62</f>
        <v>38</v>
      </c>
      <c r="AQ63" s="110">
        <f t="shared" ref="AQ63" si="231">AQ59*AQ62</f>
        <v>39</v>
      </c>
      <c r="AR63" s="110">
        <f t="shared" ref="AR63" si="232">AR59*AR62</f>
        <v>40</v>
      </c>
      <c r="AS63" s="110">
        <f t="shared" ref="AS63" si="233">AS59*AS62</f>
        <v>41</v>
      </c>
      <c r="AT63" s="110">
        <f t="shared" ref="AT63" si="234">AT59*AT62</f>
        <v>42</v>
      </c>
      <c r="AU63" s="110">
        <f t="shared" ref="AU63" si="235">AU59*AU62</f>
        <v>43</v>
      </c>
      <c r="AV63" s="110">
        <f t="shared" ref="AV63" si="236">AV59*AV62</f>
        <v>44</v>
      </c>
      <c r="AW63" s="110">
        <f t="shared" ref="AW63" si="237">AW59*AW62</f>
        <v>45</v>
      </c>
      <c r="AX63" s="110">
        <f t="shared" ref="AX63" si="238">AX59*AX62</f>
        <v>46</v>
      </c>
      <c r="AY63" s="110">
        <f t="shared" ref="AY63" si="239">AY59*AY62</f>
        <v>0</v>
      </c>
      <c r="AZ63" s="110">
        <f t="shared" ref="AZ63" si="240">AZ59*AZ62</f>
        <v>48</v>
      </c>
      <c r="BA63" s="110">
        <f t="shared" ref="BA63" si="241">BA59*BA62</f>
        <v>49</v>
      </c>
      <c r="BB63" s="110">
        <f t="shared" ref="BB63" si="242">BB59*BB62</f>
        <v>50</v>
      </c>
      <c r="BC63" s="110">
        <f t="shared" ref="BC63" si="243">BC59*BC62</f>
        <v>0</v>
      </c>
      <c r="BD63" s="110">
        <f t="shared" ref="BD63" si="244">BD59*BD62</f>
        <v>52</v>
      </c>
      <c r="BE63" s="110">
        <f t="shared" ref="BE63" si="245">BE59*BE62</f>
        <v>53</v>
      </c>
      <c r="BF63" s="110">
        <f t="shared" ref="BF63" si="246">BF59*BF62</f>
        <v>0</v>
      </c>
      <c r="BG63" s="110">
        <f t="shared" ref="BG63" si="247">BG59*BG62</f>
        <v>55</v>
      </c>
      <c r="BH63" s="110">
        <f t="shared" ref="BH63" si="248">BH59*BH62</f>
        <v>56</v>
      </c>
      <c r="BI63" s="110">
        <f t="shared" ref="BI63" si="249">BI59*BI62</f>
        <v>0</v>
      </c>
      <c r="BJ63" s="110">
        <f t="shared" ref="BJ63" si="250">BJ59*BJ62</f>
        <v>58</v>
      </c>
      <c r="BK63" s="110">
        <f t="shared" ref="BK63" si="251">BK59*BK62</f>
        <v>0</v>
      </c>
      <c r="BL63" s="110">
        <f>BL59*BL62+BL61*BL59</f>
        <v>1080</v>
      </c>
      <c r="BM63" s="130"/>
    </row>
    <row r="64" spans="1:67">
      <c r="B64" s="129"/>
      <c r="BM64" s="130"/>
    </row>
    <row r="65" spans="2:65">
      <c r="B65" s="129"/>
      <c r="C65" s="104" t="s">
        <v>29</v>
      </c>
      <c r="D65" s="111">
        <f>SUM(D63:BL63)</f>
        <v>3013</v>
      </c>
      <c r="BM65" s="130"/>
    </row>
    <row r="66" spans="2:65">
      <c r="B66" s="129"/>
      <c r="C66" s="104" t="s">
        <v>30</v>
      </c>
      <c r="D66" s="112">
        <f>D65/'Customer &amp; MRR Churn'!C10</f>
        <v>27.390909090909091</v>
      </c>
      <c r="BM66" s="130"/>
    </row>
    <row r="67" spans="2:65">
      <c r="B67" s="129"/>
      <c r="C67" s="111" t="s">
        <v>31</v>
      </c>
      <c r="D67" s="112">
        <f>D66/12</f>
        <v>2.2825757575757577</v>
      </c>
      <c r="BM67" s="130"/>
    </row>
    <row r="68" spans="2:65">
      <c r="B68" s="129"/>
      <c r="D68" s="111"/>
      <c r="BM68" s="130"/>
    </row>
    <row r="69" spans="2:65">
      <c r="B69" s="129"/>
      <c r="C69" s="104" t="s">
        <v>4</v>
      </c>
      <c r="D69" s="106">
        <f>'Customer &amp; MRR Churn'!Q42</f>
        <v>9988</v>
      </c>
      <c r="E69" s="106">
        <f>'Customer &amp; MRR Churn'!R42</f>
        <v>9657</v>
      </c>
      <c r="F69" s="106">
        <f>'Customer &amp; MRR Churn'!S42</f>
        <v>9222</v>
      </c>
      <c r="G69" s="106">
        <f>'Customer &amp; MRR Churn'!T42</f>
        <v>8901</v>
      </c>
      <c r="H69" s="106">
        <f>'Customer &amp; MRR Churn'!U42</f>
        <v>9201</v>
      </c>
      <c r="I69" s="106">
        <f>'Customer &amp; MRR Churn'!V42</f>
        <v>9468</v>
      </c>
      <c r="J69" s="106">
        <f>'Customer &amp; MRR Churn'!W42</f>
        <v>9688</v>
      </c>
      <c r="K69" s="143">
        <f>GROWTH($D69:$J69,$D59:$J59,L59)</f>
        <v>9218.2762048364511</v>
      </c>
      <c r="L69" s="143">
        <f>GROWTH($D69:$K69,$D59:$K59,M59)</f>
        <v>9149.0521605681097</v>
      </c>
      <c r="M69" s="143">
        <f>GROWTH($D69:$L69,$D59:$L59,M59)</f>
        <v>9128.1048283880609</v>
      </c>
      <c r="N69" s="143">
        <f>GROWTH($D69:$M69,$D59:$M59,N59)</f>
        <v>9078.0266999032629</v>
      </c>
      <c r="O69" s="143">
        <f>GROWTH($D69:$M69,$D59:$M59,O59)</f>
        <v>9028.2233074123851</v>
      </c>
      <c r="P69" s="143">
        <f t="shared" ref="P69:BL69" si="252">GROWTH($D69:$M69,$D59:$M59,P59)</f>
        <v>8978.6931436732593</v>
      </c>
      <c r="Q69" s="143">
        <f t="shared" si="252"/>
        <v>8929.4347097126847</v>
      </c>
      <c r="R69" s="143">
        <f t="shared" si="252"/>
        <v>8880.4465147810424</v>
      </c>
      <c r="S69" s="143">
        <f t="shared" si="252"/>
        <v>8831.7270763071938</v>
      </c>
      <c r="T69" s="143">
        <f t="shared" si="252"/>
        <v>8783.2749198535967</v>
      </c>
      <c r="U69" s="143">
        <f t="shared" si="252"/>
        <v>8735.0885790716929</v>
      </c>
      <c r="V69" s="143">
        <f t="shared" si="252"/>
        <v>8687.1665956575289</v>
      </c>
      <c r="W69" s="143">
        <f t="shared" si="252"/>
        <v>8639.5075193076227</v>
      </c>
      <c r="X69" s="143">
        <f t="shared" si="252"/>
        <v>8592.109907675067</v>
      </c>
      <c r="Y69" s="143">
        <f t="shared" si="252"/>
        <v>8544.9723263258875</v>
      </c>
      <c r="Z69" s="143">
        <f t="shared" si="252"/>
        <v>8498.0933486956237</v>
      </c>
      <c r="AA69" s="143">
        <f t="shared" si="252"/>
        <v>8451.4715560461573</v>
      </c>
      <c r="AB69" s="143">
        <f t="shared" si="252"/>
        <v>8405.1055374227763</v>
      </c>
      <c r="AC69" s="143">
        <f t="shared" si="252"/>
        <v>8358.9938896114745</v>
      </c>
      <c r="AD69" s="143">
        <f t="shared" si="252"/>
        <v>8313.1352170964874</v>
      </c>
      <c r="AE69" s="143">
        <f t="shared" si="252"/>
        <v>8267.5281320180511</v>
      </c>
      <c r="AF69" s="143">
        <f t="shared" si="252"/>
        <v>8222.1712541304078</v>
      </c>
      <c r="AG69" s="143">
        <f t="shared" si="252"/>
        <v>8177.0632107600304</v>
      </c>
      <c r="AH69" s="143">
        <f t="shared" si="252"/>
        <v>8132.2026367640819</v>
      </c>
      <c r="AI69" s="143">
        <f t="shared" si="252"/>
        <v>8087.5881744890985</v>
      </c>
      <c r="AJ69" s="143">
        <f t="shared" si="252"/>
        <v>8043.2184737299058</v>
      </c>
      <c r="AK69" s="143">
        <f t="shared" si="252"/>
        <v>7999.0921916887519</v>
      </c>
      <c r="AL69" s="143">
        <f t="shared" si="252"/>
        <v>7955.2079929346719</v>
      </c>
      <c r="AM69" s="143">
        <f t="shared" si="252"/>
        <v>7911.5645493630727</v>
      </c>
      <c r="AN69" s="143">
        <f t="shared" si="252"/>
        <v>7868.1605401555371</v>
      </c>
      <c r="AO69" s="143">
        <f t="shared" si="252"/>
        <v>7824.9946517398548</v>
      </c>
      <c r="AP69" s="143">
        <f t="shared" si="252"/>
        <v>7782.0655777502643</v>
      </c>
      <c r="AQ69" s="143">
        <f t="shared" si="252"/>
        <v>7739.3720189879195</v>
      </c>
      <c r="AR69" s="143">
        <f t="shared" si="252"/>
        <v>7696.9126833815717</v>
      </c>
      <c r="AS69" s="143">
        <f t="shared" si="252"/>
        <v>7654.6862859484645</v>
      </c>
      <c r="AT69" s="143">
        <f t="shared" si="252"/>
        <v>7612.6915487554461</v>
      </c>
      <c r="AU69" s="143">
        <f t="shared" si="252"/>
        <v>7570.9272008802945</v>
      </c>
      <c r="AV69" s="143">
        <f t="shared" si="252"/>
        <v>7529.3919783732572</v>
      </c>
      <c r="AW69" s="143">
        <f t="shared" si="252"/>
        <v>7488.0846242187927</v>
      </c>
      <c r="AX69" s="143">
        <f t="shared" si="252"/>
        <v>7447.0038882975314</v>
      </c>
      <c r="AY69" s="143">
        <f t="shared" si="252"/>
        <v>7406.148527348445</v>
      </c>
      <c r="AZ69" s="143">
        <f t="shared" si="252"/>
        <v>7365.5173049312198</v>
      </c>
      <c r="BA69" s="143">
        <f t="shared" si="252"/>
        <v>7325.1089913888336</v>
      </c>
      <c r="BB69" s="143">
        <f t="shared" si="252"/>
        <v>7284.9223638103422</v>
      </c>
      <c r="BC69" s="143">
        <f t="shared" si="252"/>
        <v>7244.9562059938771</v>
      </c>
      <c r="BD69" s="143">
        <f t="shared" si="252"/>
        <v>7205.2093084098251</v>
      </c>
      <c r="BE69" s="143">
        <f t="shared" si="252"/>
        <v>7165.6804681642361</v>
      </c>
      <c r="BF69" s="143">
        <f t="shared" si="252"/>
        <v>7126.368488962411</v>
      </c>
      <c r="BG69" s="143">
        <f t="shared" si="252"/>
        <v>7087.2721810727007</v>
      </c>
      <c r="BH69" s="143">
        <f t="shared" si="252"/>
        <v>7048.3903612904996</v>
      </c>
      <c r="BI69" s="143">
        <f t="shared" si="252"/>
        <v>7009.7218529024358</v>
      </c>
      <c r="BJ69" s="143">
        <f t="shared" si="252"/>
        <v>6971.2654856507606</v>
      </c>
      <c r="BK69" s="143">
        <f t="shared" si="252"/>
        <v>6933.0200956979334</v>
      </c>
      <c r="BL69" s="143">
        <f t="shared" si="252"/>
        <v>6894.9845255913951</v>
      </c>
      <c r="BM69" s="130"/>
    </row>
    <row r="70" spans="2:65">
      <c r="B70" s="129"/>
      <c r="D70" s="106"/>
      <c r="E70" s="106"/>
      <c r="F70" s="106"/>
      <c r="G70" s="106"/>
      <c r="H70" s="106"/>
      <c r="I70" s="106"/>
      <c r="J70" s="106"/>
      <c r="K70" s="106"/>
      <c r="L70" s="106"/>
      <c r="M70" s="106"/>
      <c r="N70" s="106"/>
      <c r="O70" s="106"/>
      <c r="P70" s="106"/>
      <c r="Q70" s="106"/>
      <c r="R70" s="106"/>
      <c r="S70" s="106"/>
      <c r="T70" s="106"/>
      <c r="U70" s="106"/>
      <c r="V70" s="106"/>
      <c r="W70" s="106"/>
      <c r="X70" s="106"/>
      <c r="Y70" s="106"/>
      <c r="Z70" s="106"/>
      <c r="AA70" s="106"/>
      <c r="AB70" s="106"/>
      <c r="AC70" s="106"/>
      <c r="AD70" s="106"/>
      <c r="AE70" s="106"/>
      <c r="AF70" s="106"/>
      <c r="AG70" s="106"/>
      <c r="AH70" s="106"/>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c r="BF70" s="106"/>
      <c r="BG70" s="106"/>
      <c r="BH70" s="106"/>
      <c r="BI70" s="106"/>
      <c r="BJ70" s="106"/>
      <c r="BK70" s="106"/>
      <c r="BL70" s="106"/>
      <c r="BM70" s="130"/>
    </row>
    <row r="71" spans="2:65">
      <c r="B71" s="129"/>
      <c r="C71" s="104" t="s">
        <v>28</v>
      </c>
      <c r="D71" s="113">
        <f>SUM(D69:BL69)</f>
        <v>498434.39781792834</v>
      </c>
      <c r="E71" s="106"/>
      <c r="F71" s="106"/>
      <c r="G71" s="106"/>
      <c r="H71" s="106"/>
      <c r="I71" s="106"/>
      <c r="J71" s="106"/>
      <c r="K71" s="106"/>
      <c r="L71" s="106"/>
      <c r="M71" s="106"/>
      <c r="N71" s="106"/>
      <c r="O71" s="106"/>
      <c r="P71" s="106"/>
      <c r="Q71" s="106"/>
      <c r="R71" s="106"/>
      <c r="S71" s="106"/>
      <c r="T71" s="106"/>
      <c r="U71" s="106"/>
      <c r="V71" s="106"/>
      <c r="W71" s="106"/>
      <c r="X71" s="106"/>
      <c r="Y71" s="106"/>
      <c r="Z71" s="106"/>
      <c r="AA71" s="106"/>
      <c r="AB71" s="106"/>
      <c r="AC71" s="106"/>
      <c r="AD71" s="106"/>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30"/>
    </row>
    <row r="72" spans="2:65">
      <c r="B72" s="129"/>
      <c r="C72" s="111" t="s">
        <v>32</v>
      </c>
      <c r="D72" s="113">
        <f>D71/'Customer &amp; MRR Churn'!C10</f>
        <v>4531.2217983448036</v>
      </c>
      <c r="E72" s="106"/>
      <c r="F72" s="106"/>
      <c r="G72" s="106"/>
      <c r="H72" s="106"/>
      <c r="I72" s="106"/>
      <c r="J72" s="106"/>
      <c r="K72" s="106"/>
      <c r="L72" s="106"/>
      <c r="M72" s="106"/>
      <c r="N72" s="106"/>
      <c r="O72" s="106"/>
      <c r="P72" s="106"/>
      <c r="Q72" s="106"/>
      <c r="R72" s="106"/>
      <c r="S72" s="106"/>
      <c r="T72" s="106"/>
      <c r="U72" s="106"/>
      <c r="V72" s="106"/>
      <c r="W72" s="106"/>
      <c r="X72" s="106"/>
      <c r="Y72" s="106"/>
      <c r="Z72" s="106"/>
      <c r="AA72" s="106"/>
      <c r="AB72" s="106"/>
      <c r="AC72" s="106"/>
      <c r="AD72" s="106"/>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30"/>
    </row>
    <row r="73" spans="2:65">
      <c r="B73" s="131"/>
      <c r="C73" s="132"/>
      <c r="D73" s="132"/>
      <c r="E73" s="132"/>
      <c r="F73" s="132"/>
      <c r="G73" s="132"/>
      <c r="H73" s="132"/>
      <c r="I73" s="132"/>
      <c r="J73" s="132"/>
      <c r="K73" s="132"/>
      <c r="L73" s="132"/>
      <c r="M73" s="132"/>
      <c r="N73" s="132"/>
      <c r="O73" s="132"/>
      <c r="P73" s="132"/>
      <c r="Q73" s="132"/>
      <c r="R73" s="132"/>
      <c r="S73" s="132"/>
      <c r="T73" s="132"/>
      <c r="U73" s="132"/>
      <c r="V73" s="132"/>
      <c r="W73" s="132"/>
      <c r="X73" s="132"/>
      <c r="Y73" s="132"/>
      <c r="Z73" s="132"/>
      <c r="AA73" s="132"/>
      <c r="AB73" s="132"/>
      <c r="AC73" s="132"/>
      <c r="AD73" s="132"/>
      <c r="AE73" s="132"/>
      <c r="AF73" s="132"/>
      <c r="AG73" s="132"/>
      <c r="AH73" s="132"/>
      <c r="AI73" s="132"/>
      <c r="AJ73" s="132"/>
      <c r="AK73" s="132"/>
      <c r="AL73" s="132"/>
      <c r="AM73" s="132"/>
      <c r="AN73" s="132"/>
      <c r="AO73" s="132"/>
      <c r="AP73" s="132"/>
      <c r="AQ73" s="132"/>
      <c r="AR73" s="132"/>
      <c r="AS73" s="132"/>
      <c r="AT73" s="132"/>
      <c r="AU73" s="132"/>
      <c r="AV73" s="132"/>
      <c r="AW73" s="132"/>
      <c r="AX73" s="132"/>
      <c r="AY73" s="132"/>
      <c r="AZ73" s="132"/>
      <c r="BA73" s="132"/>
      <c r="BB73" s="132"/>
      <c r="BC73" s="132"/>
      <c r="BD73" s="132"/>
      <c r="BE73" s="132"/>
      <c r="BF73" s="132"/>
      <c r="BG73" s="132"/>
      <c r="BH73" s="132"/>
      <c r="BI73" s="132"/>
      <c r="BJ73" s="132"/>
      <c r="BK73" s="132"/>
      <c r="BL73" s="132"/>
      <c r="BM73" s="134"/>
    </row>
    <row r="75" spans="2:65">
      <c r="B75" s="124"/>
      <c r="C75" s="118"/>
      <c r="D75" s="140"/>
      <c r="E75" s="141"/>
      <c r="F75" s="141"/>
      <c r="G75" s="141"/>
      <c r="H75" s="141"/>
      <c r="I75" s="141"/>
      <c r="J75" s="141"/>
      <c r="K75" s="141"/>
      <c r="L75" s="141"/>
      <c r="M75" s="141"/>
      <c r="N75" s="141"/>
      <c r="O75" s="141"/>
      <c r="P75" s="141"/>
      <c r="Q75" s="141"/>
      <c r="R75" s="141"/>
      <c r="S75" s="141"/>
      <c r="T75" s="141"/>
      <c r="U75" s="141"/>
      <c r="V75" s="141"/>
      <c r="W75" s="141"/>
      <c r="X75" s="141"/>
      <c r="Y75" s="141"/>
      <c r="Z75" s="141"/>
      <c r="AA75" s="141"/>
      <c r="AB75" s="141"/>
      <c r="AC75" s="141"/>
      <c r="AD75" s="141"/>
      <c r="AE75" s="141"/>
      <c r="AF75" s="141"/>
      <c r="AG75" s="141"/>
      <c r="AH75" s="141"/>
      <c r="AI75" s="141"/>
      <c r="AJ75" s="141"/>
      <c r="AK75" s="141"/>
      <c r="AL75" s="141"/>
      <c r="AM75" s="141"/>
      <c r="AN75" s="141"/>
      <c r="AO75" s="141"/>
      <c r="AP75" s="141"/>
      <c r="AQ75" s="141"/>
      <c r="AR75" s="141"/>
      <c r="AS75" s="141"/>
      <c r="AT75" s="141"/>
      <c r="AU75" s="141"/>
      <c r="AV75" s="141"/>
      <c r="AW75" s="141"/>
      <c r="AX75" s="141"/>
      <c r="AY75" s="141"/>
      <c r="AZ75" s="141"/>
      <c r="BA75" s="141"/>
      <c r="BB75" s="141"/>
      <c r="BC75" s="141"/>
      <c r="BD75" s="141"/>
      <c r="BE75" s="141"/>
      <c r="BF75" s="141"/>
      <c r="BG75" s="141"/>
      <c r="BH75" s="141"/>
      <c r="BI75" s="141"/>
      <c r="BJ75" s="141"/>
      <c r="BK75" s="141"/>
      <c r="BL75" s="141"/>
      <c r="BM75" s="119"/>
    </row>
    <row r="76" spans="2:65">
      <c r="B76" s="126">
        <f>'Customer &amp; MRR Churn'!B11</f>
        <v>41395</v>
      </c>
      <c r="C76" s="114"/>
      <c r="D76" s="194" t="s">
        <v>34</v>
      </c>
      <c r="E76" s="195"/>
      <c r="F76" s="195"/>
      <c r="G76" s="195"/>
      <c r="H76" s="195"/>
      <c r="I76" s="195"/>
      <c r="J76" s="195"/>
      <c r="K76" s="195"/>
      <c r="L76" s="195"/>
      <c r="M76" s="195"/>
      <c r="N76" s="118"/>
      <c r="O76" s="118"/>
      <c r="P76" s="118"/>
      <c r="Q76" s="118"/>
      <c r="R76" s="118"/>
      <c r="S76" s="118"/>
      <c r="T76" s="118"/>
      <c r="U76" s="118"/>
      <c r="V76" s="118"/>
      <c r="W76" s="118"/>
      <c r="X76" s="118"/>
      <c r="Y76" s="118"/>
      <c r="Z76" s="118"/>
      <c r="AA76" s="118"/>
      <c r="AB76" s="118"/>
      <c r="AC76" s="118"/>
      <c r="AD76" s="118"/>
      <c r="AE76" s="118"/>
      <c r="AF76" s="118"/>
      <c r="AG76" s="118"/>
      <c r="AH76" s="118"/>
      <c r="AI76" s="118"/>
      <c r="AJ76" s="118"/>
      <c r="AK76" s="118"/>
      <c r="AL76" s="118"/>
      <c r="AM76" s="118"/>
      <c r="AN76" s="118"/>
      <c r="AO76" s="118"/>
      <c r="AP76" s="118"/>
      <c r="AQ76" s="118"/>
      <c r="AR76" s="118"/>
      <c r="AS76" s="118"/>
      <c r="AT76" s="118"/>
      <c r="AU76" s="118"/>
      <c r="AV76" s="118"/>
      <c r="AW76" s="118"/>
      <c r="AX76" s="118"/>
      <c r="AY76" s="118"/>
      <c r="AZ76" s="118"/>
      <c r="BA76" s="118"/>
      <c r="BB76" s="118"/>
      <c r="BC76" s="118"/>
      <c r="BD76" s="118"/>
      <c r="BE76" s="118"/>
      <c r="BF76" s="118"/>
      <c r="BG76" s="118"/>
      <c r="BH76" s="118"/>
      <c r="BI76" s="118"/>
      <c r="BJ76" s="118"/>
      <c r="BK76" s="118"/>
      <c r="BL76" s="119"/>
      <c r="BM76" s="127"/>
    </row>
    <row r="77" spans="2:65">
      <c r="B77" s="128" t="s">
        <v>33</v>
      </c>
      <c r="C77" s="114"/>
      <c r="D77" s="120">
        <v>0</v>
      </c>
      <c r="E77" s="121">
        <v>1</v>
      </c>
      <c r="F77" s="121">
        <v>2</v>
      </c>
      <c r="G77" s="121">
        <v>3</v>
      </c>
      <c r="H77" s="121">
        <v>4</v>
      </c>
      <c r="I77" s="121">
        <v>5</v>
      </c>
      <c r="J77" s="121">
        <v>6</v>
      </c>
      <c r="K77" s="121">
        <v>7</v>
      </c>
      <c r="L77" s="121">
        <v>8</v>
      </c>
      <c r="M77" s="121">
        <v>9</v>
      </c>
      <c r="N77" s="121">
        <v>10</v>
      </c>
      <c r="O77" s="121">
        <v>11</v>
      </c>
      <c r="P77" s="121">
        <v>12</v>
      </c>
      <c r="Q77" s="121">
        <v>13</v>
      </c>
      <c r="R77" s="121">
        <v>14</v>
      </c>
      <c r="S77" s="121">
        <v>15</v>
      </c>
      <c r="T77" s="121">
        <v>16</v>
      </c>
      <c r="U77" s="121">
        <v>17</v>
      </c>
      <c r="V77" s="121">
        <v>18</v>
      </c>
      <c r="W77" s="121">
        <v>19</v>
      </c>
      <c r="X77" s="121">
        <v>20</v>
      </c>
      <c r="Y77" s="121">
        <v>21</v>
      </c>
      <c r="Z77" s="121">
        <v>22</v>
      </c>
      <c r="AA77" s="121">
        <v>23</v>
      </c>
      <c r="AB77" s="121">
        <v>24</v>
      </c>
      <c r="AC77" s="121">
        <v>25</v>
      </c>
      <c r="AD77" s="121">
        <v>26</v>
      </c>
      <c r="AE77" s="121">
        <v>27</v>
      </c>
      <c r="AF77" s="121">
        <v>28</v>
      </c>
      <c r="AG77" s="121">
        <v>29</v>
      </c>
      <c r="AH77" s="121">
        <v>30</v>
      </c>
      <c r="AI77" s="121">
        <v>31</v>
      </c>
      <c r="AJ77" s="121">
        <v>32</v>
      </c>
      <c r="AK77" s="121">
        <v>33</v>
      </c>
      <c r="AL77" s="121">
        <v>34</v>
      </c>
      <c r="AM77" s="121">
        <v>35</v>
      </c>
      <c r="AN77" s="121">
        <v>36</v>
      </c>
      <c r="AO77" s="121">
        <v>37</v>
      </c>
      <c r="AP77" s="121">
        <v>38</v>
      </c>
      <c r="AQ77" s="121">
        <v>39</v>
      </c>
      <c r="AR77" s="121">
        <v>40</v>
      </c>
      <c r="AS77" s="121">
        <v>41</v>
      </c>
      <c r="AT77" s="121">
        <v>42</v>
      </c>
      <c r="AU77" s="121">
        <v>43</v>
      </c>
      <c r="AV77" s="121">
        <v>44</v>
      </c>
      <c r="AW77" s="121">
        <v>45</v>
      </c>
      <c r="AX77" s="121">
        <v>46</v>
      </c>
      <c r="AY77" s="121">
        <v>47</v>
      </c>
      <c r="AZ77" s="121">
        <v>48</v>
      </c>
      <c r="BA77" s="121">
        <v>49</v>
      </c>
      <c r="BB77" s="121">
        <v>50</v>
      </c>
      <c r="BC77" s="121">
        <v>51</v>
      </c>
      <c r="BD77" s="121">
        <v>52</v>
      </c>
      <c r="BE77" s="121">
        <v>53</v>
      </c>
      <c r="BF77" s="121">
        <v>54</v>
      </c>
      <c r="BG77" s="121">
        <v>55</v>
      </c>
      <c r="BH77" s="121">
        <v>56</v>
      </c>
      <c r="BI77" s="121">
        <v>57</v>
      </c>
      <c r="BJ77" s="121">
        <v>58</v>
      </c>
      <c r="BK77" s="121">
        <v>59</v>
      </c>
      <c r="BL77" s="122">
        <v>60</v>
      </c>
      <c r="BM77" s="127"/>
    </row>
    <row r="78" spans="2:65">
      <c r="B78" s="129"/>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c r="AT78" s="117"/>
      <c r="AU78" s="117"/>
      <c r="AV78" s="117"/>
      <c r="AW78" s="117"/>
      <c r="AX78" s="117"/>
      <c r="AY78" s="117"/>
      <c r="AZ78" s="117"/>
      <c r="BA78" s="117"/>
      <c r="BB78" s="117"/>
      <c r="BC78" s="117"/>
      <c r="BD78" s="117"/>
      <c r="BE78" s="117"/>
      <c r="BF78" s="117"/>
      <c r="BG78" s="117"/>
      <c r="BH78" s="117"/>
      <c r="BI78" s="117"/>
      <c r="BJ78" s="117"/>
      <c r="BK78" s="117"/>
      <c r="BL78" s="117"/>
      <c r="BM78" s="130"/>
    </row>
    <row r="79" spans="2:65">
      <c r="B79" s="142"/>
      <c r="C79" s="104" t="s">
        <v>35</v>
      </c>
      <c r="D79" s="107">
        <f>'Customer &amp; MRR Churn'!Q11</f>
        <v>114</v>
      </c>
      <c r="E79" s="107">
        <f>'Customer &amp; MRR Churn'!R11</f>
        <v>112</v>
      </c>
      <c r="F79" s="107">
        <f>'Customer &amp; MRR Churn'!S11</f>
        <v>105</v>
      </c>
      <c r="G79" s="107">
        <f>'Customer &amp; MRR Churn'!T11</f>
        <v>98</v>
      </c>
      <c r="H79" s="107">
        <f>'Customer &amp; MRR Churn'!U11</f>
        <v>97</v>
      </c>
      <c r="I79" s="107">
        <f>'Customer &amp; MRR Churn'!V11</f>
        <v>96</v>
      </c>
      <c r="J79" s="108">
        <f>ROUND(GROWTH($D79:$I79,$D77:$I77,J77),0)</f>
        <v>90</v>
      </c>
      <c r="K79" s="108">
        <f>ROUND(GROWTH($D79:$J79,$D77:$J77,K77),0)</f>
        <v>87</v>
      </c>
      <c r="L79" s="108">
        <f>ROUND(GROWTH($D79:$K79,$D77:$K77,L77),0)</f>
        <v>84</v>
      </c>
      <c r="M79" s="108">
        <f>ROUND(GROWTH($D79:$L79,$D77:$L77,M77),0)</f>
        <v>81</v>
      </c>
      <c r="N79" s="108">
        <f t="shared" ref="N79:BL79" si="253">ROUND(GROWTH($D79:$M79,$D77:$M77,N77),0)</f>
        <v>78</v>
      </c>
      <c r="O79" s="108">
        <f t="shared" si="253"/>
        <v>75</v>
      </c>
      <c r="P79" s="108">
        <f t="shared" si="253"/>
        <v>72</v>
      </c>
      <c r="Q79" s="108">
        <f t="shared" si="253"/>
        <v>69</v>
      </c>
      <c r="R79" s="108">
        <f t="shared" si="253"/>
        <v>67</v>
      </c>
      <c r="S79" s="108">
        <f t="shared" si="253"/>
        <v>64</v>
      </c>
      <c r="T79" s="108">
        <f t="shared" si="253"/>
        <v>62</v>
      </c>
      <c r="U79" s="108">
        <f t="shared" si="253"/>
        <v>59</v>
      </c>
      <c r="V79" s="108">
        <f t="shared" si="253"/>
        <v>57</v>
      </c>
      <c r="W79" s="108">
        <f t="shared" si="253"/>
        <v>55</v>
      </c>
      <c r="X79" s="108">
        <f t="shared" si="253"/>
        <v>53</v>
      </c>
      <c r="Y79" s="108">
        <f t="shared" si="253"/>
        <v>51</v>
      </c>
      <c r="Z79" s="108">
        <f t="shared" si="253"/>
        <v>49</v>
      </c>
      <c r="AA79" s="108">
        <f t="shared" si="253"/>
        <v>47</v>
      </c>
      <c r="AB79" s="108">
        <f t="shared" si="253"/>
        <v>46</v>
      </c>
      <c r="AC79" s="108">
        <f t="shared" si="253"/>
        <v>44</v>
      </c>
      <c r="AD79" s="108">
        <f t="shared" si="253"/>
        <v>42</v>
      </c>
      <c r="AE79" s="108">
        <f t="shared" si="253"/>
        <v>41</v>
      </c>
      <c r="AF79" s="108">
        <f t="shared" si="253"/>
        <v>39</v>
      </c>
      <c r="AG79" s="108">
        <f t="shared" si="253"/>
        <v>38</v>
      </c>
      <c r="AH79" s="108">
        <f t="shared" si="253"/>
        <v>36</v>
      </c>
      <c r="AI79" s="108">
        <f t="shared" si="253"/>
        <v>35</v>
      </c>
      <c r="AJ79" s="108">
        <f t="shared" si="253"/>
        <v>34</v>
      </c>
      <c r="AK79" s="108">
        <f t="shared" si="253"/>
        <v>32</v>
      </c>
      <c r="AL79" s="108">
        <f t="shared" si="253"/>
        <v>31</v>
      </c>
      <c r="AM79" s="108">
        <f t="shared" si="253"/>
        <v>30</v>
      </c>
      <c r="AN79" s="108">
        <f t="shared" si="253"/>
        <v>29</v>
      </c>
      <c r="AO79" s="108">
        <f t="shared" si="253"/>
        <v>28</v>
      </c>
      <c r="AP79" s="108">
        <f t="shared" si="253"/>
        <v>27</v>
      </c>
      <c r="AQ79" s="108">
        <f t="shared" si="253"/>
        <v>26</v>
      </c>
      <c r="AR79" s="108">
        <f t="shared" si="253"/>
        <v>25</v>
      </c>
      <c r="AS79" s="108">
        <f t="shared" si="253"/>
        <v>24</v>
      </c>
      <c r="AT79" s="108">
        <f t="shared" si="253"/>
        <v>23</v>
      </c>
      <c r="AU79" s="108">
        <f t="shared" si="253"/>
        <v>22</v>
      </c>
      <c r="AV79" s="108">
        <f t="shared" si="253"/>
        <v>21</v>
      </c>
      <c r="AW79" s="108">
        <f t="shared" si="253"/>
        <v>20</v>
      </c>
      <c r="AX79" s="108">
        <f t="shared" si="253"/>
        <v>20</v>
      </c>
      <c r="AY79" s="108">
        <f t="shared" si="253"/>
        <v>19</v>
      </c>
      <c r="AZ79" s="108">
        <f t="shared" si="253"/>
        <v>18</v>
      </c>
      <c r="BA79" s="108">
        <f t="shared" si="253"/>
        <v>18</v>
      </c>
      <c r="BB79" s="108">
        <f t="shared" si="253"/>
        <v>17</v>
      </c>
      <c r="BC79" s="108">
        <f t="shared" si="253"/>
        <v>16</v>
      </c>
      <c r="BD79" s="108">
        <f t="shared" si="253"/>
        <v>16</v>
      </c>
      <c r="BE79" s="108">
        <f t="shared" si="253"/>
        <v>15</v>
      </c>
      <c r="BF79" s="108">
        <f t="shared" si="253"/>
        <v>14</v>
      </c>
      <c r="BG79" s="108">
        <f t="shared" si="253"/>
        <v>14</v>
      </c>
      <c r="BH79" s="108">
        <f t="shared" si="253"/>
        <v>13</v>
      </c>
      <c r="BI79" s="108">
        <f t="shared" si="253"/>
        <v>13</v>
      </c>
      <c r="BJ79" s="108">
        <f t="shared" si="253"/>
        <v>12</v>
      </c>
      <c r="BK79" s="108">
        <f t="shared" si="253"/>
        <v>12</v>
      </c>
      <c r="BL79" s="108">
        <f t="shared" si="253"/>
        <v>12</v>
      </c>
      <c r="BM79" s="130"/>
    </row>
    <row r="80" spans="2:65">
      <c r="B80" s="129"/>
      <c r="C80" s="104" t="s">
        <v>27</v>
      </c>
      <c r="E80" s="107">
        <f>D79-E79</f>
        <v>2</v>
      </c>
      <c r="F80" s="107">
        <f>E79-F79</f>
        <v>7</v>
      </c>
      <c r="G80" s="107">
        <f t="shared" ref="G80" si="254">F79-G79</f>
        <v>7</v>
      </c>
      <c r="H80" s="107">
        <f t="shared" ref="H80" si="255">G79-H79</f>
        <v>1</v>
      </c>
      <c r="I80" s="107">
        <f t="shared" ref="I80" si="256">H79-I79</f>
        <v>1</v>
      </c>
      <c r="J80" s="109">
        <f t="shared" ref="J80" si="257">I79-J79</f>
        <v>6</v>
      </c>
      <c r="K80" s="109">
        <f t="shared" ref="K80" si="258">J79-K79</f>
        <v>3</v>
      </c>
      <c r="L80" s="109">
        <f t="shared" ref="L80" si="259">K79-L79</f>
        <v>3</v>
      </c>
      <c r="M80" s="109">
        <f t="shared" ref="M80" si="260">L79-M79</f>
        <v>3</v>
      </c>
      <c r="N80" s="109">
        <f t="shared" ref="N80" si="261">M79-N79</f>
        <v>3</v>
      </c>
      <c r="O80" s="109">
        <f t="shared" ref="O80" si="262">N79-O79</f>
        <v>3</v>
      </c>
      <c r="P80" s="109">
        <f t="shared" ref="P80" si="263">O79-P79</f>
        <v>3</v>
      </c>
      <c r="Q80" s="109">
        <f t="shared" ref="Q80" si="264">P79-Q79</f>
        <v>3</v>
      </c>
      <c r="R80" s="109">
        <f t="shared" ref="R80" si="265">Q79-R79</f>
        <v>2</v>
      </c>
      <c r="S80" s="109">
        <f t="shared" ref="S80" si="266">R79-S79</f>
        <v>3</v>
      </c>
      <c r="T80" s="109">
        <f t="shared" ref="T80" si="267">S79-T79</f>
        <v>2</v>
      </c>
      <c r="U80" s="109">
        <f t="shared" ref="U80" si="268">T79-U79</f>
        <v>3</v>
      </c>
      <c r="V80" s="109">
        <f t="shared" ref="V80" si="269">U79-V79</f>
        <v>2</v>
      </c>
      <c r="W80" s="109">
        <f t="shared" ref="W80" si="270">V79-W79</f>
        <v>2</v>
      </c>
      <c r="X80" s="109">
        <f t="shared" ref="X80" si="271">W79-X79</f>
        <v>2</v>
      </c>
      <c r="Y80" s="109">
        <f t="shared" ref="Y80" si="272">X79-Y79</f>
        <v>2</v>
      </c>
      <c r="Z80" s="109">
        <f t="shared" ref="Z80" si="273">Y79-Z79</f>
        <v>2</v>
      </c>
      <c r="AA80" s="109">
        <f t="shared" ref="AA80" si="274">Z79-AA79</f>
        <v>2</v>
      </c>
      <c r="AB80" s="109">
        <f t="shared" ref="AB80" si="275">AA79-AB79</f>
        <v>1</v>
      </c>
      <c r="AC80" s="109">
        <f t="shared" ref="AC80" si="276">AB79-AC79</f>
        <v>2</v>
      </c>
      <c r="AD80" s="109">
        <f t="shared" ref="AD80" si="277">AC79-AD79</f>
        <v>2</v>
      </c>
      <c r="AE80" s="109">
        <f t="shared" ref="AE80" si="278">AD79-AE79</f>
        <v>1</v>
      </c>
      <c r="AF80" s="109">
        <f t="shared" ref="AF80" si="279">AE79-AF79</f>
        <v>2</v>
      </c>
      <c r="AG80" s="109">
        <f t="shared" ref="AG80" si="280">AF79-AG79</f>
        <v>1</v>
      </c>
      <c r="AH80" s="109">
        <f t="shared" ref="AH80" si="281">AG79-AH79</f>
        <v>2</v>
      </c>
      <c r="AI80" s="109">
        <f t="shared" ref="AI80" si="282">AH79-AI79</f>
        <v>1</v>
      </c>
      <c r="AJ80" s="109">
        <f t="shared" ref="AJ80" si="283">AI79-AJ79</f>
        <v>1</v>
      </c>
      <c r="AK80" s="109">
        <f t="shared" ref="AK80" si="284">AJ79-AK79</f>
        <v>2</v>
      </c>
      <c r="AL80" s="109">
        <f t="shared" ref="AL80" si="285">AK79-AL79</f>
        <v>1</v>
      </c>
      <c r="AM80" s="109">
        <f t="shared" ref="AM80" si="286">AL79-AM79</f>
        <v>1</v>
      </c>
      <c r="AN80" s="109">
        <f t="shared" ref="AN80" si="287">AM79-AN79</f>
        <v>1</v>
      </c>
      <c r="AO80" s="109">
        <f t="shared" ref="AO80" si="288">AN79-AO79</f>
        <v>1</v>
      </c>
      <c r="AP80" s="109">
        <f t="shared" ref="AP80" si="289">AO79-AP79</f>
        <v>1</v>
      </c>
      <c r="AQ80" s="109">
        <f t="shared" ref="AQ80" si="290">AP79-AQ79</f>
        <v>1</v>
      </c>
      <c r="AR80" s="109">
        <f t="shared" ref="AR80" si="291">AQ79-AR79</f>
        <v>1</v>
      </c>
      <c r="AS80" s="109">
        <f t="shared" ref="AS80" si="292">AR79-AS79</f>
        <v>1</v>
      </c>
      <c r="AT80" s="109">
        <f t="shared" ref="AT80" si="293">AS79-AT79</f>
        <v>1</v>
      </c>
      <c r="AU80" s="109">
        <f t="shared" ref="AU80" si="294">AT79-AU79</f>
        <v>1</v>
      </c>
      <c r="AV80" s="109">
        <f t="shared" ref="AV80" si="295">AU79-AV79</f>
        <v>1</v>
      </c>
      <c r="AW80" s="109">
        <f t="shared" ref="AW80" si="296">AV79-AW79</f>
        <v>1</v>
      </c>
      <c r="AX80" s="109">
        <f t="shared" ref="AX80" si="297">AW79-AX79</f>
        <v>0</v>
      </c>
      <c r="AY80" s="109">
        <f t="shared" ref="AY80" si="298">AX79-AY79</f>
        <v>1</v>
      </c>
      <c r="AZ80" s="109">
        <f t="shared" ref="AZ80" si="299">AY79-AZ79</f>
        <v>1</v>
      </c>
      <c r="BA80" s="109">
        <f t="shared" ref="BA80" si="300">AZ79-BA79</f>
        <v>0</v>
      </c>
      <c r="BB80" s="109">
        <f t="shared" ref="BB80" si="301">BA79-BB79</f>
        <v>1</v>
      </c>
      <c r="BC80" s="109">
        <f t="shared" ref="BC80" si="302">BB79-BC79</f>
        <v>1</v>
      </c>
      <c r="BD80" s="109">
        <f t="shared" ref="BD80" si="303">BC79-BD79</f>
        <v>0</v>
      </c>
      <c r="BE80" s="109">
        <f t="shared" ref="BE80" si="304">BD79-BE79</f>
        <v>1</v>
      </c>
      <c r="BF80" s="109">
        <f t="shared" ref="BF80" si="305">BE79-BF79</f>
        <v>1</v>
      </c>
      <c r="BG80" s="109">
        <f t="shared" ref="BG80" si="306">BF79-BG79</f>
        <v>0</v>
      </c>
      <c r="BH80" s="109">
        <f t="shared" ref="BH80" si="307">BG79-BH79</f>
        <v>1</v>
      </c>
      <c r="BI80" s="109">
        <f t="shared" ref="BI80" si="308">BH79-BI79</f>
        <v>0</v>
      </c>
      <c r="BJ80" s="109">
        <f t="shared" ref="BJ80" si="309">BI79-BJ79</f>
        <v>1</v>
      </c>
      <c r="BK80" s="109">
        <f t="shared" ref="BK80" si="310">BJ79-BK79</f>
        <v>0</v>
      </c>
      <c r="BL80" s="109">
        <f t="shared" ref="BL80" si="311">BK79-BL79</f>
        <v>0</v>
      </c>
      <c r="BM80" s="130"/>
    </row>
    <row r="81" spans="2:65">
      <c r="B81" s="129"/>
      <c r="C81" s="104" t="s">
        <v>25</v>
      </c>
      <c r="E81" s="104">
        <f t="shared" ref="E81" si="312">E77*E80</f>
        <v>2</v>
      </c>
      <c r="F81" s="104">
        <f t="shared" ref="F81" si="313">F77*F80</f>
        <v>14</v>
      </c>
      <c r="G81" s="104">
        <f t="shared" ref="G81" si="314">G77*G80</f>
        <v>21</v>
      </c>
      <c r="H81" s="104">
        <f t="shared" ref="H81" si="315">H77*H80</f>
        <v>4</v>
      </c>
      <c r="I81" s="104">
        <f t="shared" ref="I81" si="316">I77*I80</f>
        <v>5</v>
      </c>
      <c r="J81" s="110">
        <f t="shared" ref="J81" si="317">J77*J80</f>
        <v>36</v>
      </c>
      <c r="K81" s="110">
        <f t="shared" ref="K81" si="318">K77*K80</f>
        <v>21</v>
      </c>
      <c r="L81" s="110">
        <f t="shared" ref="L81" si="319">L77*L80</f>
        <v>24</v>
      </c>
      <c r="M81" s="110">
        <f t="shared" ref="M81" si="320">M77*M80</f>
        <v>27</v>
      </c>
      <c r="N81" s="110">
        <f t="shared" ref="N81" si="321">N77*N80</f>
        <v>30</v>
      </c>
      <c r="O81" s="110">
        <f t="shared" ref="O81" si="322">O77*O80</f>
        <v>33</v>
      </c>
      <c r="P81" s="110">
        <f t="shared" ref="P81" si="323">P77*P80</f>
        <v>36</v>
      </c>
      <c r="Q81" s="110">
        <f t="shared" ref="Q81" si="324">Q77*Q80</f>
        <v>39</v>
      </c>
      <c r="R81" s="110">
        <f t="shared" ref="R81" si="325">R77*R80</f>
        <v>28</v>
      </c>
      <c r="S81" s="110">
        <f t="shared" ref="S81" si="326">S77*S80</f>
        <v>45</v>
      </c>
      <c r="T81" s="110">
        <f t="shared" ref="T81" si="327">T77*T80</f>
        <v>32</v>
      </c>
      <c r="U81" s="110">
        <f t="shared" ref="U81" si="328">U77*U80</f>
        <v>51</v>
      </c>
      <c r="V81" s="110">
        <f t="shared" ref="V81" si="329">V77*V80</f>
        <v>36</v>
      </c>
      <c r="W81" s="110">
        <f t="shared" ref="W81" si="330">W77*W80</f>
        <v>38</v>
      </c>
      <c r="X81" s="110">
        <f t="shared" ref="X81" si="331">X77*X80</f>
        <v>40</v>
      </c>
      <c r="Y81" s="110">
        <f t="shared" ref="Y81" si="332">Y77*Y80</f>
        <v>42</v>
      </c>
      <c r="Z81" s="110">
        <f t="shared" ref="Z81" si="333">Z77*Z80</f>
        <v>44</v>
      </c>
      <c r="AA81" s="110">
        <f t="shared" ref="AA81" si="334">AA77*AA80</f>
        <v>46</v>
      </c>
      <c r="AB81" s="110">
        <f t="shared" ref="AB81" si="335">AB77*AB80</f>
        <v>24</v>
      </c>
      <c r="AC81" s="110">
        <f t="shared" ref="AC81" si="336">AC77*AC80</f>
        <v>50</v>
      </c>
      <c r="AD81" s="110">
        <f t="shared" ref="AD81" si="337">AD77*AD80</f>
        <v>52</v>
      </c>
      <c r="AE81" s="110">
        <f t="shared" ref="AE81" si="338">AE77*AE80</f>
        <v>27</v>
      </c>
      <c r="AF81" s="110">
        <f t="shared" ref="AF81" si="339">AF77*AF80</f>
        <v>56</v>
      </c>
      <c r="AG81" s="110">
        <f t="shared" ref="AG81" si="340">AG77*AG80</f>
        <v>29</v>
      </c>
      <c r="AH81" s="110">
        <f t="shared" ref="AH81" si="341">AH77*AH80</f>
        <v>60</v>
      </c>
      <c r="AI81" s="110">
        <f t="shared" ref="AI81" si="342">AI77*AI80</f>
        <v>31</v>
      </c>
      <c r="AJ81" s="110">
        <f t="shared" ref="AJ81" si="343">AJ77*AJ80</f>
        <v>32</v>
      </c>
      <c r="AK81" s="110">
        <f t="shared" ref="AK81" si="344">AK77*AK80</f>
        <v>66</v>
      </c>
      <c r="AL81" s="110">
        <f t="shared" ref="AL81" si="345">AL77*AL80</f>
        <v>34</v>
      </c>
      <c r="AM81" s="110">
        <f t="shared" ref="AM81" si="346">AM77*AM80</f>
        <v>35</v>
      </c>
      <c r="AN81" s="110">
        <f t="shared" ref="AN81" si="347">AN77*AN80</f>
        <v>36</v>
      </c>
      <c r="AO81" s="110">
        <f t="shared" ref="AO81" si="348">AO77*AO80</f>
        <v>37</v>
      </c>
      <c r="AP81" s="110">
        <f t="shared" ref="AP81" si="349">AP77*AP80</f>
        <v>38</v>
      </c>
      <c r="AQ81" s="110">
        <f t="shared" ref="AQ81" si="350">AQ77*AQ80</f>
        <v>39</v>
      </c>
      <c r="AR81" s="110">
        <f t="shared" ref="AR81" si="351">AR77*AR80</f>
        <v>40</v>
      </c>
      <c r="AS81" s="110">
        <f t="shared" ref="AS81" si="352">AS77*AS80</f>
        <v>41</v>
      </c>
      <c r="AT81" s="110">
        <f t="shared" ref="AT81" si="353">AT77*AT80</f>
        <v>42</v>
      </c>
      <c r="AU81" s="110">
        <f t="shared" ref="AU81" si="354">AU77*AU80</f>
        <v>43</v>
      </c>
      <c r="AV81" s="110">
        <f t="shared" ref="AV81" si="355">AV77*AV80</f>
        <v>44</v>
      </c>
      <c r="AW81" s="110">
        <f t="shared" ref="AW81" si="356">AW77*AW80</f>
        <v>45</v>
      </c>
      <c r="AX81" s="110">
        <f t="shared" ref="AX81" si="357">AX77*AX80</f>
        <v>0</v>
      </c>
      <c r="AY81" s="110">
        <f t="shared" ref="AY81" si="358">AY77*AY80</f>
        <v>47</v>
      </c>
      <c r="AZ81" s="110">
        <f t="shared" ref="AZ81" si="359">AZ77*AZ80</f>
        <v>48</v>
      </c>
      <c r="BA81" s="110">
        <f t="shared" ref="BA81" si="360">BA77*BA80</f>
        <v>0</v>
      </c>
      <c r="BB81" s="110">
        <f t="shared" ref="BB81" si="361">BB77*BB80</f>
        <v>50</v>
      </c>
      <c r="BC81" s="110">
        <f t="shared" ref="BC81" si="362">BC77*BC80</f>
        <v>51</v>
      </c>
      <c r="BD81" s="110">
        <f t="shared" ref="BD81" si="363">BD77*BD80</f>
        <v>0</v>
      </c>
      <c r="BE81" s="110">
        <f t="shared" ref="BE81" si="364">BE77*BE80</f>
        <v>53</v>
      </c>
      <c r="BF81" s="110">
        <f t="shared" ref="BF81" si="365">BF77*BF80</f>
        <v>54</v>
      </c>
      <c r="BG81" s="110">
        <f t="shared" ref="BG81" si="366">BG77*BG80</f>
        <v>0</v>
      </c>
      <c r="BH81" s="110">
        <f t="shared" ref="BH81" si="367">BH77*BH80</f>
        <v>56</v>
      </c>
      <c r="BI81" s="110">
        <f t="shared" ref="BI81" si="368">BI77*BI80</f>
        <v>0</v>
      </c>
      <c r="BJ81" s="110">
        <f t="shared" ref="BJ81" si="369">BJ77*BJ80</f>
        <v>58</v>
      </c>
      <c r="BK81" s="110">
        <f t="shared" ref="BK81" si="370">BK77*BK80</f>
        <v>0</v>
      </c>
      <c r="BL81" s="110">
        <f>BL77*BL80+BL79*BL77</f>
        <v>720</v>
      </c>
      <c r="BM81" s="130"/>
    </row>
    <row r="82" spans="2:65">
      <c r="B82" s="129"/>
      <c r="BM82" s="130"/>
    </row>
    <row r="83" spans="2:65">
      <c r="B83" s="129"/>
      <c r="C83" s="104" t="s">
        <v>29</v>
      </c>
      <c r="D83" s="111">
        <f>SUM(D81:BL81)</f>
        <v>2732</v>
      </c>
      <c r="BM83" s="130"/>
    </row>
    <row r="84" spans="2:65">
      <c r="B84" s="129"/>
      <c r="C84" s="104" t="s">
        <v>30</v>
      </c>
      <c r="D84" s="112">
        <f>D83/'Customer &amp; MRR Churn'!C11</f>
        <v>23.756521739130434</v>
      </c>
      <c r="BM84" s="130"/>
    </row>
    <row r="85" spans="2:65">
      <c r="B85" s="129"/>
      <c r="C85" s="111" t="s">
        <v>31</v>
      </c>
      <c r="D85" s="112">
        <f>D84/12</f>
        <v>1.9797101449275363</v>
      </c>
      <c r="BM85" s="130"/>
    </row>
    <row r="86" spans="2:65">
      <c r="B86" s="129"/>
      <c r="D86" s="111"/>
      <c r="BM86" s="130"/>
    </row>
    <row r="87" spans="2:65">
      <c r="B87" s="129"/>
      <c r="C87" s="104" t="s">
        <v>4</v>
      </c>
      <c r="D87" s="106">
        <f>'Customer &amp; MRR Churn'!Q43</f>
        <v>11678</v>
      </c>
      <c r="E87" s="106">
        <f>'Customer &amp; MRR Churn'!R43</f>
        <v>11546</v>
      </c>
      <c r="F87" s="106">
        <f>'Customer &amp; MRR Churn'!S43</f>
        <v>11321</v>
      </c>
      <c r="G87" s="106">
        <f>'Customer &amp; MRR Churn'!T43</f>
        <v>11678</v>
      </c>
      <c r="H87" s="106">
        <f>'Customer &amp; MRR Churn'!U43</f>
        <v>11755</v>
      </c>
      <c r="I87" s="106">
        <f>'Customer &amp; MRR Churn'!V43</f>
        <v>11868</v>
      </c>
      <c r="J87" s="143">
        <f>GROWTH($D87:$I87,$D77:$I77,K77)</f>
        <v>11890.135897872648</v>
      </c>
      <c r="K87" s="143">
        <f>GROWTH($D87:$J87,$D77:$J77,L77)</f>
        <v>11984.921446521999</v>
      </c>
      <c r="L87" s="143">
        <f>GROWTH($D87:$K87,$D77:$K77,M77)</f>
        <v>12084.71516894518</v>
      </c>
      <c r="M87" s="143">
        <f>GROWTH($D87:$L87,$D77:$L77,M77)</f>
        <v>12115.226242936058</v>
      </c>
      <c r="N87" s="143">
        <f>GROWTH($D87:$M87,$D77:$M77,N77)</f>
        <v>12188.767486832252</v>
      </c>
      <c r="O87" s="143">
        <f>GROWTH($D87:$M87,$D77:$M77,O77)</f>
        <v>12262.755137130225</v>
      </c>
      <c r="P87" s="143">
        <f t="shared" ref="P87:BL87" si="371">GROWTH($D87:$M87,$D77:$M77,P77)</f>
        <v>12337.191903583916</v>
      </c>
      <c r="Q87" s="143">
        <f t="shared" si="371"/>
        <v>12412.080512395878</v>
      </c>
      <c r="R87" s="143">
        <f t="shared" si="371"/>
        <v>12487.423706317126</v>
      </c>
      <c r="S87" s="143">
        <f t="shared" si="371"/>
        <v>12563.224244747591</v>
      </c>
      <c r="T87" s="143">
        <f t="shared" si="371"/>
        <v>12639.484903837165</v>
      </c>
      <c r="U87" s="143">
        <f t="shared" si="371"/>
        <v>12716.208476587395</v>
      </c>
      <c r="V87" s="143">
        <f t="shared" si="371"/>
        <v>12793.397772953764</v>
      </c>
      <c r="W87" s="143">
        <f t="shared" si="371"/>
        <v>12871.055619948609</v>
      </c>
      <c r="X87" s="143">
        <f t="shared" si="371"/>
        <v>12949.184861744658</v>
      </c>
      <c r="Y87" s="143">
        <f t="shared" si="371"/>
        <v>13027.788359779186</v>
      </c>
      <c r="Z87" s="143">
        <f t="shared" si="371"/>
        <v>13106.868992858837</v>
      </c>
      <c r="AA87" s="143">
        <f t="shared" si="371"/>
        <v>13186.429657265031</v>
      </c>
      <c r="AB87" s="143">
        <f t="shared" si="371"/>
        <v>13266.473266860055</v>
      </c>
      <c r="AC87" s="143">
        <f t="shared" si="371"/>
        <v>13347.002753193785</v>
      </c>
      <c r="AD87" s="143">
        <f t="shared" si="371"/>
        <v>13428.021065611034</v>
      </c>
      <c r="AE87" s="143">
        <f t="shared" si="371"/>
        <v>13509.531171359587</v>
      </c>
      <c r="AF87" s="143">
        <f t="shared" si="371"/>
        <v>13591.536055698873</v>
      </c>
      <c r="AG87" s="143">
        <f t="shared" si="371"/>
        <v>13674.038722009285</v>
      </c>
      <c r="AH87" s="143">
        <f t="shared" si="371"/>
        <v>13757.042191902197</v>
      </c>
      <c r="AI87" s="143">
        <f t="shared" si="371"/>
        <v>13840.549505330606</v>
      </c>
      <c r="AJ87" s="143">
        <f t="shared" si="371"/>
        <v>13924.563720700493</v>
      </c>
      <c r="AK87" s="143">
        <f t="shared" si="371"/>
        <v>14009.087914982812</v>
      </c>
      <c r="AL87" s="143">
        <f t="shared" si="371"/>
        <v>14094.1251838262</v>
      </c>
      <c r="AM87" s="143">
        <f t="shared" si="371"/>
        <v>14179.678641670345</v>
      </c>
      <c r="AN87" s="143">
        <f t="shared" si="371"/>
        <v>14265.75142186005</v>
      </c>
      <c r="AO87" s="143">
        <f t="shared" si="371"/>
        <v>14352.346676759993</v>
      </c>
      <c r="AP87" s="143">
        <f t="shared" si="371"/>
        <v>14439.467577870182</v>
      </c>
      <c r="AQ87" s="143">
        <f t="shared" si="371"/>
        <v>14527.117315942101</v>
      </c>
      <c r="AR87" s="143">
        <f t="shared" si="371"/>
        <v>14615.299101095579</v>
      </c>
      <c r="AS87" s="143">
        <f t="shared" si="371"/>
        <v>14704.016162936357</v>
      </c>
      <c r="AT87" s="143">
        <f t="shared" si="371"/>
        <v>14793.271750674361</v>
      </c>
      <c r="AU87" s="143">
        <f t="shared" si="371"/>
        <v>14883.069133242712</v>
      </c>
      <c r="AV87" s="143">
        <f t="shared" si="371"/>
        <v>14973.411599417454</v>
      </c>
      <c r="AW87" s="143">
        <f t="shared" si="371"/>
        <v>15064.302457937985</v>
      </c>
      <c r="AX87" s="143">
        <f t="shared" si="371"/>
        <v>15155.74503762825</v>
      </c>
      <c r="AY87" s="143">
        <f t="shared" si="371"/>
        <v>15247.742687518668</v>
      </c>
      <c r="AZ87" s="143">
        <f t="shared" si="371"/>
        <v>15340.298776968759</v>
      </c>
      <c r="BA87" s="143">
        <f t="shared" si="371"/>
        <v>15433.416695790569</v>
      </c>
      <c r="BB87" s="143">
        <f t="shared" si="371"/>
        <v>15527.099854372816</v>
      </c>
      <c r="BC87" s="143">
        <f t="shared" si="371"/>
        <v>15621.351683805788</v>
      </c>
      <c r="BD87" s="143">
        <f t="shared" si="371"/>
        <v>15716.175636006999</v>
      </c>
      <c r="BE87" s="143">
        <f t="shared" si="371"/>
        <v>15811.575183847634</v>
      </c>
      <c r="BF87" s="143">
        <f t="shared" si="371"/>
        <v>15907.553821279713</v>
      </c>
      <c r="BG87" s="143">
        <f t="shared" si="371"/>
        <v>16004.115063464087</v>
      </c>
      <c r="BH87" s="143">
        <f t="shared" si="371"/>
        <v>16101.262446899149</v>
      </c>
      <c r="BI87" s="143">
        <f t="shared" si="371"/>
        <v>16198.99952955037</v>
      </c>
      <c r="BJ87" s="143">
        <f t="shared" si="371"/>
        <v>16297.329890980614</v>
      </c>
      <c r="BK87" s="143">
        <f t="shared" si="371"/>
        <v>16396.25713248122</v>
      </c>
      <c r="BL87" s="143">
        <f t="shared" si="371"/>
        <v>16495.784877203907</v>
      </c>
      <c r="BM87" s="130"/>
    </row>
    <row r="88" spans="2:65">
      <c r="B88" s="129"/>
      <c r="D88" s="106"/>
      <c r="E88" s="106"/>
      <c r="F88" s="106"/>
      <c r="G88" s="106"/>
      <c r="H88" s="106"/>
      <c r="I88" s="106"/>
      <c r="J88" s="106"/>
      <c r="K88" s="106"/>
      <c r="L88" s="106"/>
      <c r="M88" s="106"/>
      <c r="N88" s="106"/>
      <c r="O88" s="106"/>
      <c r="P88" s="106"/>
      <c r="Q88" s="106"/>
      <c r="R88" s="106"/>
      <c r="S88" s="106"/>
      <c r="T88" s="106"/>
      <c r="U88" s="106"/>
      <c r="V88" s="106"/>
      <c r="W88" s="106"/>
      <c r="X88" s="106"/>
      <c r="Y88" s="106"/>
      <c r="Z88" s="106"/>
      <c r="AA88" s="106"/>
      <c r="AB88" s="106"/>
      <c r="AC88" s="106"/>
      <c r="AD88" s="106"/>
      <c r="AE88" s="106"/>
      <c r="AF88" s="106"/>
      <c r="AG88" s="106"/>
      <c r="AH88" s="106"/>
      <c r="AI88" s="106"/>
      <c r="AJ88" s="106"/>
      <c r="AK88" s="106"/>
      <c r="AL88" s="106"/>
      <c r="AM88" s="106"/>
      <c r="AN88" s="106"/>
      <c r="AO88" s="106"/>
      <c r="AP88" s="106"/>
      <c r="AQ88" s="106"/>
      <c r="AR88" s="106"/>
      <c r="AS88" s="106"/>
      <c r="AT88" s="106"/>
      <c r="AU88" s="106"/>
      <c r="AV88" s="106"/>
      <c r="AW88" s="106"/>
      <c r="AX88" s="106"/>
      <c r="AY88" s="106"/>
      <c r="AZ88" s="106"/>
      <c r="BA88" s="106"/>
      <c r="BB88" s="106"/>
      <c r="BC88" s="106"/>
      <c r="BD88" s="106"/>
      <c r="BE88" s="106"/>
      <c r="BF88" s="106"/>
      <c r="BG88" s="106"/>
      <c r="BH88" s="106"/>
      <c r="BI88" s="106"/>
      <c r="BJ88" s="106"/>
      <c r="BK88" s="106"/>
      <c r="BL88" s="106"/>
      <c r="BM88" s="130"/>
    </row>
    <row r="89" spans="2:65">
      <c r="B89" s="129"/>
      <c r="C89" s="104" t="s">
        <v>28</v>
      </c>
      <c r="D89" s="113">
        <f>SUM(D87:BL87)</f>
        <v>843957.2721009379</v>
      </c>
      <c r="E89" s="106"/>
      <c r="F89" s="106"/>
      <c r="G89" s="106"/>
      <c r="H89" s="106"/>
      <c r="I89" s="106"/>
      <c r="J89" s="106"/>
      <c r="K89" s="106"/>
      <c r="L89" s="106"/>
      <c r="M89" s="106"/>
      <c r="N89" s="106"/>
      <c r="O89" s="106"/>
      <c r="P89" s="106"/>
      <c r="Q89" s="106"/>
      <c r="R89" s="106"/>
      <c r="S89" s="106"/>
      <c r="T89" s="106"/>
      <c r="U89" s="106"/>
      <c r="V89" s="106"/>
      <c r="W89" s="106"/>
      <c r="X89" s="106"/>
      <c r="Y89" s="106"/>
      <c r="Z89" s="106"/>
      <c r="AA89" s="106"/>
      <c r="AB89" s="106"/>
      <c r="AC89" s="106"/>
      <c r="AD89" s="106"/>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30"/>
    </row>
    <row r="90" spans="2:65">
      <c r="B90" s="129"/>
      <c r="C90" s="111" t="s">
        <v>32</v>
      </c>
      <c r="D90" s="113">
        <f>D89/'Customer &amp; MRR Churn'!C11</f>
        <v>7338.7588878342431</v>
      </c>
      <c r="E90" s="106"/>
      <c r="F90" s="106"/>
      <c r="G90" s="106"/>
      <c r="H90" s="106"/>
      <c r="I90" s="106"/>
      <c r="J90" s="106"/>
      <c r="K90" s="106"/>
      <c r="L90" s="106"/>
      <c r="M90" s="106"/>
      <c r="N90" s="106"/>
      <c r="O90" s="106"/>
      <c r="P90" s="106"/>
      <c r="Q90" s="106"/>
      <c r="R90" s="106"/>
      <c r="S90" s="106"/>
      <c r="T90" s="106"/>
      <c r="U90" s="106"/>
      <c r="V90" s="106"/>
      <c r="W90" s="106"/>
      <c r="X90" s="106"/>
      <c r="Y90" s="106"/>
      <c r="Z90" s="106"/>
      <c r="AA90" s="106"/>
      <c r="AB90" s="106"/>
      <c r="AC90" s="106"/>
      <c r="AD90" s="106"/>
      <c r="AE90" s="106"/>
      <c r="AF90" s="106"/>
      <c r="AG90" s="106"/>
      <c r="AH90" s="106"/>
      <c r="AI90" s="106"/>
      <c r="AJ90" s="106"/>
      <c r="AK90" s="106"/>
      <c r="AL90" s="106"/>
      <c r="AM90" s="106"/>
      <c r="AN90" s="106"/>
      <c r="AO90" s="106"/>
      <c r="AP90" s="106"/>
      <c r="AQ90" s="106"/>
      <c r="AR90" s="106"/>
      <c r="AS90" s="106"/>
      <c r="AT90" s="106"/>
      <c r="AU90" s="106"/>
      <c r="AV90" s="106"/>
      <c r="AW90" s="106"/>
      <c r="AX90" s="106"/>
      <c r="AY90" s="106"/>
      <c r="AZ90" s="106"/>
      <c r="BA90" s="106"/>
      <c r="BB90" s="106"/>
      <c r="BC90" s="106"/>
      <c r="BD90" s="106"/>
      <c r="BE90" s="106"/>
      <c r="BF90" s="106"/>
      <c r="BG90" s="106"/>
      <c r="BH90" s="106"/>
      <c r="BI90" s="106"/>
      <c r="BJ90" s="106"/>
      <c r="BK90" s="106"/>
      <c r="BL90" s="106"/>
      <c r="BM90" s="130"/>
    </row>
    <row r="91" spans="2:65">
      <c r="B91" s="131"/>
      <c r="C91" s="132"/>
      <c r="D91" s="132"/>
      <c r="E91" s="132"/>
      <c r="F91" s="132"/>
      <c r="G91" s="132"/>
      <c r="H91" s="132"/>
      <c r="I91" s="132"/>
      <c r="J91" s="132"/>
      <c r="K91" s="132"/>
      <c r="L91" s="132"/>
      <c r="M91" s="132"/>
      <c r="N91" s="132"/>
      <c r="O91" s="132"/>
      <c r="P91" s="132"/>
      <c r="Q91" s="132"/>
      <c r="R91" s="132"/>
      <c r="S91" s="132"/>
      <c r="T91" s="132"/>
      <c r="U91" s="132"/>
      <c r="V91" s="132"/>
      <c r="W91" s="132"/>
      <c r="X91" s="132"/>
      <c r="Y91" s="132"/>
      <c r="Z91" s="132"/>
      <c r="AA91" s="132"/>
      <c r="AB91" s="132"/>
      <c r="AC91" s="132"/>
      <c r="AD91" s="132"/>
      <c r="AE91" s="132"/>
      <c r="AF91" s="132"/>
      <c r="AG91" s="132"/>
      <c r="AH91" s="132"/>
      <c r="AI91" s="132"/>
      <c r="AJ91" s="132"/>
      <c r="AK91" s="132"/>
      <c r="AL91" s="132"/>
      <c r="AM91" s="132"/>
      <c r="AN91" s="132"/>
      <c r="AO91" s="132"/>
      <c r="AP91" s="132"/>
      <c r="AQ91" s="132"/>
      <c r="AR91" s="132"/>
      <c r="AS91" s="132"/>
      <c r="AT91" s="132"/>
      <c r="AU91" s="132"/>
      <c r="AV91" s="132"/>
      <c r="AW91" s="132"/>
      <c r="AX91" s="132"/>
      <c r="AY91" s="132"/>
      <c r="AZ91" s="132"/>
      <c r="BA91" s="132"/>
      <c r="BB91" s="132"/>
      <c r="BC91" s="132"/>
      <c r="BD91" s="132"/>
      <c r="BE91" s="132"/>
      <c r="BF91" s="132"/>
      <c r="BG91" s="132"/>
      <c r="BH91" s="132"/>
      <c r="BI91" s="132"/>
      <c r="BJ91" s="132"/>
      <c r="BK91" s="132"/>
      <c r="BL91" s="132"/>
      <c r="BM91" s="134"/>
    </row>
    <row r="93" spans="2:65">
      <c r="B93" s="124"/>
      <c r="C93" s="118"/>
      <c r="D93" s="140"/>
      <c r="E93" s="141"/>
      <c r="F93" s="141"/>
      <c r="G93" s="141"/>
      <c r="H93" s="141"/>
      <c r="I93" s="141"/>
      <c r="J93" s="141"/>
      <c r="K93" s="141"/>
      <c r="L93" s="141"/>
      <c r="M93" s="141"/>
      <c r="N93" s="141"/>
      <c r="O93" s="141"/>
      <c r="P93" s="141"/>
      <c r="Q93" s="141"/>
      <c r="R93" s="141"/>
      <c r="S93" s="141"/>
      <c r="T93" s="141"/>
      <c r="U93" s="141"/>
      <c r="V93" s="141"/>
      <c r="W93" s="141"/>
      <c r="X93" s="141"/>
      <c r="Y93" s="141"/>
      <c r="Z93" s="141"/>
      <c r="AA93" s="141"/>
      <c r="AB93" s="141"/>
      <c r="AC93" s="141"/>
      <c r="AD93" s="141"/>
      <c r="AE93" s="141"/>
      <c r="AF93" s="141"/>
      <c r="AG93" s="141"/>
      <c r="AH93" s="141"/>
      <c r="AI93" s="141"/>
      <c r="AJ93" s="141"/>
      <c r="AK93" s="141"/>
      <c r="AL93" s="141"/>
      <c r="AM93" s="141"/>
      <c r="AN93" s="141"/>
      <c r="AO93" s="141"/>
      <c r="AP93" s="141"/>
      <c r="AQ93" s="141"/>
      <c r="AR93" s="141"/>
      <c r="AS93" s="141"/>
      <c r="AT93" s="141"/>
      <c r="AU93" s="141"/>
      <c r="AV93" s="141"/>
      <c r="AW93" s="141"/>
      <c r="AX93" s="141"/>
      <c r="AY93" s="141"/>
      <c r="AZ93" s="141"/>
      <c r="BA93" s="141"/>
      <c r="BB93" s="141"/>
      <c r="BC93" s="141"/>
      <c r="BD93" s="141"/>
      <c r="BE93" s="141"/>
      <c r="BF93" s="141"/>
      <c r="BG93" s="141"/>
      <c r="BH93" s="141"/>
      <c r="BI93" s="141"/>
      <c r="BJ93" s="141"/>
      <c r="BK93" s="141"/>
      <c r="BL93" s="141"/>
      <c r="BM93" s="119"/>
    </row>
    <row r="94" spans="2:65">
      <c r="B94" s="126">
        <f>'Customer &amp; MRR Churn'!B12</f>
        <v>41426</v>
      </c>
      <c r="C94" s="114"/>
      <c r="D94" s="194" t="s">
        <v>34</v>
      </c>
      <c r="E94" s="195"/>
      <c r="F94" s="195"/>
      <c r="G94" s="195"/>
      <c r="H94" s="195"/>
      <c r="I94" s="195"/>
      <c r="J94" s="195"/>
      <c r="K94" s="195"/>
      <c r="L94" s="195"/>
      <c r="M94" s="195"/>
      <c r="N94" s="118"/>
      <c r="O94" s="118"/>
      <c r="P94" s="118"/>
      <c r="Q94" s="118"/>
      <c r="R94" s="118"/>
      <c r="S94" s="118"/>
      <c r="T94" s="118"/>
      <c r="U94" s="118"/>
      <c r="V94" s="118"/>
      <c r="W94" s="118"/>
      <c r="X94" s="118"/>
      <c r="Y94" s="118"/>
      <c r="Z94" s="118"/>
      <c r="AA94" s="118"/>
      <c r="AB94" s="118"/>
      <c r="AC94" s="118"/>
      <c r="AD94" s="118"/>
      <c r="AE94" s="118"/>
      <c r="AF94" s="118"/>
      <c r="AG94" s="118"/>
      <c r="AH94" s="118"/>
      <c r="AI94" s="118"/>
      <c r="AJ94" s="118"/>
      <c r="AK94" s="118"/>
      <c r="AL94" s="118"/>
      <c r="AM94" s="118"/>
      <c r="AN94" s="118"/>
      <c r="AO94" s="118"/>
      <c r="AP94" s="118"/>
      <c r="AQ94" s="118"/>
      <c r="AR94" s="118"/>
      <c r="AS94" s="118"/>
      <c r="AT94" s="118"/>
      <c r="AU94" s="118"/>
      <c r="AV94" s="118"/>
      <c r="AW94" s="118"/>
      <c r="AX94" s="118"/>
      <c r="AY94" s="118"/>
      <c r="AZ94" s="118"/>
      <c r="BA94" s="118"/>
      <c r="BB94" s="118"/>
      <c r="BC94" s="118"/>
      <c r="BD94" s="118"/>
      <c r="BE94" s="118"/>
      <c r="BF94" s="118"/>
      <c r="BG94" s="118"/>
      <c r="BH94" s="118"/>
      <c r="BI94" s="118"/>
      <c r="BJ94" s="118"/>
      <c r="BK94" s="118"/>
      <c r="BL94" s="119"/>
      <c r="BM94" s="127"/>
    </row>
    <row r="95" spans="2:65">
      <c r="B95" s="128" t="s">
        <v>33</v>
      </c>
      <c r="C95" s="114"/>
      <c r="D95" s="120">
        <v>0</v>
      </c>
      <c r="E95" s="121">
        <v>1</v>
      </c>
      <c r="F95" s="121">
        <v>2</v>
      </c>
      <c r="G95" s="121">
        <v>3</v>
      </c>
      <c r="H95" s="121">
        <v>4</v>
      </c>
      <c r="I95" s="121">
        <v>5</v>
      </c>
      <c r="J95" s="121">
        <v>6</v>
      </c>
      <c r="K95" s="121">
        <v>7</v>
      </c>
      <c r="L95" s="121">
        <v>8</v>
      </c>
      <c r="M95" s="121">
        <v>9</v>
      </c>
      <c r="N95" s="121">
        <v>10</v>
      </c>
      <c r="O95" s="121">
        <v>11</v>
      </c>
      <c r="P95" s="121">
        <v>12</v>
      </c>
      <c r="Q95" s="121">
        <v>13</v>
      </c>
      <c r="R95" s="121">
        <v>14</v>
      </c>
      <c r="S95" s="121">
        <v>15</v>
      </c>
      <c r="T95" s="121">
        <v>16</v>
      </c>
      <c r="U95" s="121">
        <v>17</v>
      </c>
      <c r="V95" s="121">
        <v>18</v>
      </c>
      <c r="W95" s="121">
        <v>19</v>
      </c>
      <c r="X95" s="121">
        <v>20</v>
      </c>
      <c r="Y95" s="121">
        <v>21</v>
      </c>
      <c r="Z95" s="121">
        <v>22</v>
      </c>
      <c r="AA95" s="121">
        <v>23</v>
      </c>
      <c r="AB95" s="121">
        <v>24</v>
      </c>
      <c r="AC95" s="121">
        <v>25</v>
      </c>
      <c r="AD95" s="121">
        <v>26</v>
      </c>
      <c r="AE95" s="121">
        <v>27</v>
      </c>
      <c r="AF95" s="121">
        <v>28</v>
      </c>
      <c r="AG95" s="121">
        <v>29</v>
      </c>
      <c r="AH95" s="121">
        <v>30</v>
      </c>
      <c r="AI95" s="121">
        <v>31</v>
      </c>
      <c r="AJ95" s="121">
        <v>32</v>
      </c>
      <c r="AK95" s="121">
        <v>33</v>
      </c>
      <c r="AL95" s="121">
        <v>34</v>
      </c>
      <c r="AM95" s="121">
        <v>35</v>
      </c>
      <c r="AN95" s="121">
        <v>36</v>
      </c>
      <c r="AO95" s="121">
        <v>37</v>
      </c>
      <c r="AP95" s="121">
        <v>38</v>
      </c>
      <c r="AQ95" s="121">
        <v>39</v>
      </c>
      <c r="AR95" s="121">
        <v>40</v>
      </c>
      <c r="AS95" s="121">
        <v>41</v>
      </c>
      <c r="AT95" s="121">
        <v>42</v>
      </c>
      <c r="AU95" s="121">
        <v>43</v>
      </c>
      <c r="AV95" s="121">
        <v>44</v>
      </c>
      <c r="AW95" s="121">
        <v>45</v>
      </c>
      <c r="AX95" s="121">
        <v>46</v>
      </c>
      <c r="AY95" s="121">
        <v>47</v>
      </c>
      <c r="AZ95" s="121">
        <v>48</v>
      </c>
      <c r="BA95" s="121">
        <v>49</v>
      </c>
      <c r="BB95" s="121">
        <v>50</v>
      </c>
      <c r="BC95" s="121">
        <v>51</v>
      </c>
      <c r="BD95" s="121">
        <v>52</v>
      </c>
      <c r="BE95" s="121">
        <v>53</v>
      </c>
      <c r="BF95" s="121">
        <v>54</v>
      </c>
      <c r="BG95" s="121">
        <v>55</v>
      </c>
      <c r="BH95" s="121">
        <v>56</v>
      </c>
      <c r="BI95" s="121">
        <v>57</v>
      </c>
      <c r="BJ95" s="121">
        <v>58</v>
      </c>
      <c r="BK95" s="121">
        <v>59</v>
      </c>
      <c r="BL95" s="122">
        <v>60</v>
      </c>
      <c r="BM95" s="127"/>
    </row>
    <row r="96" spans="2:65">
      <c r="B96" s="129"/>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c r="AC96" s="117"/>
      <c r="AD96" s="117"/>
      <c r="AE96" s="117"/>
      <c r="AF96" s="117"/>
      <c r="AG96" s="117"/>
      <c r="AH96" s="117"/>
      <c r="AI96" s="117"/>
      <c r="AJ96" s="117"/>
      <c r="AK96" s="117"/>
      <c r="AL96" s="117"/>
      <c r="AM96" s="117"/>
      <c r="AN96" s="117"/>
      <c r="AO96" s="117"/>
      <c r="AP96" s="117"/>
      <c r="AQ96" s="117"/>
      <c r="AR96" s="117"/>
      <c r="AS96" s="117"/>
      <c r="AT96" s="117"/>
      <c r="AU96" s="117"/>
      <c r="AV96" s="117"/>
      <c r="AW96" s="117"/>
      <c r="AX96" s="117"/>
      <c r="AY96" s="117"/>
      <c r="AZ96" s="117"/>
      <c r="BA96" s="117"/>
      <c r="BB96" s="117"/>
      <c r="BC96" s="117"/>
      <c r="BD96" s="117"/>
      <c r="BE96" s="117"/>
      <c r="BF96" s="117"/>
      <c r="BG96" s="117"/>
      <c r="BH96" s="117"/>
      <c r="BI96" s="117"/>
      <c r="BJ96" s="117"/>
      <c r="BK96" s="117"/>
      <c r="BL96" s="117"/>
      <c r="BM96" s="130"/>
    </row>
    <row r="97" spans="2:65">
      <c r="B97" s="142"/>
      <c r="C97" s="104" t="s">
        <v>35</v>
      </c>
      <c r="D97" s="107">
        <f>'Customer &amp; MRR Churn'!Q12</f>
        <v>128</v>
      </c>
      <c r="E97" s="107">
        <f>'Customer &amp; MRR Churn'!R12</f>
        <v>122</v>
      </c>
      <c r="F97" s="107">
        <f>'Customer &amp; MRR Churn'!S12</f>
        <v>119</v>
      </c>
      <c r="G97" s="107">
        <f>'Customer &amp; MRR Churn'!T12</f>
        <v>115</v>
      </c>
      <c r="H97" s="107">
        <f>'Customer &amp; MRR Churn'!U12</f>
        <v>110</v>
      </c>
      <c r="I97" s="108">
        <f>ROUND(GROWTH($D97:$H97,$D95:$H95,I95),0)</f>
        <v>106</v>
      </c>
      <c r="J97" s="108">
        <f>ROUND(GROWTH($D97:$I97,$D95:$I95,J95),0)</f>
        <v>102</v>
      </c>
      <c r="K97" s="108">
        <f>ROUND(GROWTH($D97:$J97,$D95:$J95,K95),0)</f>
        <v>98</v>
      </c>
      <c r="L97" s="108">
        <f>ROUND(GROWTH($D97:$K97,$D95:$K95,L95),0)</f>
        <v>95</v>
      </c>
      <c r="M97" s="108">
        <f>ROUND(GROWTH($D97:$L97,$D95:$L95,M95),0)</f>
        <v>91</v>
      </c>
      <c r="N97" s="108">
        <f t="shared" ref="N97:BL97" si="372">ROUND(GROWTH($D97:$M97,$D95:$M95,N95),0)</f>
        <v>88</v>
      </c>
      <c r="O97" s="108">
        <f t="shared" si="372"/>
        <v>85</v>
      </c>
      <c r="P97" s="108">
        <f t="shared" si="372"/>
        <v>81</v>
      </c>
      <c r="Q97" s="108">
        <f t="shared" si="372"/>
        <v>78</v>
      </c>
      <c r="R97" s="108">
        <f t="shared" si="372"/>
        <v>76</v>
      </c>
      <c r="S97" s="108">
        <f t="shared" si="372"/>
        <v>73</v>
      </c>
      <c r="T97" s="108">
        <f t="shared" si="372"/>
        <v>70</v>
      </c>
      <c r="U97" s="108">
        <f t="shared" si="372"/>
        <v>68</v>
      </c>
      <c r="V97" s="108">
        <f t="shared" si="372"/>
        <v>65</v>
      </c>
      <c r="W97" s="108">
        <f t="shared" si="372"/>
        <v>63</v>
      </c>
      <c r="X97" s="108">
        <f t="shared" si="372"/>
        <v>60</v>
      </c>
      <c r="Y97" s="108">
        <f t="shared" si="372"/>
        <v>58</v>
      </c>
      <c r="Z97" s="108">
        <f t="shared" si="372"/>
        <v>56</v>
      </c>
      <c r="AA97" s="108">
        <f t="shared" si="372"/>
        <v>54</v>
      </c>
      <c r="AB97" s="108">
        <f t="shared" si="372"/>
        <v>52</v>
      </c>
      <c r="AC97" s="108">
        <f t="shared" si="372"/>
        <v>50</v>
      </c>
      <c r="AD97" s="108">
        <f t="shared" si="372"/>
        <v>48</v>
      </c>
      <c r="AE97" s="108">
        <f t="shared" si="372"/>
        <v>46</v>
      </c>
      <c r="AF97" s="108">
        <f t="shared" si="372"/>
        <v>45</v>
      </c>
      <c r="AG97" s="108">
        <f t="shared" si="372"/>
        <v>43</v>
      </c>
      <c r="AH97" s="108">
        <f t="shared" si="372"/>
        <v>41</v>
      </c>
      <c r="AI97" s="108">
        <f t="shared" si="372"/>
        <v>40</v>
      </c>
      <c r="AJ97" s="108">
        <f t="shared" si="372"/>
        <v>38</v>
      </c>
      <c r="AK97" s="108">
        <f t="shared" si="372"/>
        <v>37</v>
      </c>
      <c r="AL97" s="108">
        <f t="shared" si="372"/>
        <v>36</v>
      </c>
      <c r="AM97" s="108">
        <f t="shared" si="372"/>
        <v>34</v>
      </c>
      <c r="AN97" s="108">
        <f t="shared" si="372"/>
        <v>33</v>
      </c>
      <c r="AO97" s="108">
        <f t="shared" si="372"/>
        <v>32</v>
      </c>
      <c r="AP97" s="108">
        <f t="shared" si="372"/>
        <v>31</v>
      </c>
      <c r="AQ97" s="108">
        <f t="shared" si="372"/>
        <v>30</v>
      </c>
      <c r="AR97" s="108">
        <f t="shared" si="372"/>
        <v>29</v>
      </c>
      <c r="AS97" s="108">
        <f t="shared" si="372"/>
        <v>27</v>
      </c>
      <c r="AT97" s="108">
        <f t="shared" si="372"/>
        <v>26</v>
      </c>
      <c r="AU97" s="108">
        <f t="shared" si="372"/>
        <v>25</v>
      </c>
      <c r="AV97" s="108">
        <f t="shared" si="372"/>
        <v>25</v>
      </c>
      <c r="AW97" s="108">
        <f t="shared" si="372"/>
        <v>24</v>
      </c>
      <c r="AX97" s="108">
        <f t="shared" si="372"/>
        <v>23</v>
      </c>
      <c r="AY97" s="108">
        <f t="shared" si="372"/>
        <v>22</v>
      </c>
      <c r="AZ97" s="108">
        <f t="shared" si="372"/>
        <v>21</v>
      </c>
      <c r="BA97" s="108">
        <f t="shared" si="372"/>
        <v>20</v>
      </c>
      <c r="BB97" s="108">
        <f t="shared" si="372"/>
        <v>20</v>
      </c>
      <c r="BC97" s="108">
        <f t="shared" si="372"/>
        <v>19</v>
      </c>
      <c r="BD97" s="108">
        <f t="shared" si="372"/>
        <v>18</v>
      </c>
      <c r="BE97" s="108">
        <f t="shared" si="372"/>
        <v>18</v>
      </c>
      <c r="BF97" s="108">
        <f t="shared" si="372"/>
        <v>17</v>
      </c>
      <c r="BG97" s="108">
        <f t="shared" si="372"/>
        <v>16</v>
      </c>
      <c r="BH97" s="108">
        <f t="shared" si="372"/>
        <v>16</v>
      </c>
      <c r="BI97" s="108">
        <f t="shared" si="372"/>
        <v>15</v>
      </c>
      <c r="BJ97" s="108">
        <f t="shared" si="372"/>
        <v>15</v>
      </c>
      <c r="BK97" s="108">
        <f t="shared" si="372"/>
        <v>14</v>
      </c>
      <c r="BL97" s="108">
        <f t="shared" si="372"/>
        <v>13</v>
      </c>
      <c r="BM97" s="130"/>
    </row>
    <row r="98" spans="2:65">
      <c r="B98" s="129"/>
      <c r="C98" s="104" t="s">
        <v>27</v>
      </c>
      <c r="E98" s="107">
        <f>D97-E97</f>
        <v>6</v>
      </c>
      <c r="F98" s="107">
        <f>E97-F97</f>
        <v>3</v>
      </c>
      <c r="G98" s="107">
        <f t="shared" ref="G98" si="373">F97-G97</f>
        <v>4</v>
      </c>
      <c r="H98" s="107">
        <f t="shared" ref="H98" si="374">G97-H97</f>
        <v>5</v>
      </c>
      <c r="I98" s="109">
        <f>H97-I97</f>
        <v>4</v>
      </c>
      <c r="J98" s="109">
        <f t="shared" ref="J98" si="375">I97-J97</f>
        <v>4</v>
      </c>
      <c r="K98" s="109">
        <f t="shared" ref="K98" si="376">J97-K97</f>
        <v>4</v>
      </c>
      <c r="L98" s="109">
        <f t="shared" ref="L98" si="377">K97-L97</f>
        <v>3</v>
      </c>
      <c r="M98" s="109">
        <f t="shared" ref="M98" si="378">L97-M97</f>
        <v>4</v>
      </c>
      <c r="N98" s="109">
        <f t="shared" ref="N98" si="379">M97-N97</f>
        <v>3</v>
      </c>
      <c r="O98" s="109">
        <f t="shared" ref="O98" si="380">N97-O97</f>
        <v>3</v>
      </c>
      <c r="P98" s="109">
        <f t="shared" ref="P98" si="381">O97-P97</f>
        <v>4</v>
      </c>
      <c r="Q98" s="109">
        <f t="shared" ref="Q98" si="382">P97-Q97</f>
        <v>3</v>
      </c>
      <c r="R98" s="109">
        <f t="shared" ref="R98" si="383">Q97-R97</f>
        <v>2</v>
      </c>
      <c r="S98" s="109">
        <f t="shared" ref="S98" si="384">R97-S97</f>
        <v>3</v>
      </c>
      <c r="T98" s="109">
        <f t="shared" ref="T98" si="385">S97-T97</f>
        <v>3</v>
      </c>
      <c r="U98" s="109">
        <f t="shared" ref="U98" si="386">T97-U97</f>
        <v>2</v>
      </c>
      <c r="V98" s="109">
        <f t="shared" ref="V98" si="387">U97-V97</f>
        <v>3</v>
      </c>
      <c r="W98" s="109">
        <f t="shared" ref="W98" si="388">V97-W97</f>
        <v>2</v>
      </c>
      <c r="X98" s="109">
        <f t="shared" ref="X98" si="389">W97-X97</f>
        <v>3</v>
      </c>
      <c r="Y98" s="109">
        <f t="shared" ref="Y98" si="390">X97-Y97</f>
        <v>2</v>
      </c>
      <c r="Z98" s="109">
        <f t="shared" ref="Z98" si="391">Y97-Z97</f>
        <v>2</v>
      </c>
      <c r="AA98" s="109">
        <f t="shared" ref="AA98" si="392">Z97-AA97</f>
        <v>2</v>
      </c>
      <c r="AB98" s="109">
        <f t="shared" ref="AB98" si="393">AA97-AB97</f>
        <v>2</v>
      </c>
      <c r="AC98" s="109">
        <f t="shared" ref="AC98" si="394">AB97-AC97</f>
        <v>2</v>
      </c>
      <c r="AD98" s="109">
        <f t="shared" ref="AD98" si="395">AC97-AD97</f>
        <v>2</v>
      </c>
      <c r="AE98" s="109">
        <f t="shared" ref="AE98" si="396">AD97-AE97</f>
        <v>2</v>
      </c>
      <c r="AF98" s="109">
        <f t="shared" ref="AF98" si="397">AE97-AF97</f>
        <v>1</v>
      </c>
      <c r="AG98" s="109">
        <f t="shared" ref="AG98" si="398">AF97-AG97</f>
        <v>2</v>
      </c>
      <c r="AH98" s="109">
        <f t="shared" ref="AH98" si="399">AG97-AH97</f>
        <v>2</v>
      </c>
      <c r="AI98" s="109">
        <f t="shared" ref="AI98" si="400">AH97-AI97</f>
        <v>1</v>
      </c>
      <c r="AJ98" s="109">
        <f t="shared" ref="AJ98" si="401">AI97-AJ97</f>
        <v>2</v>
      </c>
      <c r="AK98" s="109">
        <f t="shared" ref="AK98" si="402">AJ97-AK97</f>
        <v>1</v>
      </c>
      <c r="AL98" s="109">
        <f t="shared" ref="AL98" si="403">AK97-AL97</f>
        <v>1</v>
      </c>
      <c r="AM98" s="109">
        <f t="shared" ref="AM98" si="404">AL97-AM97</f>
        <v>2</v>
      </c>
      <c r="AN98" s="109">
        <f t="shared" ref="AN98" si="405">AM97-AN97</f>
        <v>1</v>
      </c>
      <c r="AO98" s="109">
        <f t="shared" ref="AO98" si="406">AN97-AO97</f>
        <v>1</v>
      </c>
      <c r="AP98" s="109">
        <f t="shared" ref="AP98" si="407">AO97-AP97</f>
        <v>1</v>
      </c>
      <c r="AQ98" s="109">
        <f t="shared" ref="AQ98" si="408">AP97-AQ97</f>
        <v>1</v>
      </c>
      <c r="AR98" s="109">
        <f t="shared" ref="AR98" si="409">AQ97-AR97</f>
        <v>1</v>
      </c>
      <c r="AS98" s="109">
        <f t="shared" ref="AS98" si="410">AR97-AS97</f>
        <v>2</v>
      </c>
      <c r="AT98" s="109">
        <f t="shared" ref="AT98" si="411">AS97-AT97</f>
        <v>1</v>
      </c>
      <c r="AU98" s="109">
        <f t="shared" ref="AU98" si="412">AT97-AU97</f>
        <v>1</v>
      </c>
      <c r="AV98" s="109">
        <f t="shared" ref="AV98" si="413">AU97-AV97</f>
        <v>0</v>
      </c>
      <c r="AW98" s="109">
        <f t="shared" ref="AW98" si="414">AV97-AW97</f>
        <v>1</v>
      </c>
      <c r="AX98" s="109">
        <f t="shared" ref="AX98" si="415">AW97-AX97</f>
        <v>1</v>
      </c>
      <c r="AY98" s="109">
        <f t="shared" ref="AY98" si="416">AX97-AY97</f>
        <v>1</v>
      </c>
      <c r="AZ98" s="109">
        <f t="shared" ref="AZ98" si="417">AY97-AZ97</f>
        <v>1</v>
      </c>
      <c r="BA98" s="109">
        <f t="shared" ref="BA98" si="418">AZ97-BA97</f>
        <v>1</v>
      </c>
      <c r="BB98" s="109">
        <f t="shared" ref="BB98" si="419">BA97-BB97</f>
        <v>0</v>
      </c>
      <c r="BC98" s="109">
        <f t="shared" ref="BC98" si="420">BB97-BC97</f>
        <v>1</v>
      </c>
      <c r="BD98" s="109">
        <f t="shared" ref="BD98" si="421">BC97-BD97</f>
        <v>1</v>
      </c>
      <c r="BE98" s="109">
        <f t="shared" ref="BE98" si="422">BD97-BE97</f>
        <v>0</v>
      </c>
      <c r="BF98" s="109">
        <f t="shared" ref="BF98" si="423">BE97-BF97</f>
        <v>1</v>
      </c>
      <c r="BG98" s="109">
        <f t="shared" ref="BG98" si="424">BF97-BG97</f>
        <v>1</v>
      </c>
      <c r="BH98" s="109">
        <f t="shared" ref="BH98" si="425">BG97-BH97</f>
        <v>0</v>
      </c>
      <c r="BI98" s="109">
        <f t="shared" ref="BI98" si="426">BH97-BI97</f>
        <v>1</v>
      </c>
      <c r="BJ98" s="109">
        <f t="shared" ref="BJ98" si="427">BI97-BJ97</f>
        <v>0</v>
      </c>
      <c r="BK98" s="109">
        <f t="shared" ref="BK98" si="428">BJ97-BK97</f>
        <v>1</v>
      </c>
      <c r="BL98" s="109">
        <f t="shared" ref="BL98" si="429">BK97-BL97</f>
        <v>1</v>
      </c>
      <c r="BM98" s="130"/>
    </row>
    <row r="99" spans="2:65">
      <c r="B99" s="129"/>
      <c r="C99" s="104" t="s">
        <v>25</v>
      </c>
      <c r="E99" s="104">
        <f t="shared" ref="E99" si="430">E95*E98</f>
        <v>6</v>
      </c>
      <c r="F99" s="104">
        <f t="shared" ref="F99" si="431">F95*F98</f>
        <v>6</v>
      </c>
      <c r="G99" s="104">
        <f t="shared" ref="G99" si="432">G95*G98</f>
        <v>12</v>
      </c>
      <c r="H99" s="104">
        <f t="shared" ref="H99" si="433">H95*H98</f>
        <v>20</v>
      </c>
      <c r="I99" s="110">
        <f t="shared" ref="I99" si="434">I95*I98</f>
        <v>20</v>
      </c>
      <c r="J99" s="110">
        <f t="shared" ref="J99" si="435">J95*J98</f>
        <v>24</v>
      </c>
      <c r="K99" s="110">
        <f t="shared" ref="K99" si="436">K95*K98</f>
        <v>28</v>
      </c>
      <c r="L99" s="110">
        <f t="shared" ref="L99" si="437">L95*L98</f>
        <v>24</v>
      </c>
      <c r="M99" s="110">
        <f t="shared" ref="M99" si="438">M95*M98</f>
        <v>36</v>
      </c>
      <c r="N99" s="110">
        <f t="shared" ref="N99" si="439">N95*N98</f>
        <v>30</v>
      </c>
      <c r="O99" s="110">
        <f t="shared" ref="O99" si="440">O95*O98</f>
        <v>33</v>
      </c>
      <c r="P99" s="110">
        <f t="shared" ref="P99" si="441">P95*P98</f>
        <v>48</v>
      </c>
      <c r="Q99" s="110">
        <f t="shared" ref="Q99" si="442">Q95*Q98</f>
        <v>39</v>
      </c>
      <c r="R99" s="110">
        <f t="shared" ref="R99" si="443">R95*R98</f>
        <v>28</v>
      </c>
      <c r="S99" s="110">
        <f t="shared" ref="S99" si="444">S95*S98</f>
        <v>45</v>
      </c>
      <c r="T99" s="110">
        <f t="shared" ref="T99" si="445">T95*T98</f>
        <v>48</v>
      </c>
      <c r="U99" s="110">
        <f t="shared" ref="U99" si="446">U95*U98</f>
        <v>34</v>
      </c>
      <c r="V99" s="110">
        <f t="shared" ref="V99" si="447">V95*V98</f>
        <v>54</v>
      </c>
      <c r="W99" s="110">
        <f t="shared" ref="W99" si="448">W95*W98</f>
        <v>38</v>
      </c>
      <c r="X99" s="110">
        <f t="shared" ref="X99" si="449">X95*X98</f>
        <v>60</v>
      </c>
      <c r="Y99" s="110">
        <f t="shared" ref="Y99" si="450">Y95*Y98</f>
        <v>42</v>
      </c>
      <c r="Z99" s="110">
        <f t="shared" ref="Z99" si="451">Z95*Z98</f>
        <v>44</v>
      </c>
      <c r="AA99" s="110">
        <f t="shared" ref="AA99" si="452">AA95*AA98</f>
        <v>46</v>
      </c>
      <c r="AB99" s="110">
        <f t="shared" ref="AB99" si="453">AB95*AB98</f>
        <v>48</v>
      </c>
      <c r="AC99" s="110">
        <f t="shared" ref="AC99" si="454">AC95*AC98</f>
        <v>50</v>
      </c>
      <c r="AD99" s="110">
        <f t="shared" ref="AD99" si="455">AD95*AD98</f>
        <v>52</v>
      </c>
      <c r="AE99" s="110">
        <f t="shared" ref="AE99" si="456">AE95*AE98</f>
        <v>54</v>
      </c>
      <c r="AF99" s="110">
        <f t="shared" ref="AF99" si="457">AF95*AF98</f>
        <v>28</v>
      </c>
      <c r="AG99" s="110">
        <f t="shared" ref="AG99" si="458">AG95*AG98</f>
        <v>58</v>
      </c>
      <c r="AH99" s="110">
        <f t="shared" ref="AH99" si="459">AH95*AH98</f>
        <v>60</v>
      </c>
      <c r="AI99" s="110">
        <f t="shared" ref="AI99" si="460">AI95*AI98</f>
        <v>31</v>
      </c>
      <c r="AJ99" s="110">
        <f t="shared" ref="AJ99" si="461">AJ95*AJ98</f>
        <v>64</v>
      </c>
      <c r="AK99" s="110">
        <f t="shared" ref="AK99" si="462">AK95*AK98</f>
        <v>33</v>
      </c>
      <c r="AL99" s="110">
        <f t="shared" ref="AL99" si="463">AL95*AL98</f>
        <v>34</v>
      </c>
      <c r="AM99" s="110">
        <f t="shared" ref="AM99" si="464">AM95*AM98</f>
        <v>70</v>
      </c>
      <c r="AN99" s="110">
        <f t="shared" ref="AN99" si="465">AN95*AN98</f>
        <v>36</v>
      </c>
      <c r="AO99" s="110">
        <f t="shared" ref="AO99" si="466">AO95*AO98</f>
        <v>37</v>
      </c>
      <c r="AP99" s="110">
        <f t="shared" ref="AP99" si="467">AP95*AP98</f>
        <v>38</v>
      </c>
      <c r="AQ99" s="110">
        <f t="shared" ref="AQ99" si="468">AQ95*AQ98</f>
        <v>39</v>
      </c>
      <c r="AR99" s="110">
        <f t="shared" ref="AR99" si="469">AR95*AR98</f>
        <v>40</v>
      </c>
      <c r="AS99" s="110">
        <f t="shared" ref="AS99" si="470">AS95*AS98</f>
        <v>82</v>
      </c>
      <c r="AT99" s="110">
        <f t="shared" ref="AT99" si="471">AT95*AT98</f>
        <v>42</v>
      </c>
      <c r="AU99" s="110">
        <f t="shared" ref="AU99" si="472">AU95*AU98</f>
        <v>43</v>
      </c>
      <c r="AV99" s="110">
        <f t="shared" ref="AV99" si="473">AV95*AV98</f>
        <v>0</v>
      </c>
      <c r="AW99" s="110">
        <f t="shared" ref="AW99" si="474">AW95*AW98</f>
        <v>45</v>
      </c>
      <c r="AX99" s="110">
        <f t="shared" ref="AX99" si="475">AX95*AX98</f>
        <v>46</v>
      </c>
      <c r="AY99" s="110">
        <f t="shared" ref="AY99" si="476">AY95*AY98</f>
        <v>47</v>
      </c>
      <c r="AZ99" s="110">
        <f t="shared" ref="AZ99" si="477">AZ95*AZ98</f>
        <v>48</v>
      </c>
      <c r="BA99" s="110">
        <f t="shared" ref="BA99" si="478">BA95*BA98</f>
        <v>49</v>
      </c>
      <c r="BB99" s="110">
        <f t="shared" ref="BB99" si="479">BB95*BB98</f>
        <v>0</v>
      </c>
      <c r="BC99" s="110">
        <f t="shared" ref="BC99" si="480">BC95*BC98</f>
        <v>51</v>
      </c>
      <c r="BD99" s="110">
        <f t="shared" ref="BD99" si="481">BD95*BD98</f>
        <v>52</v>
      </c>
      <c r="BE99" s="110">
        <f t="shared" ref="BE99" si="482">BE95*BE98</f>
        <v>0</v>
      </c>
      <c r="BF99" s="110">
        <f t="shared" ref="BF99" si="483">BF95*BF98</f>
        <v>54</v>
      </c>
      <c r="BG99" s="110">
        <f t="shared" ref="BG99" si="484">BG95*BG98</f>
        <v>55</v>
      </c>
      <c r="BH99" s="110">
        <f t="shared" ref="BH99" si="485">BH95*BH98</f>
        <v>0</v>
      </c>
      <c r="BI99" s="110">
        <f t="shared" ref="BI99" si="486">BI95*BI98</f>
        <v>57</v>
      </c>
      <c r="BJ99" s="110">
        <f t="shared" ref="BJ99" si="487">BJ95*BJ98</f>
        <v>0</v>
      </c>
      <c r="BK99" s="110">
        <f t="shared" ref="BK99" si="488">BK95*BK98</f>
        <v>59</v>
      </c>
      <c r="BL99" s="110">
        <f>BL95*BL98+BL97*BL95</f>
        <v>840</v>
      </c>
      <c r="BM99" s="130"/>
    </row>
    <row r="100" spans="2:65">
      <c r="B100" s="129"/>
      <c r="BM100" s="130"/>
    </row>
    <row r="101" spans="2:65">
      <c r="B101" s="129"/>
      <c r="C101" s="104" t="s">
        <v>29</v>
      </c>
      <c r="D101" s="111">
        <f>SUM(D99:BL99)</f>
        <v>3107</v>
      </c>
      <c r="BM101" s="130"/>
    </row>
    <row r="102" spans="2:65">
      <c r="B102" s="129"/>
      <c r="C102" s="104" t="s">
        <v>30</v>
      </c>
      <c r="D102" s="112">
        <f>D101/'Customer &amp; MRR Churn'!C12</f>
        <v>24.2734375</v>
      </c>
      <c r="BM102" s="130"/>
    </row>
    <row r="103" spans="2:65">
      <c r="B103" s="129"/>
      <c r="C103" s="111" t="s">
        <v>31</v>
      </c>
      <c r="D103" s="112">
        <f>D102/12</f>
        <v>2.0227864583333335</v>
      </c>
      <c r="BM103" s="130"/>
    </row>
    <row r="104" spans="2:65">
      <c r="B104" s="129"/>
      <c r="D104" s="111"/>
      <c r="BM104" s="130"/>
    </row>
    <row r="105" spans="2:65">
      <c r="B105" s="129"/>
      <c r="C105" s="104" t="s">
        <v>4</v>
      </c>
      <c r="D105" s="106">
        <f>'Customer &amp; MRR Churn'!Q44</f>
        <v>12876</v>
      </c>
      <c r="E105" s="106">
        <f>'Customer &amp; MRR Churn'!R44</f>
        <v>12546</v>
      </c>
      <c r="F105" s="106">
        <f>'Customer &amp; MRR Churn'!S44</f>
        <v>12433</v>
      </c>
      <c r="G105" s="106">
        <f>'Customer &amp; MRR Churn'!T44</f>
        <v>12399</v>
      </c>
      <c r="H105" s="106">
        <f>'Customer &amp; MRR Churn'!U44</f>
        <v>12976</v>
      </c>
      <c r="I105" s="143">
        <f>GROWTH($D105:$H105,$D95:$H95,J95)</f>
        <v>12662.468621277314</v>
      </c>
      <c r="J105" s="143">
        <f>GROWTH($D105:$I105,$D95:$I95,K95)</f>
        <v>12670.918794972044</v>
      </c>
      <c r="K105" s="143">
        <f>GROWTH($D105:$J105,$D95:$J95,L95)</f>
        <v>12679.883408009815</v>
      </c>
      <c r="L105" s="143">
        <f>GROWTH($D105:$K105,$D95:$K95,M95)</f>
        <v>12689.252159071693</v>
      </c>
      <c r="M105" s="143">
        <f>GROWTH($D105:$L105,$D95:$L95,M95)</f>
        <v>12692.102508336433</v>
      </c>
      <c r="N105" s="143">
        <f>GROWTH($D105:$M105,$D95:$M95,N95)</f>
        <v>12698.945959129087</v>
      </c>
      <c r="O105" s="143">
        <f>GROWTH($D105:$M105,$D95:$M95,O95)</f>
        <v>12705.793099839824</v>
      </c>
      <c r="P105" s="143">
        <f t="shared" ref="P105:BL105" si="489">GROWTH($D105:$M105,$D95:$M95,P95)</f>
        <v>12712.643932458222</v>
      </c>
      <c r="Q105" s="143">
        <f t="shared" si="489"/>
        <v>12719.498458974929</v>
      </c>
      <c r="R105" s="143">
        <f t="shared" si="489"/>
        <v>12726.356681381643</v>
      </c>
      <c r="S105" s="143">
        <f t="shared" si="489"/>
        <v>12733.218601671162</v>
      </c>
      <c r="T105" s="143">
        <f t="shared" si="489"/>
        <v>12740.084221837342</v>
      </c>
      <c r="U105" s="143">
        <f t="shared" si="489"/>
        <v>12746.953543875115</v>
      </c>
      <c r="V105" s="143">
        <f t="shared" si="489"/>
        <v>12753.826569780496</v>
      </c>
      <c r="W105" s="143">
        <f t="shared" si="489"/>
        <v>12760.703301550571</v>
      </c>
      <c r="X105" s="143">
        <f t="shared" si="489"/>
        <v>12767.583741183504</v>
      </c>
      <c r="Y105" s="143">
        <f t="shared" si="489"/>
        <v>12774.467890678539</v>
      </c>
      <c r="Z105" s="143">
        <f t="shared" si="489"/>
        <v>12781.35575203599</v>
      </c>
      <c r="AA105" s="143">
        <f t="shared" si="489"/>
        <v>12788.247327257259</v>
      </c>
      <c r="AB105" s="143">
        <f t="shared" si="489"/>
        <v>12795.142618344822</v>
      </c>
      <c r="AC105" s="143">
        <f t="shared" si="489"/>
        <v>12802.041627302237</v>
      </c>
      <c r="AD105" s="143">
        <f t="shared" si="489"/>
        <v>12808.944356134138</v>
      </c>
      <c r="AE105" s="143">
        <f t="shared" si="489"/>
        <v>12815.850806846245</v>
      </c>
      <c r="AF105" s="143">
        <f t="shared" si="489"/>
        <v>12822.760981445357</v>
      </c>
      <c r="AG105" s="143">
        <f t="shared" si="489"/>
        <v>12829.674881939356</v>
      </c>
      <c r="AH105" s="143">
        <f t="shared" si="489"/>
        <v>12836.592510337208</v>
      </c>
      <c r="AI105" s="143">
        <f t="shared" si="489"/>
        <v>12843.513868648957</v>
      </c>
      <c r="AJ105" s="143">
        <f t="shared" si="489"/>
        <v>12850.438958885734</v>
      </c>
      <c r="AK105" s="143">
        <f t="shared" si="489"/>
        <v>12857.367783059757</v>
      </c>
      <c r="AL105" s="143">
        <f t="shared" si="489"/>
        <v>12864.300343184324</v>
      </c>
      <c r="AM105" s="143">
        <f t="shared" si="489"/>
        <v>12871.236641273823</v>
      </c>
      <c r="AN105" s="143">
        <f t="shared" si="489"/>
        <v>12878.176679343725</v>
      </c>
      <c r="AO105" s="143">
        <f t="shared" si="489"/>
        <v>12885.120459410589</v>
      </c>
      <c r="AP105" s="143">
        <f t="shared" si="489"/>
        <v>12892.067983492063</v>
      </c>
      <c r="AQ105" s="143">
        <f t="shared" si="489"/>
        <v>12899.019253606875</v>
      </c>
      <c r="AR105" s="143">
        <f t="shared" si="489"/>
        <v>12905.974271774856</v>
      </c>
      <c r="AS105" s="143">
        <f t="shared" si="489"/>
        <v>12912.933040016915</v>
      </c>
      <c r="AT105" s="143">
        <f t="shared" si="489"/>
        <v>12919.895560355048</v>
      </c>
      <c r="AU105" s="143">
        <f t="shared" si="489"/>
        <v>12926.861834812353</v>
      </c>
      <c r="AV105" s="143">
        <f t="shared" si="489"/>
        <v>12933.831865413009</v>
      </c>
      <c r="AW105" s="143">
        <f t="shared" si="489"/>
        <v>12940.805654182292</v>
      </c>
      <c r="AX105" s="143">
        <f t="shared" si="489"/>
        <v>12947.783203146564</v>
      </c>
      <c r="AY105" s="143">
        <f t="shared" si="489"/>
        <v>12954.764514333285</v>
      </c>
      <c r="AZ105" s="143">
        <f t="shared" si="489"/>
        <v>12961.749589771009</v>
      </c>
      <c r="BA105" s="143">
        <f t="shared" si="489"/>
        <v>12968.738431489381</v>
      </c>
      <c r="BB105" s="143">
        <f t="shared" si="489"/>
        <v>12975.731041519137</v>
      </c>
      <c r="BC105" s="143">
        <f t="shared" si="489"/>
        <v>12982.727421892114</v>
      </c>
      <c r="BD105" s="143">
        <f t="shared" si="489"/>
        <v>12989.72757464124</v>
      </c>
      <c r="BE105" s="143">
        <f t="shared" si="489"/>
        <v>12996.731501800547</v>
      </c>
      <c r="BF105" s="143">
        <f t="shared" si="489"/>
        <v>13003.739205405152</v>
      </c>
      <c r="BG105" s="143">
        <f t="shared" si="489"/>
        <v>13010.75068749128</v>
      </c>
      <c r="BH105" s="143">
        <f t="shared" si="489"/>
        <v>13017.765950096244</v>
      </c>
      <c r="BI105" s="143">
        <f t="shared" si="489"/>
        <v>13024.784995258466</v>
      </c>
      <c r="BJ105" s="143">
        <f t="shared" si="489"/>
        <v>13031.807825017462</v>
      </c>
      <c r="BK105" s="143">
        <f t="shared" si="489"/>
        <v>13038.834441413843</v>
      </c>
      <c r="BL105" s="143">
        <f t="shared" si="489"/>
        <v>13045.864846489325</v>
      </c>
      <c r="BM105" s="130"/>
    </row>
    <row r="106" spans="2:65">
      <c r="B106" s="129"/>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c r="AA106" s="106"/>
      <c r="AB106" s="106"/>
      <c r="AC106" s="106"/>
      <c r="AD106" s="106"/>
      <c r="AE106" s="106"/>
      <c r="AF106" s="106"/>
      <c r="AG106" s="106"/>
      <c r="AH106" s="106"/>
      <c r="AI106" s="106"/>
      <c r="AJ106" s="106"/>
      <c r="AK106" s="106"/>
      <c r="AL106" s="106"/>
      <c r="AM106" s="106"/>
      <c r="AN106" s="106"/>
      <c r="AO106" s="106"/>
      <c r="AP106" s="106"/>
      <c r="AQ106" s="106"/>
      <c r="AR106" s="106"/>
      <c r="AS106" s="106"/>
      <c r="AT106" s="106"/>
      <c r="AU106" s="106"/>
      <c r="AV106" s="106"/>
      <c r="AW106" s="106"/>
      <c r="AX106" s="106"/>
      <c r="AY106" s="106"/>
      <c r="AZ106" s="106"/>
      <c r="BA106" s="106"/>
      <c r="BB106" s="106"/>
      <c r="BC106" s="106"/>
      <c r="BD106" s="106"/>
      <c r="BE106" s="106"/>
      <c r="BF106" s="106"/>
      <c r="BG106" s="106"/>
      <c r="BH106" s="106"/>
      <c r="BI106" s="106"/>
      <c r="BJ106" s="106"/>
      <c r="BK106" s="106"/>
      <c r="BL106" s="106"/>
      <c r="BM106" s="130"/>
    </row>
    <row r="107" spans="2:65">
      <c r="B107" s="129"/>
      <c r="C107" s="104" t="s">
        <v>28</v>
      </c>
      <c r="D107" s="113">
        <f>SUM(D105:BL105)</f>
        <v>783078.35778289556</v>
      </c>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c r="AA107" s="106"/>
      <c r="AB107" s="106"/>
      <c r="AC107" s="106"/>
      <c r="AD107" s="106"/>
      <c r="AE107" s="106"/>
      <c r="AF107" s="106"/>
      <c r="AG107" s="106"/>
      <c r="AH107" s="106"/>
      <c r="AI107" s="106"/>
      <c r="AJ107" s="106"/>
      <c r="AK107" s="106"/>
      <c r="AL107" s="106"/>
      <c r="AM107" s="106"/>
      <c r="AN107" s="106"/>
      <c r="AO107" s="106"/>
      <c r="AP107" s="106"/>
      <c r="AQ107" s="106"/>
      <c r="AR107" s="106"/>
      <c r="AS107" s="106"/>
      <c r="AT107" s="106"/>
      <c r="AU107" s="106"/>
      <c r="AV107" s="106"/>
      <c r="AW107" s="106"/>
      <c r="AX107" s="106"/>
      <c r="AY107" s="106"/>
      <c r="AZ107" s="106"/>
      <c r="BA107" s="106"/>
      <c r="BB107" s="106"/>
      <c r="BC107" s="106"/>
      <c r="BD107" s="106"/>
      <c r="BE107" s="106"/>
      <c r="BF107" s="106"/>
      <c r="BG107" s="106"/>
      <c r="BH107" s="106"/>
      <c r="BI107" s="106"/>
      <c r="BJ107" s="106"/>
      <c r="BK107" s="106"/>
      <c r="BL107" s="106"/>
      <c r="BM107" s="130"/>
    </row>
    <row r="108" spans="2:65">
      <c r="B108" s="129"/>
      <c r="C108" s="111" t="s">
        <v>32</v>
      </c>
      <c r="D108" s="113">
        <f>D107/'Customer &amp; MRR Churn'!C12</f>
        <v>6117.7996701788716</v>
      </c>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c r="AA108" s="106"/>
      <c r="AB108" s="106"/>
      <c r="AC108" s="106"/>
      <c r="AD108" s="106"/>
      <c r="AE108" s="106"/>
      <c r="AF108" s="106"/>
      <c r="AG108" s="106"/>
      <c r="AH108" s="106"/>
      <c r="AI108" s="106"/>
      <c r="AJ108" s="106"/>
      <c r="AK108" s="106"/>
      <c r="AL108" s="106"/>
      <c r="AM108" s="106"/>
      <c r="AN108" s="106"/>
      <c r="AO108" s="106"/>
      <c r="AP108" s="106"/>
      <c r="AQ108" s="106"/>
      <c r="AR108" s="106"/>
      <c r="AS108" s="106"/>
      <c r="AT108" s="106"/>
      <c r="AU108" s="106"/>
      <c r="AV108" s="106"/>
      <c r="AW108" s="106"/>
      <c r="AX108" s="106"/>
      <c r="AY108" s="106"/>
      <c r="AZ108" s="106"/>
      <c r="BA108" s="106"/>
      <c r="BB108" s="106"/>
      <c r="BC108" s="106"/>
      <c r="BD108" s="106"/>
      <c r="BE108" s="106"/>
      <c r="BF108" s="106"/>
      <c r="BG108" s="106"/>
      <c r="BH108" s="106"/>
      <c r="BI108" s="106"/>
      <c r="BJ108" s="106"/>
      <c r="BK108" s="106"/>
      <c r="BL108" s="106"/>
      <c r="BM108" s="130"/>
    </row>
    <row r="109" spans="2:65">
      <c r="B109" s="131"/>
      <c r="C109" s="132"/>
      <c r="D109" s="132"/>
      <c r="E109" s="132"/>
      <c r="F109" s="132"/>
      <c r="G109" s="132"/>
      <c r="H109" s="132"/>
      <c r="I109" s="132"/>
      <c r="J109" s="132"/>
      <c r="K109" s="132"/>
      <c r="L109" s="132"/>
      <c r="M109" s="132"/>
      <c r="N109" s="132"/>
      <c r="O109" s="132"/>
      <c r="P109" s="132"/>
      <c r="Q109" s="132"/>
      <c r="R109" s="132"/>
      <c r="S109" s="132"/>
      <c r="T109" s="132"/>
      <c r="U109" s="132"/>
      <c r="V109" s="132"/>
      <c r="W109" s="132"/>
      <c r="X109" s="132"/>
      <c r="Y109" s="132"/>
      <c r="Z109" s="132"/>
      <c r="AA109" s="132"/>
      <c r="AB109" s="132"/>
      <c r="AC109" s="132"/>
      <c r="AD109" s="132"/>
      <c r="AE109" s="132"/>
      <c r="AF109" s="132"/>
      <c r="AG109" s="132"/>
      <c r="AH109" s="132"/>
      <c r="AI109" s="132"/>
      <c r="AJ109" s="132"/>
      <c r="AK109" s="132"/>
      <c r="AL109" s="132"/>
      <c r="AM109" s="132"/>
      <c r="AN109" s="132"/>
      <c r="AO109" s="132"/>
      <c r="AP109" s="132"/>
      <c r="AQ109" s="132"/>
      <c r="AR109" s="132"/>
      <c r="AS109" s="132"/>
      <c r="AT109" s="132"/>
      <c r="AU109" s="132"/>
      <c r="AV109" s="132"/>
      <c r="AW109" s="132"/>
      <c r="AX109" s="132"/>
      <c r="AY109" s="132"/>
      <c r="AZ109" s="132"/>
      <c r="BA109" s="132"/>
      <c r="BB109" s="132"/>
      <c r="BC109" s="132"/>
      <c r="BD109" s="132"/>
      <c r="BE109" s="132"/>
      <c r="BF109" s="132"/>
      <c r="BG109" s="132"/>
      <c r="BH109" s="132"/>
      <c r="BI109" s="132"/>
      <c r="BJ109" s="132"/>
      <c r="BK109" s="132"/>
      <c r="BL109" s="132"/>
      <c r="BM109" s="134"/>
    </row>
    <row r="111" spans="2:65">
      <c r="B111" s="124"/>
      <c r="C111" s="118"/>
      <c r="D111" s="140"/>
      <c r="E111" s="141"/>
      <c r="F111" s="141"/>
      <c r="G111" s="141"/>
      <c r="H111" s="141"/>
      <c r="I111" s="141"/>
      <c r="J111" s="141"/>
      <c r="K111" s="141"/>
      <c r="L111" s="141"/>
      <c r="M111" s="141"/>
      <c r="N111" s="141"/>
      <c r="O111" s="141"/>
      <c r="P111" s="141"/>
      <c r="Q111" s="141"/>
      <c r="R111" s="141"/>
      <c r="S111" s="141"/>
      <c r="T111" s="141"/>
      <c r="U111" s="141"/>
      <c r="V111" s="141"/>
      <c r="W111" s="141"/>
      <c r="X111" s="141"/>
      <c r="Y111" s="141"/>
      <c r="Z111" s="141"/>
      <c r="AA111" s="141"/>
      <c r="AB111" s="141"/>
      <c r="AC111" s="141"/>
      <c r="AD111" s="141"/>
      <c r="AE111" s="141"/>
      <c r="AF111" s="141"/>
      <c r="AG111" s="141"/>
      <c r="AH111" s="141"/>
      <c r="AI111" s="141"/>
      <c r="AJ111" s="141"/>
      <c r="AK111" s="141"/>
      <c r="AL111" s="141"/>
      <c r="AM111" s="141"/>
      <c r="AN111" s="141"/>
      <c r="AO111" s="141"/>
      <c r="AP111" s="141"/>
      <c r="AQ111" s="141"/>
      <c r="AR111" s="141"/>
      <c r="AS111" s="141"/>
      <c r="AT111" s="141"/>
      <c r="AU111" s="141"/>
      <c r="AV111" s="141"/>
      <c r="AW111" s="141"/>
      <c r="AX111" s="141"/>
      <c r="AY111" s="141"/>
      <c r="AZ111" s="141"/>
      <c r="BA111" s="141"/>
      <c r="BB111" s="141"/>
      <c r="BC111" s="141"/>
      <c r="BD111" s="141"/>
      <c r="BE111" s="141"/>
      <c r="BF111" s="141"/>
      <c r="BG111" s="141"/>
      <c r="BH111" s="141"/>
      <c r="BI111" s="141"/>
      <c r="BJ111" s="141"/>
      <c r="BK111" s="141"/>
      <c r="BL111" s="141"/>
      <c r="BM111" s="119"/>
    </row>
    <row r="112" spans="2:65">
      <c r="B112" s="126">
        <f>'Customer &amp; MRR Churn'!B13</f>
        <v>41456</v>
      </c>
      <c r="C112" s="114"/>
      <c r="D112" s="194" t="s">
        <v>34</v>
      </c>
      <c r="E112" s="195"/>
      <c r="F112" s="195"/>
      <c r="G112" s="195"/>
      <c r="H112" s="195"/>
      <c r="I112" s="195"/>
      <c r="J112" s="195"/>
      <c r="K112" s="195"/>
      <c r="L112" s="195"/>
      <c r="M112" s="195"/>
      <c r="N112" s="118"/>
      <c r="O112" s="118"/>
      <c r="P112" s="118"/>
      <c r="Q112" s="118"/>
      <c r="R112" s="118"/>
      <c r="S112" s="118"/>
      <c r="T112" s="118"/>
      <c r="U112" s="118"/>
      <c r="V112" s="118"/>
      <c r="W112" s="118"/>
      <c r="X112" s="118"/>
      <c r="Y112" s="118"/>
      <c r="Z112" s="118"/>
      <c r="AA112" s="118"/>
      <c r="AB112" s="118"/>
      <c r="AC112" s="118"/>
      <c r="AD112" s="118"/>
      <c r="AE112" s="118"/>
      <c r="AF112" s="118"/>
      <c r="AG112" s="118"/>
      <c r="AH112" s="118"/>
      <c r="AI112" s="118"/>
      <c r="AJ112" s="118"/>
      <c r="AK112" s="118"/>
      <c r="AL112" s="118"/>
      <c r="AM112" s="118"/>
      <c r="AN112" s="118"/>
      <c r="AO112" s="118"/>
      <c r="AP112" s="118"/>
      <c r="AQ112" s="118"/>
      <c r="AR112" s="118"/>
      <c r="AS112" s="118"/>
      <c r="AT112" s="118"/>
      <c r="AU112" s="118"/>
      <c r="AV112" s="118"/>
      <c r="AW112" s="118"/>
      <c r="AX112" s="118"/>
      <c r="AY112" s="118"/>
      <c r="AZ112" s="118"/>
      <c r="BA112" s="118"/>
      <c r="BB112" s="118"/>
      <c r="BC112" s="118"/>
      <c r="BD112" s="118"/>
      <c r="BE112" s="118"/>
      <c r="BF112" s="118"/>
      <c r="BG112" s="118"/>
      <c r="BH112" s="118"/>
      <c r="BI112" s="118"/>
      <c r="BJ112" s="118"/>
      <c r="BK112" s="118"/>
      <c r="BL112" s="119"/>
      <c r="BM112" s="127"/>
    </row>
    <row r="113" spans="2:65">
      <c r="B113" s="128" t="s">
        <v>33</v>
      </c>
      <c r="C113" s="114"/>
      <c r="D113" s="120">
        <v>0</v>
      </c>
      <c r="E113" s="121">
        <v>1</v>
      </c>
      <c r="F113" s="121">
        <v>2</v>
      </c>
      <c r="G113" s="121">
        <v>3</v>
      </c>
      <c r="H113" s="121">
        <v>4</v>
      </c>
      <c r="I113" s="121">
        <v>5</v>
      </c>
      <c r="J113" s="121">
        <v>6</v>
      </c>
      <c r="K113" s="121">
        <v>7</v>
      </c>
      <c r="L113" s="121">
        <v>8</v>
      </c>
      <c r="M113" s="121">
        <v>9</v>
      </c>
      <c r="N113" s="121">
        <v>10</v>
      </c>
      <c r="O113" s="121">
        <v>11</v>
      </c>
      <c r="P113" s="121">
        <v>12</v>
      </c>
      <c r="Q113" s="121">
        <v>13</v>
      </c>
      <c r="R113" s="121">
        <v>14</v>
      </c>
      <c r="S113" s="121">
        <v>15</v>
      </c>
      <c r="T113" s="121">
        <v>16</v>
      </c>
      <c r="U113" s="121">
        <v>17</v>
      </c>
      <c r="V113" s="121">
        <v>18</v>
      </c>
      <c r="W113" s="121">
        <v>19</v>
      </c>
      <c r="X113" s="121">
        <v>20</v>
      </c>
      <c r="Y113" s="121">
        <v>21</v>
      </c>
      <c r="Z113" s="121">
        <v>22</v>
      </c>
      <c r="AA113" s="121">
        <v>23</v>
      </c>
      <c r="AB113" s="121">
        <v>24</v>
      </c>
      <c r="AC113" s="121">
        <v>25</v>
      </c>
      <c r="AD113" s="121">
        <v>26</v>
      </c>
      <c r="AE113" s="121">
        <v>27</v>
      </c>
      <c r="AF113" s="121">
        <v>28</v>
      </c>
      <c r="AG113" s="121">
        <v>29</v>
      </c>
      <c r="AH113" s="121">
        <v>30</v>
      </c>
      <c r="AI113" s="121">
        <v>31</v>
      </c>
      <c r="AJ113" s="121">
        <v>32</v>
      </c>
      <c r="AK113" s="121">
        <v>33</v>
      </c>
      <c r="AL113" s="121">
        <v>34</v>
      </c>
      <c r="AM113" s="121">
        <v>35</v>
      </c>
      <c r="AN113" s="121">
        <v>36</v>
      </c>
      <c r="AO113" s="121">
        <v>37</v>
      </c>
      <c r="AP113" s="121">
        <v>38</v>
      </c>
      <c r="AQ113" s="121">
        <v>39</v>
      </c>
      <c r="AR113" s="121">
        <v>40</v>
      </c>
      <c r="AS113" s="121">
        <v>41</v>
      </c>
      <c r="AT113" s="121">
        <v>42</v>
      </c>
      <c r="AU113" s="121">
        <v>43</v>
      </c>
      <c r="AV113" s="121">
        <v>44</v>
      </c>
      <c r="AW113" s="121">
        <v>45</v>
      </c>
      <c r="AX113" s="121">
        <v>46</v>
      </c>
      <c r="AY113" s="121">
        <v>47</v>
      </c>
      <c r="AZ113" s="121">
        <v>48</v>
      </c>
      <c r="BA113" s="121">
        <v>49</v>
      </c>
      <c r="BB113" s="121">
        <v>50</v>
      </c>
      <c r="BC113" s="121">
        <v>51</v>
      </c>
      <c r="BD113" s="121">
        <v>52</v>
      </c>
      <c r="BE113" s="121">
        <v>53</v>
      </c>
      <c r="BF113" s="121">
        <v>54</v>
      </c>
      <c r="BG113" s="121">
        <v>55</v>
      </c>
      <c r="BH113" s="121">
        <v>56</v>
      </c>
      <c r="BI113" s="121">
        <v>57</v>
      </c>
      <c r="BJ113" s="121">
        <v>58</v>
      </c>
      <c r="BK113" s="121">
        <v>59</v>
      </c>
      <c r="BL113" s="122">
        <v>60</v>
      </c>
      <c r="BM113" s="127"/>
    </row>
    <row r="114" spans="2:65">
      <c r="B114" s="129"/>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c r="AC114" s="117"/>
      <c r="AD114" s="117"/>
      <c r="AE114" s="117"/>
      <c r="AF114" s="117"/>
      <c r="AG114" s="117"/>
      <c r="AH114" s="117"/>
      <c r="AI114" s="117"/>
      <c r="AJ114" s="117"/>
      <c r="AK114" s="117"/>
      <c r="AL114" s="117"/>
      <c r="AM114" s="117"/>
      <c r="AN114" s="117"/>
      <c r="AO114" s="117"/>
      <c r="AP114" s="117"/>
      <c r="AQ114" s="117"/>
      <c r="AR114" s="117"/>
      <c r="AS114" s="117"/>
      <c r="AT114" s="117"/>
      <c r="AU114" s="117"/>
      <c r="AV114" s="117"/>
      <c r="AW114" s="117"/>
      <c r="AX114" s="117"/>
      <c r="AY114" s="117"/>
      <c r="AZ114" s="117"/>
      <c r="BA114" s="117"/>
      <c r="BB114" s="117"/>
      <c r="BC114" s="117"/>
      <c r="BD114" s="117"/>
      <c r="BE114" s="117"/>
      <c r="BF114" s="117"/>
      <c r="BG114" s="117"/>
      <c r="BH114" s="117"/>
      <c r="BI114" s="117"/>
      <c r="BJ114" s="117"/>
      <c r="BK114" s="117"/>
      <c r="BL114" s="117"/>
      <c r="BM114" s="130"/>
    </row>
    <row r="115" spans="2:65">
      <c r="B115" s="142"/>
      <c r="C115" s="104" t="s">
        <v>35</v>
      </c>
      <c r="D115" s="107">
        <f>'Customer &amp; MRR Churn'!Q13</f>
        <v>136</v>
      </c>
      <c r="E115" s="107">
        <f>'Customer &amp; MRR Churn'!R13</f>
        <v>129</v>
      </c>
      <c r="F115" s="107">
        <f>'Customer &amp; MRR Churn'!S13</f>
        <v>122</v>
      </c>
      <c r="G115" s="107">
        <f>'Customer &amp; MRR Churn'!T13</f>
        <v>118</v>
      </c>
      <c r="H115" s="108">
        <f>ROUND(GROWTH($D115:$G115,$D113:$G113,H113),0)</f>
        <v>112</v>
      </c>
      <c r="I115" s="108">
        <f>ROUND(GROWTH($D115:$H115,$D113:$H113,I113),0)</f>
        <v>107</v>
      </c>
      <c r="J115" s="108">
        <f>ROUND(GROWTH($D115:$I115,$D113:$I113,J113),0)</f>
        <v>102</v>
      </c>
      <c r="K115" s="108">
        <f>ROUND(GROWTH($D115:$J115,$D113:$J113,K113),0)</f>
        <v>97</v>
      </c>
      <c r="L115" s="108">
        <f>ROUND(GROWTH($D115:$K115,$D113:$K113,L113),0)</f>
        <v>93</v>
      </c>
      <c r="M115" s="108">
        <f>ROUND(GROWTH($D115:$L115,$D113:$L113,M113),0)</f>
        <v>89</v>
      </c>
      <c r="N115" s="108">
        <f t="shared" ref="N115:BL115" si="490">ROUND(GROWTH($D115:$M115,$D113:$M113,N113),0)</f>
        <v>85</v>
      </c>
      <c r="O115" s="108">
        <f t="shared" si="490"/>
        <v>81</v>
      </c>
      <c r="P115" s="108">
        <f t="shared" si="490"/>
        <v>77</v>
      </c>
      <c r="Q115" s="108">
        <f t="shared" si="490"/>
        <v>74</v>
      </c>
      <c r="R115" s="108">
        <f t="shared" si="490"/>
        <v>70</v>
      </c>
      <c r="S115" s="108">
        <f t="shared" si="490"/>
        <v>67</v>
      </c>
      <c r="T115" s="108">
        <f t="shared" si="490"/>
        <v>64</v>
      </c>
      <c r="U115" s="108">
        <f t="shared" si="490"/>
        <v>61</v>
      </c>
      <c r="V115" s="108">
        <f t="shared" si="490"/>
        <v>58</v>
      </c>
      <c r="W115" s="108">
        <f t="shared" si="490"/>
        <v>55</v>
      </c>
      <c r="X115" s="108">
        <f t="shared" si="490"/>
        <v>53</v>
      </c>
      <c r="Y115" s="108">
        <f t="shared" si="490"/>
        <v>51</v>
      </c>
      <c r="Z115" s="108">
        <f t="shared" si="490"/>
        <v>48</v>
      </c>
      <c r="AA115" s="108">
        <f t="shared" si="490"/>
        <v>46</v>
      </c>
      <c r="AB115" s="108">
        <f t="shared" si="490"/>
        <v>44</v>
      </c>
      <c r="AC115" s="108">
        <f t="shared" si="490"/>
        <v>42</v>
      </c>
      <c r="AD115" s="108">
        <f t="shared" si="490"/>
        <v>40</v>
      </c>
      <c r="AE115" s="108">
        <f t="shared" si="490"/>
        <v>38</v>
      </c>
      <c r="AF115" s="108">
        <f t="shared" si="490"/>
        <v>36</v>
      </c>
      <c r="AG115" s="108">
        <f t="shared" si="490"/>
        <v>35</v>
      </c>
      <c r="AH115" s="108">
        <f t="shared" si="490"/>
        <v>33</v>
      </c>
      <c r="AI115" s="108">
        <f t="shared" si="490"/>
        <v>32</v>
      </c>
      <c r="AJ115" s="108">
        <f t="shared" si="490"/>
        <v>30</v>
      </c>
      <c r="AK115" s="108">
        <f t="shared" si="490"/>
        <v>29</v>
      </c>
      <c r="AL115" s="108">
        <f t="shared" si="490"/>
        <v>27</v>
      </c>
      <c r="AM115" s="108">
        <f t="shared" si="490"/>
        <v>26</v>
      </c>
      <c r="AN115" s="108">
        <f t="shared" si="490"/>
        <v>25</v>
      </c>
      <c r="AO115" s="108">
        <f t="shared" si="490"/>
        <v>24</v>
      </c>
      <c r="AP115" s="108">
        <f t="shared" si="490"/>
        <v>23</v>
      </c>
      <c r="AQ115" s="108">
        <f t="shared" si="490"/>
        <v>22</v>
      </c>
      <c r="AR115" s="108">
        <f t="shared" si="490"/>
        <v>21</v>
      </c>
      <c r="AS115" s="108">
        <f t="shared" si="490"/>
        <v>20</v>
      </c>
      <c r="AT115" s="108">
        <f t="shared" si="490"/>
        <v>19</v>
      </c>
      <c r="AU115" s="108">
        <f t="shared" si="490"/>
        <v>18</v>
      </c>
      <c r="AV115" s="108">
        <f t="shared" si="490"/>
        <v>17</v>
      </c>
      <c r="AW115" s="108">
        <f t="shared" si="490"/>
        <v>16</v>
      </c>
      <c r="AX115" s="108">
        <f t="shared" si="490"/>
        <v>16</v>
      </c>
      <c r="AY115" s="108">
        <f t="shared" si="490"/>
        <v>15</v>
      </c>
      <c r="AZ115" s="108">
        <f t="shared" si="490"/>
        <v>14</v>
      </c>
      <c r="BA115" s="108">
        <f t="shared" si="490"/>
        <v>14</v>
      </c>
      <c r="BB115" s="108">
        <f t="shared" si="490"/>
        <v>13</v>
      </c>
      <c r="BC115" s="108">
        <f t="shared" si="490"/>
        <v>12</v>
      </c>
      <c r="BD115" s="108">
        <f t="shared" si="490"/>
        <v>12</v>
      </c>
      <c r="BE115" s="108">
        <f t="shared" si="490"/>
        <v>11</v>
      </c>
      <c r="BF115" s="108">
        <f t="shared" si="490"/>
        <v>11</v>
      </c>
      <c r="BG115" s="108">
        <f t="shared" si="490"/>
        <v>10</v>
      </c>
      <c r="BH115" s="108">
        <f t="shared" si="490"/>
        <v>10</v>
      </c>
      <c r="BI115" s="108">
        <f t="shared" si="490"/>
        <v>9</v>
      </c>
      <c r="BJ115" s="108">
        <f t="shared" si="490"/>
        <v>9</v>
      </c>
      <c r="BK115" s="108">
        <f t="shared" si="490"/>
        <v>9</v>
      </c>
      <c r="BL115" s="108">
        <f t="shared" si="490"/>
        <v>8</v>
      </c>
      <c r="BM115" s="130"/>
    </row>
    <row r="116" spans="2:65">
      <c r="B116" s="129"/>
      <c r="C116" s="104" t="s">
        <v>27</v>
      </c>
      <c r="E116" s="107">
        <f>D115-E115</f>
        <v>7</v>
      </c>
      <c r="F116" s="107">
        <f>E115-F115</f>
        <v>7</v>
      </c>
      <c r="G116" s="107">
        <f t="shared" ref="G116" si="491">F115-G115</f>
        <v>4</v>
      </c>
      <c r="H116" s="109">
        <f t="shared" ref="H116" si="492">G115-H115</f>
        <v>6</v>
      </c>
      <c r="I116" s="109">
        <f>H115-I115</f>
        <v>5</v>
      </c>
      <c r="J116" s="109">
        <f t="shared" ref="J116" si="493">I115-J115</f>
        <v>5</v>
      </c>
      <c r="K116" s="109">
        <f t="shared" ref="K116" si="494">J115-K115</f>
        <v>5</v>
      </c>
      <c r="L116" s="109">
        <f t="shared" ref="L116" si="495">K115-L115</f>
        <v>4</v>
      </c>
      <c r="M116" s="109">
        <f t="shared" ref="M116" si="496">L115-M115</f>
        <v>4</v>
      </c>
      <c r="N116" s="109">
        <f t="shared" ref="N116" si="497">M115-N115</f>
        <v>4</v>
      </c>
      <c r="O116" s="109">
        <f t="shared" ref="O116" si="498">N115-O115</f>
        <v>4</v>
      </c>
      <c r="P116" s="109">
        <f t="shared" ref="P116" si="499">O115-P115</f>
        <v>4</v>
      </c>
      <c r="Q116" s="109">
        <f t="shared" ref="Q116" si="500">P115-Q115</f>
        <v>3</v>
      </c>
      <c r="R116" s="109">
        <f t="shared" ref="R116" si="501">Q115-R115</f>
        <v>4</v>
      </c>
      <c r="S116" s="109">
        <f t="shared" ref="S116" si="502">R115-S115</f>
        <v>3</v>
      </c>
      <c r="T116" s="109">
        <f t="shared" ref="T116" si="503">S115-T115</f>
        <v>3</v>
      </c>
      <c r="U116" s="109">
        <f t="shared" ref="U116" si="504">T115-U115</f>
        <v>3</v>
      </c>
      <c r="V116" s="109">
        <f t="shared" ref="V116" si="505">U115-V115</f>
        <v>3</v>
      </c>
      <c r="W116" s="109">
        <f t="shared" ref="W116" si="506">V115-W115</f>
        <v>3</v>
      </c>
      <c r="X116" s="109">
        <f t="shared" ref="X116" si="507">W115-X115</f>
        <v>2</v>
      </c>
      <c r="Y116" s="109">
        <f t="shared" ref="Y116" si="508">X115-Y115</f>
        <v>2</v>
      </c>
      <c r="Z116" s="109">
        <f t="shared" ref="Z116" si="509">Y115-Z115</f>
        <v>3</v>
      </c>
      <c r="AA116" s="109">
        <f t="shared" ref="AA116" si="510">Z115-AA115</f>
        <v>2</v>
      </c>
      <c r="AB116" s="109">
        <f t="shared" ref="AB116" si="511">AA115-AB115</f>
        <v>2</v>
      </c>
      <c r="AC116" s="109">
        <f t="shared" ref="AC116" si="512">AB115-AC115</f>
        <v>2</v>
      </c>
      <c r="AD116" s="109">
        <f t="shared" ref="AD116" si="513">AC115-AD115</f>
        <v>2</v>
      </c>
      <c r="AE116" s="109">
        <f t="shared" ref="AE116" si="514">AD115-AE115</f>
        <v>2</v>
      </c>
      <c r="AF116" s="109">
        <f t="shared" ref="AF116" si="515">AE115-AF115</f>
        <v>2</v>
      </c>
      <c r="AG116" s="109">
        <f t="shared" ref="AG116" si="516">AF115-AG115</f>
        <v>1</v>
      </c>
      <c r="AH116" s="109">
        <f t="shared" ref="AH116" si="517">AG115-AH115</f>
        <v>2</v>
      </c>
      <c r="AI116" s="109">
        <f t="shared" ref="AI116" si="518">AH115-AI115</f>
        <v>1</v>
      </c>
      <c r="AJ116" s="109">
        <f t="shared" ref="AJ116" si="519">AI115-AJ115</f>
        <v>2</v>
      </c>
      <c r="AK116" s="109">
        <f t="shared" ref="AK116" si="520">AJ115-AK115</f>
        <v>1</v>
      </c>
      <c r="AL116" s="109">
        <f t="shared" ref="AL116" si="521">AK115-AL115</f>
        <v>2</v>
      </c>
      <c r="AM116" s="109">
        <f t="shared" ref="AM116" si="522">AL115-AM115</f>
        <v>1</v>
      </c>
      <c r="AN116" s="109">
        <f t="shared" ref="AN116" si="523">AM115-AN115</f>
        <v>1</v>
      </c>
      <c r="AO116" s="109">
        <f t="shared" ref="AO116" si="524">AN115-AO115</f>
        <v>1</v>
      </c>
      <c r="AP116" s="109">
        <f t="shared" ref="AP116" si="525">AO115-AP115</f>
        <v>1</v>
      </c>
      <c r="AQ116" s="109">
        <f t="shared" ref="AQ116" si="526">AP115-AQ115</f>
        <v>1</v>
      </c>
      <c r="AR116" s="109">
        <f t="shared" ref="AR116" si="527">AQ115-AR115</f>
        <v>1</v>
      </c>
      <c r="AS116" s="109">
        <f t="shared" ref="AS116" si="528">AR115-AS115</f>
        <v>1</v>
      </c>
      <c r="AT116" s="109">
        <f t="shared" ref="AT116" si="529">AS115-AT115</f>
        <v>1</v>
      </c>
      <c r="AU116" s="109">
        <f t="shared" ref="AU116" si="530">AT115-AU115</f>
        <v>1</v>
      </c>
      <c r="AV116" s="109">
        <f t="shared" ref="AV116" si="531">AU115-AV115</f>
        <v>1</v>
      </c>
      <c r="AW116" s="109">
        <f t="shared" ref="AW116" si="532">AV115-AW115</f>
        <v>1</v>
      </c>
      <c r="AX116" s="109">
        <f t="shared" ref="AX116" si="533">AW115-AX115</f>
        <v>0</v>
      </c>
      <c r="AY116" s="109">
        <f t="shared" ref="AY116" si="534">AX115-AY115</f>
        <v>1</v>
      </c>
      <c r="AZ116" s="109">
        <f t="shared" ref="AZ116" si="535">AY115-AZ115</f>
        <v>1</v>
      </c>
      <c r="BA116" s="109">
        <f t="shared" ref="BA116" si="536">AZ115-BA115</f>
        <v>0</v>
      </c>
      <c r="BB116" s="109">
        <f t="shared" ref="BB116" si="537">BA115-BB115</f>
        <v>1</v>
      </c>
      <c r="BC116" s="109">
        <f t="shared" ref="BC116" si="538">BB115-BC115</f>
        <v>1</v>
      </c>
      <c r="BD116" s="109">
        <f t="shared" ref="BD116" si="539">BC115-BD115</f>
        <v>0</v>
      </c>
      <c r="BE116" s="109">
        <f t="shared" ref="BE116" si="540">BD115-BE115</f>
        <v>1</v>
      </c>
      <c r="BF116" s="109">
        <f t="shared" ref="BF116" si="541">BE115-BF115</f>
        <v>0</v>
      </c>
      <c r="BG116" s="109">
        <f t="shared" ref="BG116" si="542">BF115-BG115</f>
        <v>1</v>
      </c>
      <c r="BH116" s="109">
        <f t="shared" ref="BH116" si="543">BG115-BH115</f>
        <v>0</v>
      </c>
      <c r="BI116" s="109">
        <f t="shared" ref="BI116" si="544">BH115-BI115</f>
        <v>1</v>
      </c>
      <c r="BJ116" s="109">
        <f t="shared" ref="BJ116" si="545">BI115-BJ115</f>
        <v>0</v>
      </c>
      <c r="BK116" s="109">
        <f t="shared" ref="BK116" si="546">BJ115-BK115</f>
        <v>0</v>
      </c>
      <c r="BL116" s="109">
        <f t="shared" ref="BL116" si="547">BK115-BL115</f>
        <v>1</v>
      </c>
      <c r="BM116" s="130"/>
    </row>
    <row r="117" spans="2:65">
      <c r="B117" s="129"/>
      <c r="C117" s="104" t="s">
        <v>25</v>
      </c>
      <c r="E117" s="104">
        <f t="shared" ref="E117" si="548">E113*E116</f>
        <v>7</v>
      </c>
      <c r="F117" s="104">
        <f t="shared" ref="F117" si="549">F113*F116</f>
        <v>14</v>
      </c>
      <c r="G117" s="104">
        <f t="shared" ref="G117" si="550">G113*G116</f>
        <v>12</v>
      </c>
      <c r="H117" s="110">
        <f t="shared" ref="H117" si="551">H113*H116</f>
        <v>24</v>
      </c>
      <c r="I117" s="110">
        <f t="shared" ref="I117" si="552">I113*I116</f>
        <v>25</v>
      </c>
      <c r="J117" s="110">
        <f t="shared" ref="J117" si="553">J113*J116</f>
        <v>30</v>
      </c>
      <c r="K117" s="110">
        <f t="shared" ref="K117" si="554">K113*K116</f>
        <v>35</v>
      </c>
      <c r="L117" s="110">
        <f t="shared" ref="L117" si="555">L113*L116</f>
        <v>32</v>
      </c>
      <c r="M117" s="110">
        <f t="shared" ref="M117" si="556">M113*M116</f>
        <v>36</v>
      </c>
      <c r="N117" s="110">
        <f t="shared" ref="N117" si="557">N113*N116</f>
        <v>40</v>
      </c>
      <c r="O117" s="110">
        <f t="shared" ref="O117" si="558">O113*O116</f>
        <v>44</v>
      </c>
      <c r="P117" s="110">
        <f t="shared" ref="P117" si="559">P113*P116</f>
        <v>48</v>
      </c>
      <c r="Q117" s="110">
        <f t="shared" ref="Q117" si="560">Q113*Q116</f>
        <v>39</v>
      </c>
      <c r="R117" s="110">
        <f t="shared" ref="R117" si="561">R113*R116</f>
        <v>56</v>
      </c>
      <c r="S117" s="110">
        <f t="shared" ref="S117" si="562">S113*S116</f>
        <v>45</v>
      </c>
      <c r="T117" s="110">
        <f t="shared" ref="T117" si="563">T113*T116</f>
        <v>48</v>
      </c>
      <c r="U117" s="110">
        <f t="shared" ref="U117" si="564">U113*U116</f>
        <v>51</v>
      </c>
      <c r="V117" s="110">
        <f t="shared" ref="V117" si="565">V113*V116</f>
        <v>54</v>
      </c>
      <c r="W117" s="110">
        <f t="shared" ref="W117" si="566">W113*W116</f>
        <v>57</v>
      </c>
      <c r="X117" s="110">
        <f t="shared" ref="X117" si="567">X113*X116</f>
        <v>40</v>
      </c>
      <c r="Y117" s="110">
        <f t="shared" ref="Y117" si="568">Y113*Y116</f>
        <v>42</v>
      </c>
      <c r="Z117" s="110">
        <f t="shared" ref="Z117" si="569">Z113*Z116</f>
        <v>66</v>
      </c>
      <c r="AA117" s="110">
        <f t="shared" ref="AA117" si="570">AA113*AA116</f>
        <v>46</v>
      </c>
      <c r="AB117" s="110">
        <f t="shared" ref="AB117" si="571">AB113*AB116</f>
        <v>48</v>
      </c>
      <c r="AC117" s="110">
        <f t="shared" ref="AC117" si="572">AC113*AC116</f>
        <v>50</v>
      </c>
      <c r="AD117" s="110">
        <f t="shared" ref="AD117" si="573">AD113*AD116</f>
        <v>52</v>
      </c>
      <c r="AE117" s="110">
        <f t="shared" ref="AE117" si="574">AE113*AE116</f>
        <v>54</v>
      </c>
      <c r="AF117" s="110">
        <f t="shared" ref="AF117" si="575">AF113*AF116</f>
        <v>56</v>
      </c>
      <c r="AG117" s="110">
        <f t="shared" ref="AG117" si="576">AG113*AG116</f>
        <v>29</v>
      </c>
      <c r="AH117" s="110">
        <f t="shared" ref="AH117" si="577">AH113*AH116</f>
        <v>60</v>
      </c>
      <c r="AI117" s="110">
        <f t="shared" ref="AI117" si="578">AI113*AI116</f>
        <v>31</v>
      </c>
      <c r="AJ117" s="110">
        <f t="shared" ref="AJ117" si="579">AJ113*AJ116</f>
        <v>64</v>
      </c>
      <c r="AK117" s="110">
        <f t="shared" ref="AK117" si="580">AK113*AK116</f>
        <v>33</v>
      </c>
      <c r="AL117" s="110">
        <f t="shared" ref="AL117" si="581">AL113*AL116</f>
        <v>68</v>
      </c>
      <c r="AM117" s="110">
        <f t="shared" ref="AM117" si="582">AM113*AM116</f>
        <v>35</v>
      </c>
      <c r="AN117" s="110">
        <f t="shared" ref="AN117" si="583">AN113*AN116</f>
        <v>36</v>
      </c>
      <c r="AO117" s="110">
        <f t="shared" ref="AO117" si="584">AO113*AO116</f>
        <v>37</v>
      </c>
      <c r="AP117" s="110">
        <f t="shared" ref="AP117" si="585">AP113*AP116</f>
        <v>38</v>
      </c>
      <c r="AQ117" s="110">
        <f t="shared" ref="AQ117" si="586">AQ113*AQ116</f>
        <v>39</v>
      </c>
      <c r="AR117" s="110">
        <f t="shared" ref="AR117" si="587">AR113*AR116</f>
        <v>40</v>
      </c>
      <c r="AS117" s="110">
        <f t="shared" ref="AS117" si="588">AS113*AS116</f>
        <v>41</v>
      </c>
      <c r="AT117" s="110">
        <f t="shared" ref="AT117" si="589">AT113*AT116</f>
        <v>42</v>
      </c>
      <c r="AU117" s="110">
        <f t="shared" ref="AU117" si="590">AU113*AU116</f>
        <v>43</v>
      </c>
      <c r="AV117" s="110">
        <f t="shared" ref="AV117" si="591">AV113*AV116</f>
        <v>44</v>
      </c>
      <c r="AW117" s="110">
        <f t="shared" ref="AW117" si="592">AW113*AW116</f>
        <v>45</v>
      </c>
      <c r="AX117" s="110">
        <f t="shared" ref="AX117" si="593">AX113*AX116</f>
        <v>0</v>
      </c>
      <c r="AY117" s="110">
        <f t="shared" ref="AY117" si="594">AY113*AY116</f>
        <v>47</v>
      </c>
      <c r="AZ117" s="110">
        <f t="shared" ref="AZ117" si="595">AZ113*AZ116</f>
        <v>48</v>
      </c>
      <c r="BA117" s="110">
        <f t="shared" ref="BA117" si="596">BA113*BA116</f>
        <v>0</v>
      </c>
      <c r="BB117" s="110">
        <f t="shared" ref="BB117" si="597">BB113*BB116</f>
        <v>50</v>
      </c>
      <c r="BC117" s="110">
        <f t="shared" ref="BC117" si="598">BC113*BC116</f>
        <v>51</v>
      </c>
      <c r="BD117" s="110">
        <f t="shared" ref="BD117" si="599">BD113*BD116</f>
        <v>0</v>
      </c>
      <c r="BE117" s="110">
        <f t="shared" ref="BE117" si="600">BE113*BE116</f>
        <v>53</v>
      </c>
      <c r="BF117" s="110">
        <f t="shared" ref="BF117" si="601">BF113*BF116</f>
        <v>0</v>
      </c>
      <c r="BG117" s="110">
        <f t="shared" ref="BG117" si="602">BG113*BG116</f>
        <v>55</v>
      </c>
      <c r="BH117" s="110">
        <f t="shared" ref="BH117" si="603">BH113*BH116</f>
        <v>0</v>
      </c>
      <c r="BI117" s="110">
        <f t="shared" ref="BI117" si="604">BI113*BI116</f>
        <v>57</v>
      </c>
      <c r="BJ117" s="110">
        <f t="shared" ref="BJ117" si="605">BJ113*BJ116</f>
        <v>0</v>
      </c>
      <c r="BK117" s="110">
        <f t="shared" ref="BK117" si="606">BK113*BK116</f>
        <v>0</v>
      </c>
      <c r="BL117" s="110">
        <f>BL113*BL116+BL115*BL113</f>
        <v>540</v>
      </c>
      <c r="BM117" s="130"/>
    </row>
    <row r="118" spans="2:65">
      <c r="B118" s="129"/>
      <c r="BM118" s="130"/>
    </row>
    <row r="119" spans="2:65">
      <c r="B119" s="129"/>
      <c r="C119" s="104" t="s">
        <v>29</v>
      </c>
      <c r="D119" s="111">
        <f>SUM(D117:BL117)</f>
        <v>2777</v>
      </c>
      <c r="BM119" s="130"/>
    </row>
    <row r="120" spans="2:65">
      <c r="B120" s="129"/>
      <c r="C120" s="104" t="s">
        <v>30</v>
      </c>
      <c r="D120" s="112">
        <f>D119/'Customer &amp; MRR Churn'!C13</f>
        <v>20.270072992700729</v>
      </c>
      <c r="BM120" s="130"/>
    </row>
    <row r="121" spans="2:65">
      <c r="B121" s="129"/>
      <c r="C121" s="111" t="s">
        <v>31</v>
      </c>
      <c r="D121" s="112">
        <f>D120/12</f>
        <v>1.6891727493917275</v>
      </c>
      <c r="BM121" s="130"/>
    </row>
    <row r="122" spans="2:65">
      <c r="B122" s="129"/>
      <c r="D122" s="111"/>
      <c r="BM122" s="130"/>
    </row>
    <row r="123" spans="2:65">
      <c r="B123" s="129"/>
      <c r="C123" s="104" t="s">
        <v>4</v>
      </c>
      <c r="D123" s="106">
        <f>'Customer &amp; MRR Churn'!Q45</f>
        <v>12987</v>
      </c>
      <c r="E123" s="106">
        <f>'Customer &amp; MRR Churn'!R45</f>
        <v>12756</v>
      </c>
      <c r="F123" s="106">
        <f>'Customer &amp; MRR Churn'!S45</f>
        <v>13345</v>
      </c>
      <c r="G123" s="106">
        <f>'Customer &amp; MRR Churn'!T45</f>
        <v>13456</v>
      </c>
      <c r="H123" s="143">
        <f>GROWTH($D123:$G123,$D113:$G113,I113)</f>
        <v>13848.521046654545</v>
      </c>
      <c r="I123" s="143">
        <f>GROWTH($D123:$H123,$D113:$H113,J113)</f>
        <v>14274.749364002389</v>
      </c>
      <c r="J123" s="143">
        <f>GROWTH($D123:$I123,$D113:$I113,K113)</f>
        <v>14752.377760700883</v>
      </c>
      <c r="K123" s="143">
        <f>GROWTH($D123:$J123,$D113:$J113,L113)</f>
        <v>15276.199422029344</v>
      </c>
      <c r="L123" s="143">
        <f>GROWTH($D123:$K123,$D113:$K113,M113)</f>
        <v>15843.105064334155</v>
      </c>
      <c r="M123" s="143">
        <f>GROWTH($D123:$L123,$D113:$L113,M113)</f>
        <v>16019.633567024357</v>
      </c>
      <c r="N123" s="143">
        <f>GROWTH($D123:$M123,$D113:$M113,N113)</f>
        <v>16451.368831286622</v>
      </c>
      <c r="O123" s="143">
        <f>GROWTH($D123:$M123,$D113:$M113,O113)</f>
        <v>16894.739526386151</v>
      </c>
      <c r="P123" s="143">
        <f t="shared" ref="P123:BL123" si="607">GROWTH($D123:$M123,$D113:$M113,P113)</f>
        <v>17350.059231643379</v>
      </c>
      <c r="Q123" s="143">
        <f t="shared" si="607"/>
        <v>17817.649977461591</v>
      </c>
      <c r="R123" s="143">
        <f t="shared" si="607"/>
        <v>18297.842473086865</v>
      </c>
      <c r="S123" s="143">
        <f t="shared" si="607"/>
        <v>18790.976340506197</v>
      </c>
      <c r="T123" s="143">
        <f t="shared" si="607"/>
        <v>19297.400354649311</v>
      </c>
      <c r="U123" s="143">
        <f t="shared" si="607"/>
        <v>19817.472690063951</v>
      </c>
      <c r="V123" s="143">
        <f t="shared" si="607"/>
        <v>20351.561174239188</v>
      </c>
      <c r="W123" s="143">
        <f t="shared" si="607"/>
        <v>20900.043547755911</v>
      </c>
      <c r="X123" s="143">
        <f t="shared" si="607"/>
        <v>21463.307731448422</v>
      </c>
      <c r="Y123" s="143">
        <f t="shared" si="607"/>
        <v>22041.752100766178</v>
      </c>
      <c r="Z123" s="143">
        <f t="shared" si="607"/>
        <v>22635.785767529702</v>
      </c>
      <c r="AA123" s="143">
        <f t="shared" si="607"/>
        <v>23245.828869279845</v>
      </c>
      <c r="AB123" s="143">
        <f t="shared" si="607"/>
        <v>23872.312866425225</v>
      </c>
      <c r="AC123" s="143">
        <f t="shared" si="607"/>
        <v>24515.680847397827</v>
      </c>
      <c r="AD123" s="143">
        <f t="shared" si="607"/>
        <v>25176.387842032695</v>
      </c>
      <c r="AE123" s="143">
        <f t="shared" si="607"/>
        <v>25854.901143393308</v>
      </c>
      <c r="AF123" s="143">
        <f t="shared" si="607"/>
        <v>26551.700638270326</v>
      </c>
      <c r="AG123" s="143">
        <f t="shared" si="607"/>
        <v>27267.279146587309</v>
      </c>
      <c r="AH123" s="143">
        <f t="shared" si="607"/>
        <v>28002.142769953654</v>
      </c>
      <c r="AI123" s="143">
        <f t="shared" si="607"/>
        <v>28756.811249611084</v>
      </c>
      <c r="AJ123" s="143">
        <f t="shared" si="607"/>
        <v>29531.81833402699</v>
      </c>
      <c r="AK123" s="143">
        <f t="shared" si="607"/>
        <v>30327.712156394511</v>
      </c>
      <c r="AL123" s="143">
        <f t="shared" si="607"/>
        <v>31145.055622306434</v>
      </c>
      <c r="AM123" s="143">
        <f t="shared" si="607"/>
        <v>31984.426807876993</v>
      </c>
      <c r="AN123" s="143">
        <f t="shared" si="607"/>
        <v>32846.419368593262</v>
      </c>
      <c r="AO123" s="143">
        <f t="shared" si="607"/>
        <v>33731.642959185207</v>
      </c>
      <c r="AP123" s="143">
        <f t="shared" si="607"/>
        <v>34640.723664811427</v>
      </c>
      <c r="AQ123" s="143">
        <f t="shared" si="607"/>
        <v>35574.304443865483</v>
      </c>
      <c r="AR123" s="143">
        <f t="shared" si="607"/>
        <v>36533.045582716084</v>
      </c>
      <c r="AS123" s="143">
        <f t="shared" si="607"/>
        <v>37517.625162702621</v>
      </c>
      <c r="AT123" s="143">
        <f t="shared" si="607"/>
        <v>38528.739539716451</v>
      </c>
      <c r="AU123" s="143">
        <f t="shared" si="607"/>
        <v>39567.103836707109</v>
      </c>
      <c r="AV123" s="143">
        <f t="shared" si="607"/>
        <v>40633.452449461678</v>
      </c>
      <c r="AW123" s="143">
        <f t="shared" si="607"/>
        <v>41728.539566015163</v>
      </c>
      <c r="AX123" s="143">
        <f t="shared" si="607"/>
        <v>42853.139700059182</v>
      </c>
      <c r="AY123" s="143">
        <f t="shared" si="607"/>
        <v>44008.048238726158</v>
      </c>
      <c r="AZ123" s="143">
        <f t="shared" si="607"/>
        <v>45194.082005136566</v>
      </c>
      <c r="BA123" s="143">
        <f t="shared" si="607"/>
        <v>46412.079836107063</v>
      </c>
      <c r="BB123" s="143">
        <f t="shared" si="607"/>
        <v>47662.903175427971</v>
      </c>
      <c r="BC123" s="143">
        <f t="shared" si="607"/>
        <v>48947.436683129912</v>
      </c>
      <c r="BD123" s="143">
        <f t="shared" si="607"/>
        <v>50266.588861170436</v>
      </c>
      <c r="BE123" s="143">
        <f t="shared" si="607"/>
        <v>51621.292695982993</v>
      </c>
      <c r="BF123" s="143">
        <f t="shared" si="607"/>
        <v>53012.506318342967</v>
      </c>
      <c r="BG123" s="143">
        <f t="shared" si="607"/>
        <v>54441.213681017412</v>
      </c>
      <c r="BH123" s="143">
        <f t="shared" si="607"/>
        <v>55908.425254677524</v>
      </c>
      <c r="BI123" s="143">
        <f t="shared" si="607"/>
        <v>57415.178742566335</v>
      </c>
      <c r="BJ123" s="143">
        <f t="shared" si="607"/>
        <v>58962.539814427051</v>
      </c>
      <c r="BK123" s="143">
        <f t="shared" si="607"/>
        <v>60551.60286021082</v>
      </c>
      <c r="BL123" s="143">
        <f t="shared" si="607"/>
        <v>62183.491764097409</v>
      </c>
      <c r="BM123" s="130"/>
    </row>
    <row r="124" spans="2:65">
      <c r="B124" s="129"/>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c r="AA124" s="106"/>
      <c r="AB124" s="106"/>
      <c r="AC124" s="106"/>
      <c r="AD124" s="106"/>
      <c r="AE124" s="106"/>
      <c r="AF124" s="106"/>
      <c r="AG124" s="106"/>
      <c r="AH124" s="106"/>
      <c r="AI124" s="106"/>
      <c r="AJ124" s="106"/>
      <c r="AK124" s="106"/>
      <c r="AL124" s="106"/>
      <c r="AM124" s="106"/>
      <c r="AN124" s="106"/>
      <c r="AO124" s="106"/>
      <c r="AP124" s="106"/>
      <c r="AQ124" s="106"/>
      <c r="AR124" s="106"/>
      <c r="AS124" s="106"/>
      <c r="AT124" s="106"/>
      <c r="AU124" s="106"/>
      <c r="AV124" s="106"/>
      <c r="AW124" s="106"/>
      <c r="AX124" s="106"/>
      <c r="AY124" s="106"/>
      <c r="AZ124" s="106"/>
      <c r="BA124" s="106"/>
      <c r="BB124" s="106"/>
      <c r="BC124" s="106"/>
      <c r="BD124" s="106"/>
      <c r="BE124" s="106"/>
      <c r="BF124" s="106"/>
      <c r="BG124" s="106"/>
      <c r="BH124" s="106"/>
      <c r="BI124" s="106"/>
      <c r="BJ124" s="106"/>
      <c r="BK124" s="106"/>
      <c r="BL124" s="106"/>
      <c r="BM124" s="130"/>
    </row>
    <row r="125" spans="2:65">
      <c r="B125" s="129"/>
      <c r="C125" s="104" t="s">
        <v>28</v>
      </c>
      <c r="D125" s="113">
        <f>SUM(D123:BL123)</f>
        <v>1901642.7304699798</v>
      </c>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c r="AA125" s="106"/>
      <c r="AB125" s="106"/>
      <c r="AC125" s="106"/>
      <c r="AD125" s="106"/>
      <c r="AE125" s="106"/>
      <c r="AF125" s="106"/>
      <c r="AG125" s="106"/>
      <c r="AH125" s="106"/>
      <c r="AI125" s="106"/>
      <c r="AJ125" s="106"/>
      <c r="AK125" s="106"/>
      <c r="AL125" s="106"/>
      <c r="AM125" s="106"/>
      <c r="AN125" s="106"/>
      <c r="AO125" s="106"/>
      <c r="AP125" s="106"/>
      <c r="AQ125" s="106"/>
      <c r="AR125" s="106"/>
      <c r="AS125" s="106"/>
      <c r="AT125" s="106"/>
      <c r="AU125" s="106"/>
      <c r="AV125" s="106"/>
      <c r="AW125" s="106"/>
      <c r="AX125" s="106"/>
      <c r="AY125" s="106"/>
      <c r="AZ125" s="106"/>
      <c r="BA125" s="106"/>
      <c r="BB125" s="106"/>
      <c r="BC125" s="106"/>
      <c r="BD125" s="106"/>
      <c r="BE125" s="106"/>
      <c r="BF125" s="106"/>
      <c r="BG125" s="106"/>
      <c r="BH125" s="106"/>
      <c r="BI125" s="106"/>
      <c r="BJ125" s="106"/>
      <c r="BK125" s="106"/>
      <c r="BL125" s="106"/>
      <c r="BM125" s="130"/>
    </row>
    <row r="126" spans="2:65">
      <c r="B126" s="129"/>
      <c r="C126" s="111" t="s">
        <v>32</v>
      </c>
      <c r="D126" s="113">
        <f>D125/'Customer &amp; MRR Churn'!C13</f>
        <v>13880.603872043648</v>
      </c>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c r="AA126" s="106"/>
      <c r="AB126" s="106"/>
      <c r="AC126" s="106"/>
      <c r="AD126" s="106"/>
      <c r="AE126" s="106"/>
      <c r="AF126" s="106"/>
      <c r="AG126" s="106"/>
      <c r="AH126" s="106"/>
      <c r="AI126" s="106"/>
      <c r="AJ126" s="106"/>
      <c r="AK126" s="106"/>
      <c r="AL126" s="106"/>
      <c r="AM126" s="106"/>
      <c r="AN126" s="106"/>
      <c r="AO126" s="106"/>
      <c r="AP126" s="106"/>
      <c r="AQ126" s="106"/>
      <c r="AR126" s="106"/>
      <c r="AS126" s="106"/>
      <c r="AT126" s="106"/>
      <c r="AU126" s="106"/>
      <c r="AV126" s="106"/>
      <c r="AW126" s="106"/>
      <c r="AX126" s="106"/>
      <c r="AY126" s="106"/>
      <c r="AZ126" s="106"/>
      <c r="BA126" s="106"/>
      <c r="BB126" s="106"/>
      <c r="BC126" s="106"/>
      <c r="BD126" s="106"/>
      <c r="BE126" s="106"/>
      <c r="BF126" s="106"/>
      <c r="BG126" s="106"/>
      <c r="BH126" s="106"/>
      <c r="BI126" s="106"/>
      <c r="BJ126" s="106"/>
      <c r="BK126" s="106"/>
      <c r="BL126" s="106"/>
      <c r="BM126" s="130"/>
    </row>
    <row r="127" spans="2:65">
      <c r="B127" s="131"/>
      <c r="C127" s="132"/>
      <c r="D127" s="132"/>
      <c r="E127" s="132"/>
      <c r="F127" s="132"/>
      <c r="G127" s="132"/>
      <c r="H127" s="132"/>
      <c r="I127" s="132"/>
      <c r="J127" s="132"/>
      <c r="K127" s="132"/>
      <c r="L127" s="132"/>
      <c r="M127" s="132"/>
      <c r="N127" s="132"/>
      <c r="O127" s="132"/>
      <c r="P127" s="132"/>
      <c r="Q127" s="132"/>
      <c r="R127" s="132"/>
      <c r="S127" s="132"/>
      <c r="T127" s="132"/>
      <c r="U127" s="132"/>
      <c r="V127" s="132"/>
      <c r="W127" s="132"/>
      <c r="X127" s="132"/>
      <c r="Y127" s="132"/>
      <c r="Z127" s="132"/>
      <c r="AA127" s="132"/>
      <c r="AB127" s="132"/>
      <c r="AC127" s="132"/>
      <c r="AD127" s="132"/>
      <c r="AE127" s="132"/>
      <c r="AF127" s="132"/>
      <c r="AG127" s="132"/>
      <c r="AH127" s="132"/>
      <c r="AI127" s="132"/>
      <c r="AJ127" s="132"/>
      <c r="AK127" s="132"/>
      <c r="AL127" s="132"/>
      <c r="AM127" s="132"/>
      <c r="AN127" s="132"/>
      <c r="AO127" s="132"/>
      <c r="AP127" s="132"/>
      <c r="AQ127" s="132"/>
      <c r="AR127" s="132"/>
      <c r="AS127" s="132"/>
      <c r="AT127" s="132"/>
      <c r="AU127" s="132"/>
      <c r="AV127" s="132"/>
      <c r="AW127" s="132"/>
      <c r="AX127" s="132"/>
      <c r="AY127" s="132"/>
      <c r="AZ127" s="132"/>
      <c r="BA127" s="132"/>
      <c r="BB127" s="132"/>
      <c r="BC127" s="132"/>
      <c r="BD127" s="132"/>
      <c r="BE127" s="132"/>
      <c r="BF127" s="132"/>
      <c r="BG127" s="132"/>
      <c r="BH127" s="132"/>
      <c r="BI127" s="132"/>
      <c r="BJ127" s="132"/>
      <c r="BK127" s="132"/>
      <c r="BL127" s="132"/>
      <c r="BM127" s="134"/>
    </row>
  </sheetData>
  <mergeCells count="15">
    <mergeCell ref="D94:M94"/>
    <mergeCell ref="D112:M112"/>
    <mergeCell ref="BP34:BT34"/>
    <mergeCell ref="BP32:BT32"/>
    <mergeCell ref="BP33:BT33"/>
    <mergeCell ref="BP3:BT29"/>
    <mergeCell ref="BP36:BT36"/>
    <mergeCell ref="BP35:BT35"/>
    <mergeCell ref="BP31:BT31"/>
    <mergeCell ref="BP30:BT30"/>
    <mergeCell ref="D4:M4"/>
    <mergeCell ref="D22:M22"/>
    <mergeCell ref="D40:M40"/>
    <mergeCell ref="D58:M58"/>
    <mergeCell ref="D76:M76"/>
  </mergeCells>
  <hyperlinks>
    <hyperlink ref="BQ34" r:id="rId1" display="http://www.pointninecap.com"/>
    <hyperlink ref="BR34" r:id="rId2" display="http://www.pointninecap.com"/>
    <hyperlink ref="BS34" r:id="rId3" display="http://www.pointninecap.com"/>
    <hyperlink ref="BT34" r:id="rId4" display="http://www.pointninecap.com"/>
    <hyperlink ref="BQ33" r:id="rId5" display="mailto:christoph@pointninecap.com"/>
    <hyperlink ref="BR33" r:id="rId6" display="mailto:christoph@pointninecap.com"/>
    <hyperlink ref="BS33" r:id="rId7" display="mailto:christoph@pointninecap.com"/>
    <hyperlink ref="BT33" r:id="rId8" display="mailto:christoph@pointninecap.com"/>
    <hyperlink ref="BP35" r:id="rId9"/>
    <hyperlink ref="BQ35" r:id="rId10" display="http://www.theangelvc.net"/>
    <hyperlink ref="BR35" r:id="rId11" display="http://www.theangelvc.net"/>
    <hyperlink ref="BS35" r:id="rId12" display="http://www.theangelvc.net"/>
    <hyperlink ref="BT35" r:id="rId13" display="http://www.theangelvc.net"/>
    <hyperlink ref="BP36" r:id="rId14"/>
    <hyperlink ref="BQ36" r:id="rId15" display="http://www.pointninecap.com"/>
    <hyperlink ref="BR36" r:id="rId16" display="http://www.pointninecap.com"/>
    <hyperlink ref="BS36" r:id="rId17" display="http://www.pointninecap.com"/>
    <hyperlink ref="BT36" r:id="rId18" display="http://www.pointninecap.com"/>
    <hyperlink ref="BP32" r:id="rId19"/>
  </hyperlinks>
  <pageMargins left="0.75" right="0.75" top="1" bottom="1" header="0.5" footer="0.5"/>
  <pageSetup paperSize="9" orientation="portrait" horizontalDpi="4294967292" verticalDpi="4294967292"/>
  <drawing r:id="rId2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Customer &amp; MRR Churn</vt:lpstr>
      <vt:lpstr>LT estimates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 Janz</dc:creator>
  <cp:lastModifiedBy>Christoph Janz</cp:lastModifiedBy>
  <cp:lastPrinted>2012-05-02T22:03:13Z</cp:lastPrinted>
  <dcterms:created xsi:type="dcterms:W3CDTF">2012-04-14T22:10:03Z</dcterms:created>
  <dcterms:modified xsi:type="dcterms:W3CDTF">2013-10-23T15:16:20Z</dcterms:modified>
</cp:coreProperties>
</file>