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eing Aerospace" sheetId="1" r:id="rId4"/>
    <sheet state="visible" name="Airbus" sheetId="2" r:id="rId5"/>
    <sheet state="visible" name="Lockheed Martin" sheetId="3" r:id="rId6"/>
  </sheets>
  <definedNames/>
  <calcPr/>
</workbook>
</file>

<file path=xl/sharedStrings.xml><?xml version="1.0" encoding="utf-8"?>
<sst xmlns="http://schemas.openxmlformats.org/spreadsheetml/2006/main" count="40" uniqueCount="17">
  <si>
    <r>
      <rPr>
        <rFont val="Arial"/>
        <b/>
        <color theme="1"/>
        <sz val="14.0"/>
      </rPr>
      <t xml:space="preserve">Boeing Aerospace </t>
    </r>
    <r>
      <rPr>
        <rFont val="Arial"/>
        <b val="0"/>
        <color theme="1"/>
        <sz val="8.0"/>
      </rPr>
      <t>(Dollars in millions)</t>
    </r>
  </si>
  <si>
    <t>Total revenue</t>
  </si>
  <si>
    <t>Operating profit</t>
  </si>
  <si>
    <t>Operating profitability</t>
  </si>
  <si>
    <t>Deprecation and amortisation</t>
  </si>
  <si>
    <t>EBITDA</t>
  </si>
  <si>
    <t>EBITDA profitability</t>
  </si>
  <si>
    <t>Net income</t>
  </si>
  <si>
    <t>Total liabilities (Debt)</t>
  </si>
  <si>
    <t>Acquired Intangible assets</t>
  </si>
  <si>
    <t>Goodwill</t>
  </si>
  <si>
    <t>Deferred income taxes</t>
  </si>
  <si>
    <t>Total assets</t>
  </si>
  <si>
    <t>Book value</t>
  </si>
  <si>
    <r>
      <rPr>
        <rFont val="Arial"/>
        <b/>
        <color theme="1"/>
        <sz val="14.0"/>
      </rPr>
      <t xml:space="preserve">Airbus </t>
    </r>
    <r>
      <rPr>
        <rFont val="Arial"/>
        <b val="0"/>
        <color theme="1"/>
        <sz val="8.0"/>
      </rPr>
      <t>(Euros in millions)</t>
    </r>
  </si>
  <si>
    <t>Net book value</t>
  </si>
  <si>
    <r>
      <rPr>
        <rFont val="Arial"/>
        <b/>
        <color theme="1"/>
        <sz val="14.0"/>
      </rPr>
      <t xml:space="preserve">Lockheed Martin </t>
    </r>
    <r>
      <rPr>
        <rFont val="Arial"/>
        <b val="0"/>
        <color theme="1"/>
        <sz val="8.0"/>
      </rPr>
      <t>(Dollars in millions)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</si>
</sst>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7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3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3" fontId="5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3" fontId="6" numFmtId="0" xfId="0" applyFont="1"/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8.86"/>
  </cols>
  <sheetData>
    <row r="1">
      <c r="A1" s="1" t="s">
        <v>0</v>
      </c>
      <c r="B1" s="2">
        <v>2020.0</v>
      </c>
      <c r="C1" s="2">
        <v>2019.0</v>
      </c>
      <c r="D1" s="2">
        <v>2018.0</v>
      </c>
      <c r="E1" s="2">
        <v>2017.0</v>
      </c>
      <c r="F1" s="2">
        <v>2016.0</v>
      </c>
      <c r="G1" s="2">
        <v>2015.0</v>
      </c>
      <c r="H1" s="2">
        <v>2014.0</v>
      </c>
      <c r="I1" s="2">
        <v>2013.0</v>
      </c>
      <c r="J1" s="2">
        <v>2012.0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>
        <v>58158.0</v>
      </c>
      <c r="C2" s="5">
        <v>76559.0</v>
      </c>
      <c r="D2" s="5">
        <v>101127.0</v>
      </c>
      <c r="E2" s="5">
        <v>93392.0</v>
      </c>
      <c r="F2" s="5">
        <v>94571.0</v>
      </c>
      <c r="G2" s="5">
        <v>96114.0</v>
      </c>
      <c r="H2" s="5">
        <v>90762.0</v>
      </c>
      <c r="I2" s="5">
        <v>86623.0</v>
      </c>
      <c r="J2" s="5">
        <v>81698.0</v>
      </c>
    </row>
    <row r="3">
      <c r="A3" s="4" t="s">
        <v>2</v>
      </c>
      <c r="B3" s="5">
        <v>-12767.0</v>
      </c>
      <c r="C3" s="5">
        <v>-1975.0</v>
      </c>
      <c r="D3" s="5">
        <v>11987.0</v>
      </c>
      <c r="E3" s="5">
        <v>10278.0</v>
      </c>
      <c r="F3" s="5">
        <v>5834.0</v>
      </c>
      <c r="G3" s="5">
        <v>7443.0</v>
      </c>
      <c r="H3" s="5">
        <v>7473.0</v>
      </c>
      <c r="I3" s="5">
        <v>6562.0</v>
      </c>
      <c r="J3" s="5">
        <v>6290.0</v>
      </c>
    </row>
    <row r="4">
      <c r="A4" s="4" t="s">
        <v>3</v>
      </c>
      <c r="B4" s="6">
        <f t="shared" ref="B4:J4" si="1">B3/B2*100%</f>
        <v>-0.2195226796</v>
      </c>
      <c r="C4" s="6">
        <f t="shared" si="1"/>
        <v>-0.02579709766</v>
      </c>
      <c r="D4" s="6">
        <f t="shared" si="1"/>
        <v>0.1185341205</v>
      </c>
      <c r="E4" s="6">
        <f t="shared" si="1"/>
        <v>0.1100522529</v>
      </c>
      <c r="F4" s="6">
        <f t="shared" si="1"/>
        <v>0.06168910131</v>
      </c>
      <c r="G4" s="6">
        <f t="shared" si="1"/>
        <v>0.07743929084</v>
      </c>
      <c r="H4" s="6">
        <f t="shared" si="1"/>
        <v>0.08233622</v>
      </c>
      <c r="I4" s="6">
        <f t="shared" si="1"/>
        <v>0.07575355275</v>
      </c>
      <c r="J4" s="6">
        <f t="shared" si="1"/>
        <v>0.07699086881</v>
      </c>
    </row>
    <row r="5">
      <c r="A5" s="4" t="s">
        <v>4</v>
      </c>
      <c r="B5" s="5">
        <v>2246.0</v>
      </c>
      <c r="C5" s="5">
        <v>2271.0</v>
      </c>
      <c r="D5" s="5">
        <v>2114.0</v>
      </c>
      <c r="E5" s="5">
        <v>2069.0</v>
      </c>
      <c r="F5" s="5">
        <v>1910.0</v>
      </c>
      <c r="G5" s="5">
        <v>1833.0</v>
      </c>
      <c r="H5" s="5">
        <v>1906.0</v>
      </c>
      <c r="I5" s="5">
        <v>1844.0</v>
      </c>
      <c r="J5" s="5">
        <v>1811.0</v>
      </c>
    </row>
    <row r="6">
      <c r="A6" s="4" t="s">
        <v>5</v>
      </c>
      <c r="B6" s="5">
        <f t="shared" ref="B6:J6" si="2">B3+B5</f>
        <v>-10521</v>
      </c>
      <c r="C6" s="5">
        <f t="shared" si="2"/>
        <v>296</v>
      </c>
      <c r="D6" s="5">
        <f t="shared" si="2"/>
        <v>14101</v>
      </c>
      <c r="E6" s="5">
        <f t="shared" si="2"/>
        <v>12347</v>
      </c>
      <c r="F6" s="5">
        <f t="shared" si="2"/>
        <v>7744</v>
      </c>
      <c r="G6" s="5">
        <f t="shared" si="2"/>
        <v>9276</v>
      </c>
      <c r="H6" s="5">
        <f t="shared" si="2"/>
        <v>9379</v>
      </c>
      <c r="I6" s="5">
        <f t="shared" si="2"/>
        <v>8406</v>
      </c>
      <c r="J6" s="5">
        <f t="shared" si="2"/>
        <v>8101</v>
      </c>
    </row>
    <row r="7">
      <c r="A7" s="4" t="s">
        <v>6</v>
      </c>
      <c r="B7" s="6">
        <f t="shared" ref="B7:J7" si="3">B6/B2*100%</f>
        <v>-0.180903745</v>
      </c>
      <c r="C7" s="6">
        <f t="shared" si="3"/>
        <v>0.003866299194</v>
      </c>
      <c r="D7" s="6">
        <f t="shared" si="3"/>
        <v>0.1394385278</v>
      </c>
      <c r="E7" s="6">
        <f t="shared" si="3"/>
        <v>0.1322061847</v>
      </c>
      <c r="F7" s="6">
        <f t="shared" si="3"/>
        <v>0.08188556746</v>
      </c>
      <c r="G7" s="6">
        <f t="shared" si="3"/>
        <v>0.09651039391</v>
      </c>
      <c r="H7" s="6">
        <f t="shared" si="3"/>
        <v>0.103336198</v>
      </c>
      <c r="I7" s="6">
        <f t="shared" si="3"/>
        <v>0.09704120153</v>
      </c>
      <c r="J7" s="6">
        <f t="shared" si="3"/>
        <v>0.09915787412</v>
      </c>
    </row>
    <row r="8">
      <c r="A8" s="4" t="s">
        <v>7</v>
      </c>
      <c r="B8" s="5">
        <v>-11941.0</v>
      </c>
      <c r="C8" s="5">
        <v>-636.0</v>
      </c>
      <c r="D8" s="5">
        <v>10460.0</v>
      </c>
      <c r="E8" s="5">
        <v>8197.0</v>
      </c>
      <c r="F8" s="5">
        <v>4895.0</v>
      </c>
      <c r="G8" s="5">
        <v>5176.0</v>
      </c>
      <c r="H8" s="5">
        <v>5446.0</v>
      </c>
      <c r="I8" s="5">
        <v>4585.0</v>
      </c>
      <c r="J8" s="5">
        <v>3900.0</v>
      </c>
    </row>
    <row r="9">
      <c r="A9" s="7" t="s">
        <v>8</v>
      </c>
      <c r="B9" s="8">
        <v>170211.0</v>
      </c>
      <c r="C9" s="8">
        <v>141925.0</v>
      </c>
      <c r="D9" s="8">
        <v>81590.0</v>
      </c>
      <c r="E9" s="8">
        <v>74648.0</v>
      </c>
      <c r="F9" s="8">
        <v>50134.0</v>
      </c>
      <c r="G9" s="8">
        <v>50412.0</v>
      </c>
      <c r="H9" s="8">
        <v>56717.0</v>
      </c>
      <c r="I9" s="8">
        <v>51486.0</v>
      </c>
      <c r="J9" s="8">
        <v>44982.0</v>
      </c>
    </row>
    <row r="10">
      <c r="A10" s="7" t="s">
        <v>9</v>
      </c>
      <c r="B10" s="8">
        <v>2843.0</v>
      </c>
      <c r="C10" s="8">
        <v>3338.0</v>
      </c>
      <c r="D10" s="8">
        <v>3429.0</v>
      </c>
      <c r="E10" s="8">
        <v>2573.0</v>
      </c>
      <c r="F10" s="8">
        <v>2540.0</v>
      </c>
      <c r="G10" s="8">
        <v>2657.0</v>
      </c>
      <c r="H10" s="8">
        <v>2869.0</v>
      </c>
      <c r="I10" s="8">
        <v>3052.0</v>
      </c>
      <c r="J10" s="8">
        <v>3111.0</v>
      </c>
    </row>
    <row r="11">
      <c r="A11" s="7" t="s">
        <v>10</v>
      </c>
      <c r="B11" s="8">
        <v>8081.0</v>
      </c>
      <c r="C11" s="8">
        <v>8060.0</v>
      </c>
      <c r="D11" s="8">
        <v>7840.0</v>
      </c>
      <c r="E11" s="8">
        <v>5559.0</v>
      </c>
      <c r="F11" s="8">
        <v>5324.0</v>
      </c>
      <c r="G11" s="8">
        <v>5126.0</v>
      </c>
      <c r="H11" s="8">
        <v>5119.0</v>
      </c>
      <c r="I11" s="8">
        <v>5043.0</v>
      </c>
      <c r="J11" s="8">
        <v>5035.0</v>
      </c>
    </row>
    <row r="12">
      <c r="A12" s="7" t="s">
        <v>11</v>
      </c>
      <c r="B12" s="8">
        <v>86.0</v>
      </c>
      <c r="C12" s="8">
        <v>683.0</v>
      </c>
      <c r="D12" s="8">
        <v>284.0</v>
      </c>
      <c r="E12" s="8">
        <v>321.0</v>
      </c>
      <c r="F12" s="8">
        <v>332.0</v>
      </c>
      <c r="G12" s="8">
        <v>265.0</v>
      </c>
      <c r="H12" s="8">
        <v>6576.0</v>
      </c>
      <c r="I12" s="8">
        <v>2939.0</v>
      </c>
      <c r="J12" s="8">
        <v>6753.0</v>
      </c>
    </row>
    <row r="13">
      <c r="A13" s="7" t="s">
        <v>12</v>
      </c>
      <c r="B13" s="8">
        <v>152136.0</v>
      </c>
      <c r="C13" s="8">
        <v>133625.0</v>
      </c>
      <c r="D13" s="8">
        <v>117359.0</v>
      </c>
      <c r="E13" s="8">
        <v>112362.0</v>
      </c>
      <c r="F13" s="8">
        <v>89997.0</v>
      </c>
      <c r="G13" s="8">
        <v>94408.0</v>
      </c>
      <c r="H13" s="8">
        <v>99198.0</v>
      </c>
      <c r="I13" s="8">
        <v>92663.0</v>
      </c>
      <c r="J13" s="8">
        <v>88896.0</v>
      </c>
    </row>
    <row r="14">
      <c r="A14" s="7" t="s">
        <v>13</v>
      </c>
      <c r="B14" s="5">
        <f t="shared" ref="B14:J14" si="4">B13-B9-B10-B11-B12</f>
        <v>-29085</v>
      </c>
      <c r="C14" s="5">
        <f t="shared" si="4"/>
        <v>-20381</v>
      </c>
      <c r="D14" s="5">
        <f t="shared" si="4"/>
        <v>24216</v>
      </c>
      <c r="E14" s="5">
        <f t="shared" si="4"/>
        <v>29261</v>
      </c>
      <c r="F14" s="5">
        <f t="shared" si="4"/>
        <v>31667</v>
      </c>
      <c r="G14" s="5">
        <f t="shared" si="4"/>
        <v>35948</v>
      </c>
      <c r="H14" s="5">
        <f t="shared" si="4"/>
        <v>27917</v>
      </c>
      <c r="I14" s="5">
        <f t="shared" si="4"/>
        <v>30143</v>
      </c>
      <c r="J14" s="5">
        <f t="shared" si="4"/>
        <v>29015</v>
      </c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9"/>
    </row>
    <row r="22">
      <c r="A22" s="9"/>
    </row>
    <row r="23">
      <c r="A23" s="10"/>
    </row>
    <row r="24">
      <c r="A24" s="10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8.86"/>
  </cols>
  <sheetData>
    <row r="1">
      <c r="A1" s="1" t="s">
        <v>14</v>
      </c>
      <c r="B1" s="2">
        <v>2020.0</v>
      </c>
      <c r="C1" s="2">
        <v>2019.0</v>
      </c>
      <c r="D1" s="2">
        <v>2018.0</v>
      </c>
      <c r="E1" s="2">
        <v>2017.0</v>
      </c>
      <c r="F1" s="2">
        <v>2016.0</v>
      </c>
      <c r="G1" s="2">
        <v>2015.0</v>
      </c>
      <c r="H1" s="2">
        <v>2014.0</v>
      </c>
      <c r="I1" s="2">
        <v>2013.0</v>
      </c>
      <c r="J1" s="2">
        <v>2012.0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>
        <v>49912.0</v>
      </c>
      <c r="C2" s="5">
        <v>70478.0</v>
      </c>
      <c r="D2" s="5">
        <v>63707.0</v>
      </c>
      <c r="E2" s="5">
        <v>59022.0</v>
      </c>
      <c r="F2" s="5">
        <v>66581.0</v>
      </c>
      <c r="G2" s="5">
        <v>64450.0</v>
      </c>
      <c r="H2" s="5">
        <v>60713.0</v>
      </c>
      <c r="I2" s="5">
        <v>57567.0</v>
      </c>
      <c r="J2" s="5">
        <v>56480.0</v>
      </c>
    </row>
    <row r="3">
      <c r="A3" s="4" t="s">
        <v>2</v>
      </c>
      <c r="B3" s="5">
        <v>-510.0</v>
      </c>
      <c r="C3" s="5">
        <v>1339.0</v>
      </c>
      <c r="D3" s="5">
        <v>5048.0</v>
      </c>
      <c r="E3" s="5">
        <v>2665.0</v>
      </c>
      <c r="F3" s="5">
        <v>2258.0</v>
      </c>
      <c r="G3" s="5">
        <v>4062.0</v>
      </c>
      <c r="H3" s="5">
        <v>3991.0</v>
      </c>
      <c r="I3" s="5">
        <v>2570.0</v>
      </c>
      <c r="J3" s="5">
        <v>2131.0</v>
      </c>
    </row>
    <row r="4">
      <c r="A4" s="4" t="s">
        <v>3</v>
      </c>
      <c r="B4" s="6">
        <f t="shared" ref="B4:J4" si="1">B3/B2*100%</f>
        <v>-0.01021798365</v>
      </c>
      <c r="C4" s="6">
        <f t="shared" si="1"/>
        <v>0.01899883652</v>
      </c>
      <c r="D4" s="6">
        <f t="shared" si="1"/>
        <v>0.07923776037</v>
      </c>
      <c r="E4" s="6">
        <f t="shared" si="1"/>
        <v>0.04515265494</v>
      </c>
      <c r="F4" s="6">
        <f t="shared" si="1"/>
        <v>0.03391357895</v>
      </c>
      <c r="G4" s="6">
        <f t="shared" si="1"/>
        <v>0.06302560124</v>
      </c>
      <c r="H4" s="6">
        <f t="shared" si="1"/>
        <v>0.06573550969</v>
      </c>
      <c r="I4" s="6">
        <f t="shared" si="1"/>
        <v>0.04464363264</v>
      </c>
      <c r="J4" s="6">
        <f t="shared" si="1"/>
        <v>0.03773016997</v>
      </c>
    </row>
    <row r="5">
      <c r="A5" s="4" t="s">
        <v>4</v>
      </c>
      <c r="B5" s="5">
        <v>2831.0</v>
      </c>
      <c r="C5" s="5">
        <v>2927.0</v>
      </c>
      <c r="D5" s="5">
        <v>2444.0</v>
      </c>
      <c r="E5" s="5">
        <v>2298.0</v>
      </c>
      <c r="F5" s="5">
        <v>2294.0</v>
      </c>
      <c r="G5" s="5">
        <v>2466.0</v>
      </c>
      <c r="H5" s="5">
        <v>2150.0</v>
      </c>
      <c r="I5" s="5">
        <v>1927.0</v>
      </c>
      <c r="J5" s="5">
        <v>2053.0</v>
      </c>
    </row>
    <row r="6">
      <c r="A6" s="4" t="s">
        <v>5</v>
      </c>
      <c r="B6" s="5">
        <f t="shared" ref="B6:J6" si="2">B3+B5</f>
        <v>2321</v>
      </c>
      <c r="C6" s="5">
        <f t="shared" si="2"/>
        <v>4266</v>
      </c>
      <c r="D6" s="5">
        <f t="shared" si="2"/>
        <v>7492</v>
      </c>
      <c r="E6" s="5">
        <f t="shared" si="2"/>
        <v>4963</v>
      </c>
      <c r="F6" s="5">
        <f t="shared" si="2"/>
        <v>4552</v>
      </c>
      <c r="G6" s="5">
        <f t="shared" si="2"/>
        <v>6528</v>
      </c>
      <c r="H6" s="5">
        <f t="shared" si="2"/>
        <v>6141</v>
      </c>
      <c r="I6" s="5">
        <f t="shared" si="2"/>
        <v>4497</v>
      </c>
      <c r="J6" s="5">
        <f t="shared" si="2"/>
        <v>4184</v>
      </c>
    </row>
    <row r="7">
      <c r="A7" s="4" t="s">
        <v>6</v>
      </c>
      <c r="B7" s="6">
        <f t="shared" ref="B7:J7" si="3">B6/B2*100%</f>
        <v>0.04650184324</v>
      </c>
      <c r="C7" s="6">
        <f t="shared" si="3"/>
        <v>0.06052952694</v>
      </c>
      <c r="D7" s="6">
        <f t="shared" si="3"/>
        <v>0.1176008916</v>
      </c>
      <c r="E7" s="6">
        <f t="shared" si="3"/>
        <v>0.08408728949</v>
      </c>
      <c r="F7" s="6">
        <f t="shared" si="3"/>
        <v>0.06836785269</v>
      </c>
      <c r="G7" s="6">
        <f t="shared" si="3"/>
        <v>0.10128782</v>
      </c>
      <c r="H7" s="6">
        <f t="shared" si="3"/>
        <v>0.1011480243</v>
      </c>
      <c r="I7" s="6">
        <f t="shared" si="3"/>
        <v>0.07811767158</v>
      </c>
      <c r="J7" s="6">
        <f t="shared" si="3"/>
        <v>0.07407932011</v>
      </c>
    </row>
    <row r="8">
      <c r="A8" s="4" t="s">
        <v>7</v>
      </c>
      <c r="B8" s="5">
        <v>-1169.0</v>
      </c>
      <c r="C8" s="5">
        <v>-1325.0</v>
      </c>
      <c r="D8" s="5">
        <v>3011.0</v>
      </c>
      <c r="E8" s="5">
        <v>2364.0</v>
      </c>
      <c r="F8" s="5">
        <v>1000.0</v>
      </c>
      <c r="G8" s="5">
        <v>2698.0</v>
      </c>
      <c r="H8" s="5">
        <v>2350.0</v>
      </c>
      <c r="I8" s="5">
        <v>1483.0</v>
      </c>
      <c r="J8" s="8">
        <v>1229.0</v>
      </c>
    </row>
    <row r="9">
      <c r="A9" s="7" t="s">
        <v>8</v>
      </c>
      <c r="B9" s="8">
        <v>103639.0</v>
      </c>
      <c r="C9" s="8">
        <v>108419.0</v>
      </c>
      <c r="D9" s="8">
        <v>105479.0</v>
      </c>
      <c r="E9" s="8">
        <v>98707.0</v>
      </c>
      <c r="F9" s="8">
        <v>107481.0</v>
      </c>
      <c r="G9" s="8">
        <v>99809.0</v>
      </c>
      <c r="H9" s="8">
        <v>89023.0</v>
      </c>
      <c r="I9" s="8">
        <v>79368.0</v>
      </c>
      <c r="J9" s="8">
        <v>81668.0</v>
      </c>
    </row>
    <row r="10">
      <c r="A10" s="7" t="s">
        <v>15</v>
      </c>
      <c r="B10" s="8">
        <v>16199.0</v>
      </c>
      <c r="C10" s="8">
        <v>16591.0</v>
      </c>
      <c r="D10" s="8">
        <v>16726.0</v>
      </c>
      <c r="E10" s="8">
        <v>11629.0</v>
      </c>
      <c r="F10" s="8">
        <v>12068.0</v>
      </c>
      <c r="G10" s="8">
        <v>12555.0</v>
      </c>
      <c r="H10" s="8">
        <v>12758.0</v>
      </c>
      <c r="I10" s="8">
        <v>12500.0</v>
      </c>
      <c r="J10" s="8">
        <v>13422.0</v>
      </c>
    </row>
    <row r="11">
      <c r="A11" s="7" t="s">
        <v>12</v>
      </c>
      <c r="B11" s="8">
        <v>110095.0</v>
      </c>
      <c r="C11" s="8">
        <v>114409.0</v>
      </c>
      <c r="D11" s="8">
        <v>115198.0</v>
      </c>
      <c r="E11" s="8">
        <v>109449.0</v>
      </c>
      <c r="F11" s="8">
        <v>111133.0</v>
      </c>
      <c r="G11" s="8">
        <v>105782.0</v>
      </c>
      <c r="H11" s="8">
        <v>96102.0</v>
      </c>
      <c r="I11" s="8">
        <v>90274.0</v>
      </c>
      <c r="J11" s="8">
        <v>92102.0</v>
      </c>
    </row>
    <row r="12">
      <c r="A12" s="7" t="s">
        <v>13</v>
      </c>
      <c r="B12" s="5">
        <f t="shared" ref="B12:J12" si="4">B11-B9-B10</f>
        <v>-9743</v>
      </c>
      <c r="C12" s="5">
        <f t="shared" si="4"/>
        <v>-10601</v>
      </c>
      <c r="D12" s="5">
        <f t="shared" si="4"/>
        <v>-7007</v>
      </c>
      <c r="E12" s="5">
        <f t="shared" si="4"/>
        <v>-887</v>
      </c>
      <c r="F12" s="5">
        <f t="shared" si="4"/>
        <v>-8416</v>
      </c>
      <c r="G12" s="5">
        <f t="shared" si="4"/>
        <v>-6582</v>
      </c>
      <c r="H12" s="5">
        <f t="shared" si="4"/>
        <v>-5679</v>
      </c>
      <c r="I12" s="5">
        <f t="shared" si="4"/>
        <v>-1594</v>
      </c>
      <c r="J12" s="5">
        <f t="shared" si="4"/>
        <v>-2988</v>
      </c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8.86"/>
  </cols>
  <sheetData>
    <row r="1">
      <c r="A1" s="1" t="s">
        <v>16</v>
      </c>
      <c r="B1" s="2">
        <v>2020.0</v>
      </c>
      <c r="C1" s="2">
        <v>2019.0</v>
      </c>
      <c r="D1" s="2">
        <v>2018.0</v>
      </c>
      <c r="E1" s="2">
        <v>2017.0</v>
      </c>
      <c r="F1" s="2">
        <v>2016.0</v>
      </c>
      <c r="G1" s="2">
        <v>2015.0</v>
      </c>
      <c r="H1" s="2">
        <v>2014.0</v>
      </c>
      <c r="I1" s="2">
        <v>2013.0</v>
      </c>
      <c r="J1" s="2">
        <v>2012.0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>
        <v>65398.0</v>
      </c>
      <c r="C2" s="5">
        <v>59812.0</v>
      </c>
      <c r="D2" s="5">
        <v>53762.0</v>
      </c>
      <c r="E2" s="5">
        <v>51048.0</v>
      </c>
      <c r="F2" s="5">
        <v>47248.0</v>
      </c>
      <c r="G2" s="5">
        <v>40536.0</v>
      </c>
      <c r="H2" s="5">
        <v>45600.0</v>
      </c>
      <c r="I2" s="5">
        <v>45358.0</v>
      </c>
      <c r="J2" s="5">
        <v>47182.0</v>
      </c>
    </row>
    <row r="3">
      <c r="A3" s="4" t="s">
        <v>2</v>
      </c>
      <c r="B3" s="5">
        <v>8644.0</v>
      </c>
      <c r="C3" s="5">
        <v>8545.0</v>
      </c>
      <c r="D3" s="5">
        <v>7334.0</v>
      </c>
      <c r="E3" s="5">
        <v>5921.0</v>
      </c>
      <c r="F3" s="5">
        <v>5549.0</v>
      </c>
      <c r="G3" s="5">
        <v>4712.0</v>
      </c>
      <c r="H3" s="5">
        <v>5592.0</v>
      </c>
      <c r="I3" s="5">
        <v>4505.0</v>
      </c>
      <c r="J3" s="5">
        <v>4434.0</v>
      </c>
    </row>
    <row r="4">
      <c r="A4" s="4" t="s">
        <v>3</v>
      </c>
      <c r="B4" s="6">
        <f t="shared" ref="B4:J4" si="1">B3/B2*100%</f>
        <v>0.1321752959</v>
      </c>
      <c r="C4" s="6">
        <f t="shared" si="1"/>
        <v>0.1428643082</v>
      </c>
      <c r="D4" s="6">
        <f t="shared" si="1"/>
        <v>0.136416056</v>
      </c>
      <c r="E4" s="6">
        <f t="shared" si="1"/>
        <v>0.1159888732</v>
      </c>
      <c r="F4" s="6">
        <f t="shared" si="1"/>
        <v>0.1174441246</v>
      </c>
      <c r="G4" s="6">
        <f t="shared" si="1"/>
        <v>0.1162423525</v>
      </c>
      <c r="H4" s="6">
        <f t="shared" si="1"/>
        <v>0.1226315789</v>
      </c>
      <c r="I4" s="6">
        <f t="shared" si="1"/>
        <v>0.09932095771</v>
      </c>
      <c r="J4" s="6">
        <f t="shared" si="1"/>
        <v>0.09397651647</v>
      </c>
    </row>
    <row r="5">
      <c r="A5" s="4" t="s">
        <v>4</v>
      </c>
      <c r="B5" s="5">
        <v>1290.0</v>
      </c>
      <c r="C5" s="5">
        <v>1189.0</v>
      </c>
      <c r="D5" s="5">
        <v>1161.0</v>
      </c>
      <c r="E5" s="5">
        <v>1195.0</v>
      </c>
      <c r="F5" s="5">
        <v>1215.0</v>
      </c>
      <c r="G5" s="5">
        <v>1026.0</v>
      </c>
      <c r="H5" s="5">
        <v>994.0</v>
      </c>
      <c r="I5" s="5">
        <v>990.0</v>
      </c>
      <c r="J5" s="5">
        <v>988.0</v>
      </c>
    </row>
    <row r="6">
      <c r="A6" s="4" t="s">
        <v>5</v>
      </c>
      <c r="B6" s="5">
        <f t="shared" ref="B6:J6" si="2">B3+B5</f>
        <v>9934</v>
      </c>
      <c r="C6" s="5">
        <f t="shared" si="2"/>
        <v>9734</v>
      </c>
      <c r="D6" s="5">
        <f t="shared" si="2"/>
        <v>8495</v>
      </c>
      <c r="E6" s="5">
        <f t="shared" si="2"/>
        <v>7116</v>
      </c>
      <c r="F6" s="5">
        <f t="shared" si="2"/>
        <v>6764</v>
      </c>
      <c r="G6" s="5">
        <f t="shared" si="2"/>
        <v>5738</v>
      </c>
      <c r="H6" s="5">
        <f t="shared" si="2"/>
        <v>6586</v>
      </c>
      <c r="I6" s="5">
        <f t="shared" si="2"/>
        <v>5495</v>
      </c>
      <c r="J6" s="5">
        <f t="shared" si="2"/>
        <v>5422</v>
      </c>
    </row>
    <row r="7">
      <c r="A7" s="4" t="s">
        <v>6</v>
      </c>
      <c r="B7" s="6">
        <f t="shared" ref="B7:J7" si="3">B6/B2*100%</f>
        <v>0.1519006697</v>
      </c>
      <c r="C7" s="6">
        <f t="shared" si="3"/>
        <v>0.1627432622</v>
      </c>
      <c r="D7" s="6">
        <f t="shared" si="3"/>
        <v>0.1580112347</v>
      </c>
      <c r="E7" s="6">
        <f t="shared" si="3"/>
        <v>0.1393982134</v>
      </c>
      <c r="F7" s="6">
        <f t="shared" si="3"/>
        <v>0.1431594988</v>
      </c>
      <c r="G7" s="6">
        <f t="shared" si="3"/>
        <v>0.1415531873</v>
      </c>
      <c r="H7" s="6">
        <f t="shared" si="3"/>
        <v>0.1444298246</v>
      </c>
      <c r="I7" s="6">
        <f t="shared" si="3"/>
        <v>0.1211473169</v>
      </c>
      <c r="J7" s="6">
        <f t="shared" si="3"/>
        <v>0.1149167055</v>
      </c>
    </row>
    <row r="8">
      <c r="A8" s="4" t="s">
        <v>7</v>
      </c>
      <c r="B8" s="5">
        <v>6833.0</v>
      </c>
      <c r="C8" s="5">
        <v>6230.0</v>
      </c>
      <c r="D8" s="5">
        <v>5046.0</v>
      </c>
      <c r="E8" s="5">
        <v>2002.0</v>
      </c>
      <c r="F8" s="5">
        <v>5302.0</v>
      </c>
      <c r="G8" s="5">
        <v>3605.0</v>
      </c>
      <c r="H8" s="5">
        <v>3614.0</v>
      </c>
      <c r="I8" s="5">
        <v>2981.0</v>
      </c>
      <c r="J8" s="5">
        <v>2745.0</v>
      </c>
    </row>
    <row r="9">
      <c r="A9" s="7" t="s">
        <v>8</v>
      </c>
      <c r="B9" s="8">
        <v>44672.0</v>
      </c>
      <c r="C9" s="8">
        <v>44357.0</v>
      </c>
      <c r="D9" s="8">
        <v>43427.0</v>
      </c>
      <c r="E9" s="8">
        <v>47396.0</v>
      </c>
      <c r="F9" s="8">
        <v>46200.0</v>
      </c>
      <c r="G9" s="8">
        <v>46207.0</v>
      </c>
      <c r="H9" s="8">
        <v>33673.0</v>
      </c>
      <c r="I9" s="8">
        <v>31270.0</v>
      </c>
      <c r="J9" s="8">
        <v>38618.0</v>
      </c>
    </row>
    <row r="10">
      <c r="A10" s="7" t="s">
        <v>9</v>
      </c>
      <c r="B10" s="8">
        <v>3012.0</v>
      </c>
      <c r="C10" s="8">
        <v>3213.0</v>
      </c>
      <c r="D10" s="8">
        <v>3494.0</v>
      </c>
      <c r="E10" s="8">
        <v>3797.0</v>
      </c>
      <c r="F10" s="8">
        <v>4093.0</v>
      </c>
      <c r="G10" s="8">
        <v>4022.0</v>
      </c>
      <c r="H10" s="8">
        <v>0.0</v>
      </c>
      <c r="I10" s="8">
        <v>0.0</v>
      </c>
      <c r="J10" s="8">
        <v>0.0</v>
      </c>
    </row>
    <row r="11">
      <c r="A11" s="7" t="s">
        <v>10</v>
      </c>
      <c r="B11" s="8">
        <v>10806.0</v>
      </c>
      <c r="C11" s="8">
        <v>10604.0</v>
      </c>
      <c r="D11" s="8">
        <v>10769.0</v>
      </c>
      <c r="E11" s="8">
        <v>10807.0</v>
      </c>
      <c r="F11" s="8">
        <v>10764.0</v>
      </c>
      <c r="G11" s="8">
        <v>10695.0</v>
      </c>
      <c r="H11" s="8">
        <v>10862.0</v>
      </c>
      <c r="I11" s="8">
        <v>10348.0</v>
      </c>
      <c r="J11" s="8">
        <v>10370.0</v>
      </c>
    </row>
    <row r="12">
      <c r="A12" s="7" t="s">
        <v>11</v>
      </c>
      <c r="B12" s="8">
        <v>3475.0</v>
      </c>
      <c r="C12" s="8">
        <v>3319.0</v>
      </c>
      <c r="D12" s="8">
        <v>3208.0</v>
      </c>
      <c r="E12" s="8">
        <v>3156.0</v>
      </c>
      <c r="F12" s="8">
        <v>6625.0</v>
      </c>
      <c r="G12" s="8">
        <v>6068.0</v>
      </c>
      <c r="H12" s="8">
        <v>4013.0</v>
      </c>
      <c r="I12" s="8">
        <v>2850.0</v>
      </c>
      <c r="J12" s="8">
        <v>4809.0</v>
      </c>
    </row>
    <row r="13">
      <c r="A13" s="7" t="s">
        <v>12</v>
      </c>
      <c r="B13" s="8">
        <v>50710.0</v>
      </c>
      <c r="C13" s="8">
        <v>47528.0</v>
      </c>
      <c r="D13" s="8">
        <v>44876.0</v>
      </c>
      <c r="E13" s="8">
        <v>46620.0</v>
      </c>
      <c r="F13" s="8">
        <v>47806.0</v>
      </c>
      <c r="G13" s="8">
        <v>49304.0</v>
      </c>
      <c r="H13" s="8">
        <v>37073.0</v>
      </c>
      <c r="I13" s="8">
        <v>36188.0</v>
      </c>
      <c r="J13" s="8">
        <v>38657.0</v>
      </c>
    </row>
    <row r="14">
      <c r="A14" s="7" t="s">
        <v>13</v>
      </c>
      <c r="B14" s="5">
        <f t="shared" ref="B14:J14" si="4">B13-B9-B10-B11-B12</f>
        <v>-11255</v>
      </c>
      <c r="C14" s="5">
        <f t="shared" si="4"/>
        <v>-13965</v>
      </c>
      <c r="D14" s="5">
        <f t="shared" si="4"/>
        <v>-16022</v>
      </c>
      <c r="E14" s="5">
        <f t="shared" si="4"/>
        <v>-18536</v>
      </c>
      <c r="F14" s="5">
        <f t="shared" si="4"/>
        <v>-19876</v>
      </c>
      <c r="G14" s="5">
        <f t="shared" si="4"/>
        <v>-17688</v>
      </c>
      <c r="H14" s="5">
        <f t="shared" si="4"/>
        <v>-11475</v>
      </c>
      <c r="I14" s="5">
        <f t="shared" si="4"/>
        <v>-8280</v>
      </c>
      <c r="J14" s="5">
        <f t="shared" si="4"/>
        <v>-15140</v>
      </c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