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esktop\Math\Decision theory\"/>
    </mc:Choice>
  </mc:AlternateContent>
  <xr:revisionPtr revIDLastSave="0" documentId="13_ncr:1_{1BF05BCB-8CEB-458A-A6B3-498FBF83BB79}" xr6:coauthVersionLast="45" xr6:coauthVersionMax="45" xr10:uidLastSave="{00000000-0000-0000-0000-000000000000}"/>
  <bookViews>
    <workbookView xWindow="-108" yWindow="-108" windowWidth="23256" windowHeight="12576" activeTab="3" xr2:uid="{F9BB4C32-259A-4F70-8296-388F0D6D8C6A}"/>
  </bookViews>
  <sheets>
    <sheet name="Ex. Lecture" sheetId="1" r:id="rId1"/>
    <sheet name="Compromise" sheetId="3" r:id="rId2"/>
    <sheet name="Main criteria" sheetId="2" r:id="rId3"/>
    <sheet name="Two criteria" sheetId="4" r:id="rId4"/>
  </sheets>
  <definedNames>
    <definedName name="solver_adj" localSheetId="1" hidden="1">Compromise!$J$12:$L$12</definedName>
    <definedName name="solver_adj" localSheetId="0" hidden="1">'Ex. Lecture'!$G$13:$I$13</definedName>
    <definedName name="solver_adj" localSheetId="2" hidden="1">'Main criteria'!$O$4:$P$4</definedName>
    <definedName name="solver_adj" localSheetId="3" hidden="1">'Two criteria'!$N$8:$O$8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drv" localSheetId="3" hidden="1">1</definedName>
    <definedName name="solver_eng" localSheetId="1" hidden="1">2</definedName>
    <definedName name="solver_eng" localSheetId="0" hidden="1">2</definedName>
    <definedName name="solver_eng" localSheetId="2" hidden="1">2</definedName>
    <definedName name="solver_eng" localSheetId="3" hidden="1">2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lhs1" localSheetId="1" hidden="1">Compromise!$M$14:$M$17</definedName>
    <definedName name="solver_lhs1" localSheetId="0" hidden="1">'Ex. Lecture'!$J$15:$J$19</definedName>
    <definedName name="solver_lhs1" localSheetId="2" hidden="1">'Main criteria'!$Q$6:$Q$9</definedName>
    <definedName name="solver_lhs1" localSheetId="3" hidden="1">'Two criteria'!$P$10:$P$12</definedName>
    <definedName name="solver_lhs2" localSheetId="1" hidden="1">Compromise!$M$18</definedName>
    <definedName name="solver_lhs2" localSheetId="0" hidden="1">'Ex. Lecture'!$J$20</definedName>
    <definedName name="solver_lhs2" localSheetId="3" hidden="1">'Two criteria'!$P$15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um" localSheetId="1" hidden="1">2</definedName>
    <definedName name="solver_num" localSheetId="0" hidden="1">2</definedName>
    <definedName name="solver_num" localSheetId="2" hidden="1">1</definedName>
    <definedName name="solver_num" localSheetId="3" hidden="1">2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opt" localSheetId="1" hidden="1">Compromise!$M$13</definedName>
    <definedName name="solver_opt" localSheetId="0" hidden="1">'Ex. Lecture'!$J$14</definedName>
    <definedName name="solver_opt" localSheetId="2" hidden="1">'Main criteria'!$Q$10</definedName>
    <definedName name="solver_opt" localSheetId="3" hidden="1">'Two criteria'!$P$9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0" hidden="1">1</definedName>
    <definedName name="solver_rbv" localSheetId="2" hidden="1">1</definedName>
    <definedName name="solver_rbv" localSheetId="3" hidden="1">1</definedName>
    <definedName name="solver_rel1" localSheetId="1" hidden="1">1</definedName>
    <definedName name="solver_rel1" localSheetId="0" hidden="1">1</definedName>
    <definedName name="solver_rel1" localSheetId="2" hidden="1">1</definedName>
    <definedName name="solver_rel1" localSheetId="3" hidden="1">1</definedName>
    <definedName name="solver_rel2" localSheetId="1" hidden="1">3</definedName>
    <definedName name="solver_rel2" localSheetId="0" hidden="1">3</definedName>
    <definedName name="solver_rel2" localSheetId="3" hidden="1">3</definedName>
    <definedName name="solver_rhs1" localSheetId="1" hidden="1">Compromise!$N$14:$N$17</definedName>
    <definedName name="solver_rhs1" localSheetId="0" hidden="1">'Ex. Lecture'!$K$15:$K$19</definedName>
    <definedName name="solver_rhs1" localSheetId="2" hidden="1">'Main criteria'!$R$6:$R$9</definedName>
    <definedName name="solver_rhs1" localSheetId="3" hidden="1">'Two criteria'!$Q$10:$Q$12</definedName>
    <definedName name="solver_rhs2" localSheetId="1" hidden="1">Compromise!$N$18</definedName>
    <definedName name="solver_rhs2" localSheetId="0" hidden="1">'Ex. Lecture'!$K$20</definedName>
    <definedName name="solver_rhs2" localSheetId="3" hidden="1">'Two criteria'!$Q$15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0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0" hidden="1">2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0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9" i="2" l="1"/>
  <c r="Q7" i="2"/>
  <c r="Q6" i="2"/>
  <c r="Q5" i="2"/>
  <c r="Q10" i="2"/>
  <c r="M18" i="3"/>
  <c r="M17" i="3"/>
  <c r="Q14" i="4" l="1"/>
  <c r="Q15" i="4"/>
  <c r="Q13" i="4"/>
  <c r="P15" i="4"/>
  <c r="P14" i="4"/>
  <c r="P13" i="4"/>
  <c r="P11" i="4"/>
  <c r="P12" i="4"/>
  <c r="P10" i="4"/>
  <c r="P9" i="4"/>
  <c r="K4" i="4"/>
  <c r="K3" i="4"/>
  <c r="K2" i="4"/>
  <c r="M4" i="4"/>
  <c r="K15" i="4" s="1"/>
  <c r="M3" i="4"/>
  <c r="M2" i="4"/>
  <c r="J11" i="4"/>
  <c r="J13" i="4"/>
  <c r="J12" i="4"/>
  <c r="J10" i="4"/>
  <c r="J9" i="4"/>
  <c r="K14" i="4"/>
  <c r="J15" i="4"/>
  <c r="J14" i="4"/>
  <c r="K13" i="4"/>
  <c r="J21" i="3"/>
  <c r="J20" i="3"/>
  <c r="N18" i="3"/>
  <c r="M14" i="3"/>
  <c r="M15" i="3"/>
  <c r="M16" i="3"/>
  <c r="M13" i="3"/>
  <c r="L18" i="3"/>
  <c r="P5" i="3"/>
  <c r="J7" i="3"/>
  <c r="J8" i="3"/>
  <c r="J6" i="3"/>
  <c r="J5" i="3"/>
  <c r="L17" i="3" s="1"/>
  <c r="P8" i="3"/>
  <c r="P7" i="3"/>
  <c r="P6" i="3"/>
  <c r="Q8" i="2"/>
  <c r="K5" i="2"/>
  <c r="R9" i="2" s="1"/>
  <c r="K7" i="2"/>
  <c r="K8" i="2"/>
  <c r="K6" i="2"/>
  <c r="N17" i="3" l="1"/>
  <c r="G24" i="1"/>
  <c r="G23" i="1"/>
  <c r="K20" i="1"/>
  <c r="K19" i="1"/>
  <c r="J14" i="1"/>
  <c r="J19" i="1"/>
  <c r="J20" i="1"/>
  <c r="I20" i="1"/>
  <c r="I19" i="1"/>
  <c r="J15" i="1"/>
  <c r="J16" i="1"/>
  <c r="J17" i="1"/>
  <c r="J18" i="1"/>
  <c r="L7" i="1"/>
  <c r="L8" i="1"/>
  <c r="L9" i="1"/>
  <c r="L6" i="1"/>
  <c r="L4" i="1"/>
  <c r="D4" i="1"/>
  <c r="D7" i="1"/>
  <c r="D8" i="1"/>
  <c r="D9" i="1"/>
  <c r="D6" i="1"/>
</calcChain>
</file>

<file path=xl/sharedStrings.xml><?xml version="1.0" encoding="utf-8"?>
<sst xmlns="http://schemas.openxmlformats.org/spreadsheetml/2006/main" count="78" uniqueCount="19">
  <si>
    <t>x1</t>
  </si>
  <si>
    <t>x2</t>
  </si>
  <si>
    <t>f1</t>
  </si>
  <si>
    <t>f2</t>
  </si>
  <si>
    <t>f</t>
  </si>
  <si>
    <t>1;</t>
  </si>
  <si>
    <t>2;</t>
  </si>
  <si>
    <t>3;</t>
  </si>
  <si>
    <t>4;</t>
  </si>
  <si>
    <t>f1;</t>
  </si>
  <si>
    <t>f2;</t>
  </si>
  <si>
    <t>x3</t>
  </si>
  <si>
    <t>Уступка по 1</t>
  </si>
  <si>
    <t>f11</t>
  </si>
  <si>
    <t>f12</t>
  </si>
  <si>
    <t>f13</t>
  </si>
  <si>
    <t>f21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</si>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</sst>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'Two criteria'!$G$16:$G$17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xVal>
          <c:yVal>
            <c:numRef>
              <c:f>'Two criteria'!$H$16:$H$17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DE-4915-87A7-88FA278E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62184"/>
        <c:axId val="565657592"/>
      </c:scatterChart>
      <c:valAx>
        <c:axId val="56566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57592"/>
        <c:crosses val="autoZero"/>
        <c:crossBetween val="midCat"/>
      </c:valAx>
      <c:valAx>
        <c:axId val="56565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62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601980</xdr:colOff>
      <xdr:row>10</xdr:row>
      <xdr:rowOff>175261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7BA200-3E30-4C8D-8706-6878ACCA02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119" t="42949" r="23832" b="31213"/>
        <a:stretch/>
      </xdr:blipFill>
      <xdr:spPr>
        <a:xfrm>
          <a:off x="0" y="0"/>
          <a:ext cx="3040380" cy="2004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22860</xdr:rowOff>
    </xdr:from>
    <xdr:to>
      <xdr:col>5</xdr:col>
      <xdr:colOff>30480</xdr:colOff>
      <xdr:row>11</xdr:row>
      <xdr:rowOff>15241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D7702-FEF5-433F-B0B3-3E251D65A8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119" t="42949" r="23832" b="31213"/>
        <a:stretch/>
      </xdr:blipFill>
      <xdr:spPr>
        <a:xfrm>
          <a:off x="38100" y="22860"/>
          <a:ext cx="3040380" cy="20040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601980</xdr:colOff>
      <xdr:row>10</xdr:row>
      <xdr:rowOff>160021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238295-2A7C-4458-8D3A-E14ACE396E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119" t="42949" r="23832" b="31213"/>
        <a:stretch/>
      </xdr:blipFill>
      <xdr:spPr>
        <a:xfrm>
          <a:off x="0" y="0"/>
          <a:ext cx="3040380" cy="2004061"/>
        </a:xfrm>
        <a:prstGeom prst="rect">
          <a:avLst/>
        </a:prstGeom>
      </xdr:spPr>
    </xdr:pic>
    <xdr:clientData/>
  </xdr:twoCellAnchor>
  <xdr:twoCellAnchor>
    <xdr:from>
      <xdr:col>8</xdr:col>
      <xdr:colOff>304800</xdr:colOff>
      <xdr:row>16</xdr:row>
      <xdr:rowOff>3810</xdr:rowOff>
    </xdr:from>
    <xdr:to>
      <xdr:col>16</xdr:col>
      <xdr:colOff>0</xdr:colOff>
      <xdr:row>31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3FC59E-A549-4620-91D9-DCF620A32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B5CE-D551-4FA0-9390-8FBBE75BA93F}">
  <dimension ref="A2:M24"/>
  <sheetViews>
    <sheetView workbookViewId="0">
      <selection activeCell="J19" sqref="J19"/>
    </sheetView>
  </sheetViews>
  <sheetFormatPr defaultRowHeight="14.4" x14ac:dyDescent="0.3"/>
  <sheetData>
    <row r="2" spans="1:13" x14ac:dyDescent="0.3">
      <c r="B2">
        <v>22.142857142857142</v>
      </c>
      <c r="C2">
        <v>2.8571428571428568</v>
      </c>
      <c r="J2">
        <v>13.714285714285714</v>
      </c>
      <c r="K2">
        <v>11.285714285714285</v>
      </c>
    </row>
    <row r="3" spans="1:13" x14ac:dyDescent="0.3">
      <c r="B3" t="s">
        <v>0</v>
      </c>
      <c r="C3" t="s">
        <v>1</v>
      </c>
      <c r="J3" t="s">
        <v>0</v>
      </c>
      <c r="K3" t="s">
        <v>1</v>
      </c>
    </row>
    <row r="4" spans="1:13" x14ac:dyDescent="0.3">
      <c r="A4" t="s">
        <v>2</v>
      </c>
      <c r="B4">
        <v>3</v>
      </c>
      <c r="C4">
        <v>2</v>
      </c>
      <c r="D4" s="1">
        <f>SUMPRODUCT($B$2:$C$2,B4:C4)</f>
        <v>72.142857142857139</v>
      </c>
      <c r="I4" t="s">
        <v>3</v>
      </c>
      <c r="J4">
        <v>2</v>
      </c>
      <c r="K4">
        <v>3</v>
      </c>
      <c r="L4" s="1">
        <f>SUMPRODUCT(J4:K4,$J$2:$K$2)</f>
        <v>61.285714285714278</v>
      </c>
    </row>
    <row r="6" spans="1:13" x14ac:dyDescent="0.3">
      <c r="A6">
        <v>1</v>
      </c>
      <c r="B6">
        <v>2</v>
      </c>
      <c r="C6">
        <v>-5</v>
      </c>
      <c r="D6">
        <f>SUMPRODUCT($B$2:$C$2,B6:C6)</f>
        <v>30</v>
      </c>
      <c r="E6">
        <v>30</v>
      </c>
      <c r="J6">
        <v>2</v>
      </c>
      <c r="K6">
        <v>-5</v>
      </c>
      <c r="L6">
        <f>SUMPRODUCT(J6:K6,$J$2:$K$2)</f>
        <v>-28.999999999999996</v>
      </c>
      <c r="M6">
        <v>30</v>
      </c>
    </row>
    <row r="7" spans="1:13" x14ac:dyDescent="0.3">
      <c r="A7">
        <v>2</v>
      </c>
      <c r="B7">
        <v>1</v>
      </c>
      <c r="C7">
        <v>-4</v>
      </c>
      <c r="D7">
        <f t="shared" ref="D7:D9" si="0">SUMPRODUCT($B$2:$C$2,B7:C7)</f>
        <v>10.714285714285715</v>
      </c>
      <c r="E7">
        <v>17</v>
      </c>
      <c r="J7">
        <v>1</v>
      </c>
      <c r="K7">
        <v>-4</v>
      </c>
      <c r="L7">
        <f t="shared" ref="L7:L9" si="1">SUMPRODUCT(J7:K7,$J$2:$K$2)</f>
        <v>-31.428571428571423</v>
      </c>
      <c r="M7">
        <v>17</v>
      </c>
    </row>
    <row r="8" spans="1:13" x14ac:dyDescent="0.3">
      <c r="A8">
        <v>3</v>
      </c>
      <c r="B8">
        <v>1</v>
      </c>
      <c r="C8">
        <v>1</v>
      </c>
      <c r="D8">
        <f t="shared" si="0"/>
        <v>25</v>
      </c>
      <c r="E8">
        <v>25</v>
      </c>
      <c r="J8">
        <v>1</v>
      </c>
      <c r="K8">
        <v>1</v>
      </c>
      <c r="L8">
        <f t="shared" si="1"/>
        <v>25</v>
      </c>
      <c r="M8">
        <v>25</v>
      </c>
    </row>
    <row r="9" spans="1:13" x14ac:dyDescent="0.3">
      <c r="A9">
        <v>4</v>
      </c>
      <c r="B9">
        <v>-0.5</v>
      </c>
      <c r="C9">
        <v>3</v>
      </c>
      <c r="D9">
        <f t="shared" si="0"/>
        <v>-2.5000000000000018</v>
      </c>
      <c r="E9">
        <v>27</v>
      </c>
      <c r="J9">
        <v>-0.5</v>
      </c>
      <c r="K9">
        <v>3</v>
      </c>
      <c r="L9">
        <f t="shared" si="1"/>
        <v>26.999999999999996</v>
      </c>
      <c r="M9">
        <v>27</v>
      </c>
    </row>
    <row r="12" spans="1:13" x14ac:dyDescent="0.3">
      <c r="G12" t="s">
        <v>0</v>
      </c>
      <c r="H12" t="s">
        <v>1</v>
      </c>
      <c r="I12" t="s">
        <v>11</v>
      </c>
    </row>
    <row r="13" spans="1:13" x14ac:dyDescent="0.3">
      <c r="G13" s="2">
        <v>17.585653104925058</v>
      </c>
      <c r="H13" s="2">
        <v>7.4143468950749405</v>
      </c>
      <c r="I13" s="2">
        <v>6.3169164882227319E-2</v>
      </c>
    </row>
    <row r="14" spans="1:13" x14ac:dyDescent="0.3">
      <c r="F14" t="s">
        <v>4</v>
      </c>
      <c r="I14">
        <v>1</v>
      </c>
      <c r="J14" s="1">
        <f>SUMPRODUCT(G14:I14,G13:I13)</f>
        <v>6.3169164882227319E-2</v>
      </c>
    </row>
    <row r="15" spans="1:13" x14ac:dyDescent="0.3">
      <c r="F15" t="s">
        <v>5</v>
      </c>
      <c r="G15">
        <v>2</v>
      </c>
      <c r="H15">
        <v>-5</v>
      </c>
      <c r="I15">
        <v>0</v>
      </c>
      <c r="J15">
        <f>SUMPRODUCT($G$13:$H$13,G15:H15)</f>
        <v>-1.9004282655245888</v>
      </c>
      <c r="K15">
        <v>30</v>
      </c>
    </row>
    <row r="16" spans="1:13" x14ac:dyDescent="0.3">
      <c r="F16" t="s">
        <v>6</v>
      </c>
      <c r="G16">
        <v>1</v>
      </c>
      <c r="H16">
        <v>-4</v>
      </c>
      <c r="I16">
        <v>0</v>
      </c>
      <c r="J16">
        <f>SUMPRODUCT($G$13:$H$13,G16:H16)</f>
        <v>-12.071734475374704</v>
      </c>
      <c r="K16">
        <v>17</v>
      </c>
    </row>
    <row r="17" spans="6:11" x14ac:dyDescent="0.3">
      <c r="F17" t="s">
        <v>7</v>
      </c>
      <c r="G17">
        <v>1</v>
      </c>
      <c r="H17">
        <v>1</v>
      </c>
      <c r="I17">
        <v>0</v>
      </c>
      <c r="J17">
        <f>SUMPRODUCT($G$13:$H$13,G17:H17)</f>
        <v>25</v>
      </c>
      <c r="K17">
        <v>25</v>
      </c>
    </row>
    <row r="18" spans="6:11" x14ac:dyDescent="0.3">
      <c r="F18" t="s">
        <v>8</v>
      </c>
      <c r="G18">
        <v>-0.5</v>
      </c>
      <c r="H18">
        <v>3</v>
      </c>
      <c r="I18">
        <v>0</v>
      </c>
      <c r="J18">
        <f>SUMPRODUCT($G$13:$H$13,G18:H18)</f>
        <v>13.450214132762291</v>
      </c>
      <c r="K18">
        <v>27</v>
      </c>
    </row>
    <row r="19" spans="6:11" x14ac:dyDescent="0.3">
      <c r="F19" t="s">
        <v>9</v>
      </c>
      <c r="G19">
        <v>3</v>
      </c>
      <c r="H19">
        <v>2</v>
      </c>
      <c r="I19">
        <f>D4</f>
        <v>72.142857142857139</v>
      </c>
      <c r="J19">
        <f>SUMPRODUCT(G19:I19,G13:I13)</f>
        <v>72.142857142857167</v>
      </c>
      <c r="K19">
        <f>I19</f>
        <v>72.142857142857139</v>
      </c>
    </row>
    <row r="20" spans="6:11" x14ac:dyDescent="0.3">
      <c r="F20" t="s">
        <v>10</v>
      </c>
      <c r="G20">
        <v>2</v>
      </c>
      <c r="H20">
        <v>3</v>
      </c>
      <c r="I20">
        <f>L4</f>
        <v>61.285714285714278</v>
      </c>
      <c r="J20">
        <f>SUMPRODUCT(G20:I20,G13:I13)</f>
        <v>61.285714285714292</v>
      </c>
      <c r="K20">
        <f>I20</f>
        <v>61.285714285714278</v>
      </c>
    </row>
    <row r="23" spans="6:11" x14ac:dyDescent="0.3">
      <c r="F23" t="s">
        <v>2</v>
      </c>
      <c r="G23" s="1">
        <f>SUMPRODUCT(G13:H13,G19:H19)</f>
        <v>67.585653104925058</v>
      </c>
    </row>
    <row r="24" spans="6:11" x14ac:dyDescent="0.3">
      <c r="F24" t="s">
        <v>3</v>
      </c>
      <c r="G24" s="1">
        <f>SUMPRODUCT(G13:H13,G20:H20)</f>
        <v>57.414346895074935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2711-9BE1-4FD4-857C-353674B50431}">
  <dimension ref="G3:Q21"/>
  <sheetViews>
    <sheetView zoomScaleNormal="100" workbookViewId="0">
      <selection activeCell="L21" sqref="L21"/>
    </sheetView>
  </sheetViews>
  <sheetFormatPr defaultRowHeight="14.4" x14ac:dyDescent="0.3"/>
  <sheetData>
    <row r="3" spans="7:17" x14ac:dyDescent="0.3">
      <c r="H3" t="s">
        <v>0</v>
      </c>
      <c r="I3" t="s">
        <v>1</v>
      </c>
      <c r="N3" t="s">
        <v>0</v>
      </c>
      <c r="O3" t="s">
        <v>1</v>
      </c>
    </row>
    <row r="4" spans="7:17" x14ac:dyDescent="0.3">
      <c r="H4" s="2">
        <v>4</v>
      </c>
      <c r="I4" s="2">
        <v>0</v>
      </c>
      <c r="N4" s="2">
        <v>4</v>
      </c>
      <c r="O4" s="2">
        <v>1</v>
      </c>
    </row>
    <row r="5" spans="7:17" x14ac:dyDescent="0.3">
      <c r="G5" t="s">
        <v>9</v>
      </c>
      <c r="H5">
        <v>-1</v>
      </c>
      <c r="I5">
        <v>1</v>
      </c>
      <c r="J5" s="1">
        <f>SUMPRODUCT(H5:I5,$H$4:$I$4)-6</f>
        <v>-10</v>
      </c>
      <c r="M5" t="s">
        <v>10</v>
      </c>
      <c r="N5">
        <v>1</v>
      </c>
      <c r="O5">
        <v>1</v>
      </c>
      <c r="P5" s="1">
        <f>SUMPRODUCT(N5:O5,$N$4:$O$4)+2</f>
        <v>7</v>
      </c>
    </row>
    <row r="6" spans="7:17" x14ac:dyDescent="0.3">
      <c r="G6" t="s">
        <v>5</v>
      </c>
      <c r="H6">
        <v>13</v>
      </c>
      <c r="I6">
        <v>26</v>
      </c>
      <c r="J6">
        <f>SUMPRODUCT(H6:I6,$H$4:$I$4)</f>
        <v>52</v>
      </c>
      <c r="K6">
        <v>78</v>
      </c>
      <c r="M6" t="s">
        <v>5</v>
      </c>
      <c r="N6">
        <v>13</v>
      </c>
      <c r="O6">
        <v>26</v>
      </c>
      <c r="P6">
        <f>SUMPRODUCT(N6:O6,$N$4:$O$4)</f>
        <v>78</v>
      </c>
      <c r="Q6">
        <v>78</v>
      </c>
    </row>
    <row r="7" spans="7:17" x14ac:dyDescent="0.3">
      <c r="G7" t="s">
        <v>6</v>
      </c>
      <c r="H7">
        <v>1</v>
      </c>
      <c r="I7">
        <v>0</v>
      </c>
      <c r="J7">
        <f t="shared" ref="J7:J8" si="0">SUMPRODUCT(H7:I7,$H$4:$I$4)</f>
        <v>4</v>
      </c>
      <c r="K7">
        <v>4</v>
      </c>
      <c r="M7" t="s">
        <v>6</v>
      </c>
      <c r="N7">
        <v>1</v>
      </c>
      <c r="O7">
        <v>0</v>
      </c>
      <c r="P7">
        <f t="shared" ref="P7" si="1">SUMPRODUCT(N7:O7,$N$4:$O$4)</f>
        <v>4</v>
      </c>
      <c r="Q7">
        <v>4</v>
      </c>
    </row>
    <row r="8" spans="7:17" x14ac:dyDescent="0.3">
      <c r="G8" t="s">
        <v>7</v>
      </c>
      <c r="H8">
        <v>0</v>
      </c>
      <c r="I8">
        <v>1</v>
      </c>
      <c r="J8">
        <f t="shared" si="0"/>
        <v>0</v>
      </c>
      <c r="K8">
        <v>2</v>
      </c>
      <c r="M8" t="s">
        <v>7</v>
      </c>
      <c r="N8">
        <v>0</v>
      </c>
      <c r="O8">
        <v>1</v>
      </c>
      <c r="P8">
        <f>SUMPRODUCT(N8:O8,$N$4:$O$4)</f>
        <v>1</v>
      </c>
      <c r="Q8">
        <v>2</v>
      </c>
    </row>
    <row r="11" spans="7:17" x14ac:dyDescent="0.3">
      <c r="J11" t="s">
        <v>0</v>
      </c>
      <c r="K11" t="s">
        <v>1</v>
      </c>
      <c r="L11" t="s">
        <v>11</v>
      </c>
    </row>
    <row r="12" spans="7:17" x14ac:dyDescent="0.3">
      <c r="J12" s="2">
        <v>4</v>
      </c>
      <c r="K12" s="2">
        <v>0.58823529411764697</v>
      </c>
      <c r="L12" s="2">
        <v>5.8823529411764663E-2</v>
      </c>
    </row>
    <row r="13" spans="7:17" x14ac:dyDescent="0.3">
      <c r="I13" t="s">
        <v>4</v>
      </c>
      <c r="J13">
        <v>0</v>
      </c>
      <c r="K13">
        <v>0</v>
      </c>
      <c r="L13">
        <v>1</v>
      </c>
      <c r="M13" s="4">
        <f>SUMPRODUCT(J13:L13,$J$12:$L$12)</f>
        <v>5.8823529411764663E-2</v>
      </c>
    </row>
    <row r="14" spans="7:17" x14ac:dyDescent="0.3">
      <c r="I14" t="s">
        <v>5</v>
      </c>
      <c r="J14">
        <v>13</v>
      </c>
      <c r="K14">
        <v>26</v>
      </c>
      <c r="L14">
        <v>0</v>
      </c>
      <c r="M14">
        <f t="shared" ref="M14:M18" si="2">SUMPRODUCT(J14:L14,$J$12:$L$12)</f>
        <v>67.294117647058826</v>
      </c>
      <c r="N14">
        <v>78</v>
      </c>
    </row>
    <row r="15" spans="7:17" x14ac:dyDescent="0.3">
      <c r="I15" t="s">
        <v>6</v>
      </c>
      <c r="J15">
        <v>1</v>
      </c>
      <c r="K15">
        <v>0</v>
      </c>
      <c r="L15">
        <v>0</v>
      </c>
      <c r="M15">
        <f t="shared" si="2"/>
        <v>4</v>
      </c>
      <c r="N15">
        <v>4</v>
      </c>
    </row>
    <row r="16" spans="7:17" x14ac:dyDescent="0.3">
      <c r="I16" t="s">
        <v>7</v>
      </c>
      <c r="J16">
        <v>0</v>
      </c>
      <c r="K16">
        <v>1</v>
      </c>
      <c r="L16">
        <v>0</v>
      </c>
      <c r="M16">
        <f t="shared" si="2"/>
        <v>0.58823529411764697</v>
      </c>
      <c r="N16">
        <v>2</v>
      </c>
    </row>
    <row r="17" spans="9:14" x14ac:dyDescent="0.3">
      <c r="I17" t="s">
        <v>9</v>
      </c>
      <c r="J17">
        <v>-1</v>
      </c>
      <c r="K17">
        <v>1</v>
      </c>
      <c r="L17">
        <f>J5</f>
        <v>-10</v>
      </c>
      <c r="M17">
        <f>SUMPRODUCT(J17:L17,$J$12:$L$12)-6</f>
        <v>-10</v>
      </c>
      <c r="N17">
        <f>L17</f>
        <v>-10</v>
      </c>
    </row>
    <row r="18" spans="9:14" x14ac:dyDescent="0.3">
      <c r="I18" t="s">
        <v>10</v>
      </c>
      <c r="J18">
        <v>1</v>
      </c>
      <c r="K18">
        <v>1</v>
      </c>
      <c r="L18">
        <f>P5</f>
        <v>7</v>
      </c>
      <c r="M18">
        <f>SUMPRODUCT(J18:L18,$J$12:$L$12)+2</f>
        <v>6.9999999999999991</v>
      </c>
      <c r="N18">
        <f>L18</f>
        <v>7</v>
      </c>
    </row>
    <row r="20" spans="9:14" x14ac:dyDescent="0.3">
      <c r="I20" t="s">
        <v>9</v>
      </c>
      <c r="J20" s="4">
        <f>SUMPRODUCT(J17:K17,J12:K12)-6</f>
        <v>-9.4117647058823533</v>
      </c>
    </row>
    <row r="21" spans="9:14" x14ac:dyDescent="0.3">
      <c r="I21" t="s">
        <v>10</v>
      </c>
      <c r="J21" s="4">
        <f>SUMPRODUCT(J18:K18,J12:K12)+2</f>
        <v>6.5882352941176467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04A1-E7FB-4362-92AB-1477F5092F5E}">
  <dimension ref="G1:R11"/>
  <sheetViews>
    <sheetView workbookViewId="0">
      <selection activeCell="J26" sqref="J26"/>
    </sheetView>
  </sheetViews>
  <sheetFormatPr defaultRowHeight="14.4" x14ac:dyDescent="0.3"/>
  <cols>
    <col min="7" max="7" width="11.5546875" bestFit="1" customWidth="1"/>
  </cols>
  <sheetData>
    <row r="1" spans="7:18" x14ac:dyDescent="0.3">
      <c r="G1" t="s">
        <v>12</v>
      </c>
    </row>
    <row r="2" spans="7:18" x14ac:dyDescent="0.3">
      <c r="G2" s="3">
        <v>0.1</v>
      </c>
    </row>
    <row r="3" spans="7:18" x14ac:dyDescent="0.3">
      <c r="I3" t="s">
        <v>0</v>
      </c>
      <c r="J3" t="s">
        <v>1</v>
      </c>
      <c r="O3" t="s">
        <v>0</v>
      </c>
      <c r="P3" t="s">
        <v>1</v>
      </c>
    </row>
    <row r="4" spans="7:18" x14ac:dyDescent="0.3">
      <c r="I4" s="2">
        <v>4</v>
      </c>
      <c r="J4" s="2">
        <v>0</v>
      </c>
      <c r="O4" s="2">
        <v>4</v>
      </c>
      <c r="P4" s="2">
        <v>0</v>
      </c>
    </row>
    <row r="5" spans="7:18" x14ac:dyDescent="0.3">
      <c r="H5" t="s">
        <v>9</v>
      </c>
      <c r="I5">
        <v>-1</v>
      </c>
      <c r="J5">
        <v>1</v>
      </c>
      <c r="K5" s="1">
        <f>SUMPRODUCT(I5:J5,$I$4:$J$4)-6</f>
        <v>-10</v>
      </c>
      <c r="N5" t="s">
        <v>9</v>
      </c>
      <c r="O5">
        <v>-1</v>
      </c>
      <c r="P5">
        <v>1</v>
      </c>
      <c r="Q5" s="5">
        <f>SUMPRODUCT(O5:P5,$O$4:$P$4)-6</f>
        <v>-10</v>
      </c>
    </row>
    <row r="6" spans="7:18" x14ac:dyDescent="0.3">
      <c r="H6" t="s">
        <v>5</v>
      </c>
      <c r="I6">
        <v>13</v>
      </c>
      <c r="J6">
        <v>26</v>
      </c>
      <c r="K6">
        <f>SUMPRODUCT(I6:J6,$I$4:$J$4)</f>
        <v>52</v>
      </c>
      <c r="L6">
        <v>78</v>
      </c>
      <c r="N6" t="s">
        <v>5</v>
      </c>
      <c r="O6">
        <v>13</v>
      </c>
      <c r="P6">
        <v>26</v>
      </c>
      <c r="Q6">
        <f>SUMPRODUCT(O6:P6,$O$4:$P$4)</f>
        <v>52</v>
      </c>
      <c r="R6">
        <v>78</v>
      </c>
    </row>
    <row r="7" spans="7:18" x14ac:dyDescent="0.3">
      <c r="H7" t="s">
        <v>6</v>
      </c>
      <c r="I7">
        <v>1</v>
      </c>
      <c r="J7">
        <v>0</v>
      </c>
      <c r="K7">
        <f t="shared" ref="K7:K8" si="0">SUMPRODUCT(I7:J7,$I$4:$J$4)</f>
        <v>4</v>
      </c>
      <c r="L7">
        <v>4</v>
      </c>
      <c r="N7" t="s">
        <v>6</v>
      </c>
      <c r="O7">
        <v>1</v>
      </c>
      <c r="P7">
        <v>0</v>
      </c>
      <c r="Q7">
        <f>SUMPRODUCT(O7:P7,$O$4:$P$4)</f>
        <v>4</v>
      </c>
      <c r="R7">
        <v>4</v>
      </c>
    </row>
    <row r="8" spans="7:18" x14ac:dyDescent="0.3">
      <c r="H8" t="s">
        <v>7</v>
      </c>
      <c r="I8">
        <v>0</v>
      </c>
      <c r="J8">
        <v>1</v>
      </c>
      <c r="K8">
        <f t="shared" si="0"/>
        <v>0</v>
      </c>
      <c r="L8">
        <v>2</v>
      </c>
      <c r="N8" t="s">
        <v>7</v>
      </c>
      <c r="O8">
        <v>0</v>
      </c>
      <c r="P8">
        <v>1</v>
      </c>
      <c r="Q8">
        <f t="shared" ref="Q7:Q8" si="1">SUMPRODUCT(O8:P8,$O$4:$P$4)</f>
        <v>0</v>
      </c>
      <c r="R8">
        <v>2</v>
      </c>
    </row>
    <row r="9" spans="7:18" x14ac:dyDescent="0.3">
      <c r="N9" t="s">
        <v>8</v>
      </c>
      <c r="Q9">
        <f>SUMPRODUCT(O5:P5,O4:P4)-6</f>
        <v>-10</v>
      </c>
      <c r="R9">
        <f>K5+0.1*K5</f>
        <v>-11</v>
      </c>
    </row>
    <row r="10" spans="7:18" x14ac:dyDescent="0.3">
      <c r="N10" t="s">
        <v>10</v>
      </c>
      <c r="O10">
        <v>1</v>
      </c>
      <c r="P10">
        <v>1</v>
      </c>
      <c r="Q10" s="4">
        <f>SUMPRODUCT(O10:P10,O4:P4)+2</f>
        <v>6</v>
      </c>
    </row>
    <row r="11" spans="7:18" x14ac:dyDescent="0.3">
      <c r="I11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7D91-D92C-4380-A703-C55BFC5BCFBF}">
  <dimension ref="G1:Q17"/>
  <sheetViews>
    <sheetView tabSelected="1" topLeftCell="A5" workbookViewId="0">
      <selection activeCell="R20" sqref="R20"/>
    </sheetView>
  </sheetViews>
  <sheetFormatPr defaultRowHeight="14.4" x14ac:dyDescent="0.3"/>
  <sheetData>
    <row r="1" spans="7:17" ht="15" thickBot="1" x14ac:dyDescent="0.35"/>
    <row r="2" spans="7:17" x14ac:dyDescent="0.3">
      <c r="G2" s="6" t="s">
        <v>2</v>
      </c>
      <c r="H2" s="6">
        <v>-10</v>
      </c>
      <c r="J2" s="7" t="s">
        <v>13</v>
      </c>
      <c r="K2" s="16">
        <f>$H$2+$H$2*0.05</f>
        <v>-10.5</v>
      </c>
      <c r="L2" s="8" t="s">
        <v>16</v>
      </c>
      <c r="M2" s="9">
        <f>$H$3+$H$3*0.1</f>
        <v>7.7</v>
      </c>
    </row>
    <row r="3" spans="7:17" x14ac:dyDescent="0.3">
      <c r="G3" s="6" t="s">
        <v>3</v>
      </c>
      <c r="H3" s="6">
        <v>7</v>
      </c>
      <c r="J3" s="10" t="s">
        <v>14</v>
      </c>
      <c r="K3" s="17">
        <f>$H$2+$H$2*0.1</f>
        <v>-11</v>
      </c>
      <c r="L3" s="11" t="s">
        <v>17</v>
      </c>
      <c r="M3" s="12">
        <f>$H$3+$H$3*0.15</f>
        <v>8.0500000000000007</v>
      </c>
    </row>
    <row r="4" spans="7:17" ht="15" thickBot="1" x14ac:dyDescent="0.35">
      <c r="J4" s="13" t="s">
        <v>15</v>
      </c>
      <c r="K4" s="18">
        <f>$H$2+$H$2*0.15</f>
        <v>-11.5</v>
      </c>
      <c r="L4" s="14" t="s">
        <v>18</v>
      </c>
      <c r="M4" s="15">
        <f>$H$3+$H$3*0.2</f>
        <v>8.4</v>
      </c>
    </row>
    <row r="5" spans="7:17" x14ac:dyDescent="0.3">
      <c r="H5" s="5"/>
      <c r="I5" s="5"/>
      <c r="J5" s="5"/>
    </row>
    <row r="6" spans="7:17" x14ac:dyDescent="0.3">
      <c r="H6" s="5"/>
      <c r="I6" s="5"/>
      <c r="J6" s="5"/>
    </row>
    <row r="7" spans="7:17" x14ac:dyDescent="0.3">
      <c r="H7" t="s">
        <v>0</v>
      </c>
      <c r="I7" t="s">
        <v>1</v>
      </c>
      <c r="N7" t="s">
        <v>0</v>
      </c>
      <c r="O7" t="s">
        <v>1</v>
      </c>
    </row>
    <row r="8" spans="7:17" x14ac:dyDescent="0.3">
      <c r="H8" s="2">
        <v>4</v>
      </c>
      <c r="I8" s="2">
        <v>0</v>
      </c>
      <c r="N8" s="2">
        <v>4</v>
      </c>
      <c r="O8" s="2">
        <v>1</v>
      </c>
    </row>
    <row r="9" spans="7:17" x14ac:dyDescent="0.3">
      <c r="G9" t="s">
        <v>9</v>
      </c>
      <c r="H9">
        <v>-1</v>
      </c>
      <c r="I9">
        <v>1</v>
      </c>
      <c r="J9" s="1">
        <f>SUMPRODUCT(H9:I9,$H$8:$I$8)-6</f>
        <v>-10</v>
      </c>
      <c r="M9" t="s">
        <v>10</v>
      </c>
      <c r="N9">
        <v>1</v>
      </c>
      <c r="O9">
        <v>1</v>
      </c>
      <c r="P9" s="1">
        <f>SUMPRODUCT(N9:O9,$N$8:$O$8)+2</f>
        <v>7</v>
      </c>
    </row>
    <row r="10" spans="7:17" x14ac:dyDescent="0.3">
      <c r="G10" t="s">
        <v>5</v>
      </c>
      <c r="H10">
        <v>13</v>
      </c>
      <c r="I10">
        <v>26</v>
      </c>
      <c r="J10">
        <f>SUMPRODUCT(H10:I10,$H$8:$I$8)</f>
        <v>52</v>
      </c>
      <c r="K10">
        <v>78</v>
      </c>
      <c r="M10" t="s">
        <v>5</v>
      </c>
      <c r="N10">
        <v>13</v>
      </c>
      <c r="O10">
        <v>26</v>
      </c>
      <c r="P10">
        <f>SUMPRODUCT(N10:O10,$N$8:$O$8)</f>
        <v>78</v>
      </c>
      <c r="Q10">
        <v>78</v>
      </c>
    </row>
    <row r="11" spans="7:17" x14ac:dyDescent="0.3">
      <c r="G11" t="s">
        <v>6</v>
      </c>
      <c r="H11">
        <v>1</v>
      </c>
      <c r="I11">
        <v>0</v>
      </c>
      <c r="J11">
        <f>SUMPRODUCT(H11:I11,$H$8:$I$8)</f>
        <v>4</v>
      </c>
      <c r="K11">
        <v>4</v>
      </c>
      <c r="M11" t="s">
        <v>6</v>
      </c>
      <c r="N11">
        <v>1</v>
      </c>
      <c r="O11">
        <v>0</v>
      </c>
      <c r="P11">
        <f t="shared" ref="P11:P12" si="0">SUMPRODUCT(N11:O11,$N$8:$O$8)</f>
        <v>4</v>
      </c>
      <c r="Q11">
        <v>4</v>
      </c>
    </row>
    <row r="12" spans="7:17" x14ac:dyDescent="0.3">
      <c r="G12" t="s">
        <v>7</v>
      </c>
      <c r="H12">
        <v>0</v>
      </c>
      <c r="I12">
        <v>1</v>
      </c>
      <c r="J12">
        <f>SUMPRODUCT(H12:I12,$H$8:$I$8)</f>
        <v>0</v>
      </c>
      <c r="K12">
        <v>2</v>
      </c>
      <c r="M12" t="s">
        <v>7</v>
      </c>
      <c r="N12">
        <v>0</v>
      </c>
      <c r="O12">
        <v>1</v>
      </c>
      <c r="P12">
        <f t="shared" si="0"/>
        <v>1</v>
      </c>
      <c r="Q12">
        <v>2</v>
      </c>
    </row>
    <row r="13" spans="7:17" x14ac:dyDescent="0.3">
      <c r="G13" t="s">
        <v>8</v>
      </c>
      <c r="H13">
        <v>1</v>
      </c>
      <c r="I13">
        <v>1</v>
      </c>
      <c r="J13">
        <f>SUMPRODUCT($H$13:$I$13,$H$8:$I$8)+2</f>
        <v>6</v>
      </c>
      <c r="K13">
        <f>M2</f>
        <v>7.7</v>
      </c>
      <c r="M13" t="s">
        <v>8</v>
      </c>
      <c r="N13">
        <v>-1</v>
      </c>
      <c r="O13">
        <v>1</v>
      </c>
      <c r="P13">
        <f>SUMPRODUCT(N13:O13,$N$8:$O$8)-6</f>
        <v>-9</v>
      </c>
      <c r="Q13">
        <f>K2</f>
        <v>-10.5</v>
      </c>
    </row>
    <row r="14" spans="7:17" x14ac:dyDescent="0.3">
      <c r="J14">
        <f t="shared" ref="J14" si="1">SUMPRODUCT($H$13:$I$13,$H$8:$I$8)+2</f>
        <v>6</v>
      </c>
      <c r="K14">
        <f t="shared" ref="K14:K15" si="2">M3</f>
        <v>8.0500000000000007</v>
      </c>
      <c r="P14">
        <f>SUMPRODUCT($N$13:$O$13,$N$8:$O$8)-6</f>
        <v>-9</v>
      </c>
      <c r="Q14">
        <f t="shared" ref="Q14:Q15" si="3">K3</f>
        <v>-11</v>
      </c>
    </row>
    <row r="15" spans="7:17" x14ac:dyDescent="0.3">
      <c r="J15">
        <f>SUMPRODUCT($H$13:$I$13,$H$8:$I$8)+2</f>
        <v>6</v>
      </c>
      <c r="K15">
        <f t="shared" si="2"/>
        <v>8.4</v>
      </c>
      <c r="P15">
        <f>SUMPRODUCT($N$13:$O$13,$N$8:$O$8)-6</f>
        <v>-9</v>
      </c>
      <c r="Q15">
        <f t="shared" si="3"/>
        <v>-11.5</v>
      </c>
    </row>
    <row r="16" spans="7:17" x14ac:dyDescent="0.3">
      <c r="G16">
        <v>4</v>
      </c>
      <c r="H16">
        <v>0</v>
      </c>
    </row>
    <row r="17" spans="7:8" x14ac:dyDescent="0.3">
      <c r="G17">
        <v>4</v>
      </c>
      <c r="H1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Ex. Lecture</vt:lpstr>
      <vt:lpstr>Compromise</vt:lpstr>
      <vt:lpstr>Main criteria</vt:lpstr>
      <vt:lpstr>Two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2021-02-05T10:31:53Z</dcterms:created>
  <dcterms:modified xsi:type="dcterms:W3CDTF">2021-02-09T17:01:48Z</dcterms:modified>
</cp:coreProperties>
</file>