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lingling.yang\Desktop\公式 制作\日报表汇总\"/>
    </mc:Choice>
  </mc:AlternateContent>
  <bookViews>
    <workbookView xWindow="-120" yWindow="-120" windowWidth="29040" windowHeight="15840" tabRatio="374" activeTab="2"/>
  </bookViews>
  <sheets>
    <sheet name="雄伟事业部" sheetId="41" r:id="rId1"/>
    <sheet name="无锡雄伟" sheetId="40" r:id="rId2"/>
    <sheet name="仪征雄伟" sheetId="9" r:id="rId3"/>
    <sheet name="盐城雄伟" sheetId="37" r:id="rId4"/>
    <sheet name="杰夫机械" sheetId="38" r:id="rId5"/>
    <sheet name="长春雄伟" sheetId="39" r:id="rId6"/>
  </sheets>
  <externalReferences>
    <externalReference r:id="rId7"/>
  </externalReferences>
  <calcPr calcId="152511"/>
  <webPublishObjects count="1">
    <webPublishObject id="26873" divId="zjrb9_26873" destinationFile="\\Ug\jygl\jt\cwzx\cw2\zjrb9\rb\1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7" l="1"/>
  <c r="C7" i="37"/>
  <c r="E6" i="37"/>
  <c r="B5" i="37"/>
  <c r="E5" i="37" s="1"/>
  <c r="E4" i="37" s="1"/>
  <c r="H4" i="37"/>
  <c r="H7" i="37" s="1"/>
  <c r="G4" i="37"/>
  <c r="G7" i="37" s="1"/>
  <c r="D4" i="37"/>
  <c r="C4" i="37"/>
  <c r="B4" i="37"/>
  <c r="B7" i="37" s="1"/>
  <c r="E7" i="37" s="1"/>
  <c r="H19" i="9" l="1"/>
  <c r="G19" i="9"/>
  <c r="C19" i="9"/>
  <c r="B19" i="9"/>
  <c r="E18" i="9"/>
  <c r="E5" i="9"/>
  <c r="H4" i="9"/>
  <c r="G4" i="9"/>
  <c r="F4" i="9"/>
  <c r="F19" i="9" s="1"/>
  <c r="E4" i="9"/>
  <c r="E19" i="9" s="1"/>
  <c r="D4" i="9"/>
  <c r="D19" i="9" s="1"/>
  <c r="C4" i="9"/>
  <c r="B4" i="9"/>
  <c r="H19" i="39" l="1"/>
  <c r="G19" i="39"/>
  <c r="D19" i="39"/>
  <c r="C19" i="39"/>
  <c r="B19" i="39"/>
  <c r="H17" i="39"/>
  <c r="G17" i="39"/>
  <c r="G15" i="39"/>
  <c r="H14" i="39"/>
  <c r="G14" i="39"/>
  <c r="H13" i="39"/>
  <c r="G13" i="39"/>
  <c r="H12" i="39"/>
  <c r="G12" i="39"/>
  <c r="H11" i="39"/>
  <c r="G11" i="39"/>
  <c r="H10" i="39"/>
  <c r="G10" i="39"/>
  <c r="H9" i="39"/>
  <c r="G9" i="39"/>
  <c r="H8" i="39"/>
  <c r="G8" i="39"/>
  <c r="H7" i="39"/>
  <c r="G7" i="39"/>
  <c r="H6" i="39"/>
  <c r="G6" i="39"/>
  <c r="H5" i="39"/>
  <c r="G5" i="39"/>
  <c r="D5" i="39"/>
  <c r="C5" i="39"/>
  <c r="B5" i="39"/>
  <c r="E4" i="39"/>
  <c r="E5" i="39" s="1"/>
  <c r="E19" i="39" l="1"/>
  <c r="G19" i="38" l="1"/>
  <c r="D19" i="38"/>
  <c r="D18" i="38"/>
  <c r="E18" i="38" s="1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 s="1"/>
  <c r="E19" i="38" s="1"/>
  <c r="H4" i="38"/>
  <c r="H19" i="38" s="1"/>
  <c r="G4" i="38"/>
  <c r="D4" i="38"/>
  <c r="C4" i="38"/>
  <c r="C19" i="38" s="1"/>
  <c r="B4" i="38"/>
  <c r="B19" i="38" s="1"/>
  <c r="E19" i="40" l="1"/>
  <c r="E18" i="40"/>
  <c r="E17" i="40"/>
  <c r="E16" i="40"/>
  <c r="E20" i="40"/>
  <c r="H20" i="40"/>
  <c r="G20" i="40"/>
  <c r="D20" i="40"/>
  <c r="C20" i="40"/>
  <c r="B20" i="40"/>
  <c r="H23" i="41" l="1"/>
  <c r="G23" i="41"/>
  <c r="F23" i="41"/>
  <c r="C23" i="41"/>
  <c r="B23" i="41"/>
  <c r="E23" i="41" l="1"/>
  <c r="D23" i="41"/>
</calcChain>
</file>

<file path=xl/sharedStrings.xml><?xml version="1.0" encoding="utf-8"?>
<sst xmlns="http://schemas.openxmlformats.org/spreadsheetml/2006/main" count="102" uniqueCount="34">
  <si>
    <t>资金项目</t>
    <phoneticPr fontId="1" type="noConversion"/>
  </si>
  <si>
    <t>昨日余额</t>
    <phoneticPr fontId="1" type="noConversion"/>
  </si>
  <si>
    <t>今日收入</t>
    <phoneticPr fontId="1" type="noConversion"/>
  </si>
  <si>
    <t>今日支出</t>
    <phoneticPr fontId="1" type="noConversion"/>
  </si>
  <si>
    <t>今日余额</t>
    <phoneticPr fontId="1" type="noConversion"/>
  </si>
  <si>
    <t>单位：万元</t>
    <phoneticPr fontId="1" type="noConversion"/>
  </si>
  <si>
    <t>已批未支付</t>
    <phoneticPr fontId="1" type="noConversion"/>
  </si>
  <si>
    <t>一、存款</t>
    <phoneticPr fontId="1" type="noConversion"/>
  </si>
  <si>
    <t>二、承兑</t>
    <phoneticPr fontId="1" type="noConversion"/>
  </si>
  <si>
    <t>三、日合计</t>
    <phoneticPr fontId="1" type="noConversion"/>
  </si>
  <si>
    <t>月累计收入</t>
    <phoneticPr fontId="1" type="noConversion"/>
  </si>
  <si>
    <t>月累计支出</t>
    <phoneticPr fontId="1" type="noConversion"/>
  </si>
  <si>
    <t>仪征雄伟机械科技有限公司</t>
    <phoneticPr fontId="1" type="noConversion"/>
  </si>
  <si>
    <t>盐城雄伟汽车部件有限公司</t>
    <phoneticPr fontId="1" type="noConversion"/>
  </si>
  <si>
    <r>
      <rPr>
        <sz val="10"/>
        <rFont val="Times New Roman"/>
        <family val="1"/>
      </rPr>
      <t xml:space="preserve">            </t>
    </r>
    <r>
      <rPr>
        <sz val="10"/>
        <rFont val="宋体"/>
        <family val="3"/>
        <charset val="134"/>
      </rPr>
      <t>其中：</t>
    </r>
    <r>
      <rPr>
        <sz val="10"/>
        <rFont val="Times New Roman"/>
        <family val="1"/>
      </rPr>
      <t xml:space="preserve">     </t>
    </r>
    <r>
      <rPr>
        <sz val="10"/>
        <rFont val="宋体"/>
        <family val="3"/>
        <charset val="134"/>
      </rPr>
      <t>建设银行盐城开发区支行</t>
    </r>
    <phoneticPr fontId="1" type="noConversion"/>
  </si>
  <si>
    <r>
      <t>其中：</t>
    </r>
    <r>
      <rPr>
        <sz val="10"/>
        <rFont val="Times New Roman"/>
        <family val="1"/>
      </rPr>
      <t xml:space="preserve">      </t>
    </r>
    <r>
      <rPr>
        <sz val="10"/>
        <rFont val="宋体"/>
        <family val="1"/>
        <charset val="134"/>
      </rPr>
      <t>江苏</t>
    </r>
    <phoneticPr fontId="1" type="noConversion"/>
  </si>
  <si>
    <t>美元</t>
    <phoneticPr fontId="1" type="noConversion"/>
  </si>
  <si>
    <t>欧元</t>
    <phoneticPr fontId="1" type="noConversion"/>
  </si>
  <si>
    <t>长春雄伟汽车零部件公司</t>
    <phoneticPr fontId="1" type="noConversion"/>
  </si>
  <si>
    <r>
      <t>其中：</t>
    </r>
    <r>
      <rPr>
        <sz val="10"/>
        <rFont val="Times New Roman"/>
        <family val="1"/>
      </rPr>
      <t xml:space="preserve">      </t>
    </r>
    <r>
      <rPr>
        <sz val="10"/>
        <rFont val="宋体"/>
        <family val="3"/>
        <charset val="134"/>
      </rPr>
      <t>建设银行</t>
    </r>
    <phoneticPr fontId="1" type="noConversion"/>
  </si>
  <si>
    <t>无锡雄伟精工科技有限公司</t>
    <phoneticPr fontId="1" type="noConversion"/>
  </si>
  <si>
    <t>农行</t>
    <phoneticPr fontId="1" type="noConversion"/>
  </si>
  <si>
    <r>
      <t xml:space="preserve">          </t>
    </r>
    <r>
      <rPr>
        <sz val="10"/>
        <rFont val="宋体"/>
        <family val="1"/>
        <charset val="134"/>
      </rPr>
      <t>宁波滨湖支行</t>
    </r>
    <phoneticPr fontId="1" type="noConversion"/>
  </si>
  <si>
    <t>宁波无锡分行</t>
    <phoneticPr fontId="1" type="noConversion"/>
  </si>
  <si>
    <t>华夏银行</t>
    <phoneticPr fontId="1" type="noConversion"/>
  </si>
  <si>
    <t>建行</t>
    <phoneticPr fontId="1" type="noConversion"/>
  </si>
  <si>
    <t>雄伟事业部</t>
    <phoneticPr fontId="1" type="noConversion"/>
  </si>
  <si>
    <t>华夏银行银行承兑汇票保证金</t>
    <phoneticPr fontId="1" type="noConversion"/>
  </si>
  <si>
    <t>农行美元</t>
    <phoneticPr fontId="1" type="noConversion"/>
  </si>
  <si>
    <t>农行欧元</t>
    <phoneticPr fontId="1" type="noConversion"/>
  </si>
  <si>
    <r>
      <t>其中：</t>
    </r>
    <r>
      <rPr>
        <sz val="10"/>
        <rFont val="宋体"/>
        <family val="1"/>
        <charset val="134"/>
      </rPr>
      <t xml:space="preserve">   </t>
    </r>
    <r>
      <rPr>
        <sz val="10"/>
        <rFont val="宋体"/>
        <family val="3"/>
        <charset val="134"/>
      </rPr>
      <t>建行</t>
    </r>
    <phoneticPr fontId="1" type="noConversion"/>
  </si>
  <si>
    <r>
      <t>其中：</t>
    </r>
    <r>
      <rPr>
        <sz val="10"/>
        <rFont val="Times New Roman"/>
        <family val="1"/>
      </rPr>
      <t xml:space="preserve">     </t>
    </r>
    <r>
      <rPr>
        <sz val="10"/>
        <rFont val="宋体"/>
        <family val="1"/>
        <charset val="134"/>
      </rPr>
      <t>江苏银行</t>
    </r>
    <phoneticPr fontId="1" type="noConversion"/>
  </si>
  <si>
    <t>…</t>
    <phoneticPr fontId="1" type="noConversion"/>
  </si>
  <si>
    <t>无锡杰夫机械科技有限公司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</si>
</sst>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_ "/>
    <numFmt numFmtId="177" formatCode="0.00_ ;[Red]\-0.00\ "/>
    <numFmt numFmtId="178" formatCode="#,##0.00_);[Red]\(#,##0.00\)"/>
    <numFmt numFmtId="179" formatCode="0.00_ "/>
  </numFmts>
  <fonts count="1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6"/>
      <color indexed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10"/>
      <name val="宋体"/>
      <family val="1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43" fontId="10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3" fillId="2" borderId="0" xfId="1" applyFont="1" applyFill="1"/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8" fontId="2" fillId="2" borderId="1" xfId="1" applyNumberFormat="1" applyFont="1" applyFill="1" applyBorder="1" applyAlignment="1">
      <alignment horizontal="right" vertical="center"/>
    </xf>
    <xf numFmtId="178" fontId="2" fillId="2" borderId="2" xfId="1" applyNumberFormat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/>
    </xf>
    <xf numFmtId="178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2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179" fontId="3" fillId="2" borderId="0" xfId="0" applyNumberFormat="1" applyFont="1" applyFill="1"/>
    <xf numFmtId="178" fontId="8" fillId="2" borderId="1" xfId="0" applyNumberFormat="1" applyFont="1" applyFill="1" applyBorder="1" applyAlignment="1" applyProtection="1">
      <alignment horizontal="right" vertical="center"/>
      <protection locked="0"/>
    </xf>
    <xf numFmtId="179" fontId="0" fillId="0" borderId="0" xfId="0" applyNumberFormat="1" applyAlignment="1">
      <alignment horizontal="righ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77" fontId="5" fillId="2" borderId="0" xfId="0" applyNumberFormat="1" applyFont="1" applyFill="1" applyAlignment="1">
      <alignment vertical="center"/>
    </xf>
    <xf numFmtId="178" fontId="2" fillId="2" borderId="0" xfId="0" applyNumberFormat="1" applyFont="1" applyFill="1" applyAlignment="1">
      <alignment horizontal="right" vertical="center"/>
    </xf>
    <xf numFmtId="178" fontId="8" fillId="2" borderId="0" xfId="0" applyNumberFormat="1" applyFont="1" applyFill="1" applyAlignment="1" applyProtection="1">
      <alignment horizontal="right" vertical="center"/>
      <protection locked="0"/>
    </xf>
    <xf numFmtId="0" fontId="9" fillId="2" borderId="1" xfId="0" applyFont="1" applyFill="1" applyBorder="1" applyAlignment="1">
      <alignment horizontal="right" vertical="center"/>
    </xf>
    <xf numFmtId="43" fontId="2" fillId="2" borderId="1" xfId="0" applyNumberFormat="1" applyFont="1" applyFill="1" applyBorder="1" applyAlignment="1">
      <alignment horizontal="right" vertical="center"/>
    </xf>
    <xf numFmtId="179" fontId="5" fillId="2" borderId="0" xfId="0" applyNumberFormat="1" applyFont="1" applyFill="1" applyAlignment="1">
      <alignment vertical="center"/>
    </xf>
    <xf numFmtId="178" fontId="5" fillId="2" borderId="0" xfId="0" applyNumberFormat="1" applyFont="1" applyFill="1" applyAlignment="1">
      <alignment vertical="center"/>
    </xf>
    <xf numFmtId="179" fontId="2" fillId="2" borderId="1" xfId="0" applyNumberFormat="1" applyFont="1" applyFill="1" applyBorder="1" applyAlignment="1">
      <alignment horizontal="right" vertical="center"/>
    </xf>
    <xf numFmtId="0" fontId="8" fillId="0" borderId="0" xfId="0" applyFont="1"/>
    <xf numFmtId="43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31" fontId="4" fillId="2" borderId="0" xfId="1" applyNumberFormat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1" fontId="4" fillId="2" borderId="3" xfId="0" applyNumberFormat="1" applyFont="1" applyFill="1" applyBorder="1" applyAlignment="1">
      <alignment horizontal="left"/>
    </xf>
    <xf numFmtId="31" fontId="4" fillId="2" borderId="3" xfId="1" applyNumberFormat="1" applyFont="1" applyFill="1" applyBorder="1" applyAlignment="1">
      <alignment horizontal="left"/>
    </xf>
    <xf numFmtId="31" fontId="4" fillId="2" borderId="0" xfId="0" applyNumberFormat="1" applyFont="1" applyFill="1" applyAlignment="1">
      <alignment horizontal="left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05C209B-5E8D-4B9E-993B-3B90402162C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242F537-4C0E-4FBC-877C-8BF727AA5CE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4890D9F-5B63-4CBD-AA08-A01E2CD67C3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" name="Oval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A791532-D331-4F14-AA69-CAF1D445AC5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6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F18C534-3C14-4833-8226-CBAAEAEF491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7" name="Oval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52AF4DB-1DA7-450D-B480-4E0CAF47B1D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8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DE4B3E7-C6CF-4DE4-8034-7BFCDA9A1F1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1929F34-A682-4CC1-A027-E219FFB3D33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0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CB2BD12-0376-4F22-B2BD-859115F7B50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1" name="Oval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D7BC79C-6B26-41BF-BF79-8888A7A5A3C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2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C767276-46FE-41B4-8A19-5E60FD8FC6B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3" name="Oval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C3C3573-DF02-4DB6-B838-95AB70E52FF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4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F7DDF40-76A8-4F8D-8E4E-E3A1D7ADD99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5" name="Oval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489F081-C2D2-4A27-8931-2C137FC402D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6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3A62763-5202-4293-B48F-70F63393440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7" name="Ova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451C7C0-34D5-4895-96D6-EACF81B4518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8" name="Oval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E498B3C-5DAC-431D-B71F-0DC587797AE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9" name="Oval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B42D9D-E73B-4F69-8C62-9E1FE306C33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0" name="Oval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FDD28B9-CDE4-446B-8C81-AD1135A8892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1" name="Oval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107302C-789A-40B0-A4E1-4D85BDFA933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2" name="Oval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AC3A07B-8D52-4F54-A6D0-02DB9C66160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3" name="Oval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246C025-43B0-49B1-BF77-1D801A95341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4" name="Oval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9E94E0-5012-41CD-B252-00D9897EDD5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5" name="Oval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7DAD3B0-7179-4047-B69F-7EA2F52E82F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6" name="Oval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2F5AADB-7621-4E55-801E-D52CDFDA0C5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7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6256E9A-F99C-442F-A0A8-6AF29780DA3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8" name="Oval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E122123-C72B-4B57-81DB-B2D70F61179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9" name="Oval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CD7F4F9-D5F5-4491-AFCB-1EE921DEF2D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0" name="Oval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3DA0CB-B143-4164-B555-CE722F13C71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1" name="Oval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4BD1EED-1AAA-4488-A00F-B4913DD05F9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2" name="Oval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A889599-7E67-499E-A966-35833CA8871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3" name="Oval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EEE5B2C-1504-4599-A9BB-D48D5AB61EF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4" name="Oval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8A25EED-04FF-4C9C-8C6D-0361CAC1858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5" name="Oval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F4FA49-E3F6-4FC0-8AE9-0AC30F397C0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6" name="Oval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13F8206-B319-4BE4-A7F9-6BFCAB78906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7" name="Oval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5EA3276-FA38-40B7-A2B7-8A0343DF63C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8" name="Oval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D0BFCFE-6744-459D-95AD-649EA3DCCE3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9" name="Oval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E72244-1BE5-434C-B4B5-6297CD3E67A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0" name="Oval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A0D92A7-FA2E-4752-AAD3-FDFE7B9D6D7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1" name="Oval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B6F6F0E-720C-4A11-B39A-16594809F69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2" name="Oval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6FF8570-C611-4854-828F-877CF8F9DDB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3" name="Oval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7AA856E-B5EB-4C55-9C38-D3EDCE3D65B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4" name="Oval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CCD4A31-9963-4432-908F-588C5F0687B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5" name="Oval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17C9B09-E9FC-49D9-9BA6-094ED50976E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6" name="Oval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7E54E03-1E63-426D-83B1-4C4EF2018CC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7" name="Oval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07795BA-D6EC-40EE-9ECC-2CB72BF1313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8" name="Oval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DDDE96F-9000-4A42-B350-7A0E9C81335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9" name="Oval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C60F3EA-8CDB-4741-ACAA-10EB0F163B6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0" name="Oval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B213871-06CD-4C5D-ACFB-FBDBA490660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1" name="Oval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445EE74-B668-40F0-B17F-7F4DD868D21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2" name="Oval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69B5581-D1BA-4ACE-B2CB-6EE5902D5A9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3" name="Oval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77DFE28-FE12-4263-8E53-3BDE268DE2A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4" name="Oval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3D7D4BA-C2D6-43D9-89BA-28671FEE9A1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17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18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19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0" name="Oval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1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2" name="Oval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3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4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5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6" name="Oval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7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8" name="Oval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29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0" name="Oval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1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2" name="Ova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3" name="Oval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4" name="Oval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5" name="Oval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6" name="Oval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7" name="Oval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8" name="Oval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39" name="Oval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0" name="Oval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1" name="Oval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2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3" name="Oval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4" name="Oval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5" name="Oval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6" name="Oval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7" name="Oval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8" name="Oval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49" name="Oval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0" name="Oval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1" name="Oval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2" name="Oval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3" name="Oval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4" name="Oval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5" name="Oval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6" name="Oval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7" name="Oval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8" name="Oval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59" name="Oval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0" name="Oval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1" name="Oval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2" name="Oval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3" name="Oval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4" name="Oval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5" name="Oval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6" name="Oval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7" name="Oval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8" name="Oval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269" name="Oval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24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9C84A29-8F1E-4DA3-BFEE-7B072CED084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A108761-C4E1-4008-9362-C1990B0B96A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C63ED11-E39A-4894-93A4-625EE39134F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" name="Oval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CA90BE8-716C-4199-8E28-F65328BA90B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6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992FE98-EF12-41D1-BB73-8B3D9ACECC3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7" name="Oval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A446224-9536-4907-BAF3-C396D672AC9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8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B4F9A64-7365-424A-A16D-CD6A77D48B5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29EDC77-2256-4B6A-B758-C02EA63B144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0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9DBE02D-DF58-4B32-825E-957C501D576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1" name="Oval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173DD1A-D458-4AB5-AA5D-29D2F800492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2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00ABC39-BEFA-41EB-AA26-24BABE00B8F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3" name="Oval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3A4FD0D-AF62-4B3E-BCB3-4AE669B1858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4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AFFF50C-D92B-4288-8BB5-80CC61C8652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5" name="Oval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2F051F-8B21-4CA2-BC3C-1E49FC7678D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6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76CE7FA-7F4C-41CF-9470-22C95926F2D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7" name="Ova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7143AD-5CF7-4414-882D-9723B81059E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8" name="Oval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71F50E5-DD69-421C-8174-EE5F98E4F53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9" name="Oval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6F5A771-8322-42DC-A1B5-FC9792DD337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0" name="Oval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2494449-0984-419C-BC1F-8DCDBC1F57C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1" name="Oval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1330A49-3591-4E8F-8DAB-F4830D3929C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2" name="Oval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9BA3EF7-554A-4B2F-B0D0-537ACA3CF1A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3" name="Oval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6ED899A-A837-4AB4-8344-DA1BE5690D7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4" name="Oval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4C35309-5BC8-4DE2-B635-C825ECB7161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5" name="Oval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B4EBA73-05FA-494E-BF7E-DA5F5E54C6F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6" name="Oval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D0764A4-6880-4C5C-9689-05B81ADE8FB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7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3A4FE5B-9A6F-4FC1-B504-97443EF9C1E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8" name="Oval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A0BBE54-F0CF-4FEE-BEDB-CBD69B9BA0B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9" name="Oval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DA9F5E8-E1EF-4D2A-8EAE-DD7B0921C1B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0" name="Oval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150A0A5-6E09-4591-A7F0-F268CDAEC20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1" name="Oval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054998D-4DDA-4DCA-8126-F5FAC1A5528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2" name="Oval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2AEDF0D-A2B2-4DB0-BF6F-7197496A661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3" name="Oval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93A066B-8F71-41D9-8190-06089B66C24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4" name="Oval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846FF47-9744-4648-A3F4-E4C65F3B02D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5" name="Oval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531B4FF-E813-48DB-A0DC-F9FD6AD3E2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6" name="Oval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07E54B3-8B2B-415A-ADAC-0471702C5C4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7" name="Oval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963E86E-BD8A-465F-A866-23668BE3528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8" name="Oval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452FBF1-9E58-42AE-ABF5-0CC3F772A9C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9" name="Oval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7C6D4C0-72DF-4859-B32E-C12B4A258B3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0" name="Oval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DBB55A7-9099-44CD-A734-74EEA217C8B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1" name="Oval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06349A5-319C-4A49-A5CB-BB90CC5C6D6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2" name="Oval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93F63B8-FBF0-471B-A89F-1E7F4338E4C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3" name="Oval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79A47C2-03A3-4AE4-B2B7-6877EB43518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4" name="Oval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C93FCD3-A13D-4D70-B491-FB9AA31B557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5" name="Oval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831C6A1-35F9-4441-A765-2CED6BBA7AA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6" name="Oval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AB783B2-EC19-4186-B98F-F3DA9C961D7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7" name="Oval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862D13A-D12E-44E8-8447-03BE325CC3E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8" name="Oval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7EAC2D8-E4D1-4C28-8F1B-77D07924EDC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9" name="Oval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23791CC-9B8B-4235-9CD7-CAC542B8C9F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0" name="Oval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6090305-F3E3-4D25-8626-048B9798D52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1" name="Oval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C0989A8-AB5C-4FF0-B6AA-E79878F7DDC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2" name="Oval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561AB1D-5645-4E93-BC49-200E93EE6B0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3" name="Oval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9B9375E-1D26-4652-8691-36F7B5E83A2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4" name="Oval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9C88181-8144-4826-B612-DFDA78375FF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4804D9E-8510-493D-B287-6E25BCB79B5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CA7BB75-888C-436A-941E-1AA465EB9A5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225CE09-15BB-42BB-BD53-7D2361E3D40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" name="Oval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AE21ACA-106A-4818-8477-AEFAF49A789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6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67AFAAF-17FC-46A3-B994-A966D52DAB5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7" name="Oval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9C8DC07-9BF6-4A8C-A99C-8D270994A3F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8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619E82A-DB84-4B78-87DD-1FAB26EC3BF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A69FF37-1E6E-44E3-B247-694CF1A3ECE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0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1487041-DE8F-4596-8149-98C2973EFB7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1" name="Oval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A3D0E37-95E8-4067-A6CB-360F4BA9094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2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0D926B7-F571-4270-84A5-1AC71A2BA33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3" name="Oval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21AE756-1982-4C3E-94CF-2902BD1B27C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4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904CBCC-64D1-43DA-9DF7-D4BAC724321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5" name="Oval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611300A-9722-4E88-9720-6BC248BEE74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6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A8EFFC8-65C3-487F-A135-A65840DA326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7" name="Ova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D017A2-A8E1-4158-8DEA-64086EDF4EB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8" name="Oval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5E8E6D4-C861-4534-9EFA-36C1E2FBAC4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9" name="Oval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25CFA73-4C06-4389-AC47-C4D03D75DFF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0" name="Oval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0340C2D-EF1C-4A6B-A888-35F4573E208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1" name="Oval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D6EA5AB-66AE-4B20-B289-028574D78D1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2" name="Oval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9030E31-E815-42DF-A580-0517F1907E7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3" name="Oval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6013C73-B406-4E37-98B9-711DBEEDF22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4" name="Oval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13413FA-3BAB-44D1-AD62-7FDD6E7D46A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5" name="Oval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70AFFF1-0715-42A8-B105-A993B20C483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6" name="Oval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68F5AC5-F4E0-434F-9AFB-F690F2E6A70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7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BE1C097-D09B-4EBE-854B-8856C447216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8" name="Oval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AE069C-A6D4-48A2-99B5-EC32AC22EB6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9" name="Oval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C6D5FD2-427F-41E8-9FB7-AE9FB655879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0" name="Oval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75E70CD-5F45-4632-AD41-320C2B3DFCC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1" name="Oval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FE15BCE7-5524-4BB3-9326-88C29372610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2" name="Oval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8CCD01A-46E6-435E-895E-DAFD6DA21D5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3" name="Oval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4BEA1E9-B589-4457-A265-4943F81DD33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4" name="Oval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12BB0EE-EDD4-4991-B12C-D94EC547A35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5" name="Oval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8693A11-54A2-45F3-9BFF-EF7FEDA54CB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6" name="Oval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E46500E-09E6-44E9-A6D8-992A3A650E9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7" name="Oval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0EE69CD-EF50-43F4-BFC6-A7F0EA8B255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8" name="Oval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140AE98-FBE7-4324-8402-873BC8FAE92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9" name="Oval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954B520-B959-4C5B-89EE-3C1F4DA7CFE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0" name="Oval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6033F18-AA2A-4970-8CC9-205270B4366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1" name="Oval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3E2E1E1-E4D4-4323-A9C6-CEDD286A0CD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2" name="Oval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FF7650D-9DFD-4C09-96C3-FFEF1CD5732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3" name="Oval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3D5CEEB-5096-4D58-A8C7-4194A81C062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4" name="Oval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27420CE-3D6A-4603-B6CB-6355F6B919E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5" name="Oval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67C5DD8-F62C-46C9-BE9C-44FD47BCA5B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6" name="Oval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80F8253-7B6E-406E-A072-42B59D86D93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7" name="Oval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7CF7B92-E85A-42BE-9596-40B2D4A8385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8" name="Oval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93E6E0-C845-4E72-BFEB-FA878C25C35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9" name="Oval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9E0876B-ACDF-46CC-B0C4-DF4124B0ADC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0" name="Oval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0C60136-D301-4034-987C-F88EA67CB3D4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1" name="Oval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9E4ECDD-037C-48AF-8014-854612FE64C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2" name="Oval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48212FC-2504-4DF4-AD80-C6911A5A06F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3" name="Oval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E4BDA1B-839D-4F53-AE14-81984086E05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4" name="Oval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53857CD-CD2A-4CEC-AD82-F75479DD2E1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3792071-17D6-4FD0-A7AC-D53C2806687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" name="Ova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8D4A08C-60A7-480D-B76F-39208DB5696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57190F4-442B-4EFF-856F-033900A6D38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" name="Oval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5460313-D36C-4FAD-815C-5357C4D2E9E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6" name="Oval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B80EF41-C59F-434C-9E7D-2897A82BC5C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7" name="Oval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17C9DC6-58B0-4894-8A62-53E4AF74C46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8" name="Oval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612E017-3F4A-4C0D-B529-F207A9CB172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9" name="Oval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8540924-D8B6-42C1-B689-F96ADBC7A2B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0" name="Oval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5F5177-47D7-46C9-ABFA-7EEEFE60601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1" name="Oval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DAD4358-9A2A-4521-BE81-5C8D392A465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2" name="Oval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2DE44D2-94FC-415B-A9C0-1BDF3D27BD5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3" name="Oval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A97E4E1-577A-412A-9C0A-2B142165D27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4" name="Oval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3D445F5-B8FE-4135-AEF7-EE27D81A3BE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5" name="Oval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6CA34BC-CD6D-4305-81E8-C9C36242F86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6" name="Oval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E237781-FA45-441F-97DB-A634551FB5E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7" name="Oval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F1756C1-63BE-42A3-9311-5DB4BDBBA29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8" name="Oval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E4C4021-F2EF-4D8A-B6A9-06559BDB0BE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19" name="Oval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918FA24-BA5A-43C8-B646-F90B24C480B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0" name="Oval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63C6A46-B5B2-4CDC-92A1-A9F2753C545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1" name="Oval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05887B8-DDEC-4FBD-BD26-4656333933D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2" name="Oval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0279663-0285-4902-97B0-8B72DC1B8FD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3" name="Oval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5F4F3C3-D957-411A-AAEB-55F2076D680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4" name="Oval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8A95E5E-FB59-4134-9885-56BE2569A1F3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5" name="Oval 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EE463A9-1FFD-46EC-9051-39AF296DB00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6" name="Oval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A614614-0F2A-4115-B1B2-3B22ABA76FA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7" name="Oval 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B60791E-B69E-4456-9968-EC706D073F5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8" name="Oval 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E4B4C44-BC33-4C82-BF79-BCB099D8281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29" name="Oval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3C367FF-614F-4D47-8402-A63CF10DD4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0" name="Oval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681F474-B390-47EA-923B-99D2FF86F2E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1" name="Oval 3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E3C2160-A75B-44B3-AEDF-A881AC36B09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2" name="Oval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8DE8086-033E-4200-B21C-983467C183A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3" name="Oval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2E164BF-F5CC-4219-B543-E76C839A21E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4" name="Oval 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F797F5A-D8CF-44E2-9E84-693D2A7A093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5" name="Oval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5F921F4-BF47-4890-8DE9-F4BF49B4AA49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6" name="Oval 3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8E814A1-D305-4690-B09C-668915A3F3C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7" name="Oval 3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B25A6DA-570F-4A5E-937D-CE2845D3AD55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8" name="Oval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0F88CCF-7B0D-45FE-BDB0-B2496249C6A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39" name="Oval 3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43FEA74-140D-45E8-A5DE-B05A9FA2511A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0" name="Oval 3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B09D8A0-02DE-49CF-852F-3C5038D3C616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1" name="Oval 4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3A4CBDA-180A-483B-8C01-03DD669A47B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2" name="Oval 4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2D66FF1-A258-416E-B8C7-F107E0FD09E2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3" name="Oval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7317863-05A1-4F7B-ABEF-92FEE9139F58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4" name="Oval 4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FF9D95B-8AD0-4823-B581-8CF9D128253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5" name="Oval 4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1C71BAE-1786-4FE6-B31C-DDD2DCD4F53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6" name="Oval 4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AD6D546-D337-458B-8B68-73999BBE4357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7" name="Oval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E902CDB-66B6-4006-8F46-20BBA581EB5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8" name="Oval 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FF6C22F-BB9C-4D0A-90B0-09643B10A50E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49" name="Oval 4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5B8C6913-9C93-4A5E-9186-E6DCC36B4CFF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0" name="Oval 4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D2B645A-3403-4C69-882E-5CB7A956C78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1" name="Oval 5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9B6B1CA-2EFC-4596-9B06-7804A66E933C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2" name="Oval 5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8627714-2EAF-43F6-888B-9421D71F18AD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3" name="Oval 5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903DC07-0330-42A9-9909-D3DA816027EB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0</xdr:col>
      <xdr:colOff>1066800</xdr:colOff>
      <xdr:row>0</xdr:row>
      <xdr:rowOff>0</xdr:rowOff>
    </xdr:to>
    <xdr:sp macro="" textlink="">
      <xdr:nvSpPr>
        <xdr:cNvPr id="54" name="Oval 5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1F40414-6372-493A-A050-A8AE09242D91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1057275" cy="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CCFF" mc:Ignorable="a14" a14:legacySpreadsheetColorIndex="4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FF00"/>
              </a:solidFill>
              <a:latin typeface="宋体"/>
              <a:ea typeface="宋体"/>
            </a:rPr>
            <a:t>返回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xianjing.xu/Desktop/OA&#38134;&#34892;&#26085;&#35760;/&#36164;&#37329;&#26085;&#25253;&#27169;&#26495;/&#26085;&#24120;&#20351;&#29992;&#25991;&#20214;&#22841;/&#38134;&#203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1"/>
      <sheetName val="2"/>
      <sheetName val="3"/>
    </sheetNames>
    <sheetDataSet>
      <sheetData sheetId="0" refreshError="1">
        <row r="19">
          <cell r="AN19">
            <v>0</v>
          </cell>
          <cell r="AO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5"/>
  <sheetViews>
    <sheetView workbookViewId="0">
      <selection activeCell="H9" sqref="H9"/>
    </sheetView>
  </sheetViews>
  <sheetFormatPr defaultRowHeight="14.25"/>
  <cols>
    <col min="1" max="1" width="24.875" customWidth="1"/>
    <col min="2" max="8" width="12.875" customWidth="1"/>
    <col min="9" max="9" width="11.5" customWidth="1"/>
  </cols>
  <sheetData>
    <row r="1" spans="1:8" ht="20.25">
      <c r="A1" s="36" t="s">
        <v>26</v>
      </c>
      <c r="B1" s="36"/>
      <c r="C1" s="36"/>
      <c r="D1" s="36"/>
      <c r="E1" s="36"/>
      <c r="F1" s="36"/>
      <c r="G1" s="36"/>
      <c r="H1" s="36"/>
    </row>
    <row r="2" spans="1:8" ht="21.75" customHeight="1">
      <c r="A2" s="6"/>
      <c r="B2" s="35">
        <v>43826</v>
      </c>
      <c r="C2" s="35"/>
      <c r="D2" s="35"/>
      <c r="E2" s="6"/>
      <c r="F2" s="6" t="s">
        <v>5</v>
      </c>
      <c r="G2" s="6"/>
      <c r="H2" s="6"/>
    </row>
    <row r="3" spans="1:8" ht="23.25" customHeight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6</v>
      </c>
      <c r="G3" s="7" t="s">
        <v>10</v>
      </c>
      <c r="H3" s="7" t="s">
        <v>11</v>
      </c>
    </row>
    <row r="4" spans="1:8" ht="23.25" customHeight="1">
      <c r="A4" s="7" t="s">
        <v>7</v>
      </c>
      <c r="B4" s="9"/>
      <c r="C4" s="9"/>
      <c r="D4" s="9"/>
      <c r="E4" s="9"/>
      <c r="F4" s="9"/>
      <c r="G4" s="9"/>
      <c r="H4" s="9"/>
    </row>
    <row r="5" spans="1:8" ht="23.25" customHeight="1">
      <c r="A5" s="11" t="s">
        <v>15</v>
      </c>
      <c r="B5" s="10"/>
      <c r="C5" s="10"/>
      <c r="D5" s="10"/>
      <c r="E5" s="10"/>
      <c r="F5" s="10"/>
      <c r="G5" s="10"/>
      <c r="H5" s="10"/>
    </row>
    <row r="6" spans="1:8" ht="23.25" customHeight="1">
      <c r="A6" s="11" t="s">
        <v>21</v>
      </c>
      <c r="B6" s="9"/>
      <c r="C6" s="10"/>
      <c r="D6" s="10"/>
      <c r="E6" s="9"/>
      <c r="F6" s="9"/>
      <c r="G6" s="9"/>
      <c r="H6" s="9"/>
    </row>
    <row r="7" spans="1:8" ht="23.25" customHeight="1">
      <c r="A7" s="12" t="s">
        <v>22</v>
      </c>
      <c r="B7" s="9"/>
      <c r="C7" s="9"/>
      <c r="D7" s="9"/>
      <c r="E7" s="9"/>
      <c r="F7" s="9"/>
      <c r="G7" s="9"/>
      <c r="H7" s="9"/>
    </row>
    <row r="8" spans="1:8" ht="23.25" customHeight="1">
      <c r="A8" s="11" t="s">
        <v>23</v>
      </c>
      <c r="B8" s="9"/>
      <c r="C8" s="9"/>
      <c r="D8" s="9"/>
      <c r="E8" s="9"/>
      <c r="F8" s="9"/>
      <c r="G8" s="9"/>
      <c r="H8" s="9"/>
    </row>
    <row r="9" spans="1:8" ht="23.25" customHeight="1">
      <c r="A9" s="11" t="s">
        <v>24</v>
      </c>
      <c r="B9" s="9"/>
      <c r="C9" s="9"/>
      <c r="D9" s="9"/>
      <c r="E9" s="9"/>
      <c r="F9" s="9"/>
      <c r="G9" s="9"/>
      <c r="H9" s="9"/>
    </row>
    <row r="10" spans="1:8" ht="23.25" customHeight="1">
      <c r="A10" s="4" t="s">
        <v>27</v>
      </c>
      <c r="B10" s="9"/>
      <c r="C10" s="9"/>
      <c r="D10" s="9"/>
      <c r="E10" s="9"/>
      <c r="F10" s="9"/>
      <c r="G10" s="9"/>
      <c r="H10" s="9"/>
    </row>
    <row r="11" spans="1:8" ht="23.25" customHeight="1">
      <c r="A11" s="11" t="s">
        <v>25</v>
      </c>
      <c r="B11" s="9"/>
      <c r="C11" s="9"/>
      <c r="D11" s="9"/>
      <c r="E11" s="9"/>
      <c r="F11" s="9"/>
      <c r="G11" s="9"/>
      <c r="H11" s="9"/>
    </row>
    <row r="12" spans="1:8" ht="23.25" customHeight="1">
      <c r="A12" s="11"/>
      <c r="B12" s="9"/>
      <c r="C12" s="9"/>
      <c r="D12" s="9"/>
      <c r="E12" s="9"/>
      <c r="F12" s="9"/>
      <c r="G12" s="9"/>
      <c r="H12" s="9"/>
    </row>
    <row r="13" spans="1:8" ht="23.25" customHeight="1">
      <c r="A13" s="4" t="s">
        <v>28</v>
      </c>
      <c r="B13" s="9"/>
      <c r="C13" s="9"/>
      <c r="D13" s="9"/>
      <c r="E13" s="9"/>
      <c r="F13" s="9"/>
      <c r="G13" s="9"/>
      <c r="H13" s="9"/>
    </row>
    <row r="14" spans="1:8" ht="23.25" customHeight="1">
      <c r="A14" s="4" t="s">
        <v>29</v>
      </c>
      <c r="B14" s="9"/>
      <c r="C14" s="9"/>
      <c r="D14" s="9"/>
      <c r="E14" s="9"/>
      <c r="F14" s="9"/>
      <c r="G14" s="9"/>
      <c r="H14" s="9"/>
    </row>
    <row r="15" spans="1:8" ht="23.25" customHeight="1">
      <c r="A15" s="11"/>
      <c r="B15" s="9"/>
      <c r="C15" s="9"/>
      <c r="D15" s="9"/>
      <c r="E15" s="9"/>
      <c r="F15" s="9"/>
      <c r="G15" s="9"/>
      <c r="H15" s="9"/>
    </row>
    <row r="16" spans="1:8" ht="23.25" customHeight="1">
      <c r="A16" s="11"/>
      <c r="B16" s="9"/>
      <c r="C16" s="9"/>
      <c r="D16" s="9"/>
      <c r="E16" s="9"/>
      <c r="F16" s="9"/>
      <c r="G16" s="9"/>
      <c r="H16" s="9"/>
    </row>
    <row r="17" spans="1:8" ht="23.25" customHeight="1">
      <c r="A17" s="11"/>
      <c r="B17" s="9"/>
      <c r="C17" s="9"/>
      <c r="D17" s="9"/>
      <c r="E17" s="9"/>
      <c r="F17" s="9"/>
      <c r="G17" s="9"/>
      <c r="H17" s="9"/>
    </row>
    <row r="18" spans="1:8" ht="23.25" customHeight="1">
      <c r="A18" s="11"/>
      <c r="B18" s="9"/>
      <c r="C18" s="9"/>
      <c r="D18" s="9"/>
      <c r="E18" s="9"/>
      <c r="F18" s="9"/>
      <c r="G18" s="9"/>
      <c r="H18" s="9"/>
    </row>
    <row r="19" spans="1:8" ht="23.25" customHeight="1">
      <c r="A19" s="11"/>
      <c r="B19" s="9"/>
      <c r="C19" s="9"/>
      <c r="D19" s="9"/>
      <c r="E19" s="9"/>
      <c r="F19" s="9"/>
      <c r="G19" s="9"/>
      <c r="H19" s="9"/>
    </row>
    <row r="20" spans="1:8" ht="23.25" customHeight="1">
      <c r="A20" s="11"/>
      <c r="B20" s="9"/>
      <c r="C20" s="9"/>
      <c r="D20" s="9"/>
      <c r="E20" s="9"/>
      <c r="F20" s="9"/>
      <c r="G20" s="9"/>
      <c r="H20" s="9"/>
    </row>
    <row r="21" spans="1:8" ht="23.25" customHeight="1">
      <c r="A21" s="7" t="s">
        <v>8</v>
      </c>
      <c r="B21" s="9"/>
      <c r="C21" s="9"/>
      <c r="D21" s="9"/>
      <c r="E21" s="9"/>
      <c r="F21" s="9"/>
      <c r="G21" s="9"/>
      <c r="H21" s="9"/>
    </row>
    <row r="22" spans="1:8" ht="23.25" customHeight="1">
      <c r="A22" s="7" t="s">
        <v>9</v>
      </c>
      <c r="B22" s="9"/>
      <c r="C22" s="9"/>
      <c r="D22" s="9"/>
      <c r="E22" s="9"/>
      <c r="F22" s="9"/>
      <c r="G22" s="9"/>
      <c r="H22" s="9"/>
    </row>
    <row r="23" spans="1:8" s="15" customFormat="1" ht="18.75" hidden="1" customHeight="1">
      <c r="B23" s="21">
        <f>无锡雄伟!B20+仪征雄伟!B19+盐城雄伟!B7+杰夫机械!B19+长春雄伟!B19</f>
        <v>4745.8238080000001</v>
      </c>
      <c r="C23" s="21">
        <f>无锡雄伟!C20+仪征雄伟!C19+盐城雄伟!C7+杰夫机械!C19+长春雄伟!C19</f>
        <v>100</v>
      </c>
      <c r="D23" s="21">
        <f>无锡雄伟!D20+仪征雄伟!D19+盐城雄伟!D7+杰夫机械!D19+长春雄伟!D19</f>
        <v>220.529539</v>
      </c>
      <c r="E23" s="21">
        <f>无锡雄伟!E20+仪征雄伟!E19+盐城雄伟!E7+杰夫机械!E19+长春雄伟!E19</f>
        <v>4625.294269</v>
      </c>
      <c r="F23" s="21">
        <f>无锡雄伟!F20+仪征雄伟!F19+盐城雄伟!F7+杰夫机械!F19+长春雄伟!F19</f>
        <v>0</v>
      </c>
      <c r="G23" s="21">
        <f>无锡雄伟!G20+仪征雄伟!G19+盐城雄伟!G7+杰夫机械!G19+长春雄伟!G19</f>
        <v>5319.0711460000002</v>
      </c>
      <c r="H23" s="21">
        <f>无锡雄伟!H20+仪征雄伟!H19+盐城雄伟!H7+杰夫机械!H19+长春雄伟!H19</f>
        <v>6411.5529109999998</v>
      </c>
    </row>
    <row r="24" spans="1:8">
      <c r="B24" s="15"/>
      <c r="C24" s="15"/>
      <c r="D24" s="15"/>
      <c r="E24" s="15"/>
      <c r="F24" s="15"/>
      <c r="G24" s="15"/>
      <c r="H24" s="15"/>
    </row>
    <row r="25" spans="1:8">
      <c r="A25" s="32"/>
    </row>
  </sheetData>
  <mergeCells count="2">
    <mergeCell ref="B2:D2"/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workbookViewId="0">
      <selection activeCell="C11" sqref="C11"/>
    </sheetView>
  </sheetViews>
  <sheetFormatPr defaultRowHeight="13.5"/>
  <cols>
    <col min="1" max="1" width="24" style="3" bestFit="1" customWidth="1"/>
    <col min="2" max="2" width="14.125" style="3" bestFit="1" customWidth="1"/>
    <col min="3" max="3" width="13.125" style="3" bestFit="1" customWidth="1"/>
    <col min="4" max="4" width="14.125" style="3" customWidth="1"/>
    <col min="5" max="5" width="14.125" style="3" bestFit="1" customWidth="1"/>
    <col min="6" max="6" width="11.625" style="3" customWidth="1"/>
    <col min="7" max="8" width="15.125" style="3" bestFit="1" customWidth="1"/>
    <col min="9" max="9" width="12.625" style="3" customWidth="1"/>
    <col min="10" max="10" width="14.625" style="3" customWidth="1"/>
    <col min="11" max="16384" width="9" style="3"/>
  </cols>
  <sheetData>
    <row r="1" spans="1:19" ht="26.25" customHeight="1">
      <c r="A1" s="37" t="s">
        <v>20</v>
      </c>
      <c r="B1" s="37"/>
      <c r="C1" s="37"/>
      <c r="D1" s="37"/>
      <c r="E1" s="37"/>
      <c r="F1" s="37"/>
      <c r="G1" s="37"/>
      <c r="H1" s="37"/>
    </row>
    <row r="2" spans="1:19" ht="35.25" customHeight="1">
      <c r="B2" s="38">
        <v>43826</v>
      </c>
      <c r="C2" s="38"/>
      <c r="D2" s="38"/>
      <c r="F2" s="3" t="s">
        <v>5</v>
      </c>
    </row>
    <row r="3" spans="1:19" s="22" customFormat="1" ht="24.75" customHeigh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2" t="s">
        <v>10</v>
      </c>
      <c r="H3" s="2" t="s">
        <v>11</v>
      </c>
    </row>
    <row r="4" spans="1:19" s="23" customFormat="1" ht="24.75" customHeight="1">
      <c r="A4" s="2" t="s">
        <v>7</v>
      </c>
      <c r="B4" s="14"/>
      <c r="C4" s="14"/>
      <c r="D4" s="14"/>
      <c r="E4" s="14"/>
      <c r="F4" s="14"/>
      <c r="G4" s="14"/>
      <c r="H4" s="14"/>
      <c r="I4" s="23">
        <v>10000</v>
      </c>
    </row>
    <row r="5" spans="1:19" s="23" customFormat="1" ht="24.75" customHeight="1">
      <c r="A5" s="4" t="s">
        <v>15</v>
      </c>
      <c r="B5" s="14"/>
      <c r="C5" s="14"/>
      <c r="D5" s="14"/>
      <c r="E5" s="14"/>
      <c r="F5" s="14"/>
      <c r="G5" s="14"/>
      <c r="H5" s="14"/>
      <c r="I5" s="24"/>
    </row>
    <row r="6" spans="1:19" s="23" customFormat="1" ht="24.75" customHeight="1">
      <c r="A6" s="4" t="s">
        <v>21</v>
      </c>
      <c r="B6" s="14"/>
      <c r="C6" s="14"/>
      <c r="D6" s="14"/>
      <c r="E6" s="14"/>
      <c r="F6" s="14"/>
      <c r="G6" s="14"/>
      <c r="H6" s="14"/>
    </row>
    <row r="7" spans="1:19" s="23" customFormat="1" ht="24.75" customHeight="1">
      <c r="A7" s="5" t="s">
        <v>22</v>
      </c>
      <c r="B7" s="14"/>
      <c r="C7" s="14"/>
      <c r="D7" s="14"/>
      <c r="E7" s="14"/>
      <c r="F7" s="14"/>
      <c r="G7" s="14"/>
      <c r="H7" s="14"/>
    </row>
    <row r="8" spans="1:19" s="23" customFormat="1" ht="24.75" customHeight="1">
      <c r="A8" s="4" t="s">
        <v>23</v>
      </c>
      <c r="B8" s="14"/>
      <c r="C8" s="14"/>
      <c r="D8" s="14"/>
      <c r="E8" s="14"/>
      <c r="F8" s="14"/>
      <c r="G8" s="14"/>
      <c r="H8" s="14"/>
    </row>
    <row r="9" spans="1:19" s="23" customFormat="1" ht="24.75" customHeight="1">
      <c r="A9" s="4" t="s">
        <v>24</v>
      </c>
      <c r="B9" s="14"/>
      <c r="C9" s="14"/>
      <c r="D9" s="14"/>
      <c r="E9" s="14"/>
      <c r="F9" s="14"/>
      <c r="G9" s="14"/>
      <c r="H9" s="14"/>
    </row>
    <row r="10" spans="1:19" s="23" customFormat="1" ht="24.75" customHeight="1">
      <c r="A10" s="4"/>
      <c r="B10" s="14"/>
      <c r="C10" s="14"/>
      <c r="D10" s="14"/>
      <c r="E10" s="14"/>
      <c r="F10" s="14"/>
      <c r="G10" s="14"/>
      <c r="H10" s="14"/>
    </row>
    <row r="11" spans="1:19" s="23" customFormat="1" ht="24.75" customHeight="1">
      <c r="A11" s="4" t="s">
        <v>28</v>
      </c>
      <c r="B11" s="14"/>
      <c r="C11" s="14"/>
      <c r="D11" s="14"/>
      <c r="E11" s="14"/>
      <c r="F11" s="14"/>
      <c r="G11" s="14"/>
      <c r="H11" s="14"/>
    </row>
    <row r="12" spans="1:19" s="23" customFormat="1" ht="24.75" customHeight="1">
      <c r="A12" s="4" t="s">
        <v>29</v>
      </c>
      <c r="B12" s="14"/>
      <c r="C12" s="14"/>
      <c r="D12" s="14"/>
      <c r="E12" s="14"/>
      <c r="F12" s="14"/>
      <c r="G12" s="14"/>
      <c r="H12" s="14"/>
    </row>
    <row r="13" spans="1:19" s="23" customFormat="1" ht="24.75" customHeight="1">
      <c r="A13" s="4"/>
      <c r="B13" s="14"/>
      <c r="C13" s="14"/>
      <c r="D13" s="14"/>
      <c r="E13" s="14"/>
      <c r="F13" s="14"/>
      <c r="G13" s="14"/>
      <c r="H13" s="14"/>
      <c r="M13" s="25"/>
      <c r="N13" s="25"/>
      <c r="O13" s="25"/>
      <c r="P13" s="25"/>
      <c r="Q13" s="25"/>
      <c r="R13" s="25"/>
      <c r="S13" s="25"/>
    </row>
    <row r="14" spans="1:19" s="23" customFormat="1" ht="24.75" customHeight="1">
      <c r="A14" s="4"/>
      <c r="B14" s="14"/>
      <c r="C14" s="14"/>
      <c r="D14" s="14"/>
      <c r="E14" s="14"/>
      <c r="F14" s="14"/>
      <c r="G14" s="14"/>
      <c r="H14" s="14"/>
      <c r="M14" s="25"/>
      <c r="N14" s="25"/>
      <c r="O14" s="25"/>
      <c r="P14" s="25"/>
      <c r="Q14" s="25"/>
      <c r="R14" s="25"/>
      <c r="S14" s="25"/>
    </row>
    <row r="15" spans="1:19" s="23" customFormat="1" ht="24.75" customHeight="1">
      <c r="A15" s="4"/>
      <c r="B15" s="14"/>
      <c r="C15" s="14"/>
      <c r="D15" s="14"/>
      <c r="E15" s="14"/>
      <c r="F15" s="14"/>
      <c r="G15" s="14"/>
      <c r="H15" s="14"/>
      <c r="M15" s="25"/>
      <c r="N15" s="25"/>
      <c r="O15" s="25"/>
      <c r="P15" s="25"/>
      <c r="Q15" s="25"/>
      <c r="R15" s="25"/>
      <c r="S15" s="25"/>
    </row>
    <row r="16" spans="1:19" s="23" customFormat="1" ht="24.75" customHeight="1">
      <c r="A16" s="4"/>
      <c r="B16" s="14"/>
      <c r="C16" s="14"/>
      <c r="D16" s="14"/>
      <c r="E16" s="14">
        <f t="shared" ref="E6:E19" si="0">B16+C16-D16</f>
        <v>0</v>
      </c>
      <c r="F16" s="14"/>
      <c r="G16" s="14"/>
      <c r="H16" s="14"/>
      <c r="M16" s="25"/>
      <c r="N16" s="25"/>
      <c r="O16" s="25"/>
      <c r="P16" s="25"/>
      <c r="Q16" s="25"/>
      <c r="R16" s="25"/>
      <c r="S16" s="25"/>
    </row>
    <row r="17" spans="1:19" s="23" customFormat="1" ht="24.75" customHeight="1">
      <c r="A17" s="4"/>
      <c r="B17" s="14"/>
      <c r="C17" s="14"/>
      <c r="D17" s="14"/>
      <c r="E17" s="14">
        <f t="shared" si="0"/>
        <v>0</v>
      </c>
      <c r="F17" s="14"/>
      <c r="G17" s="14"/>
      <c r="H17" s="14"/>
      <c r="M17" s="25"/>
      <c r="N17" s="25"/>
      <c r="O17" s="25"/>
      <c r="P17" s="25"/>
      <c r="Q17" s="25"/>
      <c r="R17" s="25"/>
      <c r="S17" s="25"/>
    </row>
    <row r="18" spans="1:19" s="23" customFormat="1" ht="24.75" customHeight="1">
      <c r="A18" s="4"/>
      <c r="B18" s="14"/>
      <c r="C18" s="14"/>
      <c r="D18" s="14"/>
      <c r="E18" s="14">
        <f t="shared" si="0"/>
        <v>0</v>
      </c>
      <c r="F18" s="14"/>
      <c r="G18" s="14"/>
      <c r="H18" s="14"/>
      <c r="M18" s="25"/>
      <c r="N18" s="25"/>
      <c r="O18" s="25"/>
      <c r="P18" s="25"/>
      <c r="Q18" s="25"/>
      <c r="R18" s="25"/>
      <c r="S18" s="25"/>
    </row>
    <row r="19" spans="1:19" s="23" customFormat="1" ht="24.75" customHeight="1">
      <c r="A19" s="2" t="s">
        <v>8</v>
      </c>
      <c r="B19" s="14">
        <v>1053.6319269999999</v>
      </c>
      <c r="C19" s="14">
        <v>0</v>
      </c>
      <c r="D19" s="14">
        <v>0</v>
      </c>
      <c r="E19" s="14">
        <f t="shared" si="0"/>
        <v>1053.6319269999999</v>
      </c>
      <c r="F19" s="14"/>
      <c r="G19" s="14">
        <v>2140.0615149999999</v>
      </c>
      <c r="H19" s="14">
        <v>3098.1</v>
      </c>
      <c r="M19" s="25"/>
      <c r="N19" s="25"/>
      <c r="O19" s="25"/>
      <c r="P19" s="25"/>
      <c r="Q19" s="25"/>
      <c r="R19" s="25"/>
      <c r="S19" s="25"/>
    </row>
    <row r="20" spans="1:19" s="23" customFormat="1" ht="24.75" customHeight="1">
      <c r="A20" s="2" t="s">
        <v>9</v>
      </c>
      <c r="B20" s="14">
        <f>B4+B19</f>
        <v>1053.6319269999999</v>
      </c>
      <c r="C20" s="14">
        <f t="shared" ref="C20:E20" si="1">C4+C19</f>
        <v>0</v>
      </c>
      <c r="D20" s="14">
        <f t="shared" si="1"/>
        <v>0</v>
      </c>
      <c r="E20" s="14">
        <f t="shared" si="1"/>
        <v>1053.6319269999999</v>
      </c>
      <c r="F20" s="20"/>
      <c r="G20" s="14">
        <f>G4+G19</f>
        <v>2140.0615149999999</v>
      </c>
      <c r="H20" s="14">
        <f>H4+H19</f>
        <v>3098.1</v>
      </c>
      <c r="M20" s="25"/>
      <c r="N20" s="25"/>
      <c r="O20" s="25"/>
      <c r="P20" s="25"/>
      <c r="Q20" s="25"/>
      <c r="R20" s="25"/>
      <c r="S20" s="25"/>
    </row>
    <row r="21" spans="1:19">
      <c r="M21" s="25"/>
      <c r="N21" s="25"/>
      <c r="O21" s="25"/>
      <c r="P21" s="25"/>
      <c r="Q21" s="25"/>
      <c r="R21" s="25"/>
      <c r="S21" s="25"/>
    </row>
    <row r="22" spans="1:19">
      <c r="M22" s="25"/>
      <c r="N22" s="25"/>
      <c r="O22" s="25"/>
      <c r="P22" s="25"/>
      <c r="Q22" s="25"/>
      <c r="R22" s="25"/>
      <c r="S22" s="25"/>
    </row>
    <row r="23" spans="1:19">
      <c r="M23" s="25"/>
      <c r="N23" s="25"/>
      <c r="O23" s="25"/>
      <c r="P23" s="25"/>
      <c r="Q23" s="25"/>
      <c r="R23" s="25"/>
      <c r="S23" s="25"/>
    </row>
    <row r="24" spans="1:19">
      <c r="M24" s="25"/>
      <c r="N24" s="25"/>
      <c r="O24" s="25"/>
      <c r="P24" s="25"/>
      <c r="Q24" s="25"/>
      <c r="R24" s="25"/>
      <c r="S24" s="25"/>
    </row>
    <row r="25" spans="1:19">
      <c r="M25" s="25"/>
      <c r="N25" s="25"/>
      <c r="O25" s="25"/>
      <c r="P25" s="25"/>
      <c r="Q25" s="25"/>
      <c r="R25" s="25"/>
      <c r="S25" s="25"/>
    </row>
    <row r="26" spans="1:19">
      <c r="M26" s="25"/>
      <c r="N26" s="25"/>
      <c r="O26" s="25"/>
      <c r="P26" s="25"/>
      <c r="Q26" s="25"/>
      <c r="R26" s="25"/>
      <c r="S26" s="25"/>
    </row>
    <row r="27" spans="1:19" ht="14.25">
      <c r="M27" s="25"/>
      <c r="N27" s="25"/>
      <c r="O27" s="25"/>
      <c r="P27" s="25"/>
      <c r="Q27" s="26"/>
      <c r="R27" s="25"/>
      <c r="S27" s="25"/>
    </row>
  </sheetData>
  <mergeCells count="2">
    <mergeCell ref="A1:H1"/>
    <mergeCell ref="B2:D2"/>
  </mergeCells>
  <phoneticPr fontId="1" type="noConversion"/>
  <pageMargins left="0.75" right="0.75" top="1" bottom="1" header="0.5" footer="0.5"/>
  <pageSetup paperSize="25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6"/>
  <sheetViews>
    <sheetView showZeros="0" tabSelected="1" workbookViewId="0">
      <selection activeCell="I11" sqref="I11"/>
    </sheetView>
  </sheetViews>
  <sheetFormatPr defaultColWidth="9" defaultRowHeight="13.5"/>
  <cols>
    <col min="1" max="1" width="15.125" style="3" customWidth="1"/>
    <col min="2" max="2" width="12" style="3" customWidth="1"/>
    <col min="3" max="3" width="11.5" style="3" customWidth="1"/>
    <col min="4" max="4" width="11.875" style="3" customWidth="1"/>
    <col min="5" max="5" width="10.75" style="3" customWidth="1"/>
    <col min="6" max="6" width="11.625" style="3" customWidth="1"/>
    <col min="7" max="8" width="12.25" style="3" customWidth="1"/>
    <col min="9" max="9" width="12.625" style="3" customWidth="1"/>
    <col min="10" max="10" width="14.625" style="3" customWidth="1"/>
    <col min="11" max="16384" width="9" style="3"/>
  </cols>
  <sheetData>
    <row r="1" spans="1:19" ht="26.25" customHeight="1">
      <c r="A1" s="37" t="s">
        <v>12</v>
      </c>
      <c r="B1" s="37"/>
      <c r="C1" s="37"/>
      <c r="D1" s="37"/>
      <c r="E1" s="37"/>
      <c r="F1" s="37"/>
      <c r="G1" s="37"/>
      <c r="H1" s="37"/>
    </row>
    <row r="2" spans="1:19" ht="35.25" customHeight="1">
      <c r="B2" s="39">
        <v>43826</v>
      </c>
      <c r="C2" s="39"/>
      <c r="D2" s="39"/>
      <c r="F2" s="3" t="s">
        <v>5</v>
      </c>
    </row>
    <row r="3" spans="1:19" s="22" customFormat="1" ht="24.75" customHeigh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2" t="s">
        <v>10</v>
      </c>
      <c r="H3" s="2" t="s">
        <v>11</v>
      </c>
    </row>
    <row r="4" spans="1:19" s="23" customFormat="1" ht="24.75" customHeight="1">
      <c r="A4" s="2" t="s">
        <v>7</v>
      </c>
      <c r="B4" s="16">
        <f>B5</f>
        <v>836.83</v>
      </c>
      <c r="C4" s="17">
        <f t="shared" ref="C4:F4" si="0">C5</f>
        <v>0</v>
      </c>
      <c r="D4" s="17">
        <f t="shared" si="0"/>
        <v>0</v>
      </c>
      <c r="E4" s="18">
        <f t="shared" si="0"/>
        <v>836.83</v>
      </c>
      <c r="F4" s="17">
        <f t="shared" si="0"/>
        <v>0</v>
      </c>
      <c r="G4" s="17">
        <f>G5</f>
        <v>360.29</v>
      </c>
      <c r="H4" s="33">
        <f>H5</f>
        <v>105.5</v>
      </c>
    </row>
    <row r="5" spans="1:19" s="23" customFormat="1" ht="24.75" customHeight="1">
      <c r="A5" s="4" t="s">
        <v>30</v>
      </c>
      <c r="B5" s="31">
        <v>836.83</v>
      </c>
      <c r="C5" s="17">
        <v>0</v>
      </c>
      <c r="D5" s="17">
        <v>0</v>
      </c>
      <c r="E5" s="18">
        <f>B5+C5-D5</f>
        <v>836.83</v>
      </c>
      <c r="F5" s="17"/>
      <c r="G5" s="17">
        <v>360.29</v>
      </c>
      <c r="H5" s="33">
        <v>105.5</v>
      </c>
      <c r="I5" s="24"/>
    </row>
    <row r="6" spans="1:19" s="23" customFormat="1" ht="24.75" customHeight="1">
      <c r="A6" s="4"/>
      <c r="B6" s="17"/>
      <c r="C6" s="17"/>
      <c r="D6" s="17"/>
      <c r="E6" s="17"/>
      <c r="F6" s="17"/>
      <c r="G6" s="17"/>
      <c r="H6" s="17"/>
    </row>
    <row r="7" spans="1:19" s="23" customFormat="1" ht="24.75" customHeight="1">
      <c r="A7" s="5"/>
      <c r="B7" s="17"/>
      <c r="C7" s="17"/>
      <c r="D7" s="17"/>
      <c r="E7" s="17"/>
      <c r="F7" s="17"/>
      <c r="G7" s="17"/>
      <c r="H7" s="17"/>
    </row>
    <row r="8" spans="1:19" s="23" customFormat="1" ht="24.75" customHeight="1">
      <c r="A8" s="4"/>
      <c r="B8" s="17"/>
      <c r="C8" s="17"/>
      <c r="D8" s="17"/>
      <c r="E8" s="17"/>
      <c r="F8" s="17"/>
      <c r="G8" s="17"/>
      <c r="H8" s="17"/>
    </row>
    <row r="9" spans="1:19" s="23" customFormat="1" ht="24.75" customHeight="1">
      <c r="A9" s="4"/>
      <c r="B9" s="17"/>
      <c r="C9" s="17"/>
      <c r="D9" s="17"/>
      <c r="E9" s="17"/>
      <c r="F9" s="17"/>
      <c r="G9" s="17"/>
      <c r="H9" s="17"/>
    </row>
    <row r="10" spans="1:19" s="23" customFormat="1" ht="24.75" customHeight="1">
      <c r="A10" s="4"/>
      <c r="B10" s="17"/>
      <c r="C10" s="17"/>
      <c r="D10" s="17"/>
      <c r="E10" s="17"/>
      <c r="F10" s="17"/>
      <c r="G10" s="17"/>
      <c r="H10" s="17"/>
    </row>
    <row r="11" spans="1:19" s="23" customFormat="1" ht="24.75" customHeight="1">
      <c r="A11" s="4"/>
      <c r="B11" s="17"/>
      <c r="C11" s="17"/>
      <c r="D11" s="17"/>
      <c r="E11" s="17"/>
      <c r="F11" s="17"/>
      <c r="G11" s="17"/>
      <c r="H11" s="17"/>
    </row>
    <row r="12" spans="1:19" s="23" customFormat="1" ht="24.75" customHeight="1">
      <c r="A12" s="4"/>
      <c r="B12" s="17"/>
      <c r="C12" s="17"/>
      <c r="D12" s="17"/>
      <c r="E12" s="17"/>
      <c r="F12" s="17"/>
      <c r="G12" s="17"/>
      <c r="H12" s="17"/>
      <c r="M12" s="25"/>
      <c r="N12" s="25"/>
      <c r="O12" s="25"/>
      <c r="P12" s="25"/>
      <c r="Q12" s="25"/>
      <c r="R12" s="25"/>
      <c r="S12" s="25"/>
    </row>
    <row r="13" spans="1:19" s="23" customFormat="1" ht="24.75" customHeight="1">
      <c r="A13" s="4"/>
      <c r="B13" s="17"/>
      <c r="C13" s="17"/>
      <c r="D13" s="17"/>
      <c r="E13" s="17"/>
      <c r="F13" s="17"/>
      <c r="G13" s="17"/>
      <c r="H13" s="17"/>
      <c r="M13" s="25"/>
      <c r="N13" s="25"/>
      <c r="O13" s="25"/>
      <c r="P13" s="25"/>
      <c r="Q13" s="25"/>
      <c r="R13" s="25"/>
      <c r="S13" s="25"/>
    </row>
    <row r="14" spans="1:19" s="23" customFormat="1" ht="24.75" customHeight="1">
      <c r="A14" s="4"/>
      <c r="B14" s="17"/>
      <c r="C14" s="17"/>
      <c r="D14" s="17"/>
      <c r="E14" s="17"/>
      <c r="F14" s="17"/>
      <c r="G14" s="17"/>
      <c r="H14" s="17"/>
      <c r="M14" s="25"/>
      <c r="N14" s="25"/>
      <c r="O14" s="25"/>
      <c r="P14" s="25"/>
      <c r="Q14" s="25"/>
      <c r="R14" s="25"/>
      <c r="S14" s="25"/>
    </row>
    <row r="15" spans="1:19" s="23" customFormat="1" ht="24.75" customHeight="1">
      <c r="A15" s="4"/>
      <c r="B15" s="17"/>
      <c r="C15" s="17"/>
      <c r="D15" s="17"/>
      <c r="E15" s="17"/>
      <c r="F15" s="17"/>
      <c r="G15" s="17"/>
      <c r="H15" s="17"/>
      <c r="M15" s="25"/>
      <c r="N15" s="25"/>
      <c r="O15" s="25"/>
      <c r="P15" s="25"/>
      <c r="Q15" s="25"/>
      <c r="R15" s="25"/>
      <c r="S15" s="25"/>
    </row>
    <row r="16" spans="1:19" s="23" customFormat="1" ht="24.75" customHeight="1">
      <c r="A16" s="4"/>
      <c r="B16" s="17"/>
      <c r="C16" s="17"/>
      <c r="D16" s="17"/>
      <c r="E16" s="17"/>
      <c r="F16" s="17"/>
      <c r="G16" s="17"/>
      <c r="H16" s="17"/>
      <c r="M16" s="25"/>
      <c r="N16" s="25"/>
      <c r="O16" s="25"/>
      <c r="P16" s="25"/>
      <c r="Q16" s="25"/>
      <c r="R16" s="25"/>
      <c r="S16" s="25"/>
    </row>
    <row r="17" spans="1:19" s="23" customFormat="1" ht="24.75" customHeight="1">
      <c r="A17" s="4"/>
      <c r="B17" s="17"/>
      <c r="C17" s="17"/>
      <c r="D17" s="17"/>
      <c r="E17" s="17"/>
      <c r="F17" s="17"/>
      <c r="G17" s="17"/>
      <c r="H17" s="17"/>
      <c r="M17" s="25"/>
      <c r="N17" s="25"/>
      <c r="O17" s="25"/>
      <c r="P17" s="25"/>
      <c r="Q17" s="25"/>
      <c r="R17" s="25"/>
      <c r="S17" s="25"/>
    </row>
    <row r="18" spans="1:19" s="23" customFormat="1" ht="24.75" customHeight="1">
      <c r="A18" s="2" t="s">
        <v>8</v>
      </c>
      <c r="B18" s="16"/>
      <c r="C18" s="16"/>
      <c r="D18" s="16"/>
      <c r="E18" s="16">
        <f>B18+C18-D18</f>
        <v>0</v>
      </c>
      <c r="F18" s="17"/>
      <c r="G18" s="16">
        <v>300</v>
      </c>
      <c r="H18" s="16">
        <v>300</v>
      </c>
      <c r="M18" s="25"/>
      <c r="N18" s="25"/>
      <c r="O18" s="25"/>
      <c r="P18" s="25"/>
      <c r="Q18" s="25"/>
      <c r="R18" s="25"/>
      <c r="S18" s="25"/>
    </row>
    <row r="19" spans="1:19" s="23" customFormat="1" ht="24.75" customHeight="1">
      <c r="A19" s="2" t="s">
        <v>9</v>
      </c>
      <c r="B19" s="16">
        <f t="shared" ref="B19:H19" si="1">(B4+B18)</f>
        <v>836.83</v>
      </c>
      <c r="C19" s="16">
        <f t="shared" si="1"/>
        <v>0</v>
      </c>
      <c r="D19" s="16">
        <f t="shared" si="1"/>
        <v>0</v>
      </c>
      <c r="E19" s="16">
        <f>E4+E18</f>
        <v>836.83</v>
      </c>
      <c r="F19" s="16">
        <f t="shared" si="1"/>
        <v>0</v>
      </c>
      <c r="G19" s="16">
        <f t="shared" si="1"/>
        <v>660.29</v>
      </c>
      <c r="H19" s="33">
        <f t="shared" si="1"/>
        <v>405.5</v>
      </c>
      <c r="I19" s="29"/>
      <c r="M19" s="25"/>
      <c r="N19" s="25"/>
      <c r="O19" s="25"/>
      <c r="P19" s="25"/>
      <c r="Q19" s="25"/>
      <c r="R19" s="25"/>
      <c r="S19" s="25"/>
    </row>
    <row r="20" spans="1:19">
      <c r="H20" s="19"/>
      <c r="M20" s="25"/>
      <c r="N20" s="25"/>
      <c r="O20" s="25"/>
      <c r="P20" s="25"/>
      <c r="Q20" s="25"/>
      <c r="R20" s="25"/>
      <c r="S20" s="25"/>
    </row>
    <row r="21" spans="1:19">
      <c r="M21" s="25"/>
      <c r="N21" s="25"/>
      <c r="O21" s="25"/>
      <c r="P21" s="25"/>
      <c r="Q21" s="25"/>
      <c r="R21" s="25"/>
      <c r="S21" s="25"/>
    </row>
    <row r="22" spans="1:19">
      <c r="M22" s="25"/>
      <c r="N22" s="25"/>
      <c r="O22" s="25"/>
      <c r="P22" s="25"/>
      <c r="Q22" s="25"/>
      <c r="R22" s="25"/>
      <c r="S22" s="25"/>
    </row>
    <row r="23" spans="1:19">
      <c r="M23" s="25"/>
      <c r="N23" s="25"/>
      <c r="O23" s="25"/>
      <c r="P23" s="25"/>
      <c r="Q23" s="25"/>
      <c r="R23" s="25"/>
      <c r="S23" s="25"/>
    </row>
    <row r="24" spans="1:19">
      <c r="M24" s="25"/>
      <c r="N24" s="25"/>
      <c r="O24" s="25"/>
      <c r="P24" s="25"/>
      <c r="Q24" s="25"/>
      <c r="R24" s="25"/>
      <c r="S24" s="25"/>
    </row>
    <row r="25" spans="1:19">
      <c r="M25" s="25"/>
      <c r="N25" s="25"/>
      <c r="O25" s="25"/>
      <c r="P25" s="25"/>
      <c r="Q25" s="25"/>
      <c r="R25" s="25"/>
      <c r="S25" s="25"/>
    </row>
    <row r="26" spans="1:19" ht="14.25">
      <c r="M26" s="25"/>
      <c r="N26" s="25"/>
      <c r="O26" s="25"/>
      <c r="P26" s="25"/>
      <c r="Q26" s="26"/>
      <c r="R26" s="25"/>
      <c r="S26" s="25"/>
    </row>
  </sheetData>
  <mergeCells count="2">
    <mergeCell ref="A1:H1"/>
    <mergeCell ref="B2:D2"/>
  </mergeCells>
  <phoneticPr fontId="1" type="noConversion"/>
  <pageMargins left="0.75" right="0.75" top="1" bottom="1" header="0.5" footer="0.5"/>
  <pageSetup paperSize="256" orientation="portrait" r:id="rId1"/>
  <headerFooter alignWithMargins="0"/>
  <drawing r:id="rId2"/>
  <webPublishItems count="1">
    <webPublishItem id="3069" divId="zjrb10_3069" sourceType="sheet" destinationFile="\\Ug\jygl\jt\cwzx\cw2\zjrb9\rb\1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showZeros="0" workbookViewId="0">
      <selection activeCell="B12" sqref="B12"/>
    </sheetView>
  </sheetViews>
  <sheetFormatPr defaultColWidth="9" defaultRowHeight="13.5"/>
  <cols>
    <col min="1" max="1" width="31.75" style="3" customWidth="1"/>
    <col min="2" max="2" width="14.25" style="3" customWidth="1"/>
    <col min="3" max="3" width="11.5" style="3" customWidth="1"/>
    <col min="4" max="4" width="14.125" style="3" customWidth="1"/>
    <col min="5" max="5" width="12.5" style="3" customWidth="1"/>
    <col min="6" max="6" width="11.625" style="3" customWidth="1"/>
    <col min="7" max="7" width="11.25" style="3" customWidth="1"/>
    <col min="8" max="8" width="13.25" style="3" customWidth="1"/>
    <col min="9" max="9" width="12.625" style="3" customWidth="1"/>
    <col min="10" max="10" width="14.625" style="3" customWidth="1"/>
    <col min="11" max="16384" width="9" style="3"/>
  </cols>
  <sheetData>
    <row r="1" spans="1:19" ht="26.25" customHeight="1">
      <c r="A1" s="37" t="s">
        <v>13</v>
      </c>
      <c r="B1" s="37"/>
      <c r="C1" s="37"/>
      <c r="D1" s="37"/>
      <c r="E1" s="37"/>
      <c r="F1" s="37"/>
      <c r="G1" s="37"/>
      <c r="H1" s="37"/>
    </row>
    <row r="2" spans="1:19" ht="35.25" customHeight="1">
      <c r="B2" s="40">
        <v>43826</v>
      </c>
      <c r="C2" s="40"/>
      <c r="D2" s="40"/>
      <c r="F2" s="3" t="s">
        <v>5</v>
      </c>
    </row>
    <row r="3" spans="1:19" s="22" customFormat="1" ht="29.25" customHeigh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2" t="s">
        <v>10</v>
      </c>
      <c r="H3" s="2" t="s">
        <v>11</v>
      </c>
    </row>
    <row r="4" spans="1:19" s="23" customFormat="1" ht="29.25" customHeight="1">
      <c r="A4" s="34" t="s">
        <v>7</v>
      </c>
      <c r="B4" s="14">
        <f>SUM(B5:B5)</f>
        <v>368.74762500000003</v>
      </c>
      <c r="C4" s="14">
        <f>SUM(C5:C5)</f>
        <v>0</v>
      </c>
      <c r="D4" s="14">
        <f>SUM(D5:D5)</f>
        <v>0</v>
      </c>
      <c r="E4" s="14">
        <f>SUM(E5:E5)</f>
        <v>368.74762500000003</v>
      </c>
      <c r="F4" s="14"/>
      <c r="G4" s="14">
        <f>SUM(G5:G5)</f>
        <v>0</v>
      </c>
      <c r="H4" s="14">
        <f>SUM(H5:H5)</f>
        <v>97.768012999999996</v>
      </c>
    </row>
    <row r="5" spans="1:19" s="23" customFormat="1" ht="29.25" customHeight="1">
      <c r="A5" s="34" t="s">
        <v>14</v>
      </c>
      <c r="B5" s="14">
        <f>(4087476.25-400000)/10000</f>
        <v>368.74762500000003</v>
      </c>
      <c r="C5" s="13">
        <v>0</v>
      </c>
      <c r="D5" s="13">
        <v>0</v>
      </c>
      <c r="E5" s="14">
        <f>(B5+C5-D5)</f>
        <v>368.74762500000003</v>
      </c>
      <c r="F5" s="14">
        <v>0</v>
      </c>
      <c r="G5" s="14">
        <v>0</v>
      </c>
      <c r="H5" s="14">
        <v>97.768012999999996</v>
      </c>
      <c r="I5" s="24"/>
      <c r="K5" s="23">
        <v>10000</v>
      </c>
    </row>
    <row r="6" spans="1:19" s="23" customFormat="1" ht="29.25" customHeight="1">
      <c r="A6" s="34" t="s">
        <v>8</v>
      </c>
      <c r="B6" s="14">
        <v>300</v>
      </c>
      <c r="C6" s="14">
        <v>0</v>
      </c>
      <c r="D6" s="14"/>
      <c r="E6" s="14">
        <f t="shared" ref="E6" si="0">B6+C6-D6</f>
        <v>300</v>
      </c>
      <c r="F6" s="14"/>
      <c r="G6" s="14">
        <v>300</v>
      </c>
      <c r="H6" s="14"/>
      <c r="M6" s="25"/>
      <c r="N6" s="25"/>
      <c r="O6" s="25"/>
      <c r="P6" s="25"/>
      <c r="Q6" s="25"/>
      <c r="R6" s="25"/>
      <c r="S6" s="25"/>
    </row>
    <row r="7" spans="1:19" s="23" customFormat="1" ht="29.25" customHeight="1">
      <c r="A7" s="34" t="s">
        <v>9</v>
      </c>
      <c r="B7" s="14">
        <f>B4+B6</f>
        <v>668.74762499999997</v>
      </c>
      <c r="C7" s="14">
        <f>C4+C6</f>
        <v>0</v>
      </c>
      <c r="D7" s="14">
        <f>D4+D6</f>
        <v>0</v>
      </c>
      <c r="E7" s="14">
        <f>B7+C7-D7</f>
        <v>668.74762499999997</v>
      </c>
      <c r="F7" s="20"/>
      <c r="G7" s="14">
        <f>+G4+G6</f>
        <v>300</v>
      </c>
      <c r="H7" s="14">
        <f>+H4+H6</f>
        <v>97.768012999999996</v>
      </c>
      <c r="M7" s="25"/>
      <c r="N7" s="25"/>
      <c r="O7" s="25"/>
      <c r="P7" s="25"/>
      <c r="Q7" s="25"/>
      <c r="R7" s="25"/>
      <c r="S7" s="25"/>
    </row>
    <row r="8" spans="1:19">
      <c r="M8" s="25"/>
      <c r="N8" s="25"/>
      <c r="O8" s="25"/>
      <c r="P8" s="25"/>
      <c r="Q8" s="25"/>
      <c r="R8" s="25"/>
      <c r="S8" s="25"/>
    </row>
    <row r="9" spans="1:19">
      <c r="M9" s="25"/>
      <c r="N9" s="25"/>
      <c r="O9" s="25"/>
      <c r="P9" s="25"/>
      <c r="Q9" s="25"/>
      <c r="R9" s="25"/>
      <c r="S9" s="25"/>
    </row>
    <row r="10" spans="1:19">
      <c r="M10" s="25"/>
      <c r="N10" s="25"/>
      <c r="O10" s="25"/>
      <c r="P10" s="25"/>
      <c r="Q10" s="25"/>
      <c r="R10" s="25"/>
      <c r="S10" s="25"/>
    </row>
    <row r="11" spans="1:19">
      <c r="M11" s="25"/>
      <c r="N11" s="25"/>
      <c r="O11" s="25"/>
      <c r="P11" s="25"/>
      <c r="Q11" s="25"/>
      <c r="R11" s="25"/>
      <c r="S11" s="25"/>
    </row>
    <row r="12" spans="1:19">
      <c r="M12" s="25"/>
      <c r="N12" s="25"/>
      <c r="O12" s="25"/>
      <c r="P12" s="25"/>
      <c r="Q12" s="25"/>
      <c r="R12" s="25"/>
      <c r="S12" s="25"/>
    </row>
    <row r="13" spans="1:19">
      <c r="M13" s="25"/>
      <c r="N13" s="25"/>
      <c r="O13" s="25"/>
      <c r="P13" s="25"/>
      <c r="Q13" s="25"/>
      <c r="R13" s="25"/>
      <c r="S13" s="25"/>
    </row>
    <row r="14" spans="1:19" ht="14.25">
      <c r="M14" s="25"/>
      <c r="N14" s="25"/>
      <c r="O14" s="25"/>
      <c r="P14" s="25"/>
      <c r="Q14" s="26"/>
      <c r="R14" s="25"/>
      <c r="S14" s="25"/>
    </row>
  </sheetData>
  <mergeCells count="2">
    <mergeCell ref="A1:H1"/>
    <mergeCell ref="B2:D2"/>
  </mergeCells>
  <phoneticPr fontId="1" type="noConversion"/>
  <pageMargins left="0.75" right="0.75" top="1" bottom="1" header="0.5" footer="0.5"/>
  <pageSetup paperSize="2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Zeros="0" workbookViewId="0">
      <selection activeCell="M9" sqref="M9"/>
    </sheetView>
  </sheetViews>
  <sheetFormatPr defaultRowHeight="13.5"/>
  <cols>
    <col min="1" max="1" width="15.125" style="3" customWidth="1"/>
    <col min="2" max="3" width="13.125" style="3" bestFit="1" customWidth="1"/>
    <col min="4" max="4" width="14.125" style="3" customWidth="1"/>
    <col min="5" max="5" width="13.125" style="3" bestFit="1" customWidth="1"/>
    <col min="6" max="6" width="11.625" style="3" customWidth="1"/>
    <col min="7" max="7" width="13.125" style="3" bestFit="1" customWidth="1"/>
    <col min="8" max="8" width="13.25" style="3" customWidth="1"/>
    <col min="9" max="9" width="12.625" style="3" customWidth="1"/>
    <col min="10" max="16384" width="9" style="3"/>
  </cols>
  <sheetData>
    <row r="1" spans="1:13" ht="26.25" customHeight="1">
      <c r="A1" s="37" t="s">
        <v>33</v>
      </c>
      <c r="B1" s="37"/>
      <c r="C1" s="37"/>
      <c r="D1" s="37"/>
      <c r="E1" s="37"/>
      <c r="F1" s="37"/>
      <c r="G1" s="37"/>
      <c r="H1" s="37"/>
    </row>
    <row r="2" spans="1:13" ht="35.25" customHeight="1">
      <c r="B2" s="40">
        <v>43826</v>
      </c>
      <c r="C2" s="40"/>
      <c r="D2" s="40"/>
      <c r="F2" s="3" t="s">
        <v>5</v>
      </c>
    </row>
    <row r="3" spans="1:13" s="22" customFormat="1" ht="24.75" customHeigh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2" t="s">
        <v>10</v>
      </c>
      <c r="H3" s="2" t="s">
        <v>11</v>
      </c>
    </row>
    <row r="4" spans="1:13" s="23" customFormat="1" ht="24.75" customHeight="1">
      <c r="A4" s="2" t="s">
        <v>7</v>
      </c>
      <c r="B4" s="14">
        <f>SUM(B5:B17)</f>
        <v>859.13425600000016</v>
      </c>
      <c r="C4" s="14">
        <f>SUM(C5:C17)</f>
        <v>0</v>
      </c>
      <c r="D4" s="14">
        <f>SUM(D5:D17)</f>
        <v>220.529539</v>
      </c>
      <c r="E4" s="14">
        <f>SUM(E5:E17)</f>
        <v>638.60471700000005</v>
      </c>
      <c r="F4" s="14"/>
      <c r="G4" s="14">
        <f>SUM(G5:G17)</f>
        <v>688.06963099999996</v>
      </c>
      <c r="H4" s="14">
        <f>SUM(H5:H17)</f>
        <v>584.154898</v>
      </c>
    </row>
    <row r="5" spans="1:13" s="23" customFormat="1" ht="24.75" customHeight="1">
      <c r="A5" s="4" t="s">
        <v>31</v>
      </c>
      <c r="B5" s="14">
        <v>630.08593600000006</v>
      </c>
      <c r="C5" s="14">
        <v>0</v>
      </c>
      <c r="D5" s="14">
        <v>220.529539</v>
      </c>
      <c r="E5" s="14">
        <f>B5+C5-D5</f>
        <v>409.55639700000006</v>
      </c>
      <c r="F5" s="14"/>
      <c r="G5" s="14">
        <v>483.00480300000004</v>
      </c>
      <c r="H5" s="14">
        <v>366.30688199999997</v>
      </c>
      <c r="I5" s="24">
        <v>10000</v>
      </c>
    </row>
    <row r="6" spans="1:13" s="23" customFormat="1" ht="24.75" customHeight="1">
      <c r="A6" s="4" t="s">
        <v>24</v>
      </c>
      <c r="B6" s="14">
        <v>204.59957700000001</v>
      </c>
      <c r="C6" s="14">
        <v>0</v>
      </c>
      <c r="D6" s="14">
        <v>0</v>
      </c>
      <c r="E6" s="14">
        <f t="shared" ref="E6:E17" si="0">B6+C6-D6</f>
        <v>204.59957700000001</v>
      </c>
      <c r="F6" s="14"/>
      <c r="G6" s="14">
        <v>200.00587200000001</v>
      </c>
      <c r="H6" s="14">
        <v>1.0420160000000001</v>
      </c>
    </row>
    <row r="7" spans="1:13" s="23" customFormat="1" ht="24.75" customHeight="1">
      <c r="A7" s="27" t="s">
        <v>16</v>
      </c>
      <c r="B7" s="14">
        <v>9.7209800000000008</v>
      </c>
      <c r="C7" s="14">
        <v>0</v>
      </c>
      <c r="D7" s="14">
        <v>0</v>
      </c>
      <c r="E7" s="14">
        <f t="shared" si="0"/>
        <v>9.7209800000000008</v>
      </c>
      <c r="F7" s="14"/>
      <c r="G7" s="14">
        <v>5.0578799999999999</v>
      </c>
      <c r="H7" s="14">
        <v>139.21199999999999</v>
      </c>
    </row>
    <row r="8" spans="1:13" s="23" customFormat="1" ht="24.75" customHeight="1">
      <c r="A8" s="4" t="s">
        <v>17</v>
      </c>
      <c r="B8" s="14">
        <v>14.727763000000001</v>
      </c>
      <c r="C8" s="14">
        <v>0</v>
      </c>
      <c r="D8" s="14">
        <v>0</v>
      </c>
      <c r="E8" s="14">
        <f t="shared" si="0"/>
        <v>14.727763000000001</v>
      </c>
      <c r="F8" s="14"/>
      <c r="G8" s="14">
        <v>1.0759999999999999E-3</v>
      </c>
      <c r="H8" s="14">
        <v>77.593999999999994</v>
      </c>
    </row>
    <row r="9" spans="1:13" s="23" customFormat="1" ht="24.75" customHeight="1">
      <c r="A9" s="4" t="s">
        <v>32</v>
      </c>
      <c r="B9" s="14"/>
      <c r="C9" s="14"/>
      <c r="D9" s="14"/>
      <c r="E9" s="14">
        <f t="shared" si="0"/>
        <v>0</v>
      </c>
      <c r="F9" s="14"/>
      <c r="G9" s="14"/>
      <c r="H9" s="14"/>
    </row>
    <row r="10" spans="1:13" s="23" customFormat="1" ht="24.75" customHeight="1">
      <c r="A10" s="4"/>
      <c r="B10" s="14"/>
      <c r="C10" s="14"/>
      <c r="D10" s="14"/>
      <c r="E10" s="14">
        <f t="shared" si="0"/>
        <v>0</v>
      </c>
      <c r="F10" s="14"/>
      <c r="G10" s="14"/>
      <c r="H10" s="14"/>
    </row>
    <row r="11" spans="1:13" s="23" customFormat="1" ht="24.75" customHeight="1">
      <c r="A11" s="4"/>
      <c r="B11" s="14"/>
      <c r="C11" s="14"/>
      <c r="D11" s="14"/>
      <c r="E11" s="14">
        <f t="shared" si="0"/>
        <v>0</v>
      </c>
      <c r="F11" s="14"/>
      <c r="G11" s="14"/>
      <c r="H11" s="14"/>
    </row>
    <row r="12" spans="1:13" s="23" customFormat="1" ht="24.75" customHeight="1">
      <c r="A12" s="4"/>
      <c r="B12" s="14"/>
      <c r="C12" s="14"/>
      <c r="D12" s="14"/>
      <c r="E12" s="14">
        <f t="shared" si="0"/>
        <v>0</v>
      </c>
      <c r="F12" s="14"/>
      <c r="G12" s="14"/>
      <c r="H12" s="14"/>
      <c r="J12" s="25"/>
      <c r="K12" s="25"/>
      <c r="L12" s="25"/>
      <c r="M12" s="25"/>
    </row>
    <row r="13" spans="1:13" s="23" customFormat="1" ht="24.75" customHeight="1">
      <c r="A13" s="4"/>
      <c r="B13" s="14"/>
      <c r="C13" s="14"/>
      <c r="D13" s="14"/>
      <c r="E13" s="14">
        <f t="shared" si="0"/>
        <v>0</v>
      </c>
      <c r="F13" s="14"/>
      <c r="G13" s="14"/>
      <c r="H13" s="14"/>
      <c r="J13" s="25"/>
      <c r="K13" s="25"/>
      <c r="L13" s="25"/>
      <c r="M13" s="25"/>
    </row>
    <row r="14" spans="1:13" s="23" customFormat="1" ht="24.75" customHeight="1">
      <c r="A14" s="4"/>
      <c r="B14" s="14"/>
      <c r="C14" s="14"/>
      <c r="D14" s="14"/>
      <c r="E14" s="14">
        <f t="shared" si="0"/>
        <v>0</v>
      </c>
      <c r="F14" s="14"/>
      <c r="G14" s="14"/>
      <c r="H14" s="14"/>
      <c r="J14" s="25"/>
      <c r="K14" s="25"/>
      <c r="L14" s="25"/>
      <c r="M14" s="25"/>
    </row>
    <row r="15" spans="1:13" s="23" customFormat="1" ht="24.75" customHeight="1">
      <c r="A15" s="4"/>
      <c r="B15" s="14"/>
      <c r="C15" s="14"/>
      <c r="D15" s="14"/>
      <c r="E15" s="14">
        <f t="shared" si="0"/>
        <v>0</v>
      </c>
      <c r="F15" s="14"/>
      <c r="G15" s="14"/>
      <c r="H15" s="14"/>
      <c r="J15" s="25"/>
      <c r="K15" s="25"/>
      <c r="L15" s="25"/>
      <c r="M15" s="25"/>
    </row>
    <row r="16" spans="1:13" s="23" customFormat="1" ht="24.75" customHeight="1">
      <c r="A16" s="4"/>
      <c r="B16" s="14"/>
      <c r="C16" s="14"/>
      <c r="D16" s="14"/>
      <c r="E16" s="14">
        <f t="shared" si="0"/>
        <v>0</v>
      </c>
      <c r="F16" s="14"/>
      <c r="G16" s="14"/>
      <c r="H16" s="14"/>
      <c r="J16" s="25"/>
      <c r="K16" s="25"/>
      <c r="L16" s="25"/>
      <c r="M16" s="25"/>
    </row>
    <row r="17" spans="1:13" s="23" customFormat="1" ht="24.75" customHeight="1">
      <c r="A17" s="4"/>
      <c r="B17" s="14"/>
      <c r="C17" s="14"/>
      <c r="D17" s="14"/>
      <c r="E17" s="14">
        <f t="shared" si="0"/>
        <v>0</v>
      </c>
      <c r="F17" s="14"/>
      <c r="G17" s="14"/>
      <c r="H17" s="14"/>
      <c r="J17" s="25"/>
      <c r="K17" s="25"/>
      <c r="L17" s="25"/>
      <c r="M17" s="25"/>
    </row>
    <row r="18" spans="1:13" s="23" customFormat="1" ht="24.75" customHeight="1">
      <c r="A18" s="2" t="s">
        <v>8</v>
      </c>
      <c r="B18" s="14">
        <v>200</v>
      </c>
      <c r="C18" s="14">
        <v>100</v>
      </c>
      <c r="D18" s="14">
        <f>('[1]1日'!$AO$19/10000)/10000</f>
        <v>0</v>
      </c>
      <c r="E18" s="14">
        <f>B18+C18-D18</f>
        <v>300</v>
      </c>
      <c r="F18" s="14"/>
      <c r="G18" s="14">
        <v>300</v>
      </c>
      <c r="H18" s="14">
        <v>200</v>
      </c>
      <c r="J18" s="25"/>
      <c r="K18" s="25"/>
      <c r="L18" s="25"/>
      <c r="M18" s="25"/>
    </row>
    <row r="19" spans="1:13" s="23" customFormat="1" ht="24.75" customHeight="1">
      <c r="A19" s="2" t="s">
        <v>9</v>
      </c>
      <c r="B19" s="14">
        <f>B4+B18</f>
        <v>1059.1342560000003</v>
      </c>
      <c r="C19" s="14">
        <f>C4+C18</f>
        <v>100</v>
      </c>
      <c r="D19" s="14">
        <f>D4+D18</f>
        <v>220.529539</v>
      </c>
      <c r="E19" s="14">
        <f>E4+E18</f>
        <v>938.60471700000005</v>
      </c>
      <c r="F19" s="20"/>
      <c r="G19" s="14">
        <f>G4+G18</f>
        <v>988.06963099999996</v>
      </c>
      <c r="H19" s="14">
        <f>H4+H18</f>
        <v>784.154898</v>
      </c>
      <c r="J19" s="25"/>
      <c r="K19" s="25"/>
      <c r="L19" s="25"/>
      <c r="M19" s="25"/>
    </row>
    <row r="20" spans="1:13">
      <c r="J20" s="25"/>
      <c r="K20" s="25"/>
      <c r="L20" s="25"/>
      <c r="M20" s="25"/>
    </row>
    <row r="21" spans="1:13">
      <c r="J21" s="25"/>
      <c r="K21" s="25"/>
      <c r="L21" s="25"/>
      <c r="M21" s="25"/>
    </row>
    <row r="22" spans="1:13">
      <c r="J22" s="25"/>
      <c r="K22" s="25"/>
      <c r="L22" s="25"/>
      <c r="M22" s="25"/>
    </row>
    <row r="23" spans="1:13">
      <c r="J23" s="25"/>
      <c r="K23" s="25"/>
      <c r="L23" s="25"/>
      <c r="M23" s="25"/>
    </row>
    <row r="24" spans="1:13">
      <c r="J24" s="25"/>
      <c r="K24" s="25"/>
      <c r="L24" s="25"/>
      <c r="M24" s="25"/>
    </row>
    <row r="25" spans="1:13">
      <c r="J25" s="25"/>
      <c r="K25" s="25"/>
      <c r="L25" s="25"/>
      <c r="M25" s="25"/>
    </row>
    <row r="26" spans="1:13" ht="14.25">
      <c r="J26" s="25"/>
      <c r="K26" s="26"/>
      <c r="L26" s="25"/>
      <c r="M26" s="25"/>
    </row>
  </sheetData>
  <mergeCells count="2">
    <mergeCell ref="A1:H1"/>
    <mergeCell ref="B2:D2"/>
  </mergeCells>
  <phoneticPr fontId="1" type="noConversion"/>
  <pageMargins left="0.75" right="0.75" top="1" bottom="1" header="0.5" footer="0.5"/>
  <pageSetup paperSize="256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workbookViewId="0">
      <selection activeCell="J10" sqref="J10"/>
    </sheetView>
  </sheetViews>
  <sheetFormatPr defaultRowHeight="13.5"/>
  <cols>
    <col min="1" max="1" width="15.125" style="3" customWidth="1"/>
    <col min="2" max="2" width="10.625" style="3" customWidth="1"/>
    <col min="3" max="3" width="11.5" style="3" customWidth="1"/>
    <col min="4" max="4" width="14.125" style="3" customWidth="1"/>
    <col min="5" max="5" width="10.75" style="3" customWidth="1"/>
    <col min="6" max="6" width="11.625" style="3" customWidth="1"/>
    <col min="7" max="7" width="11.25" style="3" customWidth="1"/>
    <col min="8" max="8" width="13.25" style="3" customWidth="1"/>
    <col min="9" max="9" width="12.625" style="3" customWidth="1"/>
    <col min="10" max="10" width="14.625" style="3" customWidth="1"/>
    <col min="11" max="16384" width="9" style="3"/>
  </cols>
  <sheetData>
    <row r="1" spans="1:19" ht="26.25" customHeight="1">
      <c r="A1" s="37" t="s">
        <v>18</v>
      </c>
      <c r="B1" s="37"/>
      <c r="C1" s="37"/>
      <c r="D1" s="37"/>
      <c r="E1" s="37"/>
      <c r="F1" s="37"/>
      <c r="G1" s="37"/>
      <c r="H1" s="37"/>
    </row>
    <row r="2" spans="1:19" ht="35.25" customHeight="1">
      <c r="B2" s="40">
        <v>43826</v>
      </c>
      <c r="C2" s="40"/>
      <c r="D2" s="40"/>
      <c r="F2" s="3" t="s">
        <v>5</v>
      </c>
    </row>
    <row r="3" spans="1:19" s="22" customFormat="1" ht="24.75" customHeight="1">
      <c r="A3" s="2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6</v>
      </c>
      <c r="G3" s="2" t="s">
        <v>10</v>
      </c>
      <c r="H3" s="2" t="s">
        <v>11</v>
      </c>
    </row>
    <row r="4" spans="1:19" s="23" customFormat="1" ht="24.75" customHeight="1">
      <c r="A4" s="2" t="s">
        <v>7</v>
      </c>
      <c r="B4" s="14">
        <v>847.96</v>
      </c>
      <c r="C4" s="14">
        <v>0</v>
      </c>
      <c r="D4" s="14"/>
      <c r="E4" s="14">
        <f>B4+C4-D4</f>
        <v>847.96</v>
      </c>
      <c r="F4" s="14"/>
      <c r="G4" s="14">
        <v>1230.6500000000001</v>
      </c>
      <c r="H4" s="14">
        <v>1684.35</v>
      </c>
      <c r="J4" s="30"/>
    </row>
    <row r="5" spans="1:19" s="23" customFormat="1" ht="24.75" customHeight="1">
      <c r="A5" s="4" t="s">
        <v>19</v>
      </c>
      <c r="B5" s="13">
        <f>B4</f>
        <v>847.96</v>
      </c>
      <c r="C5" s="28">
        <f>C4</f>
        <v>0</v>
      </c>
      <c r="D5" s="14">
        <f>D4</f>
        <v>0</v>
      </c>
      <c r="E5" s="14">
        <f>E4</f>
        <v>847.96</v>
      </c>
      <c r="F5" s="28">
        <v>0</v>
      </c>
      <c r="G5" s="28">
        <f>G4</f>
        <v>1230.6500000000001</v>
      </c>
      <c r="H5" s="28">
        <f>H4</f>
        <v>1684.35</v>
      </c>
      <c r="I5" s="24"/>
    </row>
    <row r="6" spans="1:19" s="23" customFormat="1" ht="24.75" customHeight="1">
      <c r="A6" s="4"/>
      <c r="B6" s="14"/>
      <c r="C6" s="13"/>
      <c r="D6" s="13"/>
      <c r="E6" s="14"/>
      <c r="F6" s="14"/>
      <c r="G6" s="14">
        <f t="shared" ref="G6:H14" si="0">C6</f>
        <v>0</v>
      </c>
      <c r="H6" s="14">
        <f t="shared" si="0"/>
        <v>0</v>
      </c>
    </row>
    <row r="7" spans="1:19" s="23" customFormat="1" ht="24.75" customHeight="1">
      <c r="A7" s="5"/>
      <c r="B7" s="14"/>
      <c r="C7" s="14"/>
      <c r="D7" s="14"/>
      <c r="E7" s="14"/>
      <c r="F7" s="14"/>
      <c r="G7" s="14">
        <f t="shared" si="0"/>
        <v>0</v>
      </c>
      <c r="H7" s="14">
        <f t="shared" si="0"/>
        <v>0</v>
      </c>
    </row>
    <row r="8" spans="1:19" s="23" customFormat="1" ht="24.75" customHeight="1">
      <c r="A8" s="4"/>
      <c r="B8" s="14"/>
      <c r="C8" s="14"/>
      <c r="D8" s="14"/>
      <c r="E8" s="14"/>
      <c r="F8" s="14"/>
      <c r="G8" s="14">
        <f t="shared" si="0"/>
        <v>0</v>
      </c>
      <c r="H8" s="14">
        <f t="shared" si="0"/>
        <v>0</v>
      </c>
    </row>
    <row r="9" spans="1:19" s="23" customFormat="1" ht="24.75" customHeight="1">
      <c r="A9" s="4"/>
      <c r="B9" s="14"/>
      <c r="C9" s="14"/>
      <c r="D9" s="14"/>
      <c r="E9" s="14"/>
      <c r="F9" s="14"/>
      <c r="G9" s="14">
        <f t="shared" si="0"/>
        <v>0</v>
      </c>
      <c r="H9" s="14">
        <f t="shared" si="0"/>
        <v>0</v>
      </c>
    </row>
    <row r="10" spans="1:19" s="23" customFormat="1" ht="24.75" customHeight="1">
      <c r="A10" s="4"/>
      <c r="B10" s="14"/>
      <c r="C10" s="14"/>
      <c r="D10" s="14"/>
      <c r="E10" s="14"/>
      <c r="F10" s="14"/>
      <c r="G10" s="14">
        <f t="shared" si="0"/>
        <v>0</v>
      </c>
      <c r="H10" s="14">
        <f t="shared" si="0"/>
        <v>0</v>
      </c>
    </row>
    <row r="11" spans="1:19" s="23" customFormat="1" ht="24.75" customHeight="1">
      <c r="A11" s="4"/>
      <c r="B11" s="14"/>
      <c r="C11" s="14"/>
      <c r="D11" s="14"/>
      <c r="E11" s="14"/>
      <c r="F11" s="14"/>
      <c r="G11" s="14">
        <f t="shared" si="0"/>
        <v>0</v>
      </c>
      <c r="H11" s="14">
        <f t="shared" si="0"/>
        <v>0</v>
      </c>
    </row>
    <row r="12" spans="1:19" s="23" customFormat="1" ht="24.75" customHeight="1">
      <c r="A12" s="4"/>
      <c r="B12" s="14"/>
      <c r="C12" s="14"/>
      <c r="D12" s="14"/>
      <c r="E12" s="14"/>
      <c r="F12" s="14"/>
      <c r="G12" s="14">
        <f t="shared" si="0"/>
        <v>0</v>
      </c>
      <c r="H12" s="14">
        <f t="shared" si="0"/>
        <v>0</v>
      </c>
      <c r="M12" s="25"/>
      <c r="N12" s="25"/>
      <c r="O12" s="25"/>
      <c r="P12" s="25"/>
      <c r="Q12" s="25"/>
      <c r="R12" s="25"/>
      <c r="S12" s="25"/>
    </row>
    <row r="13" spans="1:19" s="23" customFormat="1" ht="24.75" customHeight="1">
      <c r="A13" s="4"/>
      <c r="B13" s="14"/>
      <c r="C13" s="14"/>
      <c r="D13" s="14"/>
      <c r="E13" s="14"/>
      <c r="F13" s="14"/>
      <c r="G13" s="14">
        <f>C13</f>
        <v>0</v>
      </c>
      <c r="H13" s="14">
        <f>D13</f>
        <v>0</v>
      </c>
      <c r="M13" s="25"/>
      <c r="N13" s="25"/>
      <c r="O13" s="25"/>
      <c r="P13" s="25"/>
      <c r="Q13" s="25"/>
      <c r="R13" s="25"/>
      <c r="S13" s="25"/>
    </row>
    <row r="14" spans="1:19" s="23" customFormat="1" ht="24.75" customHeight="1">
      <c r="A14" s="4"/>
      <c r="B14" s="14"/>
      <c r="C14" s="14"/>
      <c r="D14" s="14"/>
      <c r="E14" s="14"/>
      <c r="F14" s="14"/>
      <c r="G14" s="14">
        <f t="shared" si="0"/>
        <v>0</v>
      </c>
      <c r="H14" s="14">
        <f t="shared" si="0"/>
        <v>0</v>
      </c>
      <c r="M14" s="25"/>
      <c r="N14" s="25"/>
      <c r="O14" s="25"/>
      <c r="P14" s="25"/>
      <c r="Q14" s="25"/>
      <c r="R14" s="25"/>
      <c r="S14" s="25"/>
    </row>
    <row r="15" spans="1:19" s="23" customFormat="1" ht="24.75" customHeight="1">
      <c r="A15" s="4"/>
      <c r="B15" s="14"/>
      <c r="C15" s="14"/>
      <c r="D15" s="14"/>
      <c r="E15" s="14"/>
      <c r="F15" s="14"/>
      <c r="G15" s="14">
        <f>C15</f>
        <v>0</v>
      </c>
      <c r="H15" s="14"/>
      <c r="M15" s="25"/>
      <c r="N15" s="25"/>
      <c r="O15" s="25"/>
      <c r="P15" s="25"/>
      <c r="Q15" s="25"/>
      <c r="R15" s="25"/>
      <c r="S15" s="25"/>
    </row>
    <row r="16" spans="1:19" s="23" customFormat="1" ht="24.75" customHeight="1">
      <c r="A16" s="4"/>
      <c r="B16" s="14"/>
      <c r="C16" s="14"/>
      <c r="D16" s="14"/>
      <c r="E16" s="14"/>
      <c r="F16" s="14"/>
      <c r="G16" s="14"/>
      <c r="H16" s="14"/>
      <c r="M16" s="25"/>
      <c r="N16" s="25"/>
      <c r="O16" s="25"/>
      <c r="P16" s="25"/>
      <c r="Q16" s="25"/>
      <c r="R16" s="25"/>
      <c r="S16" s="25"/>
    </row>
    <row r="17" spans="1:19" s="23" customFormat="1" ht="24.75" customHeight="1">
      <c r="A17" s="4"/>
      <c r="B17" s="14"/>
      <c r="C17" s="14"/>
      <c r="D17" s="14"/>
      <c r="E17" s="14"/>
      <c r="F17" s="14"/>
      <c r="G17" s="14">
        <f>C17</f>
        <v>0</v>
      </c>
      <c r="H17" s="14">
        <f>D17</f>
        <v>0</v>
      </c>
      <c r="M17" s="25"/>
      <c r="N17" s="25"/>
      <c r="O17" s="25"/>
      <c r="P17" s="25"/>
      <c r="Q17" s="25"/>
      <c r="R17" s="25"/>
      <c r="S17" s="25"/>
    </row>
    <row r="18" spans="1:19" s="23" customFormat="1" ht="24.75" customHeight="1">
      <c r="A18" s="2" t="s">
        <v>8</v>
      </c>
      <c r="B18" s="28">
        <v>279.52</v>
      </c>
      <c r="C18" s="28">
        <v>0</v>
      </c>
      <c r="D18" s="28">
        <v>0</v>
      </c>
      <c r="E18" s="28">
        <v>279.52</v>
      </c>
      <c r="F18" s="28"/>
      <c r="G18" s="28">
        <v>0</v>
      </c>
      <c r="H18" s="28">
        <v>341.68</v>
      </c>
      <c r="M18" s="25"/>
      <c r="N18" s="25"/>
      <c r="O18" s="25"/>
      <c r="P18" s="25"/>
      <c r="Q18" s="25"/>
      <c r="R18" s="25"/>
      <c r="S18" s="25"/>
    </row>
    <row r="19" spans="1:19" s="23" customFormat="1" ht="24.75" customHeight="1">
      <c r="A19" s="2" t="s">
        <v>9</v>
      </c>
      <c r="B19" s="14">
        <f>B4+B18</f>
        <v>1127.48</v>
      </c>
      <c r="C19" s="14">
        <f>C4+C18</f>
        <v>0</v>
      </c>
      <c r="D19" s="14">
        <f>D4+D18</f>
        <v>0</v>
      </c>
      <c r="E19" s="14">
        <f>E4+E18</f>
        <v>1127.48</v>
      </c>
      <c r="F19" s="20"/>
      <c r="G19" s="14">
        <f>G4+G18</f>
        <v>1230.6500000000001</v>
      </c>
      <c r="H19" s="14">
        <f>H4+H18</f>
        <v>2026.03</v>
      </c>
      <c r="M19" s="25"/>
      <c r="N19" s="25"/>
      <c r="O19" s="25"/>
      <c r="P19" s="25"/>
      <c r="Q19" s="25"/>
      <c r="R19" s="25"/>
      <c r="S19" s="25"/>
    </row>
    <row r="20" spans="1:19">
      <c r="M20" s="25"/>
      <c r="N20" s="25"/>
      <c r="O20" s="25"/>
      <c r="P20" s="25"/>
      <c r="Q20" s="25"/>
      <c r="R20" s="25"/>
      <c r="S20" s="25"/>
    </row>
    <row r="21" spans="1:19">
      <c r="M21" s="25"/>
      <c r="N21" s="25"/>
      <c r="O21" s="25"/>
      <c r="P21" s="25"/>
      <c r="Q21" s="25"/>
      <c r="R21" s="25"/>
      <c r="S21" s="25"/>
    </row>
    <row r="22" spans="1:19">
      <c r="M22" s="25"/>
      <c r="N22" s="25"/>
      <c r="O22" s="25"/>
      <c r="P22" s="25"/>
      <c r="Q22" s="25"/>
      <c r="R22" s="25"/>
      <c r="S22" s="25"/>
    </row>
    <row r="23" spans="1:19">
      <c r="M23" s="25"/>
      <c r="N23" s="25"/>
      <c r="O23" s="25"/>
      <c r="P23" s="25"/>
      <c r="Q23" s="25"/>
      <c r="R23" s="25"/>
      <c r="S23" s="25"/>
    </row>
    <row r="24" spans="1:19">
      <c r="M24" s="25"/>
      <c r="N24" s="25"/>
      <c r="O24" s="25"/>
      <c r="P24" s="25"/>
      <c r="Q24" s="25"/>
      <c r="R24" s="25"/>
      <c r="S24" s="25"/>
    </row>
    <row r="25" spans="1:19">
      <c r="M25" s="25"/>
      <c r="N25" s="25"/>
      <c r="O25" s="25"/>
      <c r="P25" s="25"/>
      <c r="Q25" s="25"/>
      <c r="R25" s="25"/>
      <c r="S25" s="25"/>
    </row>
    <row r="26" spans="1:19" ht="14.25">
      <c r="M26" s="25"/>
      <c r="N26" s="25"/>
      <c r="O26" s="25"/>
      <c r="P26" s="25"/>
      <c r="Q26" s="26"/>
      <c r="R26" s="25"/>
      <c r="S26" s="25"/>
    </row>
  </sheetData>
  <mergeCells count="2">
    <mergeCell ref="A1:H1"/>
    <mergeCell ref="B2:D2"/>
  </mergeCells>
  <phoneticPr fontId="1" type="noConversion"/>
  <pageMargins left="0.75" right="0.75" top="1" bottom="1" header="0.5" footer="0.5"/>
  <pageSetup paperSize="2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雄伟事业部</vt:lpstr>
      <vt:lpstr>无锡雄伟</vt:lpstr>
      <vt:lpstr>仪征雄伟</vt:lpstr>
      <vt:lpstr>盐城雄伟</vt:lpstr>
      <vt:lpstr>杰夫机械</vt:lpstr>
      <vt:lpstr>长春雄伟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Xianjing.Xu(许娴静)</dc:creator>
  <cp:lastModifiedBy>Lingling.Yang(杨玲玲)</cp:lastModifiedBy>
  <cp:lastPrinted>2005-09-23T00:49:50Z</cp:lastPrinted>
  <dcterms:created xsi:type="dcterms:W3CDTF">2002-06-10T02:45:17Z</dcterms:created>
  <dcterms:modified xsi:type="dcterms:W3CDTF">2019-12-31T00:15:51Z</dcterms:modified>
</cp:coreProperties>
</file>