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 activeTab="1"/>
  </bookViews>
  <sheets>
    <sheet name="目录" sheetId="1" r:id="rId1"/>
    <sheet name="更新记录" sheetId="14" r:id="rId2"/>
    <sheet name="域" sheetId="2" r:id="rId3"/>
    <sheet name="动画表" sheetId="3" r:id="rId4"/>
    <sheet name="播放信息表" sheetId="9" r:id="rId5"/>
    <sheet name="制作公司表" sheetId="10" r:id="rId6"/>
    <sheet name="角色表" sheetId="11" r:id="rId7"/>
    <sheet name="声优表" sheetId="12" r:id="rId8"/>
    <sheet name="搜索关键字表" sheetId="13" r:id="rId9"/>
  </sheets>
  <calcPr calcId="125725"/>
</workbook>
</file>

<file path=xl/calcChain.xml><?xml version="1.0" encoding="utf-8"?>
<calcChain xmlns="http://schemas.openxmlformats.org/spreadsheetml/2006/main">
  <c r="D19" i="11"/>
  <c r="A42" i="2"/>
  <c r="A43"/>
  <c r="A44"/>
  <c r="A45"/>
  <c r="A46"/>
  <c r="A47"/>
  <c r="A48"/>
  <c r="A49"/>
  <c r="A50"/>
  <c r="A51"/>
  <c r="A52"/>
  <c r="A53"/>
  <c r="A54"/>
  <c r="A55"/>
  <c r="A56"/>
  <c r="D27" i="13"/>
  <c r="D28"/>
  <c r="D29"/>
  <c r="A41" i="2"/>
  <c r="A40"/>
  <c r="A39"/>
  <c r="A38"/>
  <c r="A37"/>
  <c r="D14" i="13"/>
  <c r="D13"/>
  <c r="C4"/>
  <c r="D20" i="12"/>
  <c r="D14"/>
  <c r="D15"/>
  <c r="D23"/>
  <c r="D22"/>
  <c r="D21"/>
  <c r="D17"/>
  <c r="D16"/>
  <c r="D13"/>
  <c r="C4"/>
  <c r="D18" i="11"/>
  <c r="D17"/>
  <c r="D16"/>
  <c r="D13"/>
  <c r="D22"/>
  <c r="D21"/>
  <c r="D20"/>
  <c r="D15"/>
  <c r="D14"/>
  <c r="C4"/>
  <c r="A28" i="2"/>
  <c r="A29"/>
  <c r="A30"/>
  <c r="A31"/>
  <c r="A32"/>
  <c r="A33"/>
  <c r="A34"/>
  <c r="A35"/>
  <c r="A36"/>
  <c r="E29"/>
  <c r="D15" i="10"/>
  <c r="D16" i="3"/>
  <c r="C4" i="10"/>
  <c r="D18"/>
  <c r="D17"/>
  <c r="D16"/>
  <c r="D14"/>
  <c r="D13"/>
  <c r="D17" i="9"/>
  <c r="D24"/>
  <c r="C4"/>
  <c r="D23"/>
  <c r="D22"/>
  <c r="D21"/>
  <c r="D20"/>
  <c r="D19"/>
  <c r="D18"/>
  <c r="D16"/>
  <c r="D15"/>
  <c r="D14"/>
  <c r="D13"/>
  <c r="D23" i="3"/>
  <c r="D22"/>
  <c r="D21"/>
  <c r="D20"/>
  <c r="D19"/>
  <c r="D13"/>
  <c r="D14"/>
  <c r="D15"/>
  <c r="D17"/>
  <c r="D18"/>
  <c r="A7" i="1"/>
  <c r="A6"/>
  <c r="A5"/>
  <c r="A4"/>
  <c r="A3"/>
  <c r="A15" i="2"/>
  <c r="E4"/>
  <c r="E5"/>
  <c r="E6"/>
  <c r="E7"/>
  <c r="E8"/>
  <c r="E9"/>
  <c r="E10"/>
  <c r="E11"/>
  <c r="E13"/>
  <c r="E14"/>
  <c r="E17"/>
  <c r="E18"/>
  <c r="E19"/>
  <c r="E20"/>
  <c r="E21"/>
  <c r="E22"/>
  <c r="E23"/>
  <c r="E24"/>
  <c r="E25"/>
  <c r="E27"/>
  <c r="E28"/>
  <c r="E30"/>
  <c r="E31"/>
  <c r="E32"/>
  <c r="E33"/>
  <c r="E34"/>
  <c r="E35"/>
  <c r="E36"/>
  <c r="E37"/>
  <c r="E38"/>
  <c r="E39"/>
  <c r="E40"/>
  <c r="E41"/>
  <c r="E42"/>
  <c r="E43"/>
  <c r="E44"/>
  <c r="E45"/>
  <c r="E3"/>
  <c r="A27"/>
  <c r="A26"/>
  <c r="A25"/>
  <c r="A24"/>
  <c r="A23"/>
  <c r="A22"/>
  <c r="A13"/>
  <c r="A20"/>
  <c r="A19"/>
  <c r="A18"/>
  <c r="A17"/>
  <c r="A16"/>
  <c r="A14"/>
  <c r="A12"/>
  <c r="A9"/>
  <c r="A10"/>
  <c r="A8"/>
  <c r="A7"/>
  <c r="A6"/>
  <c r="A11"/>
  <c r="A21"/>
  <c r="A5"/>
  <c r="A3"/>
</calcChain>
</file>

<file path=xl/sharedStrings.xml><?xml version="1.0" encoding="utf-8"?>
<sst xmlns="http://schemas.openxmlformats.org/spreadsheetml/2006/main" count="560" uniqueCount="280">
  <si>
    <t>No.</t>
    <phoneticPr fontId="1"/>
  </si>
  <si>
    <t>设计名</t>
    <phoneticPr fontId="1"/>
  </si>
  <si>
    <t>物理名</t>
    <phoneticPr fontId="1"/>
  </si>
  <si>
    <t>备注</t>
    <phoneticPr fontId="1"/>
  </si>
  <si>
    <t>标签</t>
    <phoneticPr fontId="1"/>
  </si>
  <si>
    <t>ANIME</t>
    <phoneticPr fontId="1"/>
  </si>
  <si>
    <t>域名</t>
    <phoneticPr fontId="1"/>
  </si>
  <si>
    <t>类型</t>
    <phoneticPr fontId="1"/>
  </si>
  <si>
    <t>动画表</t>
    <phoneticPr fontId="1"/>
  </si>
  <si>
    <t>T_ANIME_TBL</t>
    <phoneticPr fontId="1"/>
  </si>
  <si>
    <r>
      <t>动</t>
    </r>
    <r>
      <rPr>
        <sz val="11"/>
        <color theme="1"/>
        <rFont val="ＭＳ Ｐゴシック"/>
        <family val="3"/>
        <charset val="134"/>
        <scheme val="minor"/>
      </rPr>
      <t>画表</t>
    </r>
    <phoneticPr fontId="1"/>
  </si>
  <si>
    <t>T_ANIME_TBL</t>
    <phoneticPr fontId="1"/>
  </si>
  <si>
    <t>基本信息</t>
    <phoneticPr fontId="1"/>
  </si>
  <si>
    <t>列信息</t>
    <phoneticPr fontId="1"/>
  </si>
  <si>
    <r>
      <t>系</t>
    </r>
    <r>
      <rPr>
        <b/>
        <sz val="9"/>
        <color rgb="FFFFFFFF"/>
        <rFont val="ＭＳ Ｐゴシック"/>
        <family val="3"/>
        <charset val="134"/>
        <scheme val="minor"/>
      </rPr>
      <t>统名</t>
    </r>
    <phoneticPr fontId="1"/>
  </si>
  <si>
    <t>设计人</t>
    <phoneticPr fontId="1"/>
  </si>
  <si>
    <t>设计日</t>
    <phoneticPr fontId="1"/>
  </si>
  <si>
    <t>更新日</t>
    <phoneticPr fontId="1"/>
  </si>
  <si>
    <t>表名</t>
    <phoneticPr fontId="1"/>
  </si>
  <si>
    <t>Not Null</t>
    <phoneticPr fontId="1"/>
  </si>
  <si>
    <r>
      <t>默</t>
    </r>
    <r>
      <rPr>
        <b/>
        <sz val="9"/>
        <color rgb="FFFFFFFF"/>
        <rFont val="ＭＳ Ｐゴシック"/>
        <family val="3"/>
        <charset val="134"/>
        <scheme val="minor"/>
      </rPr>
      <t>认</t>
    </r>
    <r>
      <rPr>
        <b/>
        <sz val="9"/>
        <color rgb="FFFFFFFF"/>
        <rFont val="ＭＳ Ｐゴシック"/>
        <family val="3"/>
        <charset val="136"/>
        <scheme val="minor"/>
      </rPr>
      <t>值</t>
    </r>
    <phoneticPr fontId="1"/>
  </si>
  <si>
    <r>
      <t>数据表一</t>
    </r>
    <r>
      <rPr>
        <b/>
        <i/>
        <sz val="11"/>
        <color theme="1"/>
        <rFont val="ＭＳ Ｐゴシック"/>
        <family val="3"/>
        <charset val="134"/>
        <scheme val="minor"/>
      </rPr>
      <t>览</t>
    </r>
    <phoneticPr fontId="1"/>
  </si>
  <si>
    <r>
      <t>域一</t>
    </r>
    <r>
      <rPr>
        <b/>
        <i/>
        <sz val="11"/>
        <color theme="1"/>
        <rFont val="ＭＳ Ｐゴシック"/>
        <family val="3"/>
        <charset val="134"/>
        <scheme val="minor"/>
      </rPr>
      <t>览</t>
    </r>
    <phoneticPr fontId="1"/>
  </si>
  <si>
    <t>索引信息</t>
    <phoneticPr fontId="1"/>
  </si>
  <si>
    <t>索引名</t>
    <phoneticPr fontId="1"/>
  </si>
  <si>
    <t>列</t>
    <phoneticPr fontId="1"/>
  </si>
  <si>
    <t>唯一</t>
    <phoneticPr fontId="1"/>
  </si>
  <si>
    <r>
      <t>关系信息（主</t>
    </r>
    <r>
      <rPr>
        <b/>
        <i/>
        <sz val="9"/>
        <color theme="1"/>
        <rFont val="ＭＳ Ｐゴシック"/>
        <family val="3"/>
        <charset val="134"/>
        <scheme val="minor"/>
      </rPr>
      <t>键）</t>
    </r>
    <phoneticPr fontId="1"/>
  </si>
  <si>
    <r>
      <t>关系信息</t>
    </r>
    <r>
      <rPr>
        <b/>
        <i/>
        <sz val="9"/>
        <color theme="1"/>
        <rFont val="ＭＳ Ｐゴシック"/>
        <family val="3"/>
        <charset val="134"/>
        <scheme val="minor"/>
      </rPr>
      <t>（外键）</t>
    </r>
    <phoneticPr fontId="1"/>
  </si>
  <si>
    <t>char(4)</t>
    <phoneticPr fontId="1"/>
  </si>
  <si>
    <t>动画简写_varchar(10)</t>
    <phoneticPr fontId="1"/>
  </si>
  <si>
    <t>varchar(10)</t>
    <phoneticPr fontId="1"/>
  </si>
  <si>
    <t>动画日文名_varchar(255)</t>
    <phoneticPr fontId="1"/>
  </si>
  <si>
    <t>varchar(255)</t>
    <phoneticPr fontId="1"/>
  </si>
  <si>
    <t>int</t>
    <phoneticPr fontId="1"/>
  </si>
  <si>
    <t>smallint</t>
    <phoneticPr fontId="1"/>
  </si>
  <si>
    <t>音乐搜集状态_smallint</t>
    <phoneticPr fontId="1"/>
  </si>
  <si>
    <t>放送状态_smallint</t>
    <phoneticPr fontId="1"/>
  </si>
  <si>
    <t>原作_smallint</t>
    <phoneticPr fontId="1"/>
  </si>
  <si>
    <t>标准列名</t>
    <phoneticPr fontId="1"/>
  </si>
  <si>
    <t>ANIME_NO</t>
    <phoneticPr fontId="1"/>
  </si>
  <si>
    <t>ANIME_CHN_NAME</t>
    <phoneticPr fontId="1"/>
  </si>
  <si>
    <t>ANIME_JPN_NAME</t>
    <phoneticPr fontId="1"/>
  </si>
  <si>
    <t>ANIME_NN</t>
    <phoneticPr fontId="1"/>
  </si>
  <si>
    <t>STATUS</t>
    <phoneticPr fontId="1"/>
  </si>
  <si>
    <t>ORIGINAL</t>
    <phoneticPr fontId="1"/>
  </si>
  <si>
    <t>MUSIC_STATUS</t>
    <phoneticPr fontId="1"/>
  </si>
  <si>
    <t>ENABLE_FLG</t>
    <phoneticPr fontId="1"/>
  </si>
  <si>
    <t>bit</t>
    <phoneticPr fontId="1"/>
  </si>
  <si>
    <t>有效性FLAG_bit</t>
    <phoneticPr fontId="1"/>
  </si>
  <si>
    <t>最终更新用户_varchar(100)</t>
    <phoneticPr fontId="1"/>
  </si>
  <si>
    <t>LAST_UPDATE_USER_ID</t>
    <phoneticPr fontId="1"/>
  </si>
  <si>
    <t>varchar(100)</t>
    <phoneticPr fontId="1"/>
  </si>
  <si>
    <t>最终更新时间_datetime</t>
    <phoneticPr fontId="1"/>
  </si>
  <si>
    <t>LAST_UPDATE_DATETIME</t>
    <phoneticPr fontId="1"/>
  </si>
  <si>
    <t>类型(Mysql)</t>
    <phoneticPr fontId="1"/>
  </si>
  <si>
    <t>类型(SqlServer)</t>
    <phoneticPr fontId="1"/>
  </si>
  <si>
    <t>datetime</t>
    <phoneticPr fontId="1"/>
  </si>
  <si>
    <t>播放信息序号_int</t>
    <phoneticPr fontId="1"/>
  </si>
  <si>
    <t>PLAYINFO_ID</t>
    <phoneticPr fontId="1"/>
  </si>
  <si>
    <t>播放信息_varchar(255)</t>
    <phoneticPr fontId="1"/>
  </si>
  <si>
    <t>ANIME_PLAYINFO</t>
    <phoneticPr fontId="1"/>
  </si>
  <si>
    <t>播放开始时间_datetime</t>
    <phoneticPr fontId="1"/>
  </si>
  <si>
    <t>START_TIME</t>
    <phoneticPr fontId="1"/>
  </si>
  <si>
    <t>date</t>
    <phoneticPr fontId="1"/>
  </si>
  <si>
    <t>收看时间_datetime</t>
    <phoneticPr fontId="1"/>
  </si>
  <si>
    <t>WATCH_TIME</t>
    <phoneticPr fontId="1"/>
  </si>
  <si>
    <t>话数_int</t>
    <phoneticPr fontId="1"/>
  </si>
  <si>
    <t>PARTS</t>
    <phoneticPr fontId="1"/>
  </si>
  <si>
    <t>制作公司序号_int</t>
    <phoneticPr fontId="1"/>
  </si>
  <si>
    <t>COMPANY_ID</t>
    <phoneticPr fontId="1"/>
  </si>
  <si>
    <t>制作公司名称_varchar(255)</t>
    <phoneticPr fontId="1"/>
  </si>
  <si>
    <t>COMPANY_NAME</t>
    <phoneticPr fontId="1"/>
  </si>
  <si>
    <t>CHARACTER_NO</t>
    <phoneticPr fontId="1"/>
  </si>
  <si>
    <t>角色名称_varchar(255)</t>
    <phoneticPr fontId="1"/>
  </si>
  <si>
    <t>CHARACTER_NAME</t>
    <phoneticPr fontId="1"/>
  </si>
  <si>
    <t>主角FLAG_bit</t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</si>
  <si>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</t>
    </r>
    <r>
      <rPr>
        <sz val="11"/>
        <color theme="1"/>
        <rFont val="ＭＳ Ｐゴシック"/>
        <family val="3"/>
        <charset val="134"/>
        <scheme val="minor"/>
      </rPr>
      <t>编号_int</t>
    </r>
    <phoneticPr fontId="1"/>
  </si>
  <si>
    <t>CV_ID</t>
    <phoneticPr fontId="1"/>
  </si>
  <si>
    <t>CV_NAME</t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</si>
  <si>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</t>
    </r>
    <r>
      <rPr>
        <sz val="11"/>
        <color theme="1"/>
        <rFont val="ＭＳ Ｐゴシック"/>
        <family val="3"/>
        <charset val="134"/>
        <scheme val="minor"/>
      </rPr>
      <t>名_varchar(255)</t>
    </r>
    <phoneticPr fontId="1"/>
  </si>
  <si>
    <t>CV_GENDER</t>
    <phoneticPr fontId="1"/>
  </si>
  <si>
    <t>char(1)</t>
    <phoneticPr fontId="1"/>
  </si>
  <si>
    <t>CV_BIRTH</t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</si>
  <si>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优事</t>
    </r>
    <r>
      <rPr>
        <sz val="11"/>
        <color theme="1"/>
        <rFont val="ＭＳ Ｐゴシック"/>
        <family val="3"/>
        <charset val="134"/>
        <scheme val="minor"/>
      </rPr>
      <t>务所编号_int</t>
    </r>
    <phoneticPr fontId="1"/>
  </si>
  <si>
    <t>CV_OFFICE_ID</t>
    <phoneticPr fontId="1"/>
  </si>
  <si>
    <t>播放信息表</t>
    <phoneticPr fontId="1"/>
  </si>
  <si>
    <t>角色表</t>
    <phoneticPr fontId="1"/>
  </si>
  <si>
    <t>T_PLAYINFO_TBL</t>
    <phoneticPr fontId="1"/>
  </si>
  <si>
    <t>T_COMPANY_TBL</t>
    <phoneticPr fontId="1"/>
  </si>
  <si>
    <t>T_CHARACTER_TBL</t>
    <phoneticPr fontId="1"/>
  </si>
  <si>
    <t>ANIMEDATA</t>
    <phoneticPr fontId="1"/>
  </si>
  <si>
    <t>kirisamex</t>
    <phoneticPr fontId="1"/>
  </si>
  <si>
    <t>动画编号</t>
    <phoneticPr fontId="1"/>
  </si>
  <si>
    <t>动画中文名</t>
    <phoneticPr fontId="1"/>
  </si>
  <si>
    <t>动画日文名</t>
    <phoneticPr fontId="1"/>
  </si>
  <si>
    <t>动画简写</t>
    <phoneticPr fontId="1"/>
  </si>
  <si>
    <r>
      <t>放送状</t>
    </r>
    <r>
      <rPr>
        <sz val="11"/>
        <color theme="1"/>
        <rFont val="ＭＳ Ｐゴシック"/>
        <family val="3"/>
        <charset val="134"/>
        <scheme val="minor"/>
      </rPr>
      <t>态</t>
    </r>
    <phoneticPr fontId="1"/>
  </si>
  <si>
    <r>
      <rPr>
        <b/>
        <sz val="9"/>
        <color rgb="FFFFFFFF"/>
        <rFont val="ＭＳ Ｐゴシック"/>
        <family val="3"/>
        <charset val="134"/>
        <scheme val="minor"/>
      </rPr>
      <t>设计</t>
    </r>
    <r>
      <rPr>
        <b/>
        <sz val="9"/>
        <color rgb="FFFFFFFF"/>
        <rFont val="ＭＳ Ｐゴシック"/>
        <family val="3"/>
        <charset val="128"/>
        <scheme val="minor"/>
      </rPr>
      <t>名</t>
    </r>
    <phoneticPr fontId="1"/>
  </si>
  <si>
    <t>原作</t>
    <phoneticPr fontId="1"/>
  </si>
  <si>
    <t>ORIGINAL</t>
    <phoneticPr fontId="1"/>
  </si>
  <si>
    <r>
      <t>音</t>
    </r>
    <r>
      <rPr>
        <sz val="11"/>
        <color theme="1"/>
        <rFont val="ＭＳ Ｐゴシック"/>
        <family val="3"/>
        <charset val="134"/>
        <scheme val="minor"/>
      </rPr>
      <t>乐搜集状态</t>
    </r>
    <phoneticPr fontId="1"/>
  </si>
  <si>
    <t>MUSIC_STATUS</t>
    <phoneticPr fontId="1"/>
  </si>
  <si>
    <t>有效性FLAG</t>
    <phoneticPr fontId="1"/>
  </si>
  <si>
    <t>LAST_UPDATE_USER_ID</t>
    <phoneticPr fontId="1"/>
  </si>
  <si>
    <r>
      <t>最</t>
    </r>
    <r>
      <rPr>
        <sz val="11"/>
        <color theme="1"/>
        <rFont val="ＭＳ Ｐゴシック"/>
        <family val="3"/>
        <charset val="134"/>
        <scheme val="minor"/>
      </rPr>
      <t>终更新时间</t>
    </r>
    <phoneticPr fontId="1"/>
  </si>
  <si>
    <t>LAST_UPDATE_DATETIME</t>
    <phoneticPr fontId="1"/>
  </si>
  <si>
    <r>
      <t>最</t>
    </r>
    <r>
      <rPr>
        <sz val="11"/>
        <color rgb="FFFF0000"/>
        <rFont val="ＭＳ Ｐゴシック"/>
        <family val="3"/>
        <charset val="134"/>
        <scheme val="minor"/>
      </rPr>
      <t>终</t>
    </r>
    <r>
      <rPr>
        <sz val="11"/>
        <color rgb="FFFF0000"/>
        <rFont val="ＭＳ Ｐゴシック"/>
        <family val="3"/>
        <charset val="128"/>
        <scheme val="minor"/>
      </rPr>
      <t>更新用</t>
    </r>
    <r>
      <rPr>
        <sz val="11"/>
        <color rgb="FFFF0000"/>
        <rFont val="ＭＳ Ｐゴシック"/>
        <family val="3"/>
        <charset val="134"/>
        <scheme val="minor"/>
      </rPr>
      <t>户</t>
    </r>
    <phoneticPr fontId="1"/>
  </si>
  <si>
    <t>Yes(PK)</t>
    <phoneticPr fontId="1"/>
  </si>
  <si>
    <t>Yes</t>
    <phoneticPr fontId="1"/>
  </si>
  <si>
    <t>1</t>
    <phoneticPr fontId="1"/>
  </si>
  <si>
    <t>getdate()</t>
    <phoneticPr fontId="1"/>
  </si>
  <si>
    <r>
      <t>1放送中 
2完</t>
    </r>
    <r>
      <rPr>
        <sz val="11"/>
        <color theme="1"/>
        <rFont val="ＭＳ Ｐゴシック"/>
        <family val="3"/>
        <charset val="134"/>
        <scheme val="minor"/>
      </rPr>
      <t>结</t>
    </r>
    <r>
      <rPr>
        <sz val="11"/>
        <color theme="1"/>
        <rFont val="ＭＳ Ｐゴシック"/>
        <family val="2"/>
        <charset val="128"/>
        <scheme val="minor"/>
      </rPr>
      <t xml:space="preserve"> 
3新企划 
9弃置</t>
    </r>
    <phoneticPr fontId="1"/>
  </si>
  <si>
    <r>
      <t>1漫画 
2小</t>
    </r>
    <r>
      <rPr>
        <sz val="11"/>
        <color theme="1"/>
        <rFont val="ＭＳ Ｐゴシック"/>
        <family val="3"/>
        <charset val="134"/>
        <scheme val="minor"/>
      </rPr>
      <t>说</t>
    </r>
    <r>
      <rPr>
        <sz val="11"/>
        <color theme="1"/>
        <rFont val="ＭＳ Ｐゴシック"/>
        <family val="2"/>
        <charset val="128"/>
        <scheme val="minor"/>
      </rPr>
      <t xml:space="preserve"> 
3原</t>
    </r>
    <r>
      <rPr>
        <sz val="11"/>
        <color theme="1"/>
        <rFont val="ＭＳ Ｐゴシック"/>
        <family val="3"/>
        <charset val="134"/>
        <scheme val="minor"/>
      </rPr>
      <t>创</t>
    </r>
    <r>
      <rPr>
        <sz val="11"/>
        <color theme="1"/>
        <rFont val="ＭＳ Ｐゴシック"/>
        <family val="2"/>
        <charset val="128"/>
        <scheme val="minor"/>
      </rPr>
      <t xml:space="preserve"> 
4影</t>
    </r>
    <r>
      <rPr>
        <sz val="11"/>
        <color theme="1"/>
        <rFont val="ＭＳ Ｐゴシック"/>
        <family val="3"/>
        <charset val="134"/>
        <scheme val="minor"/>
      </rPr>
      <t>视</t>
    </r>
    <r>
      <rPr>
        <sz val="11"/>
        <color theme="1"/>
        <rFont val="ＭＳ Ｐゴシック"/>
        <family val="2"/>
        <charset val="128"/>
        <scheme val="minor"/>
      </rPr>
      <t xml:space="preserve"> 
5游</t>
    </r>
    <r>
      <rPr>
        <sz val="11"/>
        <color theme="1"/>
        <rFont val="ＭＳ Ｐゴシック"/>
        <family val="3"/>
        <charset val="134"/>
        <scheme val="minor"/>
      </rPr>
      <t>戏</t>
    </r>
    <r>
      <rPr>
        <sz val="11"/>
        <color theme="1"/>
        <rFont val="ＭＳ Ｐゴシック"/>
        <family val="2"/>
        <charset val="128"/>
        <scheme val="minor"/>
      </rPr>
      <t xml:space="preserve"> 
9其他</t>
    </r>
    <phoneticPr fontId="1"/>
  </si>
  <si>
    <r>
      <t>动</t>
    </r>
    <r>
      <rPr>
        <sz val="9"/>
        <color theme="1"/>
        <rFont val="ＭＳ Ｐゴシック"/>
        <family val="3"/>
        <charset val="128"/>
        <scheme val="minor"/>
      </rPr>
      <t>画信息表</t>
    </r>
    <phoneticPr fontId="1"/>
  </si>
  <si>
    <t>2016/12/06</t>
    <phoneticPr fontId="1"/>
  </si>
  <si>
    <t>每动画的播放信息表</t>
    <phoneticPr fontId="1"/>
  </si>
  <si>
    <t>播放信息序号</t>
  </si>
  <si>
    <t>PLAYINFO_ID</t>
  </si>
  <si>
    <t>动画编号</t>
  </si>
  <si>
    <t>ANIME_NO</t>
    <phoneticPr fontId="1"/>
  </si>
  <si>
    <t>播放信息</t>
  </si>
  <si>
    <t>ANIME_PLAYINFO</t>
  </si>
  <si>
    <t>STATUS</t>
  </si>
  <si>
    <r>
      <t>播放开始</t>
    </r>
    <r>
      <rPr>
        <sz val="11"/>
        <color theme="1"/>
        <rFont val="ＭＳ Ｐゴシック"/>
        <family val="3"/>
        <charset val="134"/>
        <scheme val="minor"/>
      </rPr>
      <t>时间</t>
    </r>
  </si>
  <si>
    <t>START_TIME</t>
  </si>
  <si>
    <r>
      <t>收看</t>
    </r>
    <r>
      <rPr>
        <sz val="11"/>
        <color theme="1"/>
        <rFont val="ＭＳ Ｐゴシック"/>
        <family val="3"/>
        <charset val="134"/>
        <scheme val="minor"/>
      </rPr>
      <t>时间</t>
    </r>
  </si>
  <si>
    <t>WATCH_TIME</t>
  </si>
  <si>
    <r>
      <t>话</t>
    </r>
    <r>
      <rPr>
        <sz val="11"/>
        <color theme="1"/>
        <rFont val="ＭＳ Ｐゴシック"/>
        <family val="2"/>
        <charset val="128"/>
        <scheme val="minor"/>
      </rPr>
      <t>数</t>
    </r>
  </si>
  <si>
    <t>PARTS</t>
  </si>
  <si>
    <t>制作公司序号</t>
  </si>
  <si>
    <t>COMPANY_ID</t>
  </si>
  <si>
    <t>有效性FLAG</t>
    <phoneticPr fontId="1"/>
  </si>
  <si>
    <t>ENABLE_FLG</t>
    <phoneticPr fontId="1"/>
  </si>
  <si>
    <r>
      <rPr>
        <sz val="11"/>
        <rFont val="ＭＳ Ｐゴシック"/>
        <family val="3"/>
        <charset val="134"/>
        <scheme val="minor"/>
      </rPr>
      <t>预</t>
    </r>
    <r>
      <rPr>
        <sz val="11"/>
        <rFont val="ＭＳ Ｐゴシック"/>
        <family val="3"/>
        <charset val="128"/>
        <scheme val="minor"/>
      </rPr>
      <t>留字段</t>
    </r>
    <r>
      <rPr>
        <sz val="11"/>
        <rFont val="ＭＳ Ｐゴシック"/>
        <family val="3"/>
        <charset val="134"/>
        <scheme val="minor"/>
      </rPr>
      <t>暂</t>
    </r>
    <r>
      <rPr>
        <sz val="11"/>
        <rFont val="ＭＳ Ｐゴシック"/>
        <family val="3"/>
        <charset val="128"/>
        <scheme val="minor"/>
      </rPr>
      <t>未使用</t>
    </r>
    <r>
      <rPr>
        <sz val="11"/>
        <color theme="1"/>
        <rFont val="ＭＳ Ｐゴシック"/>
        <family val="2"/>
        <charset val="128"/>
        <scheme val="minor"/>
      </rPr>
      <t xml:space="preserve">
0完成收集 
1部分收集 
2未收集 
9放弃收集</t>
    </r>
    <phoneticPr fontId="1"/>
  </si>
  <si>
    <t>Yes</t>
    <phoneticPr fontId="1"/>
  </si>
  <si>
    <t>播放信息表</t>
    <phoneticPr fontId="1"/>
  </si>
  <si>
    <t>制作公司表</t>
    <phoneticPr fontId="1"/>
  </si>
  <si>
    <t>动画制作公司信息表</t>
    <phoneticPr fontId="1"/>
  </si>
  <si>
    <t>ANIME_ALP_NAME</t>
    <phoneticPr fontId="1"/>
  </si>
  <si>
    <t>varchar(1000)</t>
    <phoneticPr fontId="1"/>
  </si>
  <si>
    <t>动画日文拼写_varchar(1000)</t>
    <phoneticPr fontId="1"/>
  </si>
  <si>
    <r>
      <rPr>
        <sz val="11"/>
        <color rgb="FFFF0000"/>
        <rFont val="ＭＳ Ｐゴシック"/>
        <family val="3"/>
        <charset val="134"/>
        <scheme val="minor"/>
      </rPr>
      <t>动</t>
    </r>
    <r>
      <rPr>
        <sz val="11"/>
        <color rgb="FFFF0000"/>
        <rFont val="ＭＳ Ｐゴシック"/>
        <family val="3"/>
        <charset val="128"/>
        <scheme val="minor"/>
      </rPr>
      <t>画日文拼写</t>
    </r>
    <phoneticPr fontId="1"/>
  </si>
  <si>
    <r>
      <t>1放送中 
2完</t>
    </r>
    <r>
      <rPr>
        <sz val="11"/>
        <color theme="1"/>
        <rFont val="ＭＳ Ｐゴシック"/>
        <family val="3"/>
        <charset val="134"/>
        <scheme val="minor"/>
      </rPr>
      <t>结</t>
    </r>
    <r>
      <rPr>
        <sz val="11"/>
        <color theme="1"/>
        <rFont val="ＭＳ Ｐゴシック"/>
        <family val="2"/>
        <charset val="128"/>
        <scheme val="minor"/>
      </rPr>
      <t xml:space="preserve"> 
3新企划 
9弃置</t>
    </r>
    <phoneticPr fontId="1"/>
  </si>
  <si>
    <t>尽量使用日文</t>
    <phoneticPr fontId="1"/>
  </si>
  <si>
    <t>COMPANY_CHN_NAME</t>
    <phoneticPr fontId="1"/>
  </si>
  <si>
    <t>COMPANY_CHN_NAME</t>
    <phoneticPr fontId="1"/>
  </si>
  <si>
    <t>Yes</t>
    <phoneticPr fontId="1"/>
  </si>
  <si>
    <t>制作公司中文名称</t>
    <phoneticPr fontId="1"/>
  </si>
  <si>
    <t>Yes</t>
    <phoneticPr fontId="1"/>
  </si>
  <si>
    <t>COMPANY_JPN_NAME</t>
    <phoneticPr fontId="1"/>
  </si>
  <si>
    <t>制作公司日文名_varchar(1000)</t>
    <phoneticPr fontId="1"/>
  </si>
  <si>
    <t>制作公司中文名_varchar(1000)</t>
    <phoneticPr fontId="1"/>
  </si>
  <si>
    <t>制作公司日文名</t>
    <phoneticPr fontId="1"/>
  </si>
  <si>
    <t>COMPANY_JPN_NAME</t>
    <phoneticPr fontId="1"/>
  </si>
  <si>
    <t>角色表</t>
    <phoneticPr fontId="1"/>
  </si>
  <si>
    <t>动画角色信息表</t>
    <phoneticPr fontId="1"/>
  </si>
  <si>
    <t>角色序号</t>
    <phoneticPr fontId="1"/>
  </si>
  <si>
    <t>CHARACTER_ID</t>
    <phoneticPr fontId="1"/>
  </si>
  <si>
    <t>角色编号_int</t>
    <phoneticPr fontId="1"/>
  </si>
  <si>
    <t>角色序号_int</t>
    <phoneticPr fontId="1"/>
  </si>
  <si>
    <t>识别用键</t>
    <phoneticPr fontId="1"/>
  </si>
  <si>
    <t>CHARACTER_CHN_NAME</t>
    <phoneticPr fontId="1"/>
  </si>
  <si>
    <t>角色中文名</t>
    <phoneticPr fontId="1"/>
  </si>
  <si>
    <t>角色日文名</t>
    <phoneticPr fontId="1"/>
  </si>
  <si>
    <t>CHARACTER_JPN_NAME</t>
    <phoneticPr fontId="1"/>
  </si>
  <si>
    <t>角色中文名_varchar(1000)</t>
    <phoneticPr fontId="1"/>
  </si>
  <si>
    <t>角色日文名_varcahr(1000)</t>
    <phoneticPr fontId="1"/>
  </si>
  <si>
    <r>
      <rPr>
        <sz val="11"/>
        <rFont val="ＭＳ Ｐゴシック"/>
        <family val="3"/>
        <charset val="134"/>
        <scheme val="minor"/>
      </rPr>
      <t>动</t>
    </r>
    <r>
      <rPr>
        <sz val="11"/>
        <rFont val="ＭＳ Ｐゴシック"/>
        <family val="3"/>
        <charset val="128"/>
        <scheme val="minor"/>
      </rPr>
      <t>画</t>
    </r>
    <r>
      <rPr>
        <sz val="11"/>
        <rFont val="ＭＳ Ｐゴシック"/>
        <family val="3"/>
        <charset val="134"/>
        <scheme val="minor"/>
      </rPr>
      <t>编</t>
    </r>
    <r>
      <rPr>
        <sz val="11"/>
        <rFont val="ＭＳ Ｐゴシック"/>
        <family val="3"/>
        <charset val="128"/>
        <scheme val="minor"/>
      </rPr>
      <t>号</t>
    </r>
    <phoneticPr fontId="1"/>
  </si>
  <si>
    <t>ANIME_NO</t>
    <phoneticPr fontId="1"/>
  </si>
  <si>
    <t>Yes(FK)</t>
    <phoneticPr fontId="1"/>
  </si>
  <si>
    <r>
      <t>声</t>
    </r>
    <r>
      <rPr>
        <sz val="11"/>
        <rFont val="ＭＳ Ｐゴシック"/>
        <family val="3"/>
        <charset val="136"/>
        <scheme val="minor"/>
      </rPr>
      <t>优</t>
    </r>
    <r>
      <rPr>
        <sz val="11"/>
        <rFont val="ＭＳ Ｐゴシック"/>
        <family val="3"/>
        <charset val="134"/>
        <scheme val="minor"/>
      </rPr>
      <t>编</t>
    </r>
    <r>
      <rPr>
        <sz val="11"/>
        <rFont val="ＭＳ Ｐゴシック"/>
        <family val="3"/>
        <charset val="128"/>
        <scheme val="minor"/>
      </rPr>
      <t>号</t>
    </r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</si>
  <si>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优表</t>
    </r>
    <phoneticPr fontId="1"/>
  </si>
  <si>
    <r>
      <t>声</t>
    </r>
    <r>
      <rPr>
        <sz val="9"/>
        <color theme="1"/>
        <rFont val="ＭＳ Ｐゴシック"/>
        <family val="3"/>
        <charset val="136"/>
        <scheme val="minor"/>
      </rPr>
      <t>优信息表</t>
    </r>
    <phoneticPr fontId="1"/>
  </si>
  <si>
    <r>
      <t>声</t>
    </r>
    <r>
      <rPr>
        <sz val="11"/>
        <color rgb="FFFF0000"/>
        <rFont val="ＭＳ Ｐゴシック"/>
        <family val="3"/>
        <charset val="136"/>
        <scheme val="minor"/>
      </rPr>
      <t>优日文名</t>
    </r>
    <phoneticPr fontId="1"/>
  </si>
  <si>
    <r>
      <t>声</t>
    </r>
    <r>
      <rPr>
        <sz val="11"/>
        <color rgb="FFFF0000"/>
        <rFont val="ＭＳ Ｐゴシック"/>
        <family val="3"/>
        <charset val="136"/>
        <scheme val="minor"/>
      </rPr>
      <t>优日文拼写</t>
    </r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</si>
  <si>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</t>
    </r>
    <r>
      <rPr>
        <sz val="11"/>
        <color theme="1"/>
        <rFont val="ＭＳ Ｐゴシック"/>
        <family val="3"/>
        <charset val="134"/>
        <scheme val="minor"/>
      </rPr>
      <t>编号</t>
    </r>
    <phoneticPr fontId="1"/>
  </si>
  <si>
    <r>
      <t>声</t>
    </r>
    <r>
      <rPr>
        <sz val="11"/>
        <rFont val="ＭＳ Ｐゴシック"/>
        <family val="3"/>
        <charset val="136"/>
        <scheme val="minor"/>
      </rPr>
      <t>优性</t>
    </r>
    <r>
      <rPr>
        <sz val="11"/>
        <rFont val="ＭＳ Ｐゴシック"/>
        <family val="3"/>
        <charset val="134"/>
        <scheme val="minor"/>
      </rPr>
      <t>别</t>
    </r>
    <phoneticPr fontId="1"/>
  </si>
  <si>
    <r>
      <t>声</t>
    </r>
    <r>
      <rPr>
        <sz val="11"/>
        <rFont val="ＭＳ Ｐゴシック"/>
        <family val="3"/>
        <charset val="136"/>
        <scheme val="minor"/>
      </rPr>
      <t>优生日</t>
    </r>
    <phoneticPr fontId="1"/>
  </si>
  <si>
    <r>
      <t>声</t>
    </r>
    <r>
      <rPr>
        <sz val="11"/>
        <rFont val="ＭＳ Ｐゴシック"/>
        <family val="3"/>
        <charset val="136"/>
        <scheme val="minor"/>
      </rPr>
      <t>优事</t>
    </r>
    <r>
      <rPr>
        <sz val="11"/>
        <rFont val="ＭＳ Ｐゴシック"/>
        <family val="3"/>
        <charset val="134"/>
        <scheme val="minor"/>
      </rPr>
      <t>务所编号</t>
    </r>
    <phoneticPr fontId="1"/>
  </si>
  <si>
    <t>CV_ID</t>
    <phoneticPr fontId="1"/>
  </si>
  <si>
    <t>CV_JPN_NAME</t>
    <phoneticPr fontId="1"/>
  </si>
  <si>
    <t>CV_KANA_NAME</t>
    <phoneticPr fontId="1"/>
  </si>
  <si>
    <t>CV_ALP_NAME</t>
    <phoneticPr fontId="1"/>
  </si>
  <si>
    <t>搜索关键字表</t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</si>
  <si>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优表</t>
    </r>
    <phoneticPr fontId="1"/>
  </si>
  <si>
    <t>T_CV_TBL</t>
    <phoneticPr fontId="1"/>
  </si>
  <si>
    <t>ANIME</t>
    <phoneticPr fontId="1"/>
  </si>
  <si>
    <r>
      <t>搜索关</t>
    </r>
    <r>
      <rPr>
        <sz val="11"/>
        <color theme="1"/>
        <rFont val="ＭＳ Ｐゴシック"/>
        <family val="3"/>
        <charset val="134"/>
        <scheme val="minor"/>
      </rPr>
      <t>键字表</t>
    </r>
    <phoneticPr fontId="1"/>
  </si>
  <si>
    <t>T_SEARCH_KEYWORD_TBL</t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</si>
  <si>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优中文名_varchar(1000)</t>
    </r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</si>
  <si>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优日文名_varchar(1000)</t>
    </r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</si>
  <si>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优假名_varchar(1000)</t>
    </r>
    <phoneticPr fontId="1"/>
  </si>
  <si>
    <r>
      <t>声</t>
    </r>
    <r>
      <rPr>
        <sz val="11"/>
        <color theme="1"/>
        <rFont val="ＭＳ Ｐゴシック"/>
        <family val="3"/>
        <charset val="136"/>
        <scheme val="minor"/>
      </rPr>
      <t>优日文拼写_varchar(1000)</t>
    </r>
    <phoneticPr fontId="1"/>
  </si>
  <si>
    <t>CHARACTER_JPN_NAME</t>
    <phoneticPr fontId="1"/>
  </si>
  <si>
    <t>CV_CHN_NAME</t>
    <phoneticPr fontId="1"/>
  </si>
  <si>
    <t>CV_JPN_NAME</t>
    <phoneticPr fontId="1"/>
  </si>
  <si>
    <t>CV_KANA_NAME</t>
    <phoneticPr fontId="1"/>
  </si>
  <si>
    <t>CV_ALP_NAME</t>
    <phoneticPr fontId="1"/>
  </si>
  <si>
    <t>序列号_int</t>
    <phoneticPr fontId="1"/>
  </si>
  <si>
    <t>SEQ</t>
    <phoneticPr fontId="1"/>
  </si>
  <si>
    <t>int</t>
    <phoneticPr fontId="1"/>
  </si>
  <si>
    <t>关键字_varchar(1000)</t>
    <phoneticPr fontId="1"/>
  </si>
  <si>
    <t>FREEWORD</t>
    <phoneticPr fontId="1"/>
  </si>
  <si>
    <t>varchar(1000)</t>
    <phoneticPr fontId="1"/>
  </si>
  <si>
    <t>MAPPING_TABLE</t>
    <phoneticPr fontId="1"/>
  </si>
  <si>
    <t>来源表_char(2)</t>
    <phoneticPr fontId="1"/>
  </si>
  <si>
    <t>char(2)</t>
    <phoneticPr fontId="1"/>
  </si>
  <si>
    <t>PRIMARY_KEY_1</t>
    <phoneticPr fontId="1"/>
  </si>
  <si>
    <t>PRIMARY_KEY_2</t>
    <phoneticPr fontId="1"/>
  </si>
  <si>
    <t>KEYWORD_1</t>
    <phoneticPr fontId="1"/>
  </si>
  <si>
    <t>KEYWORD_2</t>
  </si>
  <si>
    <t>KEYWORD_3</t>
  </si>
  <si>
    <t>KEYWORD_4</t>
  </si>
  <si>
    <t>KEYWORD_5</t>
  </si>
  <si>
    <t>KEYWORD_6</t>
  </si>
  <si>
    <t>KEYWORD_7</t>
  </si>
  <si>
    <t>KEYWORD_8</t>
  </si>
  <si>
    <t>KEYWORD_9</t>
  </si>
  <si>
    <t>KEYWORD_10</t>
  </si>
  <si>
    <t>序列号</t>
    <phoneticPr fontId="1"/>
  </si>
  <si>
    <t>SEQ</t>
    <phoneticPr fontId="1"/>
  </si>
  <si>
    <t>Yes(PK)</t>
    <phoneticPr fontId="1"/>
  </si>
  <si>
    <t>来源</t>
    <phoneticPr fontId="1"/>
  </si>
  <si>
    <t>MAPPING_TABLE</t>
    <phoneticPr fontId="1"/>
  </si>
  <si>
    <t>Yes</t>
    <phoneticPr fontId="1"/>
  </si>
  <si>
    <t>有效性FLAG</t>
    <phoneticPr fontId="1"/>
  </si>
  <si>
    <t>ENABLE_FLG</t>
    <phoneticPr fontId="1"/>
  </si>
  <si>
    <t>1</t>
    <phoneticPr fontId="1"/>
  </si>
  <si>
    <t>LAST_UPDATE_USER_ID</t>
    <phoneticPr fontId="1"/>
  </si>
  <si>
    <t>LAST_UPDATE_DATETIME</t>
    <phoneticPr fontId="1"/>
  </si>
  <si>
    <t>getdate()</t>
    <phoneticPr fontId="1"/>
  </si>
  <si>
    <r>
      <t>AN</t>
    </r>
    <r>
      <rPr>
        <sz val="11"/>
        <rFont val="ＭＳ Ｐゴシック"/>
        <family val="3"/>
        <charset val="134"/>
        <scheme val="minor"/>
      </rPr>
      <t>动</t>
    </r>
    <r>
      <rPr>
        <sz val="11"/>
        <rFont val="ＭＳ Ｐゴシック"/>
        <family val="3"/>
        <charset val="128"/>
        <scheme val="minor"/>
      </rPr>
      <t>画
CR角色
CP公司
CV声</t>
    </r>
    <r>
      <rPr>
        <sz val="11"/>
        <rFont val="ＭＳ Ｐゴシック"/>
        <family val="3"/>
        <charset val="136"/>
        <scheme val="minor"/>
      </rPr>
      <t>优</t>
    </r>
    <phoneticPr fontId="1"/>
  </si>
  <si>
    <r>
      <t>主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1</t>
    </r>
    <phoneticPr fontId="1"/>
  </si>
  <si>
    <r>
      <t>主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2</t>
    </r>
    <phoneticPr fontId="1"/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</si>
  <si>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字1</t>
    </r>
    <phoneticPr fontId="1"/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</si>
  <si>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字2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</si>
  <si>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字3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</si>
  <si>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字4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</si>
  <si>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字5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</si>
  <si>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字6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</si>
  <si>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字7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</si>
  <si>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字8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</si>
  <si>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字9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</si>
  <si>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关</t>
    </r>
    <r>
      <rPr>
        <sz val="11"/>
        <rFont val="ＭＳ Ｐゴシック"/>
        <family val="3"/>
        <charset val="134"/>
        <scheme val="minor"/>
      </rPr>
      <t>键</t>
    </r>
    <r>
      <rPr>
        <sz val="11"/>
        <rFont val="ＭＳ Ｐゴシック"/>
        <family val="3"/>
        <charset val="128"/>
        <scheme val="minor"/>
      </rPr>
      <t>字10</t>
    </r>
    <r>
      <rPr>
        <sz val="11"/>
        <color theme="1"/>
        <rFont val="ＭＳ Ｐゴシック"/>
        <family val="2"/>
        <charset val="128"/>
        <scheme val="minor"/>
      </rPr>
      <t/>
    </r>
  </si>
  <si>
    <r>
      <t>最</t>
    </r>
    <r>
      <rPr>
        <sz val="11"/>
        <rFont val="ＭＳ Ｐゴシック"/>
        <family val="3"/>
        <charset val="134"/>
        <scheme val="minor"/>
      </rPr>
      <t>终</t>
    </r>
    <r>
      <rPr>
        <sz val="11"/>
        <rFont val="ＭＳ Ｐゴシック"/>
        <family val="3"/>
        <charset val="128"/>
        <scheme val="minor"/>
      </rPr>
      <t>更新用</t>
    </r>
    <r>
      <rPr>
        <sz val="11"/>
        <rFont val="ＭＳ Ｐゴシック"/>
        <family val="3"/>
        <charset val="134"/>
        <scheme val="minor"/>
      </rPr>
      <t>户</t>
    </r>
    <phoneticPr fontId="1"/>
  </si>
  <si>
    <r>
      <t>最</t>
    </r>
    <r>
      <rPr>
        <sz val="11"/>
        <rFont val="ＭＳ Ｐゴシック"/>
        <family val="3"/>
        <charset val="134"/>
        <scheme val="minor"/>
      </rPr>
      <t>终</t>
    </r>
    <r>
      <rPr>
        <sz val="11"/>
        <rFont val="ＭＳ Ｐゴシック"/>
        <family val="3"/>
        <charset val="128"/>
        <scheme val="minor"/>
      </rPr>
      <t>更新</t>
    </r>
    <r>
      <rPr>
        <sz val="11"/>
        <rFont val="ＭＳ Ｐゴシック"/>
        <family val="3"/>
        <charset val="134"/>
        <scheme val="minor"/>
      </rPr>
      <t>时间</t>
    </r>
    <phoneticPr fontId="1"/>
  </si>
  <si>
    <t>主键名_varchar(100)</t>
    <phoneticPr fontId="1"/>
  </si>
  <si>
    <t>PRIMARY_KEY</t>
    <phoneticPr fontId="1"/>
  </si>
  <si>
    <t>varchar(100)</t>
    <phoneticPr fontId="1"/>
  </si>
  <si>
    <t>有效性FLAG</t>
    <phoneticPr fontId="1"/>
  </si>
  <si>
    <t>ENABLE_FLG</t>
    <phoneticPr fontId="1"/>
  </si>
  <si>
    <r>
      <t>动</t>
    </r>
    <r>
      <rPr>
        <sz val="11"/>
        <color theme="1"/>
        <rFont val="ＭＳ Ｐゴシック"/>
        <family val="3"/>
        <charset val="134"/>
        <scheme val="minor"/>
      </rPr>
      <t>画</t>
    </r>
    <r>
      <rPr>
        <sz val="11"/>
        <color theme="1"/>
        <rFont val="ＭＳ Ｐゴシック"/>
        <family val="3"/>
        <charset val="134"/>
        <scheme val="minor"/>
      </rPr>
      <t>编</t>
    </r>
    <r>
      <rPr>
        <sz val="11"/>
        <color theme="1"/>
        <rFont val="ＭＳ Ｐゴシック"/>
        <family val="3"/>
        <charset val="134"/>
        <scheme val="minor"/>
      </rPr>
      <t>号_char(4)</t>
    </r>
    <phoneticPr fontId="1"/>
  </si>
  <si>
    <r>
      <t>动</t>
    </r>
    <r>
      <rPr>
        <sz val="11"/>
        <color theme="1"/>
        <rFont val="ＭＳ Ｐゴシック"/>
        <family val="3"/>
        <charset val="134"/>
        <scheme val="minor"/>
      </rPr>
      <t>画中文名_varchar(255)</t>
    </r>
    <phoneticPr fontId="1"/>
  </si>
  <si>
    <t>ANIME_ALP_NAME</t>
    <phoneticPr fontId="1"/>
  </si>
  <si>
    <t>放送状态</t>
    <phoneticPr fontId="1"/>
  </si>
  <si>
    <r>
      <t>角色</t>
    </r>
    <r>
      <rPr>
        <sz val="11"/>
        <color rgb="FFFF0000"/>
        <rFont val="ＭＳ Ｐゴシック"/>
        <family val="3"/>
        <charset val="134"/>
        <scheme val="minor"/>
      </rPr>
      <t>编</t>
    </r>
    <r>
      <rPr>
        <sz val="11"/>
        <color rgb="FFFF0000"/>
        <rFont val="ＭＳ Ｐゴシック"/>
        <family val="3"/>
        <charset val="128"/>
        <scheme val="minor"/>
      </rPr>
      <t>号</t>
    </r>
    <phoneticPr fontId="1"/>
  </si>
  <si>
    <t>主角FLAG</t>
    <phoneticPr fontId="1"/>
  </si>
  <si>
    <t>LEADING_FLG</t>
    <phoneticPr fontId="1"/>
  </si>
  <si>
    <t>LEADING_FLG</t>
    <phoneticPr fontId="1"/>
  </si>
  <si>
    <t>Yes</t>
    <phoneticPr fontId="1"/>
  </si>
  <si>
    <t>CV_CHN_NAME</t>
    <phoneticPr fontId="1"/>
  </si>
  <si>
    <t>Yes</t>
    <phoneticPr fontId="1"/>
  </si>
  <si>
    <r>
      <rPr>
        <sz val="11"/>
        <color rgb="FF00B0F0"/>
        <rFont val="ＭＳ Ｐゴシック"/>
        <family val="3"/>
        <charset val="128"/>
        <scheme val="minor"/>
      </rPr>
      <t>声</t>
    </r>
    <r>
      <rPr>
        <sz val="11"/>
        <color rgb="FF00B0F0"/>
        <rFont val="ＭＳ Ｐゴシック"/>
        <family val="3"/>
        <charset val="136"/>
        <scheme val="minor"/>
      </rPr>
      <t>优</t>
    </r>
    <r>
      <rPr>
        <sz val="11"/>
        <color rgb="FF00B0F0"/>
        <rFont val="ＭＳ Ｐゴシック"/>
        <family val="3"/>
        <charset val="128"/>
        <scheme val="minor"/>
      </rPr>
      <t>中文名</t>
    </r>
    <phoneticPr fontId="1"/>
  </si>
  <si>
    <r>
      <t>声</t>
    </r>
    <r>
      <rPr>
        <sz val="11"/>
        <color rgb="FF00B0F0"/>
        <rFont val="ＭＳ Ｐゴシック"/>
        <family val="3"/>
        <charset val="136"/>
        <scheme val="minor"/>
      </rPr>
      <t>优</t>
    </r>
    <r>
      <rPr>
        <sz val="11"/>
        <color rgb="FF00B0F0"/>
        <rFont val="ＭＳ Ｐゴシック"/>
        <family val="3"/>
        <charset val="128"/>
        <scheme val="minor"/>
      </rPr>
      <t>假名</t>
    </r>
    <phoneticPr fontId="1"/>
  </si>
  <si>
    <r>
      <rPr>
        <sz val="11"/>
        <color theme="1"/>
        <rFont val="ＭＳ Ｐゴシック"/>
        <family val="3"/>
        <charset val="136"/>
        <scheme val="minor"/>
      </rPr>
      <t>性</t>
    </r>
    <r>
      <rPr>
        <sz val="11"/>
        <color theme="1"/>
        <rFont val="ＭＳ Ｐゴシック"/>
        <family val="3"/>
        <charset val="134"/>
        <scheme val="minor"/>
      </rPr>
      <t>别</t>
    </r>
    <r>
      <rPr>
        <sz val="11"/>
        <color theme="1"/>
        <rFont val="ＭＳ Ｐゴシック"/>
        <family val="3"/>
        <charset val="134"/>
        <scheme val="minor"/>
      </rPr>
      <t>_char(1)</t>
    </r>
    <phoneticPr fontId="1"/>
  </si>
  <si>
    <t>生日_datetime</t>
    <phoneticPr fontId="1"/>
  </si>
  <si>
    <t>GENDER</t>
    <phoneticPr fontId="1"/>
  </si>
  <si>
    <t>BIRTH</t>
    <phoneticPr fontId="1"/>
  </si>
  <si>
    <r>
      <t>性</t>
    </r>
    <r>
      <rPr>
        <sz val="11"/>
        <color theme="1"/>
        <rFont val="ＭＳ Ｐゴシック"/>
        <family val="3"/>
        <charset val="134"/>
        <scheme val="minor"/>
      </rPr>
      <t>别_char(1)</t>
    </r>
    <phoneticPr fontId="1"/>
  </si>
  <si>
    <t>生日_datetime</t>
    <phoneticPr fontId="1"/>
  </si>
  <si>
    <t>[M]男 [F]女</t>
    <phoneticPr fontId="1"/>
  </si>
  <si>
    <r>
      <rPr>
        <sz val="11"/>
        <rFont val="ＭＳ Ｐゴシック"/>
        <family val="3"/>
        <charset val="134"/>
        <scheme val="minor"/>
      </rPr>
      <t>预</t>
    </r>
    <r>
      <rPr>
        <sz val="11"/>
        <rFont val="ＭＳ Ｐゴシック"/>
        <family val="3"/>
        <charset val="128"/>
        <scheme val="minor"/>
      </rPr>
      <t>留字段</t>
    </r>
    <r>
      <rPr>
        <sz val="11"/>
        <rFont val="ＭＳ Ｐゴシック"/>
        <family val="3"/>
        <charset val="134"/>
        <scheme val="minor"/>
      </rPr>
      <t>暂</t>
    </r>
    <r>
      <rPr>
        <sz val="11"/>
        <rFont val="ＭＳ Ｐゴシック"/>
        <family val="3"/>
        <charset val="128"/>
        <scheme val="minor"/>
      </rPr>
      <t>未使用</t>
    </r>
    <phoneticPr fontId="1"/>
  </si>
  <si>
    <t>版本号</t>
    <phoneticPr fontId="1"/>
  </si>
  <si>
    <t>更新内容</t>
    <phoneticPr fontId="1"/>
  </si>
  <si>
    <t>更新人</t>
    <phoneticPr fontId="1"/>
  </si>
  <si>
    <t>更新时间</t>
    <phoneticPr fontId="1"/>
  </si>
  <si>
    <r>
      <t>更新</t>
    </r>
    <r>
      <rPr>
        <b/>
        <i/>
        <sz val="11"/>
        <color theme="1"/>
        <rFont val="ＭＳ Ｐゴシック"/>
        <family val="3"/>
        <charset val="134"/>
        <scheme val="minor"/>
      </rPr>
      <t>记录</t>
    </r>
    <phoneticPr fontId="1"/>
  </si>
  <si>
    <t>0.0.1</t>
    <phoneticPr fontId="1"/>
  </si>
  <si>
    <t>新建</t>
    <phoneticPr fontId="1"/>
  </si>
</sst>
</file>

<file path=xl/styles.xml><?xml version="1.0" encoding="utf-8"?>
<styleSheet xmlns="http://schemas.openxmlformats.org/spreadsheetml/2006/main">
  <fonts count="3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b/>
      <sz val="9"/>
      <color rgb="FFFFFFFF"/>
      <name val="ＭＳ Ｐゴシック"/>
      <family val="3"/>
      <charset val="128"/>
      <scheme val="minor"/>
    </font>
    <font>
      <u/>
      <sz val="9"/>
      <color theme="10"/>
      <name val="ＭＳ Ｐゴシック"/>
      <family val="2"/>
      <charset val="128"/>
      <scheme val="minor"/>
    </font>
    <font>
      <b/>
      <sz val="9"/>
      <color rgb="FFFFFFFF"/>
      <name val="ＭＳ Ｐゴシック"/>
      <family val="3"/>
      <charset val="134"/>
      <scheme val="minor"/>
    </font>
    <font>
      <b/>
      <i/>
      <sz val="9"/>
      <color theme="1"/>
      <name val="ＭＳ Ｐゴシック"/>
      <family val="3"/>
      <charset val="128"/>
      <scheme val="minor"/>
    </font>
    <font>
      <sz val="9"/>
      <color rgb="FFFFFFFF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rgb="FFFFFFFF"/>
      <name val="ＭＳ Ｐゴシック"/>
      <family val="3"/>
      <charset val="136"/>
      <scheme val="minor"/>
    </font>
    <font>
      <b/>
      <i/>
      <sz val="11"/>
      <color theme="1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34"/>
      <scheme val="minor"/>
    </font>
    <font>
      <b/>
      <i/>
      <sz val="9"/>
      <color theme="1"/>
      <name val="ＭＳ Ｐゴシック"/>
      <family val="3"/>
      <charset val="134"/>
      <scheme val="minor"/>
    </font>
    <font>
      <b/>
      <sz val="9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34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34"/>
      <scheme val="minor"/>
    </font>
    <font>
      <sz val="11"/>
      <name val="ＭＳ Ｐゴシック"/>
      <family val="3"/>
      <charset val="128"/>
      <scheme val="minor"/>
    </font>
    <font>
      <sz val="11"/>
      <color theme="9" tint="-0.249977111117893"/>
      <name val="ＭＳ Ｐゴシック"/>
      <family val="3"/>
      <charset val="128"/>
      <scheme val="minor"/>
    </font>
    <font>
      <sz val="11"/>
      <name val="ＭＳ Ｐゴシック"/>
      <family val="3"/>
      <charset val="136"/>
      <scheme val="minor"/>
    </font>
    <font>
      <sz val="9"/>
      <color theme="1"/>
      <name val="ＭＳ Ｐゴシック"/>
      <family val="3"/>
      <charset val="136"/>
      <scheme val="minor"/>
    </font>
    <font>
      <sz val="11"/>
      <color rgb="FFFF0000"/>
      <name val="ＭＳ Ｐゴシック"/>
      <family val="3"/>
      <charset val="136"/>
      <scheme val="minor"/>
    </font>
    <font>
      <sz val="11"/>
      <color rgb="FF00B0F0"/>
      <name val="ＭＳ Ｐゴシック"/>
      <family val="2"/>
      <charset val="128"/>
      <scheme val="minor"/>
    </font>
    <font>
      <sz val="11"/>
      <color rgb="FF00B0F0"/>
      <name val="ＭＳ Ｐゴシック"/>
      <family val="3"/>
      <charset val="128"/>
      <scheme val="minor"/>
    </font>
    <font>
      <sz val="11"/>
      <color rgb="FF00B0F0"/>
      <name val="ＭＳ Ｐゴシック"/>
      <family val="3"/>
      <charset val="136"/>
      <scheme val="minor"/>
    </font>
    <font>
      <strike/>
      <sz val="11"/>
      <color rgb="FF00B0F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4" xfId="0" applyFont="1" applyBorder="1">
      <alignment vertical="center"/>
    </xf>
    <xf numFmtId="0" fontId="4" fillId="0" borderId="5" xfId="1" applyBorder="1">
      <alignment vertical="center"/>
    </xf>
    <xf numFmtId="0" fontId="0" fillId="0" borderId="5" xfId="0" applyFont="1" applyBorder="1" applyAlignment="1">
      <alignment vertical="center" wrapText="1"/>
    </xf>
    <xf numFmtId="0" fontId="0" fillId="0" borderId="7" xfId="0" applyFont="1" applyBorder="1">
      <alignment vertical="center"/>
    </xf>
    <xf numFmtId="0" fontId="0" fillId="0" borderId="8" xfId="0" applyFont="1" applyBorder="1">
      <alignment vertical="center"/>
    </xf>
    <xf numFmtId="0" fontId="4" fillId="0" borderId="8" xfId="1" applyBorder="1">
      <alignment vertical="center"/>
    </xf>
    <xf numFmtId="0" fontId="0" fillId="0" borderId="8" xfId="0" applyFont="1" applyBorder="1" applyAlignment="1">
      <alignment vertical="center" wrapText="1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0" borderId="6" xfId="0" applyBorder="1">
      <alignment vertical="center"/>
    </xf>
    <xf numFmtId="0" fontId="5" fillId="3" borderId="3" xfId="0" applyFont="1" applyFill="1" applyBorder="1">
      <alignment vertical="center"/>
    </xf>
    <xf numFmtId="0" fontId="2" fillId="0" borderId="5" xfId="0" applyFont="1" applyBorder="1">
      <alignment vertical="center"/>
    </xf>
    <xf numFmtId="49" fontId="0" fillId="0" borderId="5" xfId="0" quotePrefix="1" applyNumberFormat="1" applyFont="1" applyBorder="1">
      <alignment vertical="center"/>
    </xf>
    <xf numFmtId="49" fontId="0" fillId="0" borderId="6" xfId="0" quotePrefix="1" applyNumberFormat="1" applyFont="1" applyBorder="1">
      <alignment vertical="center"/>
    </xf>
    <xf numFmtId="49" fontId="0" fillId="0" borderId="8" xfId="0" applyNumberFormat="1" applyFont="1" applyBorder="1">
      <alignment vertical="center"/>
    </xf>
    <xf numFmtId="49" fontId="0" fillId="0" borderId="8" xfId="0" quotePrefix="1" applyNumberFormat="1" applyFont="1" applyBorder="1">
      <alignment vertical="center"/>
    </xf>
    <xf numFmtId="49" fontId="0" fillId="0" borderId="9" xfId="0" quotePrefix="1" applyNumberFormat="1" applyFont="1" applyBorder="1">
      <alignment vertical="center"/>
    </xf>
    <xf numFmtId="0" fontId="0" fillId="0" borderId="10" xfId="0" applyFont="1" applyBorder="1">
      <alignment vertical="center"/>
    </xf>
    <xf numFmtId="49" fontId="0" fillId="0" borderId="11" xfId="0" applyNumberFormat="1" applyFont="1" applyBorder="1">
      <alignment vertical="center"/>
    </xf>
    <xf numFmtId="49" fontId="0" fillId="0" borderId="11" xfId="0" quotePrefix="1" applyNumberFormat="1" applyFont="1" applyBorder="1">
      <alignment vertical="center"/>
    </xf>
    <xf numFmtId="49" fontId="0" fillId="0" borderId="12" xfId="0" quotePrefix="1" applyNumberFormat="1" applyFont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3" fillId="2" borderId="21" xfId="0" applyFont="1" applyFill="1" applyBorder="1">
      <alignment vertical="center"/>
    </xf>
    <xf numFmtId="49" fontId="3" fillId="2" borderId="22" xfId="0" applyNumberFormat="1" applyFont="1" applyFill="1" applyBorder="1">
      <alignment vertical="center"/>
    </xf>
    <xf numFmtId="49" fontId="3" fillId="2" borderId="23" xfId="0" applyNumberFormat="1" applyFont="1" applyFill="1" applyBorder="1">
      <alignment vertical="center"/>
    </xf>
    <xf numFmtId="49" fontId="7" fillId="2" borderId="25" xfId="0" applyNumberFormat="1" applyFont="1" applyFill="1" applyBorder="1">
      <alignment vertical="center"/>
    </xf>
    <xf numFmtId="49" fontId="3" fillId="2" borderId="26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10" fillId="0" borderId="0" xfId="0" applyFont="1">
      <alignment vertical="center"/>
    </xf>
    <xf numFmtId="49" fontId="3" fillId="3" borderId="1" xfId="0" applyNumberFormat="1" applyFont="1" applyFill="1" applyBorder="1">
      <alignment vertical="center"/>
    </xf>
    <xf numFmtId="49" fontId="3" fillId="3" borderId="13" xfId="0" applyNumberFormat="1" applyFont="1" applyFill="1" applyBorder="1">
      <alignment vertical="center"/>
    </xf>
    <xf numFmtId="49" fontId="5" fillId="3" borderId="14" xfId="0" applyNumberFormat="1" applyFont="1" applyFill="1" applyBorder="1">
      <alignment vertical="center"/>
    </xf>
    <xf numFmtId="49" fontId="5" fillId="3" borderId="2" xfId="0" applyNumberFormat="1" applyFont="1" applyFill="1" applyBorder="1">
      <alignment vertical="center"/>
    </xf>
    <xf numFmtId="49" fontId="3" fillId="3" borderId="14" xfId="0" applyNumberFormat="1" applyFont="1" applyFill="1" applyBorder="1">
      <alignment vertical="center"/>
    </xf>
    <xf numFmtId="49" fontId="5" fillId="3" borderId="27" xfId="0" applyNumberFormat="1" applyFont="1" applyFill="1" applyBorder="1">
      <alignment vertical="center"/>
    </xf>
    <xf numFmtId="49" fontId="3" fillId="3" borderId="2" xfId="0" applyNumberFormat="1" applyFont="1" applyFill="1" applyBorder="1">
      <alignment vertical="center"/>
    </xf>
    <xf numFmtId="49" fontId="5" fillId="3" borderId="3" xfId="0" applyNumberFormat="1" applyFont="1" applyFill="1" applyBorder="1">
      <alignment vertical="center"/>
    </xf>
    <xf numFmtId="49" fontId="5" fillId="3" borderId="13" xfId="0" applyNumberFormat="1" applyFont="1" applyFill="1" applyBorder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>
      <alignment vertical="center"/>
    </xf>
    <xf numFmtId="0" fontId="0" fillId="0" borderId="9" xfId="0" applyBorder="1">
      <alignment vertical="center"/>
    </xf>
    <xf numFmtId="0" fontId="2" fillId="0" borderId="8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33" xfId="0" applyFont="1" applyBorder="1">
      <alignment vertical="center"/>
    </xf>
    <xf numFmtId="0" fontId="2" fillId="0" borderId="33" xfId="0" applyFont="1" applyBorder="1" applyAlignment="1">
      <alignment vertical="center" wrapText="1"/>
    </xf>
    <xf numFmtId="0" fontId="5" fillId="3" borderId="31" xfId="0" applyFont="1" applyFill="1" applyBorder="1">
      <alignment vertical="center"/>
    </xf>
    <xf numFmtId="0" fontId="0" fillId="0" borderId="8" xfId="0" applyBorder="1">
      <alignment vertical="center"/>
    </xf>
    <xf numFmtId="0" fontId="3" fillId="3" borderId="21" xfId="0" applyFont="1" applyFill="1" applyBorder="1">
      <alignment vertical="center"/>
    </xf>
    <xf numFmtId="49" fontId="3" fillId="3" borderId="22" xfId="0" applyNumberFormat="1" applyFont="1" applyFill="1" applyBorder="1">
      <alignment vertical="center"/>
    </xf>
    <xf numFmtId="49" fontId="5" fillId="3" borderId="26" xfId="0" applyNumberFormat="1" applyFont="1" applyFill="1" applyBorder="1">
      <alignment vertical="center"/>
    </xf>
    <xf numFmtId="49" fontId="2" fillId="0" borderId="5" xfId="0" applyNumberFormat="1" applyFont="1" applyBorder="1">
      <alignment vertical="center"/>
    </xf>
    <xf numFmtId="49" fontId="2" fillId="0" borderId="8" xfId="0" applyNumberFormat="1" applyFont="1" applyBorder="1">
      <alignment vertical="center"/>
    </xf>
    <xf numFmtId="49" fontId="0" fillId="0" borderId="8" xfId="0" applyNumberFormat="1" applyBorder="1">
      <alignment vertical="center"/>
    </xf>
    <xf numFmtId="0" fontId="15" fillId="0" borderId="4" xfId="0" applyFont="1" applyBorder="1">
      <alignment vertical="center"/>
    </xf>
    <xf numFmtId="49" fontId="15" fillId="0" borderId="8" xfId="0" applyNumberFormat="1" applyFont="1" applyBorder="1">
      <alignment vertical="center"/>
    </xf>
    <xf numFmtId="49" fontId="17" fillId="0" borderId="8" xfId="0" applyNumberFormat="1" applyFont="1" applyBorder="1">
      <alignment vertical="center"/>
    </xf>
    <xf numFmtId="49" fontId="0" fillId="0" borderId="5" xfId="0" applyNumberFormat="1" applyBorder="1">
      <alignment vertical="center"/>
    </xf>
    <xf numFmtId="49" fontId="0" fillId="0" borderId="9" xfId="0" applyNumberFormat="1" applyBorder="1" applyAlignment="1">
      <alignment vertical="center" wrapText="1"/>
    </xf>
    <xf numFmtId="49" fontId="2" fillId="0" borderId="9" xfId="0" applyNumberFormat="1" applyFont="1" applyBorder="1" applyAlignment="1">
      <alignment vertical="center" wrapText="1"/>
    </xf>
    <xf numFmtId="49" fontId="20" fillId="0" borderId="8" xfId="0" applyNumberFormat="1" applyFont="1" applyBorder="1">
      <alignment vertical="center"/>
    </xf>
    <xf numFmtId="49" fontId="17" fillId="0" borderId="9" xfId="0" quotePrefix="1" applyNumberFormat="1" applyFont="1" applyBorder="1">
      <alignment vertical="center"/>
    </xf>
    <xf numFmtId="0" fontId="17" fillId="0" borderId="0" xfId="0" applyFont="1">
      <alignment vertical="center"/>
    </xf>
    <xf numFmtId="49" fontId="17" fillId="0" borderId="8" xfId="0" quotePrefix="1" applyNumberFormat="1" applyFont="1" applyBorder="1">
      <alignment vertical="center"/>
    </xf>
    <xf numFmtId="0" fontId="20" fillId="0" borderId="7" xfId="0" applyFont="1" applyBorder="1">
      <alignment vertical="center"/>
    </xf>
    <xf numFmtId="49" fontId="22" fillId="0" borderId="8" xfId="0" applyNumberFormat="1" applyFont="1" applyBorder="1">
      <alignment vertical="center"/>
    </xf>
    <xf numFmtId="49" fontId="0" fillId="0" borderId="9" xfId="0" applyNumberFormat="1" applyBorder="1">
      <alignment vertical="center"/>
    </xf>
    <xf numFmtId="49" fontId="22" fillId="0" borderId="8" xfId="0" quotePrefix="1" applyNumberFormat="1" applyFont="1" applyBorder="1">
      <alignment vertical="center"/>
    </xf>
    <xf numFmtId="49" fontId="22" fillId="0" borderId="9" xfId="0" quotePrefix="1" applyNumberFormat="1" applyFont="1" applyBorder="1">
      <alignment vertical="center"/>
    </xf>
    <xf numFmtId="49" fontId="23" fillId="0" borderId="8" xfId="0" quotePrefix="1" applyNumberFormat="1" applyFont="1" applyBorder="1">
      <alignment vertical="center"/>
    </xf>
    <xf numFmtId="49" fontId="23" fillId="0" borderId="9" xfId="0" quotePrefix="1" applyNumberFormat="1" applyFont="1" applyBorder="1">
      <alignment vertical="center"/>
    </xf>
    <xf numFmtId="0" fontId="20" fillId="0" borderId="4" xfId="0" applyFont="1" applyBorder="1">
      <alignment vertical="center"/>
    </xf>
    <xf numFmtId="0" fontId="17" fillId="0" borderId="7" xfId="0" applyFont="1" applyBorder="1">
      <alignment vertical="center"/>
    </xf>
    <xf numFmtId="49" fontId="2" fillId="0" borderId="9" xfId="0" applyNumberFormat="1" applyFont="1" applyBorder="1">
      <alignment vertical="center"/>
    </xf>
    <xf numFmtId="0" fontId="22" fillId="0" borderId="0" xfId="0" applyFont="1">
      <alignment vertical="center"/>
    </xf>
    <xf numFmtId="0" fontId="23" fillId="0" borderId="4" xfId="0" applyFont="1" applyBorder="1">
      <alignment vertical="center"/>
    </xf>
    <xf numFmtId="0" fontId="23" fillId="0" borderId="0" xfId="0" applyFont="1">
      <alignment vertical="center"/>
    </xf>
    <xf numFmtId="49" fontId="22" fillId="0" borderId="5" xfId="0" applyNumberFormat="1" applyFont="1" applyBorder="1">
      <alignment vertical="center"/>
    </xf>
    <xf numFmtId="0" fontId="21" fillId="0" borderId="33" xfId="0" applyFont="1" applyBorder="1">
      <alignment vertical="center"/>
    </xf>
    <xf numFmtId="49" fontId="22" fillId="0" borderId="9" xfId="0" applyNumberFormat="1" applyFont="1" applyBorder="1">
      <alignment vertical="center"/>
    </xf>
    <xf numFmtId="0" fontId="22" fillId="0" borderId="4" xfId="0" applyFont="1" applyBorder="1">
      <alignment vertical="center"/>
    </xf>
    <xf numFmtId="49" fontId="22" fillId="0" borderId="5" xfId="0" quotePrefix="1" applyNumberFormat="1" applyFont="1" applyBorder="1">
      <alignment vertical="center"/>
    </xf>
    <xf numFmtId="49" fontId="22" fillId="0" borderId="6" xfId="0" applyNumberFormat="1" applyFont="1" applyBorder="1" applyAlignment="1">
      <alignment vertical="center" wrapText="1"/>
    </xf>
    <xf numFmtId="0" fontId="22" fillId="0" borderId="7" xfId="0" applyFont="1" applyBorder="1">
      <alignment vertical="center"/>
    </xf>
    <xf numFmtId="0" fontId="22" fillId="0" borderId="34" xfId="0" applyFont="1" applyBorder="1">
      <alignment vertical="center"/>
    </xf>
    <xf numFmtId="0" fontId="22" fillId="0" borderId="10" xfId="0" applyFont="1" applyBorder="1">
      <alignment vertical="center"/>
    </xf>
    <xf numFmtId="49" fontId="22" fillId="0" borderId="11" xfId="0" applyNumberFormat="1" applyFont="1" applyBorder="1">
      <alignment vertical="center"/>
    </xf>
    <xf numFmtId="49" fontId="22" fillId="0" borderId="11" xfId="0" quotePrefix="1" applyNumberFormat="1" applyFont="1" applyBorder="1">
      <alignment vertical="center"/>
    </xf>
    <xf numFmtId="49" fontId="22" fillId="0" borderId="12" xfId="0" applyNumberFormat="1" applyFont="1" applyBorder="1">
      <alignment vertical="center"/>
    </xf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49" fontId="2" fillId="0" borderId="14" xfId="0" applyNumberFormat="1" applyFont="1" applyBorder="1" applyAlignment="1">
      <alignment vertical="center"/>
    </xf>
    <xf numFmtId="0" fontId="0" fillId="0" borderId="14" xfId="0" applyBorder="1" applyAlignment="1">
      <alignment vertical="center"/>
    </xf>
    <xf numFmtId="49" fontId="0" fillId="0" borderId="14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49" fontId="0" fillId="0" borderId="14" xfId="0" applyNumberFormat="1" applyFont="1" applyBorder="1" applyAlignment="1">
      <alignment vertical="center"/>
    </xf>
    <xf numFmtId="49" fontId="3" fillId="2" borderId="23" xfId="0" applyNumberFormat="1" applyFont="1" applyFill="1" applyBorder="1" applyAlignment="1">
      <alignment vertical="center"/>
    </xf>
    <xf numFmtId="0" fontId="7" fillId="2" borderId="25" xfId="0" applyFont="1" applyFill="1" applyBorder="1" applyAlignment="1">
      <alignment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center" vertical="center"/>
    </xf>
    <xf numFmtId="49" fontId="3" fillId="3" borderId="25" xfId="0" applyNumberFormat="1" applyFont="1" applyFill="1" applyBorder="1" applyAlignment="1">
      <alignment horizontal="center" vertical="center"/>
    </xf>
    <xf numFmtId="49" fontId="13" fillId="0" borderId="28" xfId="0" applyNumberFormat="1" applyFont="1" applyBorder="1" applyAlignment="1">
      <alignment horizontal="left" vertical="top"/>
    </xf>
    <xf numFmtId="49" fontId="8" fillId="0" borderId="29" xfId="0" applyNumberFormat="1" applyFont="1" applyBorder="1" applyAlignment="1">
      <alignment horizontal="left" vertical="top"/>
    </xf>
    <xf numFmtId="49" fontId="8" fillId="0" borderId="30" xfId="0" applyNumberFormat="1" applyFont="1" applyBorder="1" applyAlignment="1">
      <alignment horizontal="left" vertical="top"/>
    </xf>
    <xf numFmtId="49" fontId="19" fillId="0" borderId="16" xfId="0" applyNumberFormat="1" applyFont="1" applyBorder="1" applyAlignment="1">
      <alignment horizontal="left" vertical="top"/>
    </xf>
    <xf numFmtId="49" fontId="18" fillId="0" borderId="0" xfId="0" applyNumberFormat="1" applyFont="1" applyBorder="1" applyAlignment="1">
      <alignment horizontal="left" vertical="top"/>
    </xf>
    <xf numFmtId="49" fontId="18" fillId="0" borderId="17" xfId="0" applyNumberFormat="1" applyFont="1" applyBorder="1" applyAlignment="1">
      <alignment horizontal="left" vertical="top"/>
    </xf>
    <xf numFmtId="49" fontId="18" fillId="0" borderId="16" xfId="0" applyNumberFormat="1" applyFont="1" applyBorder="1" applyAlignment="1">
      <alignment horizontal="left" vertical="top"/>
    </xf>
    <xf numFmtId="49" fontId="18" fillId="0" borderId="18" xfId="0" applyNumberFormat="1" applyFont="1" applyBorder="1" applyAlignment="1">
      <alignment horizontal="left" vertical="top"/>
    </xf>
    <xf numFmtId="49" fontId="18" fillId="0" borderId="19" xfId="0" applyNumberFormat="1" applyFont="1" applyBorder="1" applyAlignment="1">
      <alignment horizontal="left" vertical="top"/>
    </xf>
    <xf numFmtId="49" fontId="18" fillId="0" borderId="20" xfId="0" applyNumberFormat="1" applyFont="1" applyBorder="1" applyAlignment="1">
      <alignment horizontal="left" vertical="top"/>
    </xf>
    <xf numFmtId="0" fontId="2" fillId="0" borderId="14" xfId="0" applyNumberFormat="1" applyFon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27" fillId="0" borderId="4" xfId="0" applyFont="1" applyBorder="1">
      <alignment vertical="center"/>
    </xf>
    <xf numFmtId="49" fontId="27" fillId="0" borderId="8" xfId="0" applyNumberFormat="1" applyFont="1" applyBorder="1">
      <alignment vertical="center"/>
    </xf>
    <xf numFmtId="49" fontId="28" fillId="0" borderId="8" xfId="0" applyNumberFormat="1" applyFont="1" applyBorder="1">
      <alignment vertical="center"/>
    </xf>
    <xf numFmtId="49" fontId="30" fillId="0" borderId="5" xfId="0" applyNumberFormat="1" applyFont="1" applyBorder="1">
      <alignment vertical="center"/>
    </xf>
    <xf numFmtId="0" fontId="28" fillId="0" borderId="4" xfId="0" applyFont="1" applyBorder="1">
      <alignment vertical="center"/>
    </xf>
    <xf numFmtId="0" fontId="27" fillId="0" borderId="7" xfId="0" applyFont="1" applyBorder="1">
      <alignment vertical="center"/>
    </xf>
    <xf numFmtId="0" fontId="14" fillId="0" borderId="8" xfId="0" applyFont="1" applyBorder="1">
      <alignment vertical="center"/>
    </xf>
    <xf numFmtId="0" fontId="14" fillId="0" borderId="8" xfId="0" applyFont="1" applyBorder="1" applyAlignment="1">
      <alignment vertical="center" wrapText="1"/>
    </xf>
    <xf numFmtId="49" fontId="21" fillId="0" borderId="9" xfId="0" applyNumberFormat="1" applyFont="1" applyBorder="1" applyAlignment="1">
      <alignment vertical="center" wrapText="1"/>
    </xf>
    <xf numFmtId="0" fontId="0" fillId="0" borderId="4" xfId="0" applyBorder="1">
      <alignment vertical="center"/>
    </xf>
    <xf numFmtId="14" fontId="0" fillId="0" borderId="6" xfId="0" applyNumberForma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zoomScaleNormal="100" workbookViewId="0"/>
  </sheetViews>
  <sheetFormatPr defaultRowHeight="13.5"/>
  <cols>
    <col min="1" max="1" width="4.25" customWidth="1"/>
    <col min="2" max="2" width="55.125" customWidth="1"/>
    <col min="3" max="3" width="40.5" customWidth="1"/>
    <col min="4" max="4" width="36.625" customWidth="1"/>
  </cols>
  <sheetData>
    <row r="1" spans="1:5" ht="14.25" thickBot="1">
      <c r="A1" s="33" t="s">
        <v>21</v>
      </c>
    </row>
    <row r="2" spans="1:5">
      <c r="A2" s="8" t="s">
        <v>0</v>
      </c>
      <c r="B2" s="9" t="s">
        <v>1</v>
      </c>
      <c r="C2" s="9" t="s">
        <v>2</v>
      </c>
      <c r="D2" s="9" t="s">
        <v>3</v>
      </c>
      <c r="E2" s="10" t="s">
        <v>4</v>
      </c>
    </row>
    <row r="3" spans="1:5">
      <c r="A3" s="1">
        <f>ROW()-2</f>
        <v>1</v>
      </c>
      <c r="B3" s="13" t="s">
        <v>10</v>
      </c>
      <c r="C3" s="2" t="s">
        <v>11</v>
      </c>
      <c r="D3" s="3"/>
      <c r="E3" s="11" t="s">
        <v>5</v>
      </c>
    </row>
    <row r="4" spans="1:5">
      <c r="A4" s="1">
        <f>ROW()-2</f>
        <v>2</v>
      </c>
      <c r="B4" s="51" t="s">
        <v>86</v>
      </c>
      <c r="C4" s="6" t="s">
        <v>88</v>
      </c>
      <c r="D4" s="5"/>
      <c r="E4" s="11" t="s">
        <v>5</v>
      </c>
    </row>
    <row r="5" spans="1:5">
      <c r="A5" s="1">
        <f>ROW()-2</f>
        <v>3</v>
      </c>
      <c r="B5" s="51" t="s">
        <v>137</v>
      </c>
      <c r="C5" s="6" t="s">
        <v>89</v>
      </c>
      <c r="D5" s="5"/>
      <c r="E5" s="11" t="s">
        <v>5</v>
      </c>
    </row>
    <row r="6" spans="1:5">
      <c r="A6" s="1">
        <f>ROW()-2</f>
        <v>4</v>
      </c>
      <c r="B6" s="51" t="s">
        <v>87</v>
      </c>
      <c r="C6" s="6" t="s">
        <v>90</v>
      </c>
      <c r="D6" s="7"/>
      <c r="E6" s="11" t="s">
        <v>5</v>
      </c>
    </row>
    <row r="7" spans="1:5">
      <c r="A7" s="1">
        <f>ROW()-2</f>
        <v>5</v>
      </c>
      <c r="B7" s="51" t="s">
        <v>185</v>
      </c>
      <c r="C7" s="6" t="s">
        <v>186</v>
      </c>
      <c r="D7" s="7"/>
      <c r="E7" s="11" t="s">
        <v>187</v>
      </c>
    </row>
    <row r="8" spans="1:5">
      <c r="A8" s="1">
        <v>6</v>
      </c>
      <c r="B8" s="51" t="s">
        <v>188</v>
      </c>
      <c r="C8" s="6" t="s">
        <v>189</v>
      </c>
      <c r="D8" s="7"/>
      <c r="E8" s="11" t="s">
        <v>187</v>
      </c>
    </row>
    <row r="9" spans="1:5">
      <c r="A9" s="1"/>
      <c r="B9" s="51"/>
      <c r="C9" s="6"/>
      <c r="D9" s="7"/>
      <c r="E9" s="11"/>
    </row>
    <row r="10" spans="1:5">
      <c r="A10" s="1"/>
      <c r="B10" s="51"/>
      <c r="C10" s="6"/>
      <c r="D10" s="7"/>
      <c r="E10" s="11"/>
    </row>
    <row r="11" spans="1:5">
      <c r="A11" s="1"/>
      <c r="B11" s="51"/>
      <c r="C11" s="6"/>
      <c r="D11" s="7"/>
      <c r="E11" s="11"/>
    </row>
    <row r="12" spans="1:5">
      <c r="A12" s="1"/>
      <c r="B12" s="51"/>
      <c r="C12" s="6"/>
      <c r="D12" s="7"/>
      <c r="E12" s="11"/>
    </row>
    <row r="13" spans="1:5">
      <c r="A13" s="1"/>
      <c r="B13" s="51"/>
      <c r="C13" s="6"/>
      <c r="D13" s="7"/>
      <c r="E13" s="11"/>
    </row>
    <row r="14" spans="1:5">
      <c r="A14" s="1"/>
      <c r="B14" s="51"/>
      <c r="C14" s="6"/>
      <c r="D14" s="7"/>
      <c r="E14" s="11"/>
    </row>
    <row r="15" spans="1:5">
      <c r="A15" s="1"/>
      <c r="B15" s="51"/>
      <c r="C15" s="6"/>
      <c r="D15" s="7"/>
      <c r="E15" s="11"/>
    </row>
    <row r="16" spans="1:5">
      <c r="A16" s="1"/>
      <c r="B16" s="51"/>
      <c r="C16" s="6"/>
      <c r="D16" s="7"/>
      <c r="E16" s="11"/>
    </row>
    <row r="17" spans="1:5">
      <c r="A17" s="1"/>
      <c r="B17" s="51"/>
      <c r="C17" s="6"/>
      <c r="D17" s="7"/>
      <c r="E17" s="11"/>
    </row>
    <row r="18" spans="1:5">
      <c r="A18" s="1"/>
      <c r="B18" s="51"/>
      <c r="C18" s="6"/>
      <c r="D18" s="7"/>
      <c r="E18" s="11"/>
    </row>
    <row r="19" spans="1:5">
      <c r="A19" s="1"/>
      <c r="B19" s="51"/>
      <c r="C19" s="6"/>
      <c r="D19" s="7"/>
      <c r="E19" s="11"/>
    </row>
    <row r="20" spans="1:5">
      <c r="A20" s="1"/>
      <c r="B20" s="51"/>
      <c r="C20" s="6"/>
      <c r="D20" s="7"/>
      <c r="E20" s="11"/>
    </row>
    <row r="21" spans="1:5">
      <c r="A21" s="1"/>
      <c r="B21" s="51"/>
      <c r="C21" s="6"/>
      <c r="D21" s="7"/>
      <c r="E21" s="11"/>
    </row>
    <row r="22" spans="1:5">
      <c r="A22" s="1"/>
      <c r="B22" s="51"/>
      <c r="C22" s="6"/>
      <c r="D22" s="7"/>
      <c r="E22" s="11"/>
    </row>
    <row r="23" spans="1:5">
      <c r="A23" s="1"/>
      <c r="B23" s="51"/>
      <c r="C23" s="6"/>
      <c r="D23" s="7"/>
      <c r="E23" s="11"/>
    </row>
    <row r="24" spans="1:5">
      <c r="A24" s="1"/>
      <c r="B24" s="51"/>
      <c r="C24" s="6"/>
      <c r="D24" s="7"/>
      <c r="E24" s="11"/>
    </row>
    <row r="25" spans="1:5">
      <c r="A25" s="1"/>
      <c r="B25" s="51"/>
      <c r="C25" s="6"/>
      <c r="D25" s="7"/>
      <c r="E25" s="11"/>
    </row>
    <row r="26" spans="1:5">
      <c r="A26" s="1"/>
      <c r="B26" s="51"/>
      <c r="C26" s="6"/>
      <c r="D26" s="7"/>
      <c r="E26" s="11"/>
    </row>
    <row r="27" spans="1:5">
      <c r="A27" s="1"/>
      <c r="B27" s="51"/>
      <c r="C27" s="6"/>
      <c r="D27" s="7"/>
      <c r="E27" s="11"/>
    </row>
    <row r="28" spans="1:5">
      <c r="A28" s="1"/>
      <c r="B28" s="51"/>
      <c r="C28" s="6"/>
      <c r="D28" s="7"/>
      <c r="E28" s="11"/>
    </row>
  </sheetData>
  <phoneticPr fontId="1"/>
  <hyperlinks>
    <hyperlink ref="C3" location="动画表!A1" display="T_ANIME_TBL"/>
    <hyperlink ref="C4" location="播放信息表!A1" display="T_PLAYINFO_TBL"/>
    <hyperlink ref="C5" location="制作公司表!A1" display="T_COMPANY_TBL"/>
    <hyperlink ref="C6" location="角色表!A1" display="T_CHARACTER_TBL"/>
    <hyperlink ref="C7" location="声优表!A1" display="T_CV_TBL"/>
    <hyperlink ref="C8" location="搜索关键字表!A1" display="T_SEARCH_KEYWORD_TBL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0"/>
  <sheetViews>
    <sheetView tabSelected="1" zoomScale="85" zoomScaleNormal="85" workbookViewId="0">
      <selection activeCell="B4" sqref="B4"/>
    </sheetView>
  </sheetViews>
  <sheetFormatPr defaultRowHeight="13.5"/>
  <cols>
    <col min="1" max="1" width="10.125" customWidth="1"/>
    <col min="2" max="3" width="36.625" customWidth="1"/>
    <col min="4" max="4" width="12" customWidth="1"/>
  </cols>
  <sheetData>
    <row r="1" spans="1:4" ht="14.25" thickBot="1">
      <c r="A1" s="33" t="s">
        <v>277</v>
      </c>
    </row>
    <row r="2" spans="1:4">
      <c r="A2" s="8" t="s">
        <v>273</v>
      </c>
      <c r="B2" s="9" t="s">
        <v>274</v>
      </c>
      <c r="C2" s="50" t="s">
        <v>275</v>
      </c>
      <c r="D2" s="12" t="s">
        <v>276</v>
      </c>
    </row>
    <row r="3" spans="1:4">
      <c r="A3" s="127" t="s">
        <v>278</v>
      </c>
      <c r="B3" s="43" t="s">
        <v>279</v>
      </c>
      <c r="C3" s="47" t="s">
        <v>92</v>
      </c>
      <c r="D3" s="128">
        <v>42713</v>
      </c>
    </row>
    <row r="4" spans="1:4">
      <c r="A4" s="4"/>
      <c r="B4" s="44"/>
      <c r="C4" s="48"/>
      <c r="D4" s="45"/>
    </row>
    <row r="5" spans="1:4">
      <c r="A5" s="1"/>
      <c r="B5" s="44"/>
      <c r="C5" s="48"/>
      <c r="D5" s="45"/>
    </row>
    <row r="6" spans="1:4">
      <c r="A6" s="1"/>
      <c r="B6" s="46"/>
      <c r="C6" s="49"/>
      <c r="D6" s="45"/>
    </row>
    <row r="7" spans="1:4">
      <c r="A7" s="1"/>
      <c r="B7" s="44"/>
      <c r="C7" s="48"/>
      <c r="D7" s="45"/>
    </row>
    <row r="8" spans="1:4">
      <c r="A8" s="1"/>
      <c r="B8" s="46"/>
      <c r="C8" s="49"/>
      <c r="D8" s="45"/>
    </row>
    <row r="9" spans="1:4">
      <c r="A9" s="1"/>
      <c r="B9" s="44"/>
      <c r="C9" s="48"/>
      <c r="D9" s="45"/>
    </row>
    <row r="10" spans="1:4">
      <c r="A10" s="1"/>
      <c r="B10" s="46"/>
      <c r="C10" s="49"/>
      <c r="D10" s="45"/>
    </row>
    <row r="11" spans="1:4">
      <c r="A11" s="1"/>
      <c r="B11" s="44"/>
      <c r="C11" s="48"/>
      <c r="D11" s="45"/>
    </row>
    <row r="12" spans="1:4">
      <c r="A12" s="1"/>
      <c r="B12" s="46"/>
      <c r="C12" s="49"/>
      <c r="D12" s="45"/>
    </row>
    <row r="13" spans="1:4">
      <c r="A13" s="1"/>
      <c r="B13" s="44"/>
      <c r="C13" s="48"/>
      <c r="D13" s="45"/>
    </row>
    <row r="14" spans="1:4">
      <c r="A14" s="1"/>
      <c r="B14" s="46"/>
      <c r="C14" s="49"/>
      <c r="D14" s="45"/>
    </row>
    <row r="15" spans="1:4">
      <c r="A15" s="1"/>
      <c r="B15" s="44"/>
      <c r="C15" s="48"/>
      <c r="D15" s="45"/>
    </row>
    <row r="16" spans="1:4">
      <c r="A16" s="1"/>
      <c r="B16" s="46"/>
      <c r="C16" s="49"/>
      <c r="D16" s="45"/>
    </row>
    <row r="17" spans="1:4">
      <c r="A17" s="1"/>
      <c r="B17" s="44"/>
      <c r="C17" s="48"/>
      <c r="D17" s="45"/>
    </row>
    <row r="18" spans="1:4">
      <c r="A18" s="1"/>
      <c r="B18" s="46"/>
      <c r="C18" s="49"/>
      <c r="D18" s="45"/>
    </row>
    <row r="19" spans="1:4">
      <c r="A19" s="1"/>
      <c r="B19" s="44"/>
      <c r="C19" s="48"/>
      <c r="D19" s="45"/>
    </row>
    <row r="20" spans="1:4">
      <c r="A20" s="1"/>
      <c r="B20" s="46"/>
      <c r="C20" s="49"/>
      <c r="D20" s="45"/>
    </row>
    <row r="21" spans="1:4">
      <c r="A21" s="1"/>
      <c r="B21" s="44"/>
      <c r="C21" s="48"/>
      <c r="D21" s="45"/>
    </row>
    <row r="22" spans="1:4">
      <c r="A22" s="1"/>
      <c r="B22" s="46"/>
      <c r="C22" s="49"/>
      <c r="D22" s="45"/>
    </row>
    <row r="23" spans="1:4">
      <c r="A23" s="1"/>
      <c r="B23" s="44"/>
      <c r="C23" s="48"/>
      <c r="D23" s="45"/>
    </row>
    <row r="24" spans="1:4">
      <c r="A24" s="1"/>
      <c r="B24" s="46"/>
      <c r="C24" s="49"/>
      <c r="D24" s="45"/>
    </row>
    <row r="25" spans="1:4">
      <c r="A25" s="1"/>
      <c r="B25" s="124"/>
      <c r="C25" s="48"/>
      <c r="D25" s="45"/>
    </row>
    <row r="26" spans="1:4">
      <c r="A26" s="1"/>
      <c r="B26" s="125"/>
      <c r="C26" s="49"/>
      <c r="D26" s="45"/>
    </row>
    <row r="27" spans="1:4">
      <c r="A27" s="1"/>
      <c r="B27" s="44"/>
      <c r="C27" s="48"/>
      <c r="D27" s="45"/>
    </row>
    <row r="28" spans="1:4">
      <c r="A28" s="1"/>
      <c r="B28" s="46"/>
      <c r="C28" s="49"/>
      <c r="D28" s="45"/>
    </row>
    <row r="29" spans="1:4">
      <c r="A29" s="1"/>
      <c r="B29" s="44"/>
      <c r="C29" s="48"/>
      <c r="D29" s="45"/>
    </row>
    <row r="30" spans="1:4">
      <c r="A30" s="1"/>
      <c r="B30" s="44"/>
      <c r="C30" s="48"/>
      <c r="D30" s="45"/>
    </row>
    <row r="31" spans="1:4">
      <c r="A31" s="1"/>
      <c r="B31" s="44"/>
      <c r="C31" s="48"/>
      <c r="D31" s="45"/>
    </row>
    <row r="32" spans="1:4">
      <c r="A32" s="1"/>
      <c r="B32" s="46"/>
      <c r="C32" s="49"/>
      <c r="D32" s="45"/>
    </row>
    <row r="33" spans="1:4">
      <c r="A33" s="1"/>
      <c r="B33" s="44"/>
      <c r="C33" s="82"/>
      <c r="D33" s="45"/>
    </row>
    <row r="34" spans="1:4">
      <c r="A34" s="1"/>
      <c r="B34" s="46"/>
      <c r="C34" s="69"/>
      <c r="D34" s="45"/>
    </row>
    <row r="35" spans="1:4">
      <c r="A35" s="1"/>
      <c r="B35" s="44"/>
      <c r="C35" s="69"/>
      <c r="D35" s="45"/>
    </row>
    <row r="36" spans="1:4">
      <c r="A36" s="1"/>
      <c r="B36" s="46"/>
      <c r="C36" s="69"/>
      <c r="D36" s="45"/>
    </row>
    <row r="37" spans="1:4">
      <c r="A37" s="1"/>
      <c r="B37" s="44"/>
      <c r="C37" s="69"/>
      <c r="D37" s="45"/>
    </row>
    <row r="38" spans="1:4">
      <c r="A38" s="1"/>
      <c r="B38" s="46"/>
      <c r="C38" s="49"/>
      <c r="D38" s="45"/>
    </row>
    <row r="39" spans="1:4">
      <c r="A39" s="1"/>
      <c r="B39" s="44"/>
      <c r="C39" s="48"/>
      <c r="D39" s="45"/>
    </row>
    <row r="40" spans="1:4">
      <c r="A40" s="1"/>
      <c r="B40" s="46"/>
      <c r="C40" s="49"/>
      <c r="D40" s="45"/>
    </row>
    <row r="41" spans="1:4">
      <c r="A41" s="1"/>
      <c r="B41" s="44"/>
      <c r="C41" s="48"/>
      <c r="D41" s="45"/>
    </row>
    <row r="42" spans="1:4">
      <c r="A42" s="1"/>
      <c r="B42" s="46"/>
      <c r="C42" s="49"/>
      <c r="D42" s="45"/>
    </row>
    <row r="43" spans="1:4">
      <c r="A43" s="1"/>
      <c r="B43" s="46"/>
      <c r="C43" s="49"/>
      <c r="D43" s="45"/>
    </row>
    <row r="44" spans="1:4">
      <c r="A44" s="1"/>
      <c r="B44" s="46"/>
      <c r="C44" s="49"/>
      <c r="D44" s="45"/>
    </row>
    <row r="45" spans="1:4">
      <c r="A45" s="1"/>
      <c r="B45" s="46"/>
      <c r="C45" s="49"/>
      <c r="D45" s="45"/>
    </row>
    <row r="46" spans="1:4">
      <c r="A46" s="1"/>
      <c r="B46" s="46"/>
      <c r="C46" s="49"/>
      <c r="D46" s="45"/>
    </row>
    <row r="47" spans="1:4">
      <c r="A47" s="1"/>
      <c r="B47" s="46"/>
      <c r="C47" s="49"/>
      <c r="D47" s="45"/>
    </row>
    <row r="48" spans="1:4">
      <c r="A48" s="1"/>
      <c r="B48" s="46"/>
      <c r="C48" s="49"/>
      <c r="D48" s="45"/>
    </row>
    <row r="49" spans="1:4">
      <c r="A49" s="1"/>
      <c r="B49" s="46"/>
      <c r="C49" s="49"/>
      <c r="D49" s="45"/>
    </row>
    <row r="50" spans="1:4">
      <c r="A50" s="1"/>
      <c r="B50" s="46"/>
      <c r="C50" s="49"/>
      <c r="D50" s="45"/>
    </row>
    <row r="51" spans="1:4">
      <c r="A51" s="1"/>
      <c r="B51" s="46"/>
      <c r="C51" s="49"/>
      <c r="D51" s="45"/>
    </row>
    <row r="52" spans="1:4">
      <c r="A52" s="1"/>
      <c r="B52" s="46"/>
      <c r="C52" s="49"/>
      <c r="D52" s="45"/>
    </row>
    <row r="53" spans="1:4">
      <c r="A53" s="1"/>
      <c r="B53" s="46"/>
      <c r="C53" s="49"/>
      <c r="D53" s="45"/>
    </row>
    <row r="54" spans="1:4">
      <c r="A54" s="1"/>
      <c r="B54" s="46"/>
      <c r="C54" s="49"/>
      <c r="D54" s="45"/>
    </row>
    <row r="55" spans="1:4">
      <c r="A55" s="1"/>
      <c r="B55" s="46"/>
      <c r="C55" s="49"/>
      <c r="D55" s="45"/>
    </row>
    <row r="56" spans="1:4">
      <c r="A56" s="1"/>
      <c r="B56" s="46"/>
      <c r="C56" s="49"/>
      <c r="D56" s="45"/>
    </row>
    <row r="57" spans="1:4">
      <c r="A57" s="1"/>
      <c r="B57" s="46"/>
      <c r="C57" s="49"/>
      <c r="D57" s="45"/>
    </row>
    <row r="58" spans="1:4">
      <c r="A58" s="1"/>
      <c r="B58" s="46"/>
      <c r="C58" s="49"/>
      <c r="D58" s="45"/>
    </row>
    <row r="59" spans="1:4">
      <c r="A59" s="1"/>
      <c r="B59" s="46"/>
      <c r="C59" s="49"/>
      <c r="D59" s="45"/>
    </row>
    <row r="60" spans="1:4">
      <c r="A60" s="1"/>
      <c r="B60" s="46"/>
      <c r="C60" s="49"/>
      <c r="D60" s="45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0"/>
  <sheetViews>
    <sheetView zoomScale="85" zoomScaleNormal="85" workbookViewId="0">
      <selection sqref="A1:D1048576"/>
    </sheetView>
  </sheetViews>
  <sheetFormatPr defaultRowHeight="13.5"/>
  <cols>
    <col min="1" max="1" width="4.25" customWidth="1"/>
    <col min="2" max="3" width="36.625" customWidth="1"/>
    <col min="4" max="5" width="12" customWidth="1"/>
  </cols>
  <sheetData>
    <row r="1" spans="1:5" ht="14.25" thickBot="1">
      <c r="A1" s="33" t="s">
        <v>22</v>
      </c>
    </row>
    <row r="2" spans="1:5">
      <c r="A2" s="8" t="s">
        <v>0</v>
      </c>
      <c r="B2" s="9" t="s">
        <v>6</v>
      </c>
      <c r="C2" s="50" t="s">
        <v>39</v>
      </c>
      <c r="D2" s="12" t="s">
        <v>56</v>
      </c>
      <c r="E2" s="12" t="s">
        <v>55</v>
      </c>
    </row>
    <row r="3" spans="1:5">
      <c r="A3" s="1">
        <f>ROW()-2</f>
        <v>1</v>
      </c>
      <c r="B3" s="43" t="s">
        <v>252</v>
      </c>
      <c r="C3" s="47" t="s">
        <v>40</v>
      </c>
      <c r="D3" s="11" t="s">
        <v>29</v>
      </c>
      <c r="E3" s="11" t="str">
        <f>IF(D3="","",D3)</f>
        <v>char(4)</v>
      </c>
    </row>
    <row r="4" spans="1:5">
      <c r="A4" s="4">
        <v>2</v>
      </c>
      <c r="B4" s="44" t="s">
        <v>253</v>
      </c>
      <c r="C4" s="48" t="s">
        <v>41</v>
      </c>
      <c r="D4" s="45" t="s">
        <v>33</v>
      </c>
      <c r="E4" s="11" t="str">
        <f t="shared" ref="E4:E45" si="0">IF(D4="","",D4)</f>
        <v>varchar(255)</v>
      </c>
    </row>
    <row r="5" spans="1:5">
      <c r="A5" s="1">
        <f t="shared" ref="A5:A56" si="1">ROW()-2</f>
        <v>3</v>
      </c>
      <c r="B5" s="44" t="s">
        <v>32</v>
      </c>
      <c r="C5" s="48" t="s">
        <v>42</v>
      </c>
      <c r="D5" s="45" t="s">
        <v>33</v>
      </c>
      <c r="E5" s="11" t="str">
        <f t="shared" si="0"/>
        <v>varchar(255)</v>
      </c>
    </row>
    <row r="6" spans="1:5">
      <c r="A6" s="1">
        <f>ROW()-2</f>
        <v>4</v>
      </c>
      <c r="B6" s="46" t="s">
        <v>30</v>
      </c>
      <c r="C6" s="49" t="s">
        <v>43</v>
      </c>
      <c r="D6" s="45" t="s">
        <v>31</v>
      </c>
      <c r="E6" s="11" t="str">
        <f t="shared" si="0"/>
        <v>varchar(10)</v>
      </c>
    </row>
    <row r="7" spans="1:5">
      <c r="A7" s="1">
        <f>ROW()-2</f>
        <v>5</v>
      </c>
      <c r="B7" s="44" t="s">
        <v>37</v>
      </c>
      <c r="C7" s="48" t="s">
        <v>44</v>
      </c>
      <c r="D7" s="45" t="s">
        <v>35</v>
      </c>
      <c r="E7" s="11" t="str">
        <f t="shared" si="0"/>
        <v>smallint</v>
      </c>
    </row>
    <row r="8" spans="1:5">
      <c r="A8" s="1">
        <f>ROW()-2</f>
        <v>6</v>
      </c>
      <c r="B8" s="46" t="s">
        <v>38</v>
      </c>
      <c r="C8" s="49" t="s">
        <v>45</v>
      </c>
      <c r="D8" s="45" t="s">
        <v>35</v>
      </c>
      <c r="E8" s="11" t="str">
        <f t="shared" si="0"/>
        <v>smallint</v>
      </c>
    </row>
    <row r="9" spans="1:5">
      <c r="A9" s="1">
        <f>ROW()-2</f>
        <v>7</v>
      </c>
      <c r="B9" s="44" t="s">
        <v>36</v>
      </c>
      <c r="C9" s="48" t="s">
        <v>46</v>
      </c>
      <c r="D9" s="45" t="s">
        <v>35</v>
      </c>
      <c r="E9" s="11" t="str">
        <f t="shared" si="0"/>
        <v>smallint</v>
      </c>
    </row>
    <row r="10" spans="1:5">
      <c r="A10" s="1">
        <f t="shared" si="1"/>
        <v>8</v>
      </c>
      <c r="B10" s="46" t="s">
        <v>49</v>
      </c>
      <c r="C10" s="49" t="s">
        <v>47</v>
      </c>
      <c r="D10" s="45" t="s">
        <v>48</v>
      </c>
      <c r="E10" s="11" t="str">
        <f t="shared" si="0"/>
        <v>bit</v>
      </c>
    </row>
    <row r="11" spans="1:5">
      <c r="A11" s="1">
        <f t="shared" si="1"/>
        <v>9</v>
      </c>
      <c r="B11" s="44" t="s">
        <v>50</v>
      </c>
      <c r="C11" s="48" t="s">
        <v>51</v>
      </c>
      <c r="D11" s="45" t="s">
        <v>52</v>
      </c>
      <c r="E11" s="11" t="str">
        <f t="shared" si="0"/>
        <v>varchar(100)</v>
      </c>
    </row>
    <row r="12" spans="1:5">
      <c r="A12" s="1">
        <f>ROW()-2</f>
        <v>10</v>
      </c>
      <c r="B12" s="46" t="s">
        <v>53</v>
      </c>
      <c r="C12" s="49" t="s">
        <v>54</v>
      </c>
      <c r="D12" s="45" t="s">
        <v>57</v>
      </c>
      <c r="E12" s="11" t="s">
        <v>57</v>
      </c>
    </row>
    <row r="13" spans="1:5">
      <c r="A13" s="1">
        <f>ROW()-2</f>
        <v>11</v>
      </c>
      <c r="B13" s="44" t="s">
        <v>58</v>
      </c>
      <c r="C13" s="48" t="s">
        <v>59</v>
      </c>
      <c r="D13" s="45" t="s">
        <v>34</v>
      </c>
      <c r="E13" s="11" t="str">
        <f t="shared" si="0"/>
        <v>int</v>
      </c>
    </row>
    <row r="14" spans="1:5">
      <c r="A14" s="1">
        <f t="shared" si="1"/>
        <v>12</v>
      </c>
      <c r="B14" s="46" t="s">
        <v>60</v>
      </c>
      <c r="C14" s="49" t="s">
        <v>61</v>
      </c>
      <c r="D14" s="45" t="s">
        <v>33</v>
      </c>
      <c r="E14" s="11" t="str">
        <f t="shared" si="0"/>
        <v>varchar(255)</v>
      </c>
    </row>
    <row r="15" spans="1:5">
      <c r="A15" s="1">
        <f t="shared" si="1"/>
        <v>13</v>
      </c>
      <c r="B15" s="44" t="s">
        <v>62</v>
      </c>
      <c r="C15" s="48" t="s">
        <v>63</v>
      </c>
      <c r="D15" s="45" t="s">
        <v>57</v>
      </c>
      <c r="E15" s="11" t="s">
        <v>64</v>
      </c>
    </row>
    <row r="16" spans="1:5">
      <c r="A16" s="1">
        <f>ROW()-2</f>
        <v>14</v>
      </c>
      <c r="B16" s="46" t="s">
        <v>65</v>
      </c>
      <c r="C16" s="49" t="s">
        <v>66</v>
      </c>
      <c r="D16" s="45" t="s">
        <v>57</v>
      </c>
      <c r="E16" s="11" t="s">
        <v>64</v>
      </c>
    </row>
    <row r="17" spans="1:5">
      <c r="A17" s="1">
        <f>ROW()-2</f>
        <v>15</v>
      </c>
      <c r="B17" s="44" t="s">
        <v>67</v>
      </c>
      <c r="C17" s="48" t="s">
        <v>68</v>
      </c>
      <c r="D17" s="45" t="s">
        <v>34</v>
      </c>
      <c r="E17" s="11" t="str">
        <f t="shared" si="0"/>
        <v>int</v>
      </c>
    </row>
    <row r="18" spans="1:5">
      <c r="A18" s="1">
        <f>ROW()-2</f>
        <v>16</v>
      </c>
      <c r="B18" s="46" t="s">
        <v>69</v>
      </c>
      <c r="C18" s="49" t="s">
        <v>70</v>
      </c>
      <c r="D18" s="45" t="s">
        <v>34</v>
      </c>
      <c r="E18" s="11" t="str">
        <f t="shared" si="0"/>
        <v>int</v>
      </c>
    </row>
    <row r="19" spans="1:5">
      <c r="A19" s="1">
        <f t="shared" si="1"/>
        <v>17</v>
      </c>
      <c r="B19" s="44" t="s">
        <v>71</v>
      </c>
      <c r="C19" s="48" t="s">
        <v>72</v>
      </c>
      <c r="D19" s="45" t="s">
        <v>33</v>
      </c>
      <c r="E19" s="11" t="str">
        <f t="shared" si="0"/>
        <v>varchar(255)</v>
      </c>
    </row>
    <row r="20" spans="1:5">
      <c r="A20" s="1">
        <f t="shared" si="1"/>
        <v>18</v>
      </c>
      <c r="B20" s="46" t="s">
        <v>160</v>
      </c>
      <c r="C20" s="49" t="s">
        <v>73</v>
      </c>
      <c r="D20" s="45" t="s">
        <v>34</v>
      </c>
      <c r="E20" s="11" t="str">
        <f t="shared" si="0"/>
        <v>int</v>
      </c>
    </row>
    <row r="21" spans="1:5">
      <c r="A21" s="1">
        <f t="shared" si="1"/>
        <v>19</v>
      </c>
      <c r="B21" s="44" t="s">
        <v>74</v>
      </c>
      <c r="C21" s="48" t="s">
        <v>75</v>
      </c>
      <c r="D21" s="45" t="s">
        <v>33</v>
      </c>
      <c r="E21" s="11" t="str">
        <f t="shared" si="0"/>
        <v>varchar(255)</v>
      </c>
    </row>
    <row r="22" spans="1:5">
      <c r="A22" s="1">
        <f>ROW()-2</f>
        <v>20</v>
      </c>
      <c r="B22" s="46" t="s">
        <v>76</v>
      </c>
      <c r="C22" s="49" t="s">
        <v>258</v>
      </c>
      <c r="D22" s="45" t="s">
        <v>48</v>
      </c>
      <c r="E22" s="11" t="str">
        <f t="shared" si="0"/>
        <v>bit</v>
      </c>
    </row>
    <row r="23" spans="1:5">
      <c r="A23" s="1">
        <f>ROW()-2</f>
        <v>21</v>
      </c>
      <c r="B23" s="44" t="s">
        <v>77</v>
      </c>
      <c r="C23" s="48" t="s">
        <v>78</v>
      </c>
      <c r="D23" s="45" t="s">
        <v>34</v>
      </c>
      <c r="E23" s="11" t="str">
        <f t="shared" si="0"/>
        <v>int</v>
      </c>
    </row>
    <row r="24" spans="1:5">
      <c r="A24" s="1">
        <f t="shared" si="1"/>
        <v>22</v>
      </c>
      <c r="B24" s="46" t="s">
        <v>80</v>
      </c>
      <c r="C24" s="49" t="s">
        <v>79</v>
      </c>
      <c r="D24" s="45" t="s">
        <v>33</v>
      </c>
      <c r="E24" s="11" t="str">
        <f t="shared" si="0"/>
        <v>varchar(255)</v>
      </c>
    </row>
    <row r="25" spans="1:5">
      <c r="A25" s="1">
        <f t="shared" si="1"/>
        <v>23</v>
      </c>
      <c r="B25" s="124" t="s">
        <v>265</v>
      </c>
      <c r="C25" s="48" t="s">
        <v>267</v>
      </c>
      <c r="D25" s="45" t="s">
        <v>82</v>
      </c>
      <c r="E25" s="11" t="str">
        <f t="shared" si="0"/>
        <v>char(1)</v>
      </c>
    </row>
    <row r="26" spans="1:5">
      <c r="A26" s="1">
        <f t="shared" si="1"/>
        <v>24</v>
      </c>
      <c r="B26" s="125" t="s">
        <v>266</v>
      </c>
      <c r="C26" s="49" t="s">
        <v>268</v>
      </c>
      <c r="D26" s="45" t="s">
        <v>57</v>
      </c>
      <c r="E26" s="11" t="s">
        <v>64</v>
      </c>
    </row>
    <row r="27" spans="1:5">
      <c r="A27" s="1">
        <f>ROW()-2</f>
        <v>25</v>
      </c>
      <c r="B27" s="44" t="s">
        <v>84</v>
      </c>
      <c r="C27" s="48" t="s">
        <v>85</v>
      </c>
      <c r="D27" s="45" t="s">
        <v>34</v>
      </c>
      <c r="E27" s="11" t="str">
        <f t="shared" si="0"/>
        <v>int</v>
      </c>
    </row>
    <row r="28" spans="1:5">
      <c r="A28" s="1">
        <f t="shared" si="1"/>
        <v>26</v>
      </c>
      <c r="B28" s="46" t="s">
        <v>141</v>
      </c>
      <c r="C28" s="49" t="s">
        <v>139</v>
      </c>
      <c r="D28" s="45" t="s">
        <v>140</v>
      </c>
      <c r="E28" s="11" t="str">
        <f t="shared" si="0"/>
        <v>varchar(1000)</v>
      </c>
    </row>
    <row r="29" spans="1:5">
      <c r="A29" s="1">
        <f t="shared" si="1"/>
        <v>27</v>
      </c>
      <c r="B29" s="44" t="s">
        <v>152</v>
      </c>
      <c r="C29" s="48" t="s">
        <v>146</v>
      </c>
      <c r="D29" s="45" t="s">
        <v>140</v>
      </c>
      <c r="E29" s="11" t="str">
        <f t="shared" ref="E29" si="2">IF(D29="","",D29)</f>
        <v>varchar(1000)</v>
      </c>
    </row>
    <row r="30" spans="1:5">
      <c r="A30" s="1">
        <f t="shared" si="1"/>
        <v>28</v>
      </c>
      <c r="B30" s="44" t="s">
        <v>151</v>
      </c>
      <c r="C30" s="48" t="s">
        <v>150</v>
      </c>
      <c r="D30" s="45" t="s">
        <v>140</v>
      </c>
      <c r="E30" s="11" t="str">
        <f t="shared" si="0"/>
        <v>varchar(1000)</v>
      </c>
    </row>
    <row r="31" spans="1:5">
      <c r="A31" s="1">
        <f t="shared" si="1"/>
        <v>29</v>
      </c>
      <c r="B31" s="44" t="s">
        <v>159</v>
      </c>
      <c r="C31" s="48" t="s">
        <v>158</v>
      </c>
      <c r="D31" s="45" t="s">
        <v>34</v>
      </c>
      <c r="E31" s="11" t="str">
        <f t="shared" si="0"/>
        <v>int</v>
      </c>
    </row>
    <row r="32" spans="1:5">
      <c r="A32" s="1">
        <f t="shared" si="1"/>
        <v>30</v>
      </c>
      <c r="B32" s="46" t="s">
        <v>166</v>
      </c>
      <c r="C32" s="49" t="s">
        <v>162</v>
      </c>
      <c r="D32" s="45" t="s">
        <v>140</v>
      </c>
      <c r="E32" s="11" t="str">
        <f t="shared" si="0"/>
        <v>varchar(1000)</v>
      </c>
    </row>
    <row r="33" spans="1:5">
      <c r="A33" s="1">
        <f t="shared" si="1"/>
        <v>31</v>
      </c>
      <c r="B33" s="44" t="s">
        <v>167</v>
      </c>
      <c r="C33" s="82" t="s">
        <v>194</v>
      </c>
      <c r="D33" s="45" t="s">
        <v>140</v>
      </c>
      <c r="E33" s="11" t="str">
        <f t="shared" si="0"/>
        <v>varchar(1000)</v>
      </c>
    </row>
    <row r="34" spans="1:5">
      <c r="A34" s="1">
        <f t="shared" si="1"/>
        <v>32</v>
      </c>
      <c r="B34" s="46" t="s">
        <v>190</v>
      </c>
      <c r="C34" s="69" t="s">
        <v>195</v>
      </c>
      <c r="D34" s="45" t="s">
        <v>140</v>
      </c>
      <c r="E34" s="11" t="str">
        <f t="shared" si="0"/>
        <v>varchar(1000)</v>
      </c>
    </row>
    <row r="35" spans="1:5">
      <c r="A35" s="1">
        <f t="shared" si="1"/>
        <v>33</v>
      </c>
      <c r="B35" s="44" t="s">
        <v>191</v>
      </c>
      <c r="C35" s="69" t="s">
        <v>196</v>
      </c>
      <c r="D35" s="45" t="s">
        <v>140</v>
      </c>
      <c r="E35" s="11" t="str">
        <f t="shared" si="0"/>
        <v>varchar(1000)</v>
      </c>
    </row>
    <row r="36" spans="1:5">
      <c r="A36" s="1">
        <f t="shared" si="1"/>
        <v>34</v>
      </c>
      <c r="B36" s="46" t="s">
        <v>192</v>
      </c>
      <c r="C36" s="69" t="s">
        <v>197</v>
      </c>
      <c r="D36" s="45" t="s">
        <v>140</v>
      </c>
      <c r="E36" s="11" t="str">
        <f t="shared" si="0"/>
        <v>varchar(1000)</v>
      </c>
    </row>
    <row r="37" spans="1:5">
      <c r="A37" s="1">
        <f t="shared" si="1"/>
        <v>35</v>
      </c>
      <c r="B37" s="44" t="s">
        <v>193</v>
      </c>
      <c r="C37" s="69" t="s">
        <v>198</v>
      </c>
      <c r="D37" s="45" t="s">
        <v>140</v>
      </c>
      <c r="E37" s="11" t="str">
        <f t="shared" si="0"/>
        <v>varchar(1000)</v>
      </c>
    </row>
    <row r="38" spans="1:5">
      <c r="A38" s="1">
        <f t="shared" si="1"/>
        <v>36</v>
      </c>
      <c r="B38" s="46" t="s">
        <v>199</v>
      </c>
      <c r="C38" s="49" t="s">
        <v>200</v>
      </c>
      <c r="D38" s="45" t="s">
        <v>201</v>
      </c>
      <c r="E38" s="11" t="str">
        <f t="shared" si="0"/>
        <v>int</v>
      </c>
    </row>
    <row r="39" spans="1:5">
      <c r="A39" s="1">
        <f t="shared" si="1"/>
        <v>37</v>
      </c>
      <c r="B39" s="44" t="s">
        <v>202</v>
      </c>
      <c r="C39" s="48" t="s">
        <v>203</v>
      </c>
      <c r="D39" s="45" t="s">
        <v>204</v>
      </c>
      <c r="E39" s="11" t="str">
        <f t="shared" si="0"/>
        <v>varchar(1000)</v>
      </c>
    </row>
    <row r="40" spans="1:5">
      <c r="A40" s="1">
        <f t="shared" si="1"/>
        <v>38</v>
      </c>
      <c r="B40" s="46" t="s">
        <v>206</v>
      </c>
      <c r="C40" s="49" t="s">
        <v>205</v>
      </c>
      <c r="D40" s="45" t="s">
        <v>207</v>
      </c>
      <c r="E40" s="11" t="str">
        <f t="shared" si="0"/>
        <v>char(2)</v>
      </c>
    </row>
    <row r="41" spans="1:5">
      <c r="A41" s="1">
        <f t="shared" si="1"/>
        <v>39</v>
      </c>
      <c r="B41" s="44" t="s">
        <v>247</v>
      </c>
      <c r="C41" s="48" t="s">
        <v>248</v>
      </c>
      <c r="D41" s="45" t="s">
        <v>249</v>
      </c>
      <c r="E41" s="11" t="str">
        <f t="shared" si="0"/>
        <v>varchar(100)</v>
      </c>
    </row>
    <row r="42" spans="1:5">
      <c r="A42" s="1">
        <f t="shared" si="1"/>
        <v>40</v>
      </c>
      <c r="B42" s="46"/>
      <c r="C42" s="49"/>
      <c r="D42" s="45"/>
      <c r="E42" s="11" t="str">
        <f t="shared" si="0"/>
        <v/>
      </c>
    </row>
    <row r="43" spans="1:5">
      <c r="A43" s="1">
        <f t="shared" si="1"/>
        <v>41</v>
      </c>
      <c r="B43" s="46"/>
      <c r="C43" s="49"/>
      <c r="D43" s="45"/>
      <c r="E43" s="11" t="str">
        <f t="shared" si="0"/>
        <v/>
      </c>
    </row>
    <row r="44" spans="1:5">
      <c r="A44" s="1">
        <f t="shared" si="1"/>
        <v>42</v>
      </c>
      <c r="B44" s="46"/>
      <c r="C44" s="49"/>
      <c r="D44" s="45"/>
      <c r="E44" s="11" t="str">
        <f t="shared" si="0"/>
        <v/>
      </c>
    </row>
    <row r="45" spans="1:5">
      <c r="A45" s="1">
        <f t="shared" si="1"/>
        <v>43</v>
      </c>
      <c r="B45" s="46"/>
      <c r="C45" s="49"/>
      <c r="D45" s="45"/>
      <c r="E45" s="11" t="str">
        <f t="shared" si="0"/>
        <v/>
      </c>
    </row>
    <row r="46" spans="1:5">
      <c r="A46" s="1">
        <f t="shared" si="1"/>
        <v>44</v>
      </c>
      <c r="B46" s="46"/>
      <c r="C46" s="49"/>
      <c r="D46" s="45"/>
      <c r="E46" s="11"/>
    </row>
    <row r="47" spans="1:5">
      <c r="A47" s="1">
        <f t="shared" si="1"/>
        <v>45</v>
      </c>
      <c r="B47" s="46"/>
      <c r="C47" s="49"/>
      <c r="D47" s="45"/>
      <c r="E47" s="11"/>
    </row>
    <row r="48" spans="1:5">
      <c r="A48" s="1">
        <f t="shared" si="1"/>
        <v>46</v>
      </c>
      <c r="B48" s="46"/>
      <c r="C48" s="49"/>
      <c r="D48" s="45"/>
      <c r="E48" s="11"/>
    </row>
    <row r="49" spans="1:5">
      <c r="A49" s="1">
        <f t="shared" si="1"/>
        <v>47</v>
      </c>
      <c r="B49" s="46"/>
      <c r="C49" s="49"/>
      <c r="D49" s="45"/>
      <c r="E49" s="11"/>
    </row>
    <row r="50" spans="1:5">
      <c r="A50" s="1">
        <f t="shared" si="1"/>
        <v>48</v>
      </c>
      <c r="B50" s="46"/>
      <c r="C50" s="49"/>
      <c r="D50" s="45"/>
      <c r="E50" s="11"/>
    </row>
    <row r="51" spans="1:5">
      <c r="A51" s="1">
        <f t="shared" si="1"/>
        <v>49</v>
      </c>
      <c r="B51" s="46"/>
      <c r="C51" s="49"/>
      <c r="D51" s="45"/>
      <c r="E51" s="11"/>
    </row>
    <row r="52" spans="1:5">
      <c r="A52" s="1">
        <f t="shared" si="1"/>
        <v>50</v>
      </c>
      <c r="B52" s="46"/>
      <c r="C52" s="49"/>
      <c r="D52" s="45"/>
      <c r="E52" s="11"/>
    </row>
    <row r="53" spans="1:5">
      <c r="A53" s="1">
        <f t="shared" si="1"/>
        <v>51</v>
      </c>
      <c r="B53" s="46"/>
      <c r="C53" s="49"/>
      <c r="D53" s="45"/>
      <c r="E53" s="11"/>
    </row>
    <row r="54" spans="1:5">
      <c r="A54" s="1">
        <f t="shared" si="1"/>
        <v>52</v>
      </c>
      <c r="B54" s="46"/>
      <c r="C54" s="49"/>
      <c r="D54" s="45"/>
      <c r="E54" s="11"/>
    </row>
    <row r="55" spans="1:5">
      <c r="A55" s="1">
        <f t="shared" si="1"/>
        <v>53</v>
      </c>
      <c r="B55" s="46"/>
      <c r="C55" s="49"/>
      <c r="D55" s="45"/>
      <c r="E55" s="11"/>
    </row>
    <row r="56" spans="1:5">
      <c r="A56" s="1">
        <f t="shared" si="1"/>
        <v>54</v>
      </c>
      <c r="B56" s="46"/>
      <c r="C56" s="49"/>
      <c r="D56" s="45"/>
      <c r="E56" s="11"/>
    </row>
    <row r="57" spans="1:5">
      <c r="A57" s="1"/>
      <c r="B57" s="46"/>
      <c r="C57" s="49"/>
      <c r="D57" s="45"/>
      <c r="E57" s="11"/>
    </row>
    <row r="58" spans="1:5">
      <c r="A58" s="1"/>
      <c r="B58" s="46"/>
      <c r="C58" s="49"/>
      <c r="D58" s="45"/>
      <c r="E58" s="11"/>
    </row>
    <row r="59" spans="1:5">
      <c r="A59" s="1"/>
      <c r="B59" s="46"/>
      <c r="C59" s="49"/>
      <c r="D59" s="45"/>
      <c r="E59" s="11"/>
    </row>
    <row r="60" spans="1:5">
      <c r="A60" s="1"/>
      <c r="B60" s="46"/>
      <c r="C60" s="49"/>
      <c r="D60" s="45"/>
      <c r="E60" s="1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zoomScale="85" zoomScaleNormal="85" workbookViewId="0">
      <selection activeCell="G20" sqref="G20"/>
    </sheetView>
  </sheetViews>
  <sheetFormatPr defaultRowHeight="13.5"/>
  <cols>
    <col min="1" max="1" width="2.875" style="25" customWidth="1"/>
    <col min="2" max="2" width="12.625" style="24" customWidth="1"/>
    <col min="3" max="3" width="11.125" style="24" customWidth="1"/>
    <col min="4" max="4" width="27.5" style="24" customWidth="1"/>
    <col min="5" max="6" width="6.625" style="24" customWidth="1"/>
    <col min="7" max="7" width="21.625" style="24" customWidth="1"/>
    <col min="8" max="16384" width="9" style="25"/>
  </cols>
  <sheetData>
    <row r="1" spans="1:7" ht="14.25" thickBot="1">
      <c r="A1" s="23" t="s">
        <v>12</v>
      </c>
    </row>
    <row r="2" spans="1:7">
      <c r="B2" s="34" t="s">
        <v>14</v>
      </c>
      <c r="C2" s="93" t="s">
        <v>91</v>
      </c>
      <c r="D2" s="94"/>
      <c r="E2" s="37" t="s">
        <v>15</v>
      </c>
      <c r="F2" s="93" t="s">
        <v>92</v>
      </c>
      <c r="G2" s="95"/>
    </row>
    <row r="3" spans="1:7">
      <c r="B3" s="35" t="s">
        <v>18</v>
      </c>
      <c r="C3" s="96" t="s">
        <v>8</v>
      </c>
      <c r="D3" s="97"/>
      <c r="E3" s="36" t="s">
        <v>16</v>
      </c>
      <c r="F3" s="98" t="s">
        <v>115</v>
      </c>
      <c r="G3" s="99"/>
    </row>
    <row r="4" spans="1:7">
      <c r="B4" s="35" t="s">
        <v>2</v>
      </c>
      <c r="C4" s="98" t="s">
        <v>9</v>
      </c>
      <c r="D4" s="97"/>
      <c r="E4" s="38" t="s">
        <v>17</v>
      </c>
      <c r="F4" s="100"/>
      <c r="G4" s="99"/>
    </row>
    <row r="5" spans="1:7">
      <c r="B5" s="42" t="s">
        <v>4</v>
      </c>
      <c r="C5" s="98" t="s">
        <v>5</v>
      </c>
      <c r="D5" s="97"/>
      <c r="E5" s="39"/>
      <c r="F5" s="98"/>
      <c r="G5" s="99"/>
    </row>
    <row r="6" spans="1:7">
      <c r="B6" s="106" t="s">
        <v>3</v>
      </c>
      <c r="C6" s="107"/>
      <c r="D6" s="107"/>
      <c r="E6" s="107"/>
      <c r="F6" s="107"/>
      <c r="G6" s="108"/>
    </row>
    <row r="7" spans="1:7">
      <c r="B7" s="109" t="s">
        <v>114</v>
      </c>
      <c r="C7" s="110"/>
      <c r="D7" s="110"/>
      <c r="E7" s="110"/>
      <c r="F7" s="110"/>
      <c r="G7" s="111"/>
    </row>
    <row r="8" spans="1:7">
      <c r="B8" s="112"/>
      <c r="C8" s="110"/>
      <c r="D8" s="110"/>
      <c r="E8" s="110"/>
      <c r="F8" s="110"/>
      <c r="G8" s="111"/>
    </row>
    <row r="9" spans="1:7" ht="14.25" thickBot="1">
      <c r="B9" s="113"/>
      <c r="C9" s="114"/>
      <c r="D9" s="114"/>
      <c r="E9" s="114"/>
      <c r="F9" s="114"/>
      <c r="G9" s="115"/>
    </row>
    <row r="11" spans="1:7" ht="14.25" thickBot="1">
      <c r="A11" s="23" t="s">
        <v>13</v>
      </c>
      <c r="B11" s="31"/>
      <c r="C11" s="32"/>
    </row>
    <row r="12" spans="1:7">
      <c r="A12" s="8" t="s">
        <v>0</v>
      </c>
      <c r="B12" s="37" t="s">
        <v>98</v>
      </c>
      <c r="C12" s="37" t="s">
        <v>2</v>
      </c>
      <c r="D12" s="37" t="s">
        <v>7</v>
      </c>
      <c r="E12" s="40" t="s">
        <v>19</v>
      </c>
      <c r="F12" s="40" t="s">
        <v>20</v>
      </c>
      <c r="G12" s="41" t="s">
        <v>3</v>
      </c>
    </row>
    <row r="13" spans="1:7">
      <c r="A13" s="1">
        <v>1</v>
      </c>
      <c r="B13" s="55" t="s">
        <v>93</v>
      </c>
      <c r="C13" s="31" t="s">
        <v>40</v>
      </c>
      <c r="D13" s="16" t="str">
        <f>INDEX(域!B:B,MATCH(动画表!C13,域!C:C,0))</f>
        <v>动画编号_char(4)</v>
      </c>
      <c r="E13" s="61" t="s">
        <v>108</v>
      </c>
      <c r="F13" s="14"/>
      <c r="G13" s="15"/>
    </row>
    <row r="14" spans="1:7">
      <c r="A14" s="4">
        <v>2</v>
      </c>
      <c r="B14" s="56" t="s">
        <v>94</v>
      </c>
      <c r="C14" s="57" t="s">
        <v>41</v>
      </c>
      <c r="D14" s="16" t="str">
        <f>INDEX(域!B:B,MATCH(动画表!C14,域!C:C,0))</f>
        <v>动画中文名_varchar(255)</v>
      </c>
      <c r="E14" s="57" t="s">
        <v>109</v>
      </c>
      <c r="F14" s="17"/>
      <c r="G14" s="18"/>
    </row>
    <row r="15" spans="1:7">
      <c r="A15" s="1">
        <v>3</v>
      </c>
      <c r="B15" s="56" t="s">
        <v>95</v>
      </c>
      <c r="C15" s="57" t="s">
        <v>42</v>
      </c>
      <c r="D15" s="16" t="str">
        <f>INDEX(域!B:B,MATCH(动画表!C15,域!C:C,0))</f>
        <v>动画日文名_varchar(255)</v>
      </c>
      <c r="E15" s="57" t="s">
        <v>109</v>
      </c>
      <c r="F15" s="17"/>
      <c r="G15" s="18"/>
    </row>
    <row r="16" spans="1:7">
      <c r="A16" s="1">
        <v>4</v>
      </c>
      <c r="B16" s="59" t="s">
        <v>142</v>
      </c>
      <c r="C16" s="60" t="s">
        <v>254</v>
      </c>
      <c r="D16" s="60" t="str">
        <f>INDEX(域!B:B,MATCH(动画表!C16,域!C:C,0))</f>
        <v>动画日文拼写_varchar(1000)</v>
      </c>
      <c r="E16" s="60"/>
      <c r="F16" s="67"/>
      <c r="G16" s="65"/>
    </row>
    <row r="17" spans="1:7">
      <c r="A17" s="4">
        <v>5</v>
      </c>
      <c r="B17" s="56" t="s">
        <v>96</v>
      </c>
      <c r="C17" s="57" t="s">
        <v>43</v>
      </c>
      <c r="D17" s="16" t="str">
        <f>INDEX(域!B:B,MATCH(动画表!C17,域!C:C,0))</f>
        <v>动画简写_varchar(10)</v>
      </c>
      <c r="E17" s="57" t="s">
        <v>109</v>
      </c>
      <c r="F17" s="17"/>
      <c r="G17" s="18"/>
    </row>
    <row r="18" spans="1:7" ht="54">
      <c r="A18" s="1">
        <v>6</v>
      </c>
      <c r="B18" s="57" t="s">
        <v>97</v>
      </c>
      <c r="C18" s="57" t="s">
        <v>44</v>
      </c>
      <c r="D18" s="16" t="str">
        <f>INDEX(域!B:B,MATCH(动画表!C18,域!C:C,0))</f>
        <v>放送状态_smallint</v>
      </c>
      <c r="E18" s="57" t="s">
        <v>109</v>
      </c>
      <c r="F18" s="17"/>
      <c r="G18" s="62" t="s">
        <v>112</v>
      </c>
    </row>
    <row r="19" spans="1:7" ht="81">
      <c r="A19" s="1">
        <v>7</v>
      </c>
      <c r="B19" s="57" t="s">
        <v>99</v>
      </c>
      <c r="C19" s="57" t="s">
        <v>100</v>
      </c>
      <c r="D19" s="16" t="str">
        <f>INDEX(域!B:B,MATCH(动画表!C19,域!C:C,0))</f>
        <v>原作_smallint</v>
      </c>
      <c r="E19" s="57" t="s">
        <v>109</v>
      </c>
      <c r="F19" s="17"/>
      <c r="G19" s="62" t="s">
        <v>113</v>
      </c>
    </row>
    <row r="20" spans="1:7" ht="67.5">
      <c r="A20" s="4">
        <v>8</v>
      </c>
      <c r="B20" s="57" t="s">
        <v>101</v>
      </c>
      <c r="C20" s="57" t="s">
        <v>102</v>
      </c>
      <c r="D20" s="16" t="str">
        <f>INDEX(域!B:B,MATCH(动画表!C20,域!C:C,0))</f>
        <v>音乐搜集状态_smallint</v>
      </c>
      <c r="E20" s="16"/>
      <c r="F20" s="57"/>
      <c r="G20" s="63" t="s">
        <v>134</v>
      </c>
    </row>
    <row r="21" spans="1:7">
      <c r="A21" s="1">
        <v>9</v>
      </c>
      <c r="B21" s="57" t="s">
        <v>250</v>
      </c>
      <c r="C21" s="57" t="s">
        <v>251</v>
      </c>
      <c r="D21" s="16" t="str">
        <f>INDEX(域!B:B,MATCH(动画表!C21,域!C:C,0))</f>
        <v>有效性FLAG_bit</v>
      </c>
      <c r="E21" s="57" t="s">
        <v>109</v>
      </c>
      <c r="F21" s="57" t="s">
        <v>110</v>
      </c>
      <c r="G21" s="18"/>
    </row>
    <row r="22" spans="1:7">
      <c r="A22" s="1">
        <v>10</v>
      </c>
      <c r="B22" s="59" t="s">
        <v>107</v>
      </c>
      <c r="C22" s="60" t="s">
        <v>104</v>
      </c>
      <c r="D22" s="60" t="str">
        <f>INDEX(域!B:B,MATCH(动画表!C22,域!C:C,0))</f>
        <v>最终更新用户_varchar(100)</v>
      </c>
      <c r="E22" s="59" t="s">
        <v>135</v>
      </c>
      <c r="F22" s="17"/>
      <c r="G22" s="18"/>
    </row>
    <row r="23" spans="1:7">
      <c r="A23" s="4">
        <v>11</v>
      </c>
      <c r="B23" s="57" t="s">
        <v>105</v>
      </c>
      <c r="C23" s="57" t="s">
        <v>106</v>
      </c>
      <c r="D23" s="16" t="str">
        <f>INDEX(域!B:B,MATCH(动画表!C23,域!C:C,0))</f>
        <v>最终更新时间_datetime</v>
      </c>
      <c r="E23" s="57" t="s">
        <v>109</v>
      </c>
      <c r="F23" s="57" t="s">
        <v>111</v>
      </c>
      <c r="G23" s="18"/>
    </row>
    <row r="24" spans="1:7">
      <c r="A24" s="4"/>
      <c r="B24" s="16"/>
      <c r="C24" s="16"/>
      <c r="D24" s="16"/>
      <c r="E24" s="16"/>
      <c r="F24" s="17"/>
      <c r="G24" s="18"/>
    </row>
    <row r="25" spans="1:7">
      <c r="A25" s="4"/>
      <c r="B25" s="16"/>
      <c r="C25" s="16"/>
      <c r="D25" s="16"/>
      <c r="E25" s="16"/>
      <c r="F25" s="17"/>
      <c r="G25" s="18"/>
    </row>
    <row r="26" spans="1:7">
      <c r="A26" s="4"/>
      <c r="B26" s="16"/>
      <c r="C26" s="16"/>
      <c r="D26" s="16"/>
      <c r="E26" s="16"/>
      <c r="F26" s="17"/>
      <c r="G26" s="18"/>
    </row>
    <row r="27" spans="1:7" ht="14.25" thickBot="1">
      <c r="A27" s="19"/>
      <c r="B27" s="20"/>
      <c r="C27" s="20"/>
      <c r="D27" s="20"/>
      <c r="E27" s="20"/>
      <c r="F27" s="21"/>
      <c r="G27" s="22"/>
    </row>
    <row r="29" spans="1:7" ht="14.25" thickBot="1">
      <c r="A29" s="23" t="s">
        <v>23</v>
      </c>
    </row>
    <row r="30" spans="1:7" ht="14.25" thickBot="1">
      <c r="A30" s="52" t="s">
        <v>0</v>
      </c>
      <c r="B30" s="53" t="s">
        <v>24</v>
      </c>
      <c r="C30" s="103" t="s">
        <v>25</v>
      </c>
      <c r="D30" s="104"/>
      <c r="E30" s="105"/>
      <c r="F30" s="53" t="s">
        <v>26</v>
      </c>
      <c r="G30" s="54" t="s">
        <v>3</v>
      </c>
    </row>
    <row r="32" spans="1:7" hidden="1">
      <c r="A32" s="23" t="s">
        <v>28</v>
      </c>
    </row>
    <row r="33" spans="1:7" ht="14.25" hidden="1" thickBot="1">
      <c r="A33" s="26"/>
      <c r="B33" s="27"/>
      <c r="C33" s="28"/>
      <c r="D33" s="29"/>
      <c r="E33" s="101"/>
      <c r="F33" s="102"/>
      <c r="G33" s="30"/>
    </row>
    <row r="34" spans="1:7" hidden="1"/>
    <row r="35" spans="1:7" hidden="1">
      <c r="A35" s="23" t="s">
        <v>27</v>
      </c>
    </row>
    <row r="36" spans="1:7" ht="14.25" hidden="1" thickBot="1">
      <c r="A36" s="26"/>
      <c r="B36" s="27"/>
      <c r="C36" s="28"/>
      <c r="D36" s="29"/>
      <c r="E36" s="101"/>
      <c r="F36" s="102"/>
      <c r="G36" s="30"/>
    </row>
    <row r="37" spans="1:7" hidden="1"/>
  </sheetData>
  <mergeCells count="13">
    <mergeCell ref="E33:F33"/>
    <mergeCell ref="E36:F36"/>
    <mergeCell ref="C30:E30"/>
    <mergeCell ref="C5:D5"/>
    <mergeCell ref="F5:G5"/>
    <mergeCell ref="B6:G6"/>
    <mergeCell ref="B7:G9"/>
    <mergeCell ref="C2:D2"/>
    <mergeCell ref="F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7"/>
  <sheetViews>
    <sheetView zoomScale="85" zoomScaleNormal="85" workbookViewId="0">
      <selection activeCell="B17" sqref="B17"/>
    </sheetView>
  </sheetViews>
  <sheetFormatPr defaultRowHeight="13.5"/>
  <cols>
    <col min="1" max="1" width="2.875" style="25" customWidth="1"/>
    <col min="2" max="2" width="12.625" style="24" customWidth="1"/>
    <col min="3" max="3" width="11.125" style="24" customWidth="1"/>
    <col min="4" max="4" width="27.5" style="24" customWidth="1"/>
    <col min="5" max="6" width="6.625" style="24" customWidth="1"/>
    <col min="7" max="7" width="21.625" style="24" customWidth="1"/>
    <col min="8" max="16384" width="9" style="25"/>
  </cols>
  <sheetData>
    <row r="1" spans="1:7" ht="14.25" thickBot="1">
      <c r="A1" s="23" t="s">
        <v>12</v>
      </c>
    </row>
    <row r="2" spans="1:7">
      <c r="B2" s="34" t="s">
        <v>14</v>
      </c>
      <c r="C2" s="93" t="s">
        <v>91</v>
      </c>
      <c r="D2" s="94"/>
      <c r="E2" s="37" t="s">
        <v>15</v>
      </c>
      <c r="F2" s="93" t="s">
        <v>92</v>
      </c>
      <c r="G2" s="95"/>
    </row>
    <row r="3" spans="1:7">
      <c r="B3" s="35" t="s">
        <v>18</v>
      </c>
      <c r="C3" s="116" t="s">
        <v>136</v>
      </c>
      <c r="D3" s="117"/>
      <c r="E3" s="36" t="s">
        <v>16</v>
      </c>
      <c r="F3" s="98" t="s">
        <v>115</v>
      </c>
      <c r="G3" s="99"/>
    </row>
    <row r="4" spans="1:7">
      <c r="B4" s="35" t="s">
        <v>2</v>
      </c>
      <c r="C4" s="117" t="str">
        <f>VLOOKUP(C3,目录!B:G,2)</f>
        <v>T_PLAYINFO_TBL</v>
      </c>
      <c r="D4" s="117"/>
      <c r="E4" s="38" t="s">
        <v>17</v>
      </c>
      <c r="F4" s="100"/>
      <c r="G4" s="99"/>
    </row>
    <row r="5" spans="1:7">
      <c r="B5" s="42" t="s">
        <v>4</v>
      </c>
      <c r="C5" s="98" t="s">
        <v>5</v>
      </c>
      <c r="D5" s="97"/>
      <c r="E5" s="39"/>
      <c r="F5" s="98"/>
      <c r="G5" s="99"/>
    </row>
    <row r="6" spans="1:7">
      <c r="B6" s="106" t="s">
        <v>3</v>
      </c>
      <c r="C6" s="107"/>
      <c r="D6" s="107"/>
      <c r="E6" s="107"/>
      <c r="F6" s="107"/>
      <c r="G6" s="108"/>
    </row>
    <row r="7" spans="1:7">
      <c r="B7" s="109" t="s">
        <v>116</v>
      </c>
      <c r="C7" s="110"/>
      <c r="D7" s="110"/>
      <c r="E7" s="110"/>
      <c r="F7" s="110"/>
      <c r="G7" s="111"/>
    </row>
    <row r="8" spans="1:7">
      <c r="B8" s="112"/>
      <c r="C8" s="110"/>
      <c r="D8" s="110"/>
      <c r="E8" s="110"/>
      <c r="F8" s="110"/>
      <c r="G8" s="111"/>
    </row>
    <row r="9" spans="1:7" ht="14.25" thickBot="1">
      <c r="B9" s="113"/>
      <c r="C9" s="114"/>
      <c r="D9" s="114"/>
      <c r="E9" s="114"/>
      <c r="F9" s="114"/>
      <c r="G9" s="115"/>
    </row>
    <row r="11" spans="1:7" ht="14.25" thickBot="1">
      <c r="A11" s="23" t="s">
        <v>13</v>
      </c>
      <c r="B11" s="31"/>
      <c r="C11" s="32"/>
    </row>
    <row r="12" spans="1:7">
      <c r="A12" s="8" t="s">
        <v>0</v>
      </c>
      <c r="B12" s="37" t="s">
        <v>98</v>
      </c>
      <c r="C12" s="37" t="s">
        <v>2</v>
      </c>
      <c r="D12" s="37" t="s">
        <v>7</v>
      </c>
      <c r="E12" s="40" t="s">
        <v>19</v>
      </c>
      <c r="F12" s="40" t="s">
        <v>20</v>
      </c>
      <c r="G12" s="41" t="s">
        <v>3</v>
      </c>
    </row>
    <row r="13" spans="1:7">
      <c r="A13" s="1">
        <v>1</v>
      </c>
      <c r="B13" s="55" t="s">
        <v>117</v>
      </c>
      <c r="C13" s="31" t="s">
        <v>118</v>
      </c>
      <c r="D13" s="16" t="str">
        <f>INDEX(域!B:B,MATCH(播放信息表!C13,域!C:C,0))</f>
        <v>播放信息序号_int</v>
      </c>
      <c r="E13" s="61" t="s">
        <v>108</v>
      </c>
      <c r="F13" s="14"/>
      <c r="G13" s="15"/>
    </row>
    <row r="14" spans="1:7">
      <c r="A14" s="4">
        <v>2</v>
      </c>
      <c r="B14" s="56" t="s">
        <v>119</v>
      </c>
      <c r="C14" s="57" t="s">
        <v>120</v>
      </c>
      <c r="D14" s="16" t="str">
        <f>INDEX(域!B:B,MATCH(播放信息表!C14,域!C:C,0))</f>
        <v>动画编号_char(4)</v>
      </c>
      <c r="E14" s="61" t="s">
        <v>108</v>
      </c>
      <c r="F14" s="17"/>
      <c r="G14" s="18"/>
    </row>
    <row r="15" spans="1:7">
      <c r="A15" s="1">
        <v>3</v>
      </c>
      <c r="B15" s="56" t="s">
        <v>121</v>
      </c>
      <c r="C15" s="57" t="s">
        <v>122</v>
      </c>
      <c r="D15" s="16" t="str">
        <f>INDEX(域!B:B,MATCH(播放信息表!C15,域!C:C,0))</f>
        <v>播放信息_varchar(255)</v>
      </c>
      <c r="E15" s="57" t="s">
        <v>109</v>
      </c>
      <c r="F15" s="17"/>
      <c r="G15" s="70" t="s">
        <v>144</v>
      </c>
    </row>
    <row r="16" spans="1:7" ht="54">
      <c r="A16" s="4">
        <v>4</v>
      </c>
      <c r="B16" s="56" t="s">
        <v>255</v>
      </c>
      <c r="C16" s="57" t="s">
        <v>123</v>
      </c>
      <c r="D16" s="16" t="str">
        <f>INDEX(域!B:B,MATCH(播放信息表!C16,域!C:C,0))</f>
        <v>放送状态_smallint</v>
      </c>
      <c r="E16" s="57" t="s">
        <v>109</v>
      </c>
      <c r="F16" s="17"/>
      <c r="G16" s="62" t="s">
        <v>143</v>
      </c>
    </row>
    <row r="17" spans="1:7" s="66" customFormat="1">
      <c r="A17" s="58">
        <v>5</v>
      </c>
      <c r="B17" s="59" t="s">
        <v>99</v>
      </c>
      <c r="C17" s="60" t="s">
        <v>100</v>
      </c>
      <c r="D17" s="60" t="str">
        <f>INDEX(域!B:B,MATCH(播放信息表!C17,域!C:C,0))</f>
        <v>原作_smallint</v>
      </c>
      <c r="E17" s="59" t="s">
        <v>109</v>
      </c>
      <c r="F17" s="67"/>
      <c r="G17" s="65"/>
    </row>
    <row r="18" spans="1:7">
      <c r="A18" s="1">
        <v>5</v>
      </c>
      <c r="B18" s="57" t="s">
        <v>124</v>
      </c>
      <c r="C18" s="57" t="s">
        <v>125</v>
      </c>
      <c r="D18" s="16" t="str">
        <f>INDEX(域!B:B,MATCH(播放信息表!C18,域!C:C,0))</f>
        <v>播放开始时间_datetime</v>
      </c>
      <c r="E18" s="57"/>
      <c r="F18" s="17"/>
      <c r="G18" s="62"/>
    </row>
    <row r="19" spans="1:7">
      <c r="A19" s="4">
        <v>6</v>
      </c>
      <c r="B19" s="57" t="s">
        <v>126</v>
      </c>
      <c r="C19" s="57" t="s">
        <v>127</v>
      </c>
      <c r="D19" s="16" t="str">
        <f>INDEX(域!B:B,MATCH(播放信息表!C19,域!C:C,0))</f>
        <v>收看时间_datetime</v>
      </c>
      <c r="E19" s="57"/>
      <c r="F19" s="17"/>
      <c r="G19" s="62"/>
    </row>
    <row r="20" spans="1:7">
      <c r="A20" s="1">
        <v>7</v>
      </c>
      <c r="B20" s="56" t="s">
        <v>128</v>
      </c>
      <c r="C20" s="57" t="s">
        <v>129</v>
      </c>
      <c r="D20" s="16" t="str">
        <f>INDEX(域!B:B,MATCH(播放信息表!C20,域!C:C,0))</f>
        <v>话数_int</v>
      </c>
      <c r="E20" s="16"/>
      <c r="F20" s="57"/>
      <c r="G20" s="63"/>
    </row>
    <row r="21" spans="1:7">
      <c r="A21" s="4">
        <v>8</v>
      </c>
      <c r="B21" s="57" t="s">
        <v>130</v>
      </c>
      <c r="C21" s="57" t="s">
        <v>131</v>
      </c>
      <c r="D21" s="16" t="str">
        <f>INDEX(域!B:B,MATCH(播放信息表!C21,域!C:C,0))</f>
        <v>制作公司序号_int</v>
      </c>
      <c r="E21" s="57"/>
      <c r="F21" s="57"/>
      <c r="G21" s="18"/>
    </row>
    <row r="22" spans="1:7" s="66" customFormat="1">
      <c r="A22" s="68">
        <v>9</v>
      </c>
      <c r="B22" s="64" t="s">
        <v>132</v>
      </c>
      <c r="C22" s="69" t="s">
        <v>133</v>
      </c>
      <c r="D22" s="69" t="str">
        <f>INDEX(域!B:B,MATCH(播放信息表!C22,域!C:C,0))</f>
        <v>有效性FLAG_bit</v>
      </c>
      <c r="E22" s="69" t="s">
        <v>135</v>
      </c>
      <c r="F22" s="57" t="s">
        <v>110</v>
      </c>
      <c r="G22" s="65"/>
    </row>
    <row r="23" spans="1:7">
      <c r="A23" s="4">
        <v>10</v>
      </c>
      <c r="B23" s="59" t="s">
        <v>107</v>
      </c>
      <c r="C23" s="60" t="s">
        <v>104</v>
      </c>
      <c r="D23" s="60" t="str">
        <f>INDEX(域!B:B,MATCH(播放信息表!C23,域!C:C,0))</f>
        <v>最终更新用户_varchar(100)</v>
      </c>
      <c r="E23" s="60" t="s">
        <v>109</v>
      </c>
      <c r="F23" s="17"/>
      <c r="G23" s="18"/>
    </row>
    <row r="24" spans="1:7">
      <c r="A24" s="4">
        <v>11</v>
      </c>
      <c r="B24" s="57" t="s">
        <v>105</v>
      </c>
      <c r="C24" s="57" t="s">
        <v>106</v>
      </c>
      <c r="D24" s="16" t="str">
        <f>INDEX(域!B:B,MATCH(播放信息表!C24,域!C:C,0))</f>
        <v>最终更新时间_datetime</v>
      </c>
      <c r="E24" s="57" t="s">
        <v>109</v>
      </c>
      <c r="F24" s="57" t="s">
        <v>111</v>
      </c>
      <c r="G24" s="18"/>
    </row>
    <row r="25" spans="1:7">
      <c r="A25" s="4"/>
      <c r="B25" s="16"/>
      <c r="C25" s="16"/>
      <c r="D25" s="16"/>
      <c r="E25" s="16"/>
      <c r="F25" s="17"/>
      <c r="G25" s="18"/>
    </row>
    <row r="26" spans="1:7">
      <c r="A26" s="4"/>
      <c r="B26" s="16"/>
      <c r="C26" s="16"/>
      <c r="D26" s="16"/>
      <c r="E26" s="16"/>
      <c r="F26" s="17"/>
      <c r="G26" s="18"/>
    </row>
    <row r="27" spans="1:7" ht="14.25" thickBot="1">
      <c r="A27" s="19"/>
      <c r="B27" s="20"/>
      <c r="C27" s="20"/>
      <c r="D27" s="20"/>
      <c r="E27" s="20"/>
      <c r="F27" s="21"/>
      <c r="G27" s="22"/>
    </row>
    <row r="29" spans="1:7" ht="14.25" thickBot="1">
      <c r="A29" s="23" t="s">
        <v>23</v>
      </c>
    </row>
    <row r="30" spans="1:7" ht="14.25" thickBot="1">
      <c r="A30" s="52" t="s">
        <v>0</v>
      </c>
      <c r="B30" s="53" t="s">
        <v>24</v>
      </c>
      <c r="C30" s="103" t="s">
        <v>25</v>
      </c>
      <c r="D30" s="104"/>
      <c r="E30" s="105"/>
      <c r="F30" s="53" t="s">
        <v>26</v>
      </c>
      <c r="G30" s="54" t="s">
        <v>3</v>
      </c>
    </row>
    <row r="32" spans="1:7" hidden="1">
      <c r="A32" s="23" t="s">
        <v>28</v>
      </c>
    </row>
    <row r="33" spans="1:7" ht="14.25" hidden="1" thickBot="1">
      <c r="A33" s="26"/>
      <c r="B33" s="27"/>
      <c r="C33" s="28"/>
      <c r="D33" s="29"/>
      <c r="E33" s="101"/>
      <c r="F33" s="102"/>
      <c r="G33" s="30"/>
    </row>
    <row r="34" spans="1:7" hidden="1"/>
    <row r="35" spans="1:7" hidden="1">
      <c r="A35" s="23" t="s">
        <v>27</v>
      </c>
    </row>
    <row r="36" spans="1:7" ht="14.25" hidden="1" thickBot="1">
      <c r="A36" s="26"/>
      <c r="B36" s="27"/>
      <c r="C36" s="28"/>
      <c r="D36" s="29"/>
      <c r="E36" s="101"/>
      <c r="F36" s="102"/>
      <c r="G36" s="30"/>
    </row>
    <row r="37" spans="1:7" hidden="1"/>
  </sheetData>
  <mergeCells count="13">
    <mergeCell ref="C2:D2"/>
    <mergeCell ref="F2:G2"/>
    <mergeCell ref="C3:D3"/>
    <mergeCell ref="F3:G3"/>
    <mergeCell ref="C4:D4"/>
    <mergeCell ref="F4:G4"/>
    <mergeCell ref="E36:F36"/>
    <mergeCell ref="C5:D5"/>
    <mergeCell ref="F5:G5"/>
    <mergeCell ref="B6:G6"/>
    <mergeCell ref="B7:G9"/>
    <mergeCell ref="C30:E30"/>
    <mergeCell ref="E33:F33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1"/>
  <sheetViews>
    <sheetView zoomScale="85" zoomScaleNormal="85" workbookViewId="0">
      <selection activeCell="A14" sqref="A14:E14"/>
    </sheetView>
  </sheetViews>
  <sheetFormatPr defaultRowHeight="13.5"/>
  <cols>
    <col min="1" max="1" width="2.875" style="25" customWidth="1"/>
    <col min="2" max="2" width="12.625" style="24" customWidth="1"/>
    <col min="3" max="3" width="11.125" style="24" customWidth="1"/>
    <col min="4" max="4" width="27.5" style="24" customWidth="1"/>
    <col min="5" max="6" width="6.625" style="24" customWidth="1"/>
    <col min="7" max="7" width="21.625" style="24" customWidth="1"/>
    <col min="8" max="16384" width="9" style="25"/>
  </cols>
  <sheetData>
    <row r="1" spans="1:7" ht="14.25" thickBot="1">
      <c r="A1" s="23" t="s">
        <v>12</v>
      </c>
    </row>
    <row r="2" spans="1:7">
      <c r="B2" s="34" t="s">
        <v>14</v>
      </c>
      <c r="C2" s="93" t="s">
        <v>91</v>
      </c>
      <c r="D2" s="94"/>
      <c r="E2" s="37" t="s">
        <v>15</v>
      </c>
      <c r="F2" s="93" t="s">
        <v>92</v>
      </c>
      <c r="G2" s="95"/>
    </row>
    <row r="3" spans="1:7">
      <c r="B3" s="35" t="s">
        <v>18</v>
      </c>
      <c r="C3" s="116" t="s">
        <v>137</v>
      </c>
      <c r="D3" s="117"/>
      <c r="E3" s="36" t="s">
        <v>16</v>
      </c>
      <c r="F3" s="98" t="s">
        <v>115</v>
      </c>
      <c r="G3" s="99"/>
    </row>
    <row r="4" spans="1:7">
      <c r="B4" s="35" t="s">
        <v>2</v>
      </c>
      <c r="C4" s="117" t="str">
        <f>VLOOKUP(C3,目录!B:C,2,FALSE)</f>
        <v>T_COMPANY_TBL</v>
      </c>
      <c r="D4" s="117"/>
      <c r="E4" s="38" t="s">
        <v>17</v>
      </c>
      <c r="F4" s="100"/>
      <c r="G4" s="99"/>
    </row>
    <row r="5" spans="1:7">
      <c r="B5" s="42" t="s">
        <v>4</v>
      </c>
      <c r="C5" s="98" t="s">
        <v>5</v>
      </c>
      <c r="D5" s="97"/>
      <c r="E5" s="39"/>
      <c r="F5" s="98"/>
      <c r="G5" s="99"/>
    </row>
    <row r="6" spans="1:7">
      <c r="B6" s="106" t="s">
        <v>3</v>
      </c>
      <c r="C6" s="107"/>
      <c r="D6" s="107"/>
      <c r="E6" s="107"/>
      <c r="F6" s="107"/>
      <c r="G6" s="108"/>
    </row>
    <row r="7" spans="1:7">
      <c r="B7" s="109" t="s">
        <v>138</v>
      </c>
      <c r="C7" s="110"/>
      <c r="D7" s="110"/>
      <c r="E7" s="110"/>
      <c r="F7" s="110"/>
      <c r="G7" s="111"/>
    </row>
    <row r="8" spans="1:7">
      <c r="B8" s="112"/>
      <c r="C8" s="110"/>
      <c r="D8" s="110"/>
      <c r="E8" s="110"/>
      <c r="F8" s="110"/>
      <c r="G8" s="111"/>
    </row>
    <row r="9" spans="1:7" ht="14.25" thickBot="1">
      <c r="B9" s="113"/>
      <c r="C9" s="114"/>
      <c r="D9" s="114"/>
      <c r="E9" s="114"/>
      <c r="F9" s="114"/>
      <c r="G9" s="115"/>
    </row>
    <row r="11" spans="1:7" ht="14.25" thickBot="1">
      <c r="A11" s="23" t="s">
        <v>13</v>
      </c>
      <c r="B11" s="31"/>
      <c r="C11" s="32"/>
    </row>
    <row r="12" spans="1:7">
      <c r="A12" s="8" t="s">
        <v>0</v>
      </c>
      <c r="B12" s="37" t="s">
        <v>98</v>
      </c>
      <c r="C12" s="37" t="s">
        <v>2</v>
      </c>
      <c r="D12" s="37" t="s">
        <v>7</v>
      </c>
      <c r="E12" s="40" t="s">
        <v>19</v>
      </c>
      <c r="F12" s="40" t="s">
        <v>20</v>
      </c>
      <c r="G12" s="41" t="s">
        <v>3</v>
      </c>
    </row>
    <row r="13" spans="1:7">
      <c r="A13" s="1">
        <v>1</v>
      </c>
      <c r="B13" s="57" t="s">
        <v>130</v>
      </c>
      <c r="C13" s="57" t="s">
        <v>131</v>
      </c>
      <c r="D13" s="16" t="str">
        <f>INDEX(域!B:B,MATCH(制作公司表!C13,域!C:C,0))</f>
        <v>制作公司序号_int</v>
      </c>
      <c r="E13" s="61" t="s">
        <v>108</v>
      </c>
      <c r="F13" s="14"/>
      <c r="G13" s="15"/>
    </row>
    <row r="14" spans="1:7">
      <c r="A14" s="123">
        <v>2</v>
      </c>
      <c r="B14" s="119" t="s">
        <v>148</v>
      </c>
      <c r="C14" s="120" t="s">
        <v>145</v>
      </c>
      <c r="D14" s="120" t="str">
        <f>INDEX(域!B:B,MATCH(制作公司表!C14,域!C:C,0))</f>
        <v>制作公司中文名_varchar(1000)</v>
      </c>
      <c r="E14" s="120" t="s">
        <v>109</v>
      </c>
      <c r="F14" s="73"/>
      <c r="G14" s="74"/>
    </row>
    <row r="15" spans="1:7">
      <c r="A15" s="58">
        <v>3</v>
      </c>
      <c r="B15" s="59" t="s">
        <v>153</v>
      </c>
      <c r="C15" s="60" t="s">
        <v>154</v>
      </c>
      <c r="D15" s="60" t="str">
        <f>INDEX(域!B:B,MATCH(制作公司表!C15,域!C:C,0))</f>
        <v>制作公司日文名_varchar(1000)</v>
      </c>
      <c r="E15" s="60" t="s">
        <v>149</v>
      </c>
      <c r="F15" s="73"/>
      <c r="G15" s="74"/>
    </row>
    <row r="16" spans="1:7" s="66" customFormat="1">
      <c r="A16" s="4">
        <v>4</v>
      </c>
      <c r="B16" s="64" t="s">
        <v>132</v>
      </c>
      <c r="C16" s="69" t="s">
        <v>133</v>
      </c>
      <c r="D16" s="69" t="str">
        <f>INDEX(域!B:B,MATCH(制作公司表!C16,域!C:C,0))</f>
        <v>有效性FLAG_bit</v>
      </c>
      <c r="E16" s="69" t="s">
        <v>135</v>
      </c>
      <c r="F16" s="57" t="s">
        <v>110</v>
      </c>
      <c r="G16" s="65"/>
    </row>
    <row r="17" spans="1:7">
      <c r="A17" s="1">
        <v>5</v>
      </c>
      <c r="B17" s="59" t="s">
        <v>107</v>
      </c>
      <c r="C17" s="60" t="s">
        <v>104</v>
      </c>
      <c r="D17" s="60" t="str">
        <f>INDEX(域!B:B,MATCH(制作公司表!C17,域!C:C,0))</f>
        <v>最终更新用户_varchar(100)</v>
      </c>
      <c r="E17" s="60" t="s">
        <v>109</v>
      </c>
      <c r="F17" s="17"/>
      <c r="G17" s="18"/>
    </row>
    <row r="18" spans="1:7">
      <c r="A18" s="4">
        <v>6</v>
      </c>
      <c r="B18" s="57" t="s">
        <v>105</v>
      </c>
      <c r="C18" s="57" t="s">
        <v>54</v>
      </c>
      <c r="D18" s="16" t="str">
        <f>INDEX(域!B:B,MATCH(制作公司表!C18,域!C:C,0))</f>
        <v>最终更新时间_datetime</v>
      </c>
      <c r="E18" s="57" t="s">
        <v>109</v>
      </c>
      <c r="F18" s="57" t="s">
        <v>111</v>
      </c>
      <c r="G18" s="18"/>
    </row>
    <row r="19" spans="1:7">
      <c r="A19" s="4"/>
      <c r="B19" s="16"/>
      <c r="C19" s="16"/>
      <c r="D19" s="16"/>
      <c r="E19" s="16"/>
      <c r="F19" s="17"/>
      <c r="G19" s="18"/>
    </row>
    <row r="20" spans="1:7">
      <c r="A20" s="4"/>
      <c r="B20" s="16"/>
      <c r="C20" s="16"/>
      <c r="D20" s="16"/>
      <c r="E20" s="16"/>
      <c r="F20" s="17"/>
      <c r="G20" s="18"/>
    </row>
    <row r="21" spans="1:7" ht="14.25" thickBot="1">
      <c r="A21" s="19"/>
      <c r="B21" s="20"/>
      <c r="C21" s="20"/>
      <c r="D21" s="20"/>
      <c r="E21" s="20"/>
      <c r="F21" s="21"/>
      <c r="G21" s="22"/>
    </row>
    <row r="23" spans="1:7" ht="14.25" thickBot="1">
      <c r="A23" s="23" t="s">
        <v>23</v>
      </c>
    </row>
    <row r="24" spans="1:7" ht="14.25" thickBot="1">
      <c r="A24" s="52" t="s">
        <v>0</v>
      </c>
      <c r="B24" s="53" t="s">
        <v>24</v>
      </c>
      <c r="C24" s="103" t="s">
        <v>25</v>
      </c>
      <c r="D24" s="104"/>
      <c r="E24" s="105"/>
      <c r="F24" s="53" t="s">
        <v>26</v>
      </c>
      <c r="G24" s="54" t="s">
        <v>3</v>
      </c>
    </row>
    <row r="26" spans="1:7" hidden="1">
      <c r="A26" s="23" t="s">
        <v>28</v>
      </c>
    </row>
    <row r="27" spans="1:7" ht="14.25" hidden="1" thickBot="1">
      <c r="A27" s="26"/>
      <c r="B27" s="27"/>
      <c r="C27" s="28"/>
      <c r="D27" s="29"/>
      <c r="E27" s="101"/>
      <c r="F27" s="102"/>
      <c r="G27" s="30"/>
    </row>
    <row r="28" spans="1:7" hidden="1"/>
    <row r="29" spans="1:7" hidden="1">
      <c r="A29" s="23" t="s">
        <v>27</v>
      </c>
    </row>
    <row r="30" spans="1:7" ht="14.25" hidden="1" thickBot="1">
      <c r="A30" s="26"/>
      <c r="B30" s="27"/>
      <c r="C30" s="28"/>
      <c r="D30" s="29"/>
      <c r="E30" s="101"/>
      <c r="F30" s="102"/>
      <c r="G30" s="30"/>
    </row>
    <row r="31" spans="1:7" hidden="1"/>
  </sheetData>
  <mergeCells count="13">
    <mergeCell ref="E30:F30"/>
    <mergeCell ref="C5:D5"/>
    <mergeCell ref="F5:G5"/>
    <mergeCell ref="B6:G6"/>
    <mergeCell ref="B7:G9"/>
    <mergeCell ref="C24:E24"/>
    <mergeCell ref="E27:F27"/>
    <mergeCell ref="C2:D2"/>
    <mergeCell ref="F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5"/>
  <sheetViews>
    <sheetView zoomScale="85" zoomScaleNormal="85" workbookViewId="0">
      <selection activeCell="A16" sqref="A16:E16"/>
    </sheetView>
  </sheetViews>
  <sheetFormatPr defaultRowHeight="13.5"/>
  <cols>
    <col min="1" max="1" width="2.875" style="25" customWidth="1"/>
    <col min="2" max="2" width="12.625" style="24" customWidth="1"/>
    <col min="3" max="3" width="11.125" style="24" customWidth="1"/>
    <col min="4" max="4" width="27.5" style="24" customWidth="1"/>
    <col min="5" max="6" width="6.625" style="24" customWidth="1"/>
    <col min="7" max="7" width="21.625" style="24" customWidth="1"/>
    <col min="8" max="16384" width="9" style="25"/>
  </cols>
  <sheetData>
    <row r="1" spans="1:7" ht="14.25" thickBot="1">
      <c r="A1" s="23" t="s">
        <v>12</v>
      </c>
    </row>
    <row r="2" spans="1:7">
      <c r="B2" s="34" t="s">
        <v>14</v>
      </c>
      <c r="C2" s="93" t="s">
        <v>91</v>
      </c>
      <c r="D2" s="94"/>
      <c r="E2" s="37" t="s">
        <v>15</v>
      </c>
      <c r="F2" s="93" t="s">
        <v>92</v>
      </c>
      <c r="G2" s="95"/>
    </row>
    <row r="3" spans="1:7">
      <c r="B3" s="35" t="s">
        <v>18</v>
      </c>
      <c r="C3" s="116" t="s">
        <v>155</v>
      </c>
      <c r="D3" s="117"/>
      <c r="E3" s="36" t="s">
        <v>16</v>
      </c>
      <c r="F3" s="98" t="s">
        <v>115</v>
      </c>
      <c r="G3" s="99"/>
    </row>
    <row r="4" spans="1:7">
      <c r="B4" s="35" t="s">
        <v>2</v>
      </c>
      <c r="C4" s="117" t="str">
        <f>VLOOKUP(C3,目录!B:C,2,FALSE)</f>
        <v>T_CHARACTER_TBL</v>
      </c>
      <c r="D4" s="117"/>
      <c r="E4" s="38" t="s">
        <v>17</v>
      </c>
      <c r="F4" s="100"/>
      <c r="G4" s="99"/>
    </row>
    <row r="5" spans="1:7">
      <c r="B5" s="42" t="s">
        <v>4</v>
      </c>
      <c r="C5" s="98" t="s">
        <v>5</v>
      </c>
      <c r="D5" s="97"/>
      <c r="E5" s="39"/>
      <c r="F5" s="98"/>
      <c r="G5" s="99"/>
    </row>
    <row r="6" spans="1:7">
      <c r="B6" s="106" t="s">
        <v>3</v>
      </c>
      <c r="C6" s="107"/>
      <c r="D6" s="107"/>
      <c r="E6" s="107"/>
      <c r="F6" s="107"/>
      <c r="G6" s="108"/>
    </row>
    <row r="7" spans="1:7">
      <c r="B7" s="109" t="s">
        <v>156</v>
      </c>
      <c r="C7" s="110"/>
      <c r="D7" s="110"/>
      <c r="E7" s="110"/>
      <c r="F7" s="110"/>
      <c r="G7" s="111"/>
    </row>
    <row r="8" spans="1:7">
      <c r="B8" s="112"/>
      <c r="C8" s="110"/>
      <c r="D8" s="110"/>
      <c r="E8" s="110"/>
      <c r="F8" s="110"/>
      <c r="G8" s="111"/>
    </row>
    <row r="9" spans="1:7" ht="14.25" thickBot="1">
      <c r="B9" s="113"/>
      <c r="C9" s="114"/>
      <c r="D9" s="114"/>
      <c r="E9" s="114"/>
      <c r="F9" s="114"/>
      <c r="G9" s="115"/>
    </row>
    <row r="11" spans="1:7" ht="14.25" thickBot="1">
      <c r="A11" s="23" t="s">
        <v>13</v>
      </c>
      <c r="B11" s="31"/>
      <c r="C11" s="32"/>
    </row>
    <row r="12" spans="1:7">
      <c r="A12" s="8" t="s">
        <v>0</v>
      </c>
      <c r="B12" s="37" t="s">
        <v>98</v>
      </c>
      <c r="C12" s="37" t="s">
        <v>2</v>
      </c>
      <c r="D12" s="37" t="s">
        <v>7</v>
      </c>
      <c r="E12" s="40" t="s">
        <v>19</v>
      </c>
      <c r="F12" s="40" t="s">
        <v>20</v>
      </c>
      <c r="G12" s="41" t="s">
        <v>3</v>
      </c>
    </row>
    <row r="13" spans="1:7" s="80" customFormat="1">
      <c r="A13" s="79">
        <v>1</v>
      </c>
      <c r="B13" s="60" t="s">
        <v>256</v>
      </c>
      <c r="C13" s="60" t="s">
        <v>158</v>
      </c>
      <c r="D13" s="60" t="str">
        <f>INDEX(域!B:B,MATCH(角色表!C13,域!C:C,0))</f>
        <v>角色编号_int</v>
      </c>
      <c r="E13" s="60" t="s">
        <v>108</v>
      </c>
      <c r="F13" s="73"/>
      <c r="G13" s="74" t="s">
        <v>161</v>
      </c>
    </row>
    <row r="14" spans="1:7">
      <c r="A14" s="75">
        <v>2</v>
      </c>
      <c r="B14" s="64" t="s">
        <v>168</v>
      </c>
      <c r="C14" s="69" t="s">
        <v>169</v>
      </c>
      <c r="D14" s="69" t="str">
        <f>INDEX(域!B:B,MATCH(角色表!C14,域!C:C,0))</f>
        <v>动画编号_char(4)</v>
      </c>
      <c r="E14" s="81" t="s">
        <v>170</v>
      </c>
      <c r="F14" s="14"/>
      <c r="G14" s="15"/>
    </row>
    <row r="15" spans="1:7">
      <c r="A15" s="76">
        <v>3</v>
      </c>
      <c r="B15" s="60" t="s">
        <v>157</v>
      </c>
      <c r="C15" s="60" t="s">
        <v>73</v>
      </c>
      <c r="D15" s="60" t="str">
        <f>INDEX(域!B:B,MATCH(角色表!C15,域!C:C,0))</f>
        <v>角色序号_int</v>
      </c>
      <c r="E15" s="60" t="s">
        <v>147</v>
      </c>
      <c r="F15" s="73"/>
      <c r="G15" s="74"/>
    </row>
    <row r="16" spans="1:7" s="80" customFormat="1">
      <c r="A16" s="122">
        <v>4</v>
      </c>
      <c r="B16" s="120" t="s">
        <v>163</v>
      </c>
      <c r="C16" s="120" t="s">
        <v>162</v>
      </c>
      <c r="D16" s="120" t="str">
        <f>INDEX(域!B:B,MATCH(角色表!C16,域!C:C,0))</f>
        <v>角色中文名_varchar(1000)</v>
      </c>
      <c r="E16" s="120" t="s">
        <v>109</v>
      </c>
      <c r="F16" s="73"/>
      <c r="G16" s="74"/>
    </row>
    <row r="17" spans="1:7">
      <c r="A17" s="58">
        <v>5</v>
      </c>
      <c r="B17" s="59" t="s">
        <v>164</v>
      </c>
      <c r="C17" s="60" t="s">
        <v>165</v>
      </c>
      <c r="D17" s="60" t="str">
        <f>INDEX(域!B:B,MATCH(角色表!C17,域!C:C,0))</f>
        <v>角色日文名_varcahr(1000)</v>
      </c>
      <c r="E17" s="60" t="s">
        <v>149</v>
      </c>
      <c r="F17" s="73"/>
      <c r="G17" s="74"/>
    </row>
    <row r="18" spans="1:7" s="78" customFormat="1">
      <c r="A18" s="75">
        <v>6</v>
      </c>
      <c r="B18" s="64" t="s">
        <v>171</v>
      </c>
      <c r="C18" s="69" t="s">
        <v>78</v>
      </c>
      <c r="D18" s="69" t="str">
        <f>INDEX(域!B:B,MATCH(角色表!C18,域!C:C,0))</f>
        <v>声优编号_int</v>
      </c>
      <c r="E18" s="81" t="s">
        <v>170</v>
      </c>
      <c r="F18" s="71"/>
      <c r="G18" s="72"/>
    </row>
    <row r="19" spans="1:7" s="78" customFormat="1">
      <c r="A19" s="75">
        <v>7</v>
      </c>
      <c r="B19" s="64" t="s">
        <v>257</v>
      </c>
      <c r="C19" s="69" t="s">
        <v>259</v>
      </c>
      <c r="D19" s="69" t="str">
        <f>INDEX(域!B:B,MATCH(角色表!C19,域!C:C,0))</f>
        <v>主角FLAG_bit</v>
      </c>
      <c r="E19" s="81" t="s">
        <v>260</v>
      </c>
      <c r="F19" s="71"/>
      <c r="G19" s="72"/>
    </row>
    <row r="20" spans="1:7" s="66" customFormat="1">
      <c r="A20" s="75">
        <v>8</v>
      </c>
      <c r="B20" s="64" t="s">
        <v>132</v>
      </c>
      <c r="C20" s="69" t="s">
        <v>133</v>
      </c>
      <c r="D20" s="69" t="str">
        <f>INDEX(域!B:B,MATCH(角色表!C20,域!C:C,0))</f>
        <v>有效性FLAG_bit</v>
      </c>
      <c r="E20" s="69" t="s">
        <v>135</v>
      </c>
      <c r="F20" s="57" t="s">
        <v>110</v>
      </c>
      <c r="G20" s="65"/>
    </row>
    <row r="21" spans="1:7">
      <c r="A21" s="75">
        <v>9</v>
      </c>
      <c r="B21" s="59" t="s">
        <v>107</v>
      </c>
      <c r="C21" s="60" t="s">
        <v>104</v>
      </c>
      <c r="D21" s="60" t="str">
        <f>INDEX(域!B:B,MATCH(角色表!C21,域!C:C,0))</f>
        <v>最终更新用户_varchar(100)</v>
      </c>
      <c r="E21" s="60" t="s">
        <v>109</v>
      </c>
      <c r="F21" s="17"/>
      <c r="G21" s="18"/>
    </row>
    <row r="22" spans="1:7">
      <c r="A22" s="75">
        <v>10</v>
      </c>
      <c r="B22" s="57" t="s">
        <v>105</v>
      </c>
      <c r="C22" s="57" t="s">
        <v>54</v>
      </c>
      <c r="D22" s="16" t="str">
        <f>INDEX(域!B:B,MATCH(角色表!C22,域!C:C,0))</f>
        <v>最终更新时间_datetime</v>
      </c>
      <c r="E22" s="57" t="s">
        <v>109</v>
      </c>
      <c r="F22" s="57" t="s">
        <v>111</v>
      </c>
      <c r="G22" s="18"/>
    </row>
    <row r="23" spans="1:7">
      <c r="A23" s="4"/>
      <c r="B23" s="16"/>
      <c r="C23" s="16"/>
      <c r="D23" s="16"/>
      <c r="E23" s="16"/>
      <c r="F23" s="17"/>
      <c r="G23" s="18"/>
    </row>
    <row r="24" spans="1:7">
      <c r="A24" s="4"/>
      <c r="B24" s="16"/>
      <c r="C24" s="16"/>
      <c r="D24" s="16"/>
      <c r="E24" s="16"/>
      <c r="F24" s="17"/>
      <c r="G24" s="18"/>
    </row>
    <row r="25" spans="1:7" ht="14.25" thickBot="1">
      <c r="A25" s="19"/>
      <c r="B25" s="20"/>
      <c r="C25" s="20"/>
      <c r="D25" s="20"/>
      <c r="E25" s="20"/>
      <c r="F25" s="21"/>
      <c r="G25" s="22"/>
    </row>
    <row r="27" spans="1:7" ht="14.25" thickBot="1">
      <c r="A27" s="23" t="s">
        <v>23</v>
      </c>
    </row>
    <row r="28" spans="1:7" ht="14.25" thickBot="1">
      <c r="A28" s="52" t="s">
        <v>0</v>
      </c>
      <c r="B28" s="53" t="s">
        <v>24</v>
      </c>
      <c r="C28" s="103" t="s">
        <v>25</v>
      </c>
      <c r="D28" s="104"/>
      <c r="E28" s="105"/>
      <c r="F28" s="53" t="s">
        <v>26</v>
      </c>
      <c r="G28" s="54" t="s">
        <v>3</v>
      </c>
    </row>
    <row r="30" spans="1:7" hidden="1">
      <c r="A30" s="23" t="s">
        <v>28</v>
      </c>
    </row>
    <row r="31" spans="1:7" ht="14.25" hidden="1" thickBot="1">
      <c r="A31" s="26"/>
      <c r="B31" s="27"/>
      <c r="C31" s="28"/>
      <c r="D31" s="29"/>
      <c r="E31" s="101"/>
      <c r="F31" s="102"/>
      <c r="G31" s="30"/>
    </row>
    <row r="32" spans="1:7" hidden="1"/>
    <row r="33" spans="1:7" hidden="1">
      <c r="A33" s="23" t="s">
        <v>27</v>
      </c>
    </row>
    <row r="34" spans="1:7" ht="14.25" hidden="1" thickBot="1">
      <c r="A34" s="26"/>
      <c r="B34" s="27"/>
      <c r="C34" s="28"/>
      <c r="D34" s="29"/>
      <c r="E34" s="101"/>
      <c r="F34" s="102"/>
      <c r="G34" s="30"/>
    </row>
    <row r="35" spans="1:7" hidden="1"/>
  </sheetData>
  <mergeCells count="13">
    <mergeCell ref="E34:F34"/>
    <mergeCell ref="C5:D5"/>
    <mergeCell ref="F5:G5"/>
    <mergeCell ref="B6:G6"/>
    <mergeCell ref="B7:G9"/>
    <mergeCell ref="C28:E28"/>
    <mergeCell ref="E31:F31"/>
    <mergeCell ref="C2:D2"/>
    <mergeCell ref="F2:G2"/>
    <mergeCell ref="C3:D3"/>
    <mergeCell ref="F3:G3"/>
    <mergeCell ref="C4:D4"/>
    <mergeCell ref="F4:G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6"/>
  <sheetViews>
    <sheetView zoomScale="85" zoomScaleNormal="85" workbookViewId="0"/>
  </sheetViews>
  <sheetFormatPr defaultRowHeight="13.5"/>
  <cols>
    <col min="1" max="1" width="2.875" style="25" customWidth="1"/>
    <col min="2" max="2" width="12.625" style="24" customWidth="1"/>
    <col min="3" max="3" width="11.125" style="24" customWidth="1"/>
    <col min="4" max="4" width="27.5" style="24" customWidth="1"/>
    <col min="5" max="6" width="6.625" style="24" customWidth="1"/>
    <col min="7" max="7" width="21.625" style="24" customWidth="1"/>
    <col min="8" max="16384" width="9" style="25"/>
  </cols>
  <sheetData>
    <row r="1" spans="1:7" ht="14.25" thickBot="1">
      <c r="A1" s="23" t="s">
        <v>12</v>
      </c>
    </row>
    <row r="2" spans="1:7">
      <c r="B2" s="34" t="s">
        <v>14</v>
      </c>
      <c r="C2" s="93" t="s">
        <v>91</v>
      </c>
      <c r="D2" s="94"/>
      <c r="E2" s="37" t="s">
        <v>15</v>
      </c>
      <c r="F2" s="93" t="s">
        <v>92</v>
      </c>
      <c r="G2" s="95"/>
    </row>
    <row r="3" spans="1:7">
      <c r="B3" s="35" t="s">
        <v>18</v>
      </c>
      <c r="C3" s="116" t="s">
        <v>172</v>
      </c>
      <c r="D3" s="117"/>
      <c r="E3" s="36" t="s">
        <v>16</v>
      </c>
      <c r="F3" s="98" t="s">
        <v>115</v>
      </c>
      <c r="G3" s="99"/>
    </row>
    <row r="4" spans="1:7">
      <c r="B4" s="35" t="s">
        <v>2</v>
      </c>
      <c r="C4" s="117" t="str">
        <f>VLOOKUP(C3,目录!B:C,2,FALSE)</f>
        <v>T_CV_TBL</v>
      </c>
      <c r="D4" s="117"/>
      <c r="E4" s="38" t="s">
        <v>17</v>
      </c>
      <c r="F4" s="100"/>
      <c r="G4" s="99"/>
    </row>
    <row r="5" spans="1:7">
      <c r="B5" s="42" t="s">
        <v>4</v>
      </c>
      <c r="C5" s="98" t="s">
        <v>5</v>
      </c>
      <c r="D5" s="97"/>
      <c r="E5" s="39"/>
      <c r="F5" s="98"/>
      <c r="G5" s="99"/>
    </row>
    <row r="6" spans="1:7">
      <c r="B6" s="106" t="s">
        <v>3</v>
      </c>
      <c r="C6" s="107"/>
      <c r="D6" s="107"/>
      <c r="E6" s="107"/>
      <c r="F6" s="107"/>
      <c r="G6" s="108"/>
    </row>
    <row r="7" spans="1:7">
      <c r="B7" s="109" t="s">
        <v>173</v>
      </c>
      <c r="C7" s="110"/>
      <c r="D7" s="110"/>
      <c r="E7" s="110"/>
      <c r="F7" s="110"/>
      <c r="G7" s="111"/>
    </row>
    <row r="8" spans="1:7">
      <c r="B8" s="112"/>
      <c r="C8" s="110"/>
      <c r="D8" s="110"/>
      <c r="E8" s="110"/>
      <c r="F8" s="110"/>
      <c r="G8" s="111"/>
    </row>
    <row r="9" spans="1:7" ht="14.25" thickBot="1">
      <c r="B9" s="113"/>
      <c r="C9" s="114"/>
      <c r="D9" s="114"/>
      <c r="E9" s="114"/>
      <c r="F9" s="114"/>
      <c r="G9" s="115"/>
    </row>
    <row r="11" spans="1:7" ht="14.25" thickBot="1">
      <c r="A11" s="23" t="s">
        <v>13</v>
      </c>
      <c r="B11" s="31"/>
      <c r="C11" s="32"/>
    </row>
    <row r="12" spans="1:7">
      <c r="A12" s="8" t="s">
        <v>0</v>
      </c>
      <c r="B12" s="37" t="s">
        <v>98</v>
      </c>
      <c r="C12" s="37" t="s">
        <v>2</v>
      </c>
      <c r="D12" s="37" t="s">
        <v>7</v>
      </c>
      <c r="E12" s="40" t="s">
        <v>19</v>
      </c>
      <c r="F12" s="40" t="s">
        <v>20</v>
      </c>
      <c r="G12" s="41" t="s">
        <v>3</v>
      </c>
    </row>
    <row r="13" spans="1:7">
      <c r="A13" s="4">
        <v>1</v>
      </c>
      <c r="B13" s="57" t="s">
        <v>176</v>
      </c>
      <c r="C13" s="57" t="s">
        <v>180</v>
      </c>
      <c r="D13" s="16" t="str">
        <f>INDEX(域!B:B,MATCH(声优表!C13,域!C:C,0))</f>
        <v>声优编号_int</v>
      </c>
      <c r="E13" s="57" t="s">
        <v>108</v>
      </c>
      <c r="F13" s="17"/>
      <c r="G13" s="77"/>
    </row>
    <row r="14" spans="1:7">
      <c r="A14" s="118">
        <v>2</v>
      </c>
      <c r="B14" s="119" t="s">
        <v>263</v>
      </c>
      <c r="C14" s="120" t="s">
        <v>261</v>
      </c>
      <c r="D14" s="120" t="str">
        <f>INDEX(域!B:B,MATCH(声优表!C14,域!C:C,0))</f>
        <v>声优中文名_varchar(1000)</v>
      </c>
      <c r="E14" s="121" t="s">
        <v>262</v>
      </c>
      <c r="F14" s="14"/>
      <c r="G14" s="15"/>
    </row>
    <row r="15" spans="1:7">
      <c r="A15" s="76">
        <v>3</v>
      </c>
      <c r="B15" s="60" t="s">
        <v>174</v>
      </c>
      <c r="C15" s="60" t="s">
        <v>181</v>
      </c>
      <c r="D15" s="60" t="str">
        <f>INDEX(域!B:B,MATCH(声优表!C15,域!C:C,0))</f>
        <v>声优日文名_varchar(1000)</v>
      </c>
      <c r="E15" s="60" t="s">
        <v>109</v>
      </c>
      <c r="F15" s="73"/>
      <c r="G15" s="74"/>
    </row>
    <row r="16" spans="1:7">
      <c r="A16" s="58">
        <v>4</v>
      </c>
      <c r="B16" s="59" t="s">
        <v>264</v>
      </c>
      <c r="C16" s="60" t="s">
        <v>182</v>
      </c>
      <c r="D16" s="60" t="str">
        <f>INDEX(域!B:B,MATCH(声优表!C16,域!C:C,0))</f>
        <v>声优假名_varchar(1000)</v>
      </c>
      <c r="E16" s="60"/>
      <c r="F16" s="73"/>
      <c r="G16" s="74"/>
    </row>
    <row r="17" spans="1:7">
      <c r="A17" s="58">
        <v>5</v>
      </c>
      <c r="B17" s="59" t="s">
        <v>175</v>
      </c>
      <c r="C17" s="60" t="s">
        <v>183</v>
      </c>
      <c r="D17" s="60" t="str">
        <f>INDEX(域!B:B,MATCH(声优表!C17,域!C:C,0))</f>
        <v>声优日文拼写_varchar(1000)</v>
      </c>
      <c r="E17" s="60"/>
      <c r="F17" s="73"/>
      <c r="G17" s="74"/>
    </row>
    <row r="18" spans="1:7" s="78" customFormat="1">
      <c r="A18" s="75">
        <v>6</v>
      </c>
      <c r="B18" s="64" t="s">
        <v>177</v>
      </c>
      <c r="C18" s="69" t="s">
        <v>81</v>
      </c>
      <c r="D18" s="69" t="s">
        <v>269</v>
      </c>
      <c r="E18" s="69"/>
      <c r="F18" s="71"/>
      <c r="G18" s="83" t="s">
        <v>271</v>
      </c>
    </row>
    <row r="19" spans="1:7" s="78" customFormat="1">
      <c r="A19" s="75">
        <v>7</v>
      </c>
      <c r="B19" s="64" t="s">
        <v>178</v>
      </c>
      <c r="C19" s="69" t="s">
        <v>83</v>
      </c>
      <c r="D19" s="69" t="s">
        <v>270</v>
      </c>
      <c r="E19" s="69"/>
      <c r="F19" s="71"/>
      <c r="G19" s="72"/>
    </row>
    <row r="20" spans="1:7" s="78" customFormat="1">
      <c r="A20" s="75">
        <v>8</v>
      </c>
      <c r="B20" s="64" t="s">
        <v>179</v>
      </c>
      <c r="C20" s="69" t="s">
        <v>85</v>
      </c>
      <c r="D20" s="69" t="str">
        <f>INDEX(域!B:B,MATCH(声优表!C20,域!C:C,0))</f>
        <v>声优事务所编号_int</v>
      </c>
      <c r="E20" s="69"/>
      <c r="F20" s="71"/>
      <c r="G20" s="126" t="s">
        <v>272</v>
      </c>
    </row>
    <row r="21" spans="1:7" s="66" customFormat="1">
      <c r="A21" s="4">
        <v>9</v>
      </c>
      <c r="B21" s="64" t="s">
        <v>103</v>
      </c>
      <c r="C21" s="69" t="s">
        <v>47</v>
      </c>
      <c r="D21" s="69" t="str">
        <f>INDEX(域!B:B,MATCH(声优表!C21,域!C:C,0))</f>
        <v>有效性FLAG_bit</v>
      </c>
      <c r="E21" s="69" t="s">
        <v>109</v>
      </c>
      <c r="F21" s="57" t="s">
        <v>110</v>
      </c>
      <c r="G21" s="65"/>
    </row>
    <row r="22" spans="1:7">
      <c r="A22" s="1">
        <v>10</v>
      </c>
      <c r="B22" s="59" t="s">
        <v>107</v>
      </c>
      <c r="C22" s="60" t="s">
        <v>51</v>
      </c>
      <c r="D22" s="60" t="str">
        <f>INDEX(域!B:B,MATCH(声优表!C22,域!C:C,0))</f>
        <v>最终更新用户_varchar(100)</v>
      </c>
      <c r="E22" s="60" t="s">
        <v>109</v>
      </c>
      <c r="F22" s="17"/>
      <c r="G22" s="18"/>
    </row>
    <row r="23" spans="1:7">
      <c r="A23" s="4">
        <v>11</v>
      </c>
      <c r="B23" s="57" t="s">
        <v>105</v>
      </c>
      <c r="C23" s="57" t="s">
        <v>54</v>
      </c>
      <c r="D23" s="16" t="str">
        <f>INDEX(域!B:B,MATCH(声优表!C23,域!C:C,0))</f>
        <v>最终更新时间_datetime</v>
      </c>
      <c r="E23" s="57" t="s">
        <v>109</v>
      </c>
      <c r="F23" s="57" t="s">
        <v>111</v>
      </c>
      <c r="G23" s="18"/>
    </row>
    <row r="24" spans="1:7">
      <c r="A24" s="4"/>
      <c r="B24" s="16"/>
      <c r="C24" s="16"/>
      <c r="D24" s="16"/>
      <c r="E24" s="16"/>
      <c r="F24" s="17"/>
      <c r="G24" s="18"/>
    </row>
    <row r="25" spans="1:7">
      <c r="A25" s="4"/>
      <c r="B25" s="16"/>
      <c r="C25" s="16"/>
      <c r="D25" s="16"/>
      <c r="E25" s="16"/>
      <c r="F25" s="17"/>
      <c r="G25" s="18"/>
    </row>
    <row r="26" spans="1:7" ht="14.25" thickBot="1">
      <c r="A26" s="19"/>
      <c r="B26" s="20"/>
      <c r="C26" s="20"/>
      <c r="D26" s="20"/>
      <c r="E26" s="20"/>
      <c r="F26" s="21"/>
      <c r="G26" s="22"/>
    </row>
    <row r="28" spans="1:7" ht="14.25" thickBot="1">
      <c r="A28" s="23" t="s">
        <v>23</v>
      </c>
    </row>
    <row r="29" spans="1:7" ht="14.25" thickBot="1">
      <c r="A29" s="52" t="s">
        <v>0</v>
      </c>
      <c r="B29" s="53" t="s">
        <v>24</v>
      </c>
      <c r="C29" s="103" t="s">
        <v>25</v>
      </c>
      <c r="D29" s="104"/>
      <c r="E29" s="105"/>
      <c r="F29" s="53" t="s">
        <v>26</v>
      </c>
      <c r="G29" s="54" t="s">
        <v>3</v>
      </c>
    </row>
    <row r="31" spans="1:7" hidden="1">
      <c r="A31" s="23" t="s">
        <v>28</v>
      </c>
    </row>
    <row r="32" spans="1:7" ht="14.25" hidden="1" thickBot="1">
      <c r="A32" s="26"/>
      <c r="B32" s="27"/>
      <c r="C32" s="28"/>
      <c r="D32" s="29"/>
      <c r="E32" s="101"/>
      <c r="F32" s="102"/>
      <c r="G32" s="30"/>
    </row>
    <row r="33" spans="1:7" hidden="1"/>
    <row r="34" spans="1:7" hidden="1">
      <c r="A34" s="23" t="s">
        <v>27</v>
      </c>
    </row>
    <row r="35" spans="1:7" ht="14.25" hidden="1" thickBot="1">
      <c r="A35" s="26"/>
      <c r="B35" s="27"/>
      <c r="C35" s="28"/>
      <c r="D35" s="29"/>
      <c r="E35" s="101"/>
      <c r="F35" s="102"/>
      <c r="G35" s="30"/>
    </row>
    <row r="36" spans="1:7" hidden="1"/>
  </sheetData>
  <mergeCells count="13">
    <mergeCell ref="C2:D2"/>
    <mergeCell ref="F2:G2"/>
    <mergeCell ref="C3:D3"/>
    <mergeCell ref="F3:G3"/>
    <mergeCell ref="C4:D4"/>
    <mergeCell ref="F4:G4"/>
    <mergeCell ref="E35:F35"/>
    <mergeCell ref="C5:D5"/>
    <mergeCell ref="F5:G5"/>
    <mergeCell ref="B6:G6"/>
    <mergeCell ref="B7:G9"/>
    <mergeCell ref="C29:E29"/>
    <mergeCell ref="E32:F3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9"/>
  <sheetViews>
    <sheetView zoomScale="85" zoomScaleNormal="85" workbookViewId="0"/>
  </sheetViews>
  <sheetFormatPr defaultRowHeight="13.5"/>
  <cols>
    <col min="1" max="1" width="2.875" style="25" customWidth="1"/>
    <col min="2" max="2" width="12.625" style="24" customWidth="1"/>
    <col min="3" max="3" width="11.125" style="24" customWidth="1"/>
    <col min="4" max="4" width="27.5" style="24" customWidth="1"/>
    <col min="5" max="6" width="6.625" style="24" customWidth="1"/>
    <col min="7" max="7" width="21.625" style="24" customWidth="1"/>
    <col min="8" max="16384" width="9" style="25"/>
  </cols>
  <sheetData>
    <row r="1" spans="1:7" ht="14.25" thickBot="1">
      <c r="A1" s="23" t="s">
        <v>12</v>
      </c>
    </row>
    <row r="2" spans="1:7">
      <c r="B2" s="34" t="s">
        <v>14</v>
      </c>
      <c r="C2" s="93" t="s">
        <v>91</v>
      </c>
      <c r="D2" s="94"/>
      <c r="E2" s="37" t="s">
        <v>15</v>
      </c>
      <c r="F2" s="93" t="s">
        <v>92</v>
      </c>
      <c r="G2" s="95"/>
    </row>
    <row r="3" spans="1:7">
      <c r="B3" s="35" t="s">
        <v>18</v>
      </c>
      <c r="C3" s="116" t="s">
        <v>184</v>
      </c>
      <c r="D3" s="117"/>
      <c r="E3" s="36" t="s">
        <v>16</v>
      </c>
      <c r="F3" s="98" t="s">
        <v>115</v>
      </c>
      <c r="G3" s="99"/>
    </row>
    <row r="4" spans="1:7">
      <c r="B4" s="35" t="s">
        <v>2</v>
      </c>
      <c r="C4" s="117" t="str">
        <f>VLOOKUP(C3,目录!B:C,2,FALSE)</f>
        <v>T_SEARCH_KEYWORD_TBL</v>
      </c>
      <c r="D4" s="117"/>
      <c r="E4" s="38" t="s">
        <v>17</v>
      </c>
      <c r="F4" s="100"/>
      <c r="G4" s="99"/>
    </row>
    <row r="5" spans="1:7">
      <c r="B5" s="42" t="s">
        <v>4</v>
      </c>
      <c r="C5" s="98" t="s">
        <v>5</v>
      </c>
      <c r="D5" s="97"/>
      <c r="E5" s="39"/>
      <c r="F5" s="98"/>
      <c r="G5" s="99"/>
    </row>
    <row r="6" spans="1:7">
      <c r="B6" s="106" t="s">
        <v>3</v>
      </c>
      <c r="C6" s="107"/>
      <c r="D6" s="107"/>
      <c r="E6" s="107"/>
      <c r="F6" s="107"/>
      <c r="G6" s="108"/>
    </row>
    <row r="7" spans="1:7">
      <c r="B7" s="109" t="s">
        <v>173</v>
      </c>
      <c r="C7" s="110"/>
      <c r="D7" s="110"/>
      <c r="E7" s="110"/>
      <c r="F7" s="110"/>
      <c r="G7" s="111"/>
    </row>
    <row r="8" spans="1:7">
      <c r="B8" s="112"/>
      <c r="C8" s="110"/>
      <c r="D8" s="110"/>
      <c r="E8" s="110"/>
      <c r="F8" s="110"/>
      <c r="G8" s="111"/>
    </row>
    <row r="9" spans="1:7" ht="14.25" thickBot="1">
      <c r="B9" s="113"/>
      <c r="C9" s="114"/>
      <c r="D9" s="114"/>
      <c r="E9" s="114"/>
      <c r="F9" s="114"/>
      <c r="G9" s="115"/>
    </row>
    <row r="11" spans="1:7" ht="14.25" thickBot="1">
      <c r="A11" s="23" t="s">
        <v>13</v>
      </c>
      <c r="B11" s="31"/>
      <c r="C11" s="32"/>
    </row>
    <row r="12" spans="1:7">
      <c r="A12" s="8" t="s">
        <v>0</v>
      </c>
      <c r="B12" s="37" t="s">
        <v>98</v>
      </c>
      <c r="C12" s="37" t="s">
        <v>2</v>
      </c>
      <c r="D12" s="37" t="s">
        <v>7</v>
      </c>
      <c r="E12" s="40" t="s">
        <v>19</v>
      </c>
      <c r="F12" s="40" t="s">
        <v>20</v>
      </c>
      <c r="G12" s="41" t="s">
        <v>3</v>
      </c>
    </row>
    <row r="13" spans="1:7">
      <c r="A13" s="68">
        <v>1</v>
      </c>
      <c r="B13" s="64" t="s">
        <v>220</v>
      </c>
      <c r="C13" s="69" t="s">
        <v>221</v>
      </c>
      <c r="D13" s="69" t="str">
        <f>INDEX(域!B:B,MATCH(搜索关键字表!C13,域!C:C,0))</f>
        <v>序列号_int</v>
      </c>
      <c r="E13" s="69" t="s">
        <v>222</v>
      </c>
      <c r="F13" s="71"/>
      <c r="G13" s="83"/>
    </row>
    <row r="14" spans="1:7" ht="54">
      <c r="A14" s="84">
        <v>2</v>
      </c>
      <c r="B14" s="69" t="s">
        <v>223</v>
      </c>
      <c r="C14" s="69" t="s">
        <v>224</v>
      </c>
      <c r="D14" s="69" t="str">
        <f>INDEX(域!B:B,MATCH(搜索关键字表!C14,域!C:C,0))</f>
        <v>来源表_char(2)</v>
      </c>
      <c r="E14" s="69" t="s">
        <v>225</v>
      </c>
      <c r="F14" s="85"/>
      <c r="G14" s="86" t="s">
        <v>232</v>
      </c>
    </row>
    <row r="15" spans="1:7">
      <c r="A15" s="87">
        <v>3</v>
      </c>
      <c r="B15" s="69" t="s">
        <v>233</v>
      </c>
      <c r="C15" s="69" t="s">
        <v>208</v>
      </c>
      <c r="D15" s="44" t="s">
        <v>247</v>
      </c>
      <c r="E15" s="69" t="s">
        <v>225</v>
      </c>
      <c r="F15" s="71"/>
      <c r="G15" s="72"/>
    </row>
    <row r="16" spans="1:7" s="80" customFormat="1">
      <c r="A16" s="87">
        <v>4</v>
      </c>
      <c r="B16" s="69" t="s">
        <v>234</v>
      </c>
      <c r="C16" s="69" t="s">
        <v>209</v>
      </c>
      <c r="D16" s="44" t="s">
        <v>247</v>
      </c>
      <c r="E16" s="69"/>
      <c r="F16" s="71"/>
      <c r="G16" s="72"/>
    </row>
    <row r="17" spans="1:7">
      <c r="A17" s="84">
        <v>5</v>
      </c>
      <c r="B17" s="69" t="s">
        <v>235</v>
      </c>
      <c r="C17" s="69" t="s">
        <v>210</v>
      </c>
      <c r="D17" s="44" t="s">
        <v>202</v>
      </c>
      <c r="E17" s="69"/>
      <c r="F17" s="71"/>
      <c r="G17" s="72"/>
    </row>
    <row r="18" spans="1:7" s="78" customFormat="1">
      <c r="A18" s="84">
        <v>6</v>
      </c>
      <c r="B18" s="69" t="s">
        <v>236</v>
      </c>
      <c r="C18" s="69" t="s">
        <v>211</v>
      </c>
      <c r="D18" s="44" t="s">
        <v>202</v>
      </c>
      <c r="E18" s="69"/>
      <c r="F18" s="71"/>
      <c r="G18" s="72"/>
    </row>
    <row r="19" spans="1:7" s="78" customFormat="1">
      <c r="A19" s="84"/>
      <c r="B19" s="69" t="s">
        <v>237</v>
      </c>
      <c r="C19" s="69" t="s">
        <v>212</v>
      </c>
      <c r="D19" s="44" t="s">
        <v>202</v>
      </c>
      <c r="E19" s="69"/>
      <c r="F19" s="71"/>
      <c r="G19" s="83"/>
    </row>
    <row r="20" spans="1:7" s="78" customFormat="1">
      <c r="A20" s="84"/>
      <c r="B20" s="69" t="s">
        <v>238</v>
      </c>
      <c r="C20" s="69" t="s">
        <v>213</v>
      </c>
      <c r="D20" s="44" t="s">
        <v>202</v>
      </c>
      <c r="E20" s="69"/>
      <c r="F20" s="71"/>
      <c r="G20" s="83"/>
    </row>
    <row r="21" spans="1:7" s="66" customFormat="1">
      <c r="A21" s="87">
        <v>7</v>
      </c>
      <c r="B21" s="69" t="s">
        <v>239</v>
      </c>
      <c r="C21" s="69" t="s">
        <v>214</v>
      </c>
      <c r="D21" s="44" t="s">
        <v>202</v>
      </c>
      <c r="E21" s="69"/>
      <c r="F21" s="71"/>
      <c r="G21" s="83"/>
    </row>
    <row r="22" spans="1:7">
      <c r="A22" s="84">
        <v>8</v>
      </c>
      <c r="B22" s="69" t="s">
        <v>240</v>
      </c>
      <c r="C22" s="69" t="s">
        <v>215</v>
      </c>
      <c r="D22" s="44" t="s">
        <v>202</v>
      </c>
      <c r="E22" s="69"/>
      <c r="F22" s="71"/>
      <c r="G22" s="83"/>
    </row>
    <row r="23" spans="1:7">
      <c r="A23" s="87">
        <v>9</v>
      </c>
      <c r="B23" s="69" t="s">
        <v>241</v>
      </c>
      <c r="C23" s="69" t="s">
        <v>216</v>
      </c>
      <c r="D23" s="44" t="s">
        <v>202</v>
      </c>
      <c r="E23" s="69"/>
      <c r="F23" s="71"/>
      <c r="G23" s="83"/>
    </row>
    <row r="24" spans="1:7">
      <c r="A24" s="87"/>
      <c r="B24" s="69" t="s">
        <v>242</v>
      </c>
      <c r="C24" s="69" t="s">
        <v>217</v>
      </c>
      <c r="D24" s="44" t="s">
        <v>202</v>
      </c>
      <c r="E24" s="69"/>
      <c r="F24" s="71"/>
      <c r="G24" s="83"/>
    </row>
    <row r="25" spans="1:7">
      <c r="A25" s="87"/>
      <c r="B25" s="69" t="s">
        <v>243</v>
      </c>
      <c r="C25" s="69" t="s">
        <v>218</v>
      </c>
      <c r="D25" s="44" t="s">
        <v>202</v>
      </c>
      <c r="E25" s="69"/>
      <c r="F25" s="71"/>
      <c r="G25" s="83"/>
    </row>
    <row r="26" spans="1:7">
      <c r="A26" s="88"/>
      <c r="B26" s="69" t="s">
        <v>244</v>
      </c>
      <c r="C26" s="69" t="s">
        <v>219</v>
      </c>
      <c r="D26" s="44" t="s">
        <v>202</v>
      </c>
      <c r="E26" s="69"/>
      <c r="F26" s="71"/>
      <c r="G26" s="83"/>
    </row>
    <row r="27" spans="1:7">
      <c r="A27" s="87">
        <v>9</v>
      </c>
      <c r="B27" s="69" t="s">
        <v>226</v>
      </c>
      <c r="C27" s="69" t="s">
        <v>227</v>
      </c>
      <c r="D27" s="69" t="str">
        <f>INDEX(域!B:B,MATCH(搜索关键字表!C27,域!C:C,0))</f>
        <v>有效性FLAG_bit</v>
      </c>
      <c r="E27" s="69" t="s">
        <v>225</v>
      </c>
      <c r="F27" s="71" t="s">
        <v>228</v>
      </c>
      <c r="G27" s="83"/>
    </row>
    <row r="28" spans="1:7">
      <c r="A28" s="84">
        <v>10</v>
      </c>
      <c r="B28" s="69" t="s">
        <v>245</v>
      </c>
      <c r="C28" s="69" t="s">
        <v>229</v>
      </c>
      <c r="D28" s="69" t="str">
        <f>INDEX(域!B:B,MATCH(搜索关键字表!C28,域!C:C,0))</f>
        <v>最终更新用户_varchar(100)</v>
      </c>
      <c r="E28" s="69" t="s">
        <v>225</v>
      </c>
      <c r="F28" s="71"/>
      <c r="G28" s="83"/>
    </row>
    <row r="29" spans="1:7" ht="14.25" thickBot="1">
      <c r="A29" s="89">
        <v>11</v>
      </c>
      <c r="B29" s="90" t="s">
        <v>246</v>
      </c>
      <c r="C29" s="90" t="s">
        <v>230</v>
      </c>
      <c r="D29" s="90" t="str">
        <f>INDEX(域!B:B,MATCH(搜索关键字表!C29,域!C:C,0))</f>
        <v>最终更新时间_datetime</v>
      </c>
      <c r="E29" s="90" t="s">
        <v>225</v>
      </c>
      <c r="F29" s="91" t="s">
        <v>231</v>
      </c>
      <c r="G29" s="92"/>
    </row>
    <row r="31" spans="1:7" ht="14.25" thickBot="1">
      <c r="A31" s="23" t="s">
        <v>23</v>
      </c>
    </row>
    <row r="32" spans="1:7" ht="14.25" thickBot="1">
      <c r="A32" s="52" t="s">
        <v>0</v>
      </c>
      <c r="B32" s="53" t="s">
        <v>24</v>
      </c>
      <c r="C32" s="103" t="s">
        <v>25</v>
      </c>
      <c r="D32" s="104"/>
      <c r="E32" s="105"/>
      <c r="F32" s="53" t="s">
        <v>26</v>
      </c>
      <c r="G32" s="54" t="s">
        <v>3</v>
      </c>
    </row>
    <row r="34" spans="1:7" hidden="1">
      <c r="A34" s="23" t="s">
        <v>28</v>
      </c>
    </row>
    <row r="35" spans="1:7" ht="14.25" hidden="1" thickBot="1">
      <c r="A35" s="26"/>
      <c r="B35" s="27"/>
      <c r="C35" s="28"/>
      <c r="D35" s="29"/>
      <c r="E35" s="101"/>
      <c r="F35" s="102"/>
      <c r="G35" s="30"/>
    </row>
    <row r="36" spans="1:7" hidden="1"/>
    <row r="37" spans="1:7" hidden="1">
      <c r="A37" s="23" t="s">
        <v>27</v>
      </c>
    </row>
    <row r="38" spans="1:7" ht="14.25" hidden="1" thickBot="1">
      <c r="A38" s="26"/>
      <c r="B38" s="27"/>
      <c r="C38" s="28"/>
      <c r="D38" s="29"/>
      <c r="E38" s="101"/>
      <c r="F38" s="102"/>
      <c r="G38" s="30"/>
    </row>
    <row r="39" spans="1:7" hidden="1"/>
  </sheetData>
  <mergeCells count="13">
    <mergeCell ref="C2:D2"/>
    <mergeCell ref="F2:G2"/>
    <mergeCell ref="C3:D3"/>
    <mergeCell ref="F3:G3"/>
    <mergeCell ref="C4:D4"/>
    <mergeCell ref="F4:G4"/>
    <mergeCell ref="E38:F38"/>
    <mergeCell ref="C5:D5"/>
    <mergeCell ref="F5:G5"/>
    <mergeCell ref="B6:G6"/>
    <mergeCell ref="B7:G9"/>
    <mergeCell ref="C32:E32"/>
    <mergeCell ref="E35:F35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目录</vt:lpstr>
      <vt:lpstr>更新记录</vt:lpstr>
      <vt:lpstr>域</vt:lpstr>
      <vt:lpstr>动画表</vt:lpstr>
      <vt:lpstr>播放信息表</vt:lpstr>
      <vt:lpstr>制作公司表</vt:lpstr>
      <vt:lpstr>角色表</vt:lpstr>
      <vt:lpstr>声优表</vt:lpstr>
      <vt:lpstr>搜索关键字表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2016-12-09T06:06:11Z</dcterms:modified>
</cp:coreProperties>
</file>