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ce\Documents\University\3sem\ТВИМС\3\"/>
    </mc:Choice>
  </mc:AlternateContent>
  <xr:revisionPtr revIDLastSave="0" documentId="13_ncr:1_{DA878E4F-2E66-43EB-9B07-62771E5D2A37}" xr6:coauthVersionLast="47" xr6:coauthVersionMax="47" xr10:uidLastSave="{00000000-0000-0000-0000-000000000000}"/>
  <bookViews>
    <workbookView xWindow="-120" yWindow="-120" windowWidth="29040" windowHeight="15840" xr2:uid="{EB8E974E-869C-4943-B61C-CB9285DBE0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5" i="1" l="1"/>
  <c r="C74" i="1"/>
  <c r="C72" i="1" a="1"/>
  <c r="C72" i="1" s="1"/>
  <c r="C73" i="1" s="1"/>
  <c r="C71" i="1"/>
  <c r="C70" i="1" l="1"/>
  <c r="E69" i="1"/>
  <c r="F69" i="1"/>
  <c r="G69" i="1"/>
  <c r="H69" i="1"/>
  <c r="I69" i="1"/>
  <c r="J69" i="1"/>
  <c r="K69" i="1"/>
  <c r="L69" i="1"/>
  <c r="D69" i="1"/>
  <c r="C69" i="1"/>
  <c r="C43" i="1"/>
  <c r="C42" i="1"/>
  <c r="D8" i="1" l="1"/>
  <c r="E8" i="1"/>
  <c r="F8" i="1"/>
  <c r="G8" i="1"/>
  <c r="H8" i="1"/>
  <c r="I8" i="1"/>
  <c r="J8" i="1"/>
  <c r="K8" i="1"/>
  <c r="L8" i="1"/>
  <c r="C8" i="1"/>
  <c r="C7" i="1" l="1"/>
  <c r="E14" i="1" l="1"/>
  <c r="C11" i="1"/>
  <c r="C12" i="1" s="1" a="1"/>
  <c r="C12" i="1" s="1"/>
  <c r="C13" i="1" s="1"/>
  <c r="C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<sst xmlns="http://schemas.openxmlformats.org/spreadsheetml/2006/main" count="63" uniqueCount="60">
  <si>
    <t>вариант 2</t>
  </si>
  <si>
    <t>задание 1</t>
  </si>
  <si>
    <t xml:space="preserve">Торцевая </t>
  </si>
  <si>
    <t>n=</t>
  </si>
  <si>
    <t>Перекрестная</t>
  </si>
  <si>
    <t>S^2</t>
  </si>
  <si>
    <t>X1i-X2i</t>
  </si>
  <si>
    <t>x знач</t>
  </si>
  <si>
    <t>дисперсия Dв</t>
  </si>
  <si>
    <t>Парный двухвыборочный t-тест для средних</t>
  </si>
  <si>
    <t>Переменная 1</t>
  </si>
  <si>
    <t>Переменная 2</t>
  </si>
  <si>
    <t>Среднее</t>
  </si>
  <si>
    <t>Дисперсия</t>
  </si>
  <si>
    <t>Наблюдения</t>
  </si>
  <si>
    <t>Корреляция Пирсона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</si>
  <si>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</si>
  <si>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</si>
  <si>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</si>
  <si>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</si>
  <si>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</si>
  <si>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</si>
  <si>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</si>
  <si>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t расч</t>
  </si>
  <si>
    <t>t табл</t>
  </si>
  <si>
    <t>Поскольку t расчетное меньше t табличного, то принимаем H0</t>
  </si>
  <si>
    <t>задание 2</t>
  </si>
  <si>
    <t>Проверяется гипотеза о  сравении математических ожиданий</t>
  </si>
  <si>
    <t>Сравнивается значения параметров двух выборок</t>
  </si>
  <si>
    <t>Выборки зависимы</t>
  </si>
  <si>
    <t>H1: a != 0</t>
  </si>
  <si>
    <t>H0: средняя прочность соединений, выполненная двумя методами, не отличается: a = 0</t>
  </si>
  <si>
    <t xml:space="preserve">tрасч &lt; tтабл -&gt; гипотеза H0 принимается </t>
  </si>
  <si>
    <t>Проверяется гипотеза о равенстве средних значений (математических ожиданий)</t>
  </si>
  <si>
    <t>Сравниваются средние значения двух выборок</t>
  </si>
  <si>
    <t>станок 1</t>
  </si>
  <si>
    <t>станок 2</t>
  </si>
  <si>
    <t>n</t>
  </si>
  <si>
    <t>x среднее</t>
  </si>
  <si>
    <t>H0: a1 = a2</t>
  </si>
  <si>
    <t>Альтернативная: a1 != a2</t>
  </si>
  <si>
    <t>Выборки независимы</t>
  </si>
  <si>
    <t>u расч</t>
  </si>
  <si>
    <t>u табл</t>
  </si>
  <si>
    <t>Это означает, что средние значения диаметров изделий, изготовленных на двух станках, статистически значимо различаются</t>
  </si>
  <si>
    <t>задание 3</t>
  </si>
  <si>
    <t>Проверяется гипотеза о сравнении Математических ожиданий</t>
  </si>
  <si>
    <t>Значения параметров двух выборок</t>
  </si>
  <si>
    <t>H0: a Хумасон - а Майал = 0</t>
  </si>
  <si>
    <t>Номер по каталогу NGC</t>
  </si>
  <si>
    <t>М.Л. Хумасон</t>
  </si>
  <si>
    <t>Н.В. Майал</t>
  </si>
  <si>
    <t>xi1-xi2</t>
  </si>
  <si>
    <r>
      <t xml:space="preserve">Дисперсия </t>
    </r>
    <r>
      <rPr>
        <sz val="14"/>
        <color theme="1"/>
        <rFont val="Symbol"/>
        <family val="1"/>
        <charset val="2"/>
      </rPr>
      <t>s</t>
    </r>
    <r>
      <rPr>
        <sz val="14"/>
        <color theme="1"/>
        <rFont val="Calibri"/>
        <family val="2"/>
        <charset val="204"/>
      </rPr>
      <t>^2</t>
    </r>
  </si>
  <si>
    <t>средняя дельта</t>
  </si>
  <si>
    <t>Dв=</t>
  </si>
  <si>
    <t>S^2=</t>
  </si>
  <si>
    <t>tрасч</t>
  </si>
  <si>
    <t>tтабл</t>
  </si>
  <si>
    <t xml:space="preserve">tрасч &lt; t табл, зн, нет оснований отвергнуть H0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</si>
</sst>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14"/>
      <color theme="1"/>
      <name val="Symbol"/>
      <family val="1"/>
      <charset val="2"/>
    </font>
    <font>
      <sz val="14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3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3" borderId="0" xfId="0" applyFont="1" applyFill="1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76200</xdr:rowOff>
    </xdr:from>
    <xdr:to>
      <xdr:col>11</xdr:col>
      <xdr:colOff>10518</xdr:colOff>
      <xdr:row>32</xdr:row>
      <xdr:rowOff>1343202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9E317AA-D0D2-4FD0-B1E8-F3A578F78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91250"/>
          <a:ext cx="7116168" cy="126700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9</xdr:col>
      <xdr:colOff>181341</xdr:colOff>
      <xdr:row>40</xdr:row>
      <xdr:rowOff>152521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E70C128-BFE1-4044-8118-A7551FE2A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0" y="8315325"/>
          <a:ext cx="2619741" cy="866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11</xdr:col>
      <xdr:colOff>208636</xdr:colOff>
      <xdr:row>55</xdr:row>
      <xdr:rowOff>28363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6B0C45F-0BCA-4F73-8DAD-0A177368E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410825"/>
          <a:ext cx="7314286" cy="1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1B79-0917-40A1-9FB2-7FF044C53152}">
  <dimension ref="A1:N90"/>
  <sheetViews>
    <sheetView tabSelected="1" topLeftCell="A54" zoomScaleNormal="100" workbookViewId="0">
      <selection activeCell="E76" sqref="E76"/>
    </sheetView>
  </sheetViews>
  <sheetFormatPr defaultRowHeight="18.75" x14ac:dyDescent="0.3"/>
  <cols>
    <col min="1" max="1" width="9.140625" style="1"/>
    <col min="2" max="2" width="19.140625" style="1" customWidth="1"/>
    <col min="3" max="3" width="13.85546875" style="1" customWidth="1"/>
    <col min="4" max="4" width="9.5703125" style="1" customWidth="1"/>
    <col min="5" max="16384" width="9.140625" style="1"/>
  </cols>
  <sheetData>
    <row r="1" spans="1:14" x14ac:dyDescent="0.3">
      <c r="A1" s="1" t="s">
        <v>0</v>
      </c>
    </row>
    <row r="3" spans="1:14" x14ac:dyDescent="0.3">
      <c r="B3" s="2" t="s">
        <v>1</v>
      </c>
    </row>
    <row r="4" spans="1:14" x14ac:dyDescent="0.3">
      <c r="B4" s="3" t="s">
        <v>4</v>
      </c>
      <c r="C4" s="3">
        <v>16</v>
      </c>
      <c r="D4" s="3">
        <v>20</v>
      </c>
      <c r="E4" s="3">
        <v>14</v>
      </c>
      <c r="F4" s="3">
        <v>15</v>
      </c>
      <c r="G4" s="3">
        <v>19</v>
      </c>
      <c r="H4" s="3">
        <v>18</v>
      </c>
      <c r="I4" s="3">
        <v>18</v>
      </c>
      <c r="J4" s="3">
        <v>17</v>
      </c>
      <c r="K4" s="3">
        <v>19</v>
      </c>
      <c r="L4" s="3">
        <v>18</v>
      </c>
      <c r="N4" s="1" t="s">
        <v>31</v>
      </c>
    </row>
    <row r="5" spans="1:14" x14ac:dyDescent="0.3">
      <c r="B5" s="3" t="s">
        <v>2</v>
      </c>
      <c r="C5" s="3">
        <v>13</v>
      </c>
      <c r="D5" s="3">
        <v>14</v>
      </c>
      <c r="E5" s="3">
        <v>19</v>
      </c>
      <c r="F5" s="3">
        <v>15</v>
      </c>
      <c r="G5" s="3">
        <v>14</v>
      </c>
      <c r="H5" s="3">
        <v>10</v>
      </c>
      <c r="I5" s="3">
        <v>17</v>
      </c>
      <c r="J5" s="3">
        <v>13</v>
      </c>
      <c r="K5" s="3">
        <v>21</v>
      </c>
      <c r="L5" s="3">
        <v>15</v>
      </c>
      <c r="N5" s="1" t="s">
        <v>30</v>
      </c>
    </row>
    <row r="7" spans="1:14" x14ac:dyDescent="0.3">
      <c r="B7" s="1" t="s">
        <v>3</v>
      </c>
      <c r="C7" s="1">
        <f>COUNT(C4:L4)</f>
        <v>10</v>
      </c>
    </row>
    <row r="8" spans="1:14" x14ac:dyDescent="0.3">
      <c r="B8" s="4" t="s">
        <v>6</v>
      </c>
      <c r="C8" s="3">
        <f>C4-C5</f>
        <v>3</v>
      </c>
      <c r="D8" s="3">
        <f t="shared" ref="D8:L8" si="0">D4-D5</f>
        <v>6</v>
      </c>
      <c r="E8" s="3">
        <f t="shared" si="0"/>
        <v>-5</v>
      </c>
      <c r="F8" s="3">
        <f t="shared" si="0"/>
        <v>0</v>
      </c>
      <c r="G8" s="3">
        <f t="shared" si="0"/>
        <v>5</v>
      </c>
      <c r="H8" s="3">
        <f t="shared" si="0"/>
        <v>8</v>
      </c>
      <c r="I8" s="3">
        <f t="shared" si="0"/>
        <v>1</v>
      </c>
      <c r="J8" s="3">
        <f t="shared" si="0"/>
        <v>4</v>
      </c>
      <c r="K8" s="3">
        <f t="shared" si="0"/>
        <v>-2</v>
      </c>
      <c r="L8" s="3">
        <f t="shared" si="0"/>
        <v>3</v>
      </c>
    </row>
    <row r="10" spans="1:14" x14ac:dyDescent="0.3">
      <c r="G10" s="1" t="s">
        <v>27</v>
      </c>
    </row>
    <row r="11" spans="1:14" x14ac:dyDescent="0.3">
      <c r="B11" s="1" t="s">
        <v>7</v>
      </c>
      <c r="C11" s="1">
        <f>(1/C7)*SUM(C8:L8)</f>
        <v>2.3000000000000003</v>
      </c>
      <c r="G11" s="1" t="s">
        <v>28</v>
      </c>
    </row>
    <row r="12" spans="1:14" x14ac:dyDescent="0.3">
      <c r="B12" s="1" t="s">
        <v>8</v>
      </c>
      <c r="C12" s="1" cm="1">
        <f t="array" ref="C12">(1/C7)*SUM((C8:L8-C11)^2)</f>
        <v>13.610000000000003</v>
      </c>
      <c r="G12" s="1" t="s">
        <v>29</v>
      </c>
    </row>
    <row r="13" spans="1:14" x14ac:dyDescent="0.3">
      <c r="B13" s="1" t="s">
        <v>5</v>
      </c>
      <c r="C13" s="1">
        <f>C7/(C7-1)*C12</f>
        <v>15.122222222222225</v>
      </c>
    </row>
    <row r="14" spans="1:14" x14ac:dyDescent="0.3">
      <c r="B14" s="1" t="s">
        <v>23</v>
      </c>
      <c r="C14" s="1">
        <f>C11/SQRT(C13/C7)</f>
        <v>1.8703377008862212</v>
      </c>
      <c r="D14" s="1" t="s">
        <v>24</v>
      </c>
      <c r="E14" s="1">
        <f>_xlfn.T.INV.2T(0.05,C7-1)</f>
        <v>2.2621571627982053</v>
      </c>
      <c r="G14" s="1" t="s">
        <v>32</v>
      </c>
    </row>
    <row r="15" spans="1:14" x14ac:dyDescent="0.3">
      <c r="B15" s="1" t="s">
        <v>9</v>
      </c>
    </row>
    <row r="16" spans="1:14" ht="19.5" thickBot="1" x14ac:dyDescent="0.35"/>
    <row r="17" spans="2:4" x14ac:dyDescent="0.3">
      <c r="B17" s="5"/>
      <c r="C17" s="5" t="s">
        <v>10</v>
      </c>
      <c r="D17" s="5" t="s">
        <v>11</v>
      </c>
    </row>
    <row r="18" spans="2:4" x14ac:dyDescent="0.3">
      <c r="B18" s="6" t="s">
        <v>12</v>
      </c>
      <c r="C18" s="6">
        <v>17.399999999999999</v>
      </c>
      <c r="D18" s="6">
        <v>15.1</v>
      </c>
    </row>
    <row r="19" spans="2:4" x14ac:dyDescent="0.3">
      <c r="B19" s="6" t="s">
        <v>13</v>
      </c>
      <c r="C19" s="6">
        <v>3.6000000000000103</v>
      </c>
      <c r="D19" s="6">
        <v>10.10000000000001</v>
      </c>
    </row>
    <row r="20" spans="2:4" x14ac:dyDescent="0.3">
      <c r="B20" s="6" t="s">
        <v>14</v>
      </c>
      <c r="C20" s="6">
        <v>10</v>
      </c>
      <c r="D20" s="6">
        <v>10</v>
      </c>
    </row>
    <row r="21" spans="2:4" x14ac:dyDescent="0.3">
      <c r="B21" s="6" t="s">
        <v>15</v>
      </c>
      <c r="C21" s="6">
        <v>-0.11793033365451719</v>
      </c>
      <c r="D21" s="6"/>
    </row>
    <row r="22" spans="2:4" x14ac:dyDescent="0.3">
      <c r="B22" s="6" t="s">
        <v>16</v>
      </c>
      <c r="C22" s="6">
        <v>0</v>
      </c>
      <c r="D22" s="6"/>
    </row>
    <row r="23" spans="2:4" x14ac:dyDescent="0.3">
      <c r="B23" s="6" t="s">
        <v>17</v>
      </c>
      <c r="C23" s="6">
        <v>9</v>
      </c>
      <c r="D23" s="6"/>
    </row>
    <row r="24" spans="2:4" x14ac:dyDescent="0.3">
      <c r="B24" s="6" t="s">
        <v>18</v>
      </c>
      <c r="C24" s="6">
        <v>1.8703377008862212</v>
      </c>
      <c r="D24" s="6"/>
    </row>
    <row r="25" spans="2:4" x14ac:dyDescent="0.3">
      <c r="B25" s="6" t="s">
        <v>19</v>
      </c>
      <c r="C25" s="6">
        <v>4.7123920925732227E-2</v>
      </c>
      <c r="D25" s="6"/>
    </row>
    <row r="26" spans="2:4" x14ac:dyDescent="0.3">
      <c r="B26" s="6" t="s">
        <v>20</v>
      </c>
      <c r="C26" s="6">
        <v>1.8331129326562374</v>
      </c>
      <c r="D26" s="6"/>
    </row>
    <row r="27" spans="2:4" x14ac:dyDescent="0.3">
      <c r="B27" s="6" t="s">
        <v>21</v>
      </c>
      <c r="C27" s="6">
        <v>9.4247841851464453E-2</v>
      </c>
      <c r="D27" s="6"/>
    </row>
    <row r="28" spans="2:4" ht="19.5" thickBot="1" x14ac:dyDescent="0.35">
      <c r="B28" s="7" t="s">
        <v>22</v>
      </c>
      <c r="C28" s="7">
        <v>2.2621571627982053</v>
      </c>
      <c r="D28" s="7"/>
    </row>
    <row r="30" spans="2:4" x14ac:dyDescent="0.3">
      <c r="B30" s="1" t="s">
        <v>25</v>
      </c>
    </row>
    <row r="32" spans="2:4" x14ac:dyDescent="0.3">
      <c r="B32" s="2" t="s">
        <v>26</v>
      </c>
    </row>
    <row r="33" spans="2:9" ht="113.25" customHeight="1" x14ac:dyDescent="0.3"/>
    <row r="34" spans="2:9" x14ac:dyDescent="0.3">
      <c r="B34" s="1" t="s">
        <v>33</v>
      </c>
      <c r="I34" s="1" t="s">
        <v>39</v>
      </c>
    </row>
    <row r="35" spans="2:9" x14ac:dyDescent="0.3">
      <c r="B35" s="1" t="s">
        <v>34</v>
      </c>
      <c r="I35" s="1" t="s">
        <v>40</v>
      </c>
    </row>
    <row r="36" spans="2:9" x14ac:dyDescent="0.3">
      <c r="B36" s="1" t="s">
        <v>41</v>
      </c>
    </row>
    <row r="38" spans="2:9" x14ac:dyDescent="0.3">
      <c r="B38" s="8"/>
      <c r="C38" s="4" t="s">
        <v>35</v>
      </c>
      <c r="D38" s="4" t="s">
        <v>36</v>
      </c>
    </row>
    <row r="39" spans="2:9" x14ac:dyDescent="0.3">
      <c r="B39" s="4" t="s">
        <v>53</v>
      </c>
      <c r="C39" s="9">
        <v>1.07</v>
      </c>
      <c r="D39" s="9">
        <v>0.84</v>
      </c>
    </row>
    <row r="40" spans="2:9" x14ac:dyDescent="0.3">
      <c r="B40" s="4" t="s">
        <v>37</v>
      </c>
      <c r="C40" s="9">
        <v>15</v>
      </c>
      <c r="D40" s="9">
        <v>10</v>
      </c>
    </row>
    <row r="41" spans="2:9" x14ac:dyDescent="0.3">
      <c r="B41" s="4" t="s">
        <v>38</v>
      </c>
      <c r="C41" s="8">
        <v>45.3</v>
      </c>
      <c r="D41" s="8">
        <v>46.1</v>
      </c>
    </row>
    <row r="42" spans="2:9" x14ac:dyDescent="0.3">
      <c r="B42" s="10" t="s">
        <v>42</v>
      </c>
      <c r="C42" s="1">
        <f>ABS(C41-D41)/(SQRT(C39/C40+D39/D40))</f>
        <v>2.0298206013881588</v>
      </c>
    </row>
    <row r="43" spans="2:9" x14ac:dyDescent="0.3">
      <c r="B43" s="10" t="s">
        <v>43</v>
      </c>
      <c r="C43" s="1">
        <f>_xlfn.NORM.S.INV(1-0.05/2)</f>
        <v>1.9599639845400536</v>
      </c>
    </row>
    <row r="46" spans="2:9" x14ac:dyDescent="0.3">
      <c r="B46" s="11" t="s">
        <v>44</v>
      </c>
    </row>
    <row r="48" spans="2:9" x14ac:dyDescent="0.3">
      <c r="B48" s="2" t="s">
        <v>45</v>
      </c>
    </row>
    <row r="58" spans="2:12" x14ac:dyDescent="0.3">
      <c r="B58" s="1" t="s">
        <v>46</v>
      </c>
    </row>
    <row r="59" spans="2:12" x14ac:dyDescent="0.3">
      <c r="B59" s="1" t="s">
        <v>47</v>
      </c>
    </row>
    <row r="60" spans="2:12" x14ac:dyDescent="0.3">
      <c r="B60" s="1" t="s">
        <v>29</v>
      </c>
    </row>
    <row r="62" spans="2:12" x14ac:dyDescent="0.3">
      <c r="B62" s="1" t="s">
        <v>48</v>
      </c>
    </row>
    <row r="64" spans="2:12" x14ac:dyDescent="0.3">
      <c r="B64" s="3" t="s">
        <v>49</v>
      </c>
      <c r="C64" s="3">
        <v>1332</v>
      </c>
      <c r="D64" s="3">
        <v>3607</v>
      </c>
      <c r="E64" s="3">
        <v>3998</v>
      </c>
      <c r="F64" s="3">
        <v>4111</v>
      </c>
      <c r="G64" s="3">
        <v>5308</v>
      </c>
      <c r="H64" s="3">
        <v>5866</v>
      </c>
      <c r="I64" s="3">
        <v>6661</v>
      </c>
      <c r="J64" s="3">
        <v>6703</v>
      </c>
      <c r="K64" s="3">
        <v>7625</v>
      </c>
      <c r="L64" s="3">
        <v>7679</v>
      </c>
    </row>
    <row r="65" spans="2:12" x14ac:dyDescent="0.3">
      <c r="B65" s="3" t="s">
        <v>50</v>
      </c>
      <c r="C65" s="3">
        <v>1507</v>
      </c>
      <c r="D65" s="3">
        <v>858</v>
      </c>
      <c r="E65" s="3">
        <v>1205</v>
      </c>
      <c r="F65" s="3">
        <v>832</v>
      </c>
      <c r="G65" s="3">
        <v>2206</v>
      </c>
      <c r="H65" s="3">
        <v>924</v>
      </c>
      <c r="I65" s="3">
        <v>4607</v>
      </c>
      <c r="J65" s="3">
        <v>2592</v>
      </c>
      <c r="K65" s="3">
        <v>1930</v>
      </c>
      <c r="L65" s="3">
        <v>5378</v>
      </c>
    </row>
    <row r="66" spans="2:12" x14ac:dyDescent="0.3">
      <c r="B66" s="3" t="s">
        <v>51</v>
      </c>
      <c r="C66" s="3">
        <v>1471</v>
      </c>
      <c r="D66" s="3">
        <v>778</v>
      </c>
      <c r="E66" s="3">
        <v>1155</v>
      </c>
      <c r="F66" s="3">
        <v>915</v>
      </c>
      <c r="G66" s="3">
        <v>2194</v>
      </c>
      <c r="H66" s="3">
        <v>1033</v>
      </c>
      <c r="I66" s="3">
        <v>4430</v>
      </c>
      <c r="J66" s="3">
        <v>2670</v>
      </c>
      <c r="K66" s="3">
        <v>2050</v>
      </c>
      <c r="L66" s="3">
        <v>5278</v>
      </c>
    </row>
    <row r="68" spans="2:12" x14ac:dyDescent="0.3">
      <c r="B68" s="3" t="s">
        <v>49</v>
      </c>
      <c r="C68" s="3">
        <v>1332</v>
      </c>
      <c r="D68" s="3">
        <v>3607</v>
      </c>
      <c r="E68" s="3">
        <v>3998</v>
      </c>
      <c r="F68" s="3">
        <v>4111</v>
      </c>
      <c r="G68" s="3">
        <v>5308</v>
      </c>
      <c r="H68" s="3">
        <v>5866</v>
      </c>
      <c r="I68" s="3">
        <v>6661</v>
      </c>
      <c r="J68" s="3">
        <v>6703</v>
      </c>
      <c r="K68" s="3">
        <v>7625</v>
      </c>
      <c r="L68" s="3">
        <v>7679</v>
      </c>
    </row>
    <row r="69" spans="2:12" x14ac:dyDescent="0.3">
      <c r="B69" s="3" t="s">
        <v>52</v>
      </c>
      <c r="C69" s="3">
        <f t="shared" ref="C69:L69" si="1">C65-C66</f>
        <v>36</v>
      </c>
      <c r="D69" s="3">
        <f t="shared" si="1"/>
        <v>80</v>
      </c>
      <c r="E69" s="3">
        <f t="shared" si="1"/>
        <v>50</v>
      </c>
      <c r="F69" s="3">
        <f t="shared" si="1"/>
        <v>-83</v>
      </c>
      <c r="G69" s="3">
        <f t="shared" si="1"/>
        <v>12</v>
      </c>
      <c r="H69" s="3">
        <f t="shared" si="1"/>
        <v>-109</v>
      </c>
      <c r="I69" s="3">
        <f t="shared" si="1"/>
        <v>177</v>
      </c>
      <c r="J69" s="3">
        <f t="shared" si="1"/>
        <v>-78</v>
      </c>
      <c r="K69" s="3">
        <f t="shared" si="1"/>
        <v>-120</v>
      </c>
      <c r="L69" s="3">
        <f t="shared" si="1"/>
        <v>100</v>
      </c>
    </row>
    <row r="70" spans="2:12" x14ac:dyDescent="0.3">
      <c r="B70" s="1" t="s">
        <v>3</v>
      </c>
      <c r="C70" s="1">
        <f>COUNT(C65:L65)</f>
        <v>10</v>
      </c>
    </row>
    <row r="71" spans="2:12" x14ac:dyDescent="0.3">
      <c r="B71" s="1" t="s">
        <v>54</v>
      </c>
      <c r="C71" s="1">
        <f>SUM(C69:L69)/C70</f>
        <v>6.5</v>
      </c>
    </row>
    <row r="72" spans="2:12" x14ac:dyDescent="0.3">
      <c r="B72" s="1" t="s">
        <v>55</v>
      </c>
      <c r="C72" s="1" cm="1">
        <f t="array" ref="C72">SUM((C69:L69-C71)^2)/C70</f>
        <v>9050.0499999999993</v>
      </c>
    </row>
    <row r="73" spans="2:12" x14ac:dyDescent="0.3">
      <c r="B73" s="1" t="s">
        <v>56</v>
      </c>
      <c r="C73" s="1">
        <f>C71/(C71-1)*C72</f>
        <v>10695.513636363636</v>
      </c>
      <c r="E73" s="1" t="s">
        <v>59</v>
      </c>
    </row>
    <row r="74" spans="2:12" x14ac:dyDescent="0.3">
      <c r="B74" s="1" t="s">
        <v>57</v>
      </c>
      <c r="C74" s="1">
        <f>C71/SQRT(C73/C70)</f>
        <v>0.19875246963204951</v>
      </c>
    </row>
    <row r="75" spans="2:12" x14ac:dyDescent="0.3">
      <c r="B75" s="1" t="s">
        <v>58</v>
      </c>
      <c r="C75" s="1">
        <f>_xlfn.T.INV.2T(0.05,9)</f>
        <v>2.2621571627982053</v>
      </c>
    </row>
    <row r="77" spans="2:12" x14ac:dyDescent="0.3">
      <c r="B77"/>
      <c r="C77"/>
      <c r="D77"/>
    </row>
    <row r="78" spans="2:12" x14ac:dyDescent="0.3">
      <c r="B78"/>
      <c r="C78"/>
      <c r="D78"/>
    </row>
    <row r="79" spans="2:12" x14ac:dyDescent="0.3">
      <c r="B79"/>
      <c r="C79"/>
      <c r="D79"/>
    </row>
    <row r="80" spans="2:12" x14ac:dyDescent="0.3">
      <c r="B80"/>
      <c r="C80"/>
      <c r="D80"/>
    </row>
    <row r="81" spans="2:4" x14ac:dyDescent="0.3">
      <c r="B81"/>
      <c r="C81"/>
      <c r="D81"/>
    </row>
    <row r="82" spans="2:4" x14ac:dyDescent="0.3">
      <c r="B82"/>
      <c r="C82"/>
      <c r="D82"/>
    </row>
    <row r="83" spans="2:4" x14ac:dyDescent="0.3">
      <c r="B83"/>
      <c r="C83"/>
      <c r="D83"/>
    </row>
    <row r="84" spans="2:4" x14ac:dyDescent="0.3">
      <c r="B84"/>
      <c r="C84"/>
      <c r="D84"/>
    </row>
    <row r="85" spans="2:4" x14ac:dyDescent="0.3">
      <c r="B85"/>
      <c r="C85"/>
      <c r="D85"/>
    </row>
    <row r="86" spans="2:4" x14ac:dyDescent="0.3">
      <c r="B86"/>
      <c r="C86"/>
      <c r="D86"/>
    </row>
    <row r="87" spans="2:4" x14ac:dyDescent="0.3">
      <c r="B87"/>
      <c r="C87"/>
      <c r="D87"/>
    </row>
    <row r="88" spans="2:4" x14ac:dyDescent="0.3">
      <c r="B88"/>
      <c r="C88"/>
      <c r="D88"/>
    </row>
    <row r="89" spans="2:4" x14ac:dyDescent="0.3">
      <c r="B89"/>
      <c r="C89"/>
      <c r="D89"/>
    </row>
    <row r="90" spans="2:4" x14ac:dyDescent="0.3">
      <c r="B90"/>
      <c r="C90"/>
      <c r="D9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</dc:creator>
  <cp:lastModifiedBy>Михаил Зубенко</cp:lastModifiedBy>
  <dcterms:created xsi:type="dcterms:W3CDTF">2024-12-21T14:55:39Z</dcterms:created>
  <dcterms:modified xsi:type="dcterms:W3CDTF">2024-12-23T14:29:23Z</dcterms:modified>
</cp:coreProperties>
</file>