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irsi\PycharmProjects\pythonProject\Programs\Payroll\zOld\"/>
    </mc:Choice>
  </mc:AlternateContent>
  <xr:revisionPtr revIDLastSave="0" documentId="13_ncr:1_{632F69C1-92F6-4D27-A1FD-3748A0204CA7}" xr6:coauthVersionLast="47" xr6:coauthVersionMax="47" xr10:uidLastSave="{00000000-0000-0000-0000-000000000000}"/>
  <bookViews>
    <workbookView xWindow="-120" yWindow="-120" windowWidth="38640" windowHeight="21120" tabRatio="922" activeTab="1" xr2:uid="{00000000-000D-0000-FFFF-FFFF00000000}"/>
  </bookViews>
  <sheets>
    <sheet name="PR" sheetId="263" r:id="rId1"/>
    <sheet name="MASTERPPEBIL" sheetId="264" r:id="rId2"/>
    <sheet name="Invoice Template" sheetId="81" r:id="rId3"/>
  </sheets>
  <definedNames>
    <definedName name="_xlnm._FilterDatabase" localSheetId="0" hidden="1">PR!$A$1:$V$678</definedName>
    <definedName name="_xlnm.Print_Area" localSheetId="0">PR!$A$1:$V$683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7" i="264" l="1"/>
  <c r="G97" i="264"/>
  <c r="F97" i="264"/>
  <c r="E97" i="264"/>
  <c r="D97" i="264"/>
  <c r="C97" i="264"/>
  <c r="W96" i="264"/>
  <c r="R96" i="264"/>
  <c r="N96" i="264"/>
  <c r="J96" i="264"/>
  <c r="H96" i="264"/>
  <c r="G96" i="264"/>
  <c r="F96" i="264"/>
  <c r="E96" i="264"/>
  <c r="D96" i="264"/>
  <c r="C96" i="264"/>
  <c r="H65" i="264"/>
  <c r="G65" i="264"/>
  <c r="F65" i="264"/>
  <c r="E65" i="264"/>
  <c r="D65" i="264"/>
  <c r="C65" i="264"/>
  <c r="W65" i="264"/>
  <c r="R65" i="264"/>
  <c r="N65" i="264"/>
  <c r="J65" i="264"/>
  <c r="W58" i="264"/>
  <c r="D58" i="264"/>
  <c r="H58" i="264"/>
  <c r="G58" i="264"/>
  <c r="F58" i="264"/>
  <c r="E58" i="264"/>
  <c r="C58" i="264"/>
  <c r="R58" i="264"/>
  <c r="N58" i="264"/>
  <c r="J58" i="264"/>
  <c r="B8" i="81"/>
  <c r="B7" i="81"/>
  <c r="B6" i="81"/>
  <c r="B5" i="81"/>
  <c r="H143" i="264"/>
  <c r="D143" i="264"/>
  <c r="E143" i="264"/>
  <c r="G143" i="264"/>
  <c r="F143" i="264"/>
  <c r="G35" i="264"/>
  <c r="F35" i="264"/>
  <c r="E35" i="264"/>
  <c r="D35" i="264"/>
  <c r="C35" i="264"/>
  <c r="H43" i="264"/>
  <c r="G43" i="264"/>
  <c r="F43" i="264"/>
  <c r="E43" i="264"/>
  <c r="D43" i="264"/>
  <c r="C43" i="264"/>
  <c r="H113" i="264"/>
  <c r="G113" i="264"/>
  <c r="F113" i="264"/>
  <c r="E113" i="264"/>
  <c r="D113" i="264"/>
  <c r="C113" i="264"/>
  <c r="C143" i="264"/>
  <c r="H153" i="264"/>
  <c r="G153" i="264"/>
  <c r="F153" i="264"/>
  <c r="E153" i="264"/>
  <c r="D153" i="264"/>
  <c r="C153" i="264"/>
  <c r="J10" i="264"/>
  <c r="J11" i="264"/>
  <c r="J12" i="264"/>
  <c r="J13" i="264"/>
  <c r="J14" i="264"/>
  <c r="J15" i="264"/>
  <c r="J16" i="264"/>
  <c r="J17" i="264"/>
  <c r="J18" i="264"/>
  <c r="J19" i="264"/>
  <c r="J20" i="264"/>
  <c r="J21" i="264"/>
  <c r="J22" i="264"/>
  <c r="J23" i="264"/>
  <c r="J24" i="264"/>
  <c r="J25" i="264"/>
  <c r="J26" i="264"/>
  <c r="J27" i="264"/>
  <c r="J28" i="264"/>
  <c r="J29" i="264"/>
  <c r="J30" i="264"/>
  <c r="J31" i="264"/>
  <c r="J32" i="264"/>
  <c r="J33" i="264"/>
  <c r="J34" i="264"/>
  <c r="J35" i="264"/>
  <c r="J37" i="264"/>
  <c r="J38" i="264"/>
  <c r="J39" i="264"/>
  <c r="J40" i="264"/>
  <c r="J41" i="264"/>
  <c r="J42" i="264"/>
  <c r="J43" i="264"/>
  <c r="J44" i="264"/>
  <c r="J45" i="264"/>
  <c r="J46" i="264"/>
  <c r="J47" i="264"/>
  <c r="J48" i="264"/>
  <c r="J49" i="264"/>
  <c r="J50" i="264"/>
  <c r="J51" i="264"/>
  <c r="J52" i="264"/>
  <c r="J53" i="264"/>
  <c r="J54" i="264"/>
  <c r="J55" i="264"/>
  <c r="J56" i="264"/>
  <c r="J57" i="264"/>
  <c r="J59" i="264"/>
  <c r="J60" i="264"/>
  <c r="J61" i="264"/>
  <c r="J62" i="264"/>
  <c r="J63" i="264"/>
  <c r="J64" i="264"/>
  <c r="J66" i="264"/>
  <c r="J67" i="264"/>
  <c r="J68" i="264"/>
  <c r="J69" i="264"/>
  <c r="J70" i="264"/>
  <c r="J71" i="264"/>
  <c r="J72" i="264"/>
  <c r="J73" i="264"/>
  <c r="J74" i="264"/>
  <c r="J75" i="264"/>
  <c r="J76" i="264"/>
  <c r="J77" i="264"/>
  <c r="J78" i="264"/>
  <c r="J79" i="264"/>
  <c r="J80" i="264"/>
  <c r="J81" i="264"/>
  <c r="J82" i="264"/>
  <c r="J83" i="264"/>
  <c r="J84" i="264"/>
  <c r="J85" i="264"/>
  <c r="J86" i="264"/>
  <c r="J87" i="264"/>
  <c r="J88" i="264"/>
  <c r="J89" i="264"/>
  <c r="J90" i="264"/>
  <c r="J91" i="264"/>
  <c r="J92" i="264"/>
  <c r="J93" i="264"/>
  <c r="J94" i="264"/>
  <c r="J95" i="264"/>
  <c r="J97" i="264"/>
  <c r="J98" i="264"/>
  <c r="J99" i="264"/>
  <c r="J100" i="264"/>
  <c r="J101" i="264"/>
  <c r="J102" i="264"/>
  <c r="J103" i="264"/>
  <c r="J104" i="264"/>
  <c r="J105" i="264"/>
  <c r="J106" i="264"/>
  <c r="J107" i="264"/>
  <c r="J108" i="264"/>
  <c r="J109" i="264"/>
  <c r="J110" i="264"/>
  <c r="J111" i="264"/>
  <c r="J112" i="264"/>
  <c r="J113" i="264"/>
  <c r="J114" i="264"/>
  <c r="J115" i="264"/>
  <c r="J116" i="264"/>
  <c r="J117" i="264"/>
  <c r="J118" i="264"/>
  <c r="J119" i="264"/>
  <c r="J120" i="264"/>
  <c r="J121" i="264"/>
  <c r="J122" i="264"/>
  <c r="J123" i="264"/>
  <c r="J124" i="264"/>
  <c r="J125" i="264"/>
  <c r="J126" i="264"/>
  <c r="J127" i="264"/>
  <c r="J128" i="264"/>
  <c r="J129" i="264"/>
  <c r="J130" i="264"/>
  <c r="J131" i="264"/>
  <c r="J132" i="264"/>
  <c r="J133" i="264"/>
  <c r="J134" i="264"/>
  <c r="J135" i="264"/>
  <c r="J136" i="264"/>
  <c r="J137" i="264"/>
  <c r="J138" i="264"/>
  <c r="J139" i="264"/>
  <c r="J140" i="264"/>
  <c r="J141" i="264"/>
  <c r="J142" i="264"/>
  <c r="J143" i="264"/>
  <c r="J144" i="264"/>
  <c r="J145" i="264"/>
  <c r="J146" i="264"/>
  <c r="J147" i="264"/>
  <c r="J148" i="264"/>
  <c r="J149" i="264"/>
  <c r="J150" i="264"/>
  <c r="J151" i="264"/>
  <c r="J152" i="264"/>
  <c r="J153" i="264"/>
  <c r="J154" i="264"/>
  <c r="J155" i="264"/>
  <c r="J156" i="264"/>
  <c r="J157" i="264"/>
  <c r="J158" i="264"/>
  <c r="J9" i="264"/>
  <c r="N10" i="264"/>
  <c r="N11" i="264"/>
  <c r="N12" i="264"/>
  <c r="N13" i="264"/>
  <c r="N14" i="264"/>
  <c r="N15" i="264"/>
  <c r="N16" i="264"/>
  <c r="N17" i="264"/>
  <c r="N18" i="264"/>
  <c r="N19" i="264"/>
  <c r="N20" i="264"/>
  <c r="N21" i="264"/>
  <c r="N22" i="264"/>
  <c r="N23" i="264"/>
  <c r="N24" i="264"/>
  <c r="N25" i="264"/>
  <c r="N26" i="264"/>
  <c r="N27" i="264"/>
  <c r="N28" i="264"/>
  <c r="N29" i="264"/>
  <c r="N30" i="264"/>
  <c r="N31" i="264"/>
  <c r="N32" i="264"/>
  <c r="N33" i="264"/>
  <c r="N34" i="264"/>
  <c r="N35" i="264"/>
  <c r="N37" i="264"/>
  <c r="N38" i="264"/>
  <c r="N39" i="264"/>
  <c r="N40" i="264"/>
  <c r="N41" i="264"/>
  <c r="N42" i="264"/>
  <c r="N43" i="264"/>
  <c r="N44" i="264"/>
  <c r="N45" i="264"/>
  <c r="N46" i="264"/>
  <c r="N47" i="264"/>
  <c r="N48" i="264"/>
  <c r="N49" i="264"/>
  <c r="N50" i="264"/>
  <c r="N51" i="264"/>
  <c r="N52" i="264"/>
  <c r="N53" i="264"/>
  <c r="N54" i="264"/>
  <c r="N55" i="264"/>
  <c r="N56" i="264"/>
  <c r="N57" i="264"/>
  <c r="N59" i="264"/>
  <c r="N60" i="264"/>
  <c r="N61" i="264"/>
  <c r="N62" i="264"/>
  <c r="N63" i="264"/>
  <c r="N64" i="264"/>
  <c r="N66" i="264"/>
  <c r="N67" i="264"/>
  <c r="N68" i="264"/>
  <c r="N69" i="264"/>
  <c r="N70" i="264"/>
  <c r="N71" i="264"/>
  <c r="N72" i="264"/>
  <c r="N73" i="264"/>
  <c r="N74" i="264"/>
  <c r="N75" i="264"/>
  <c r="N76" i="264"/>
  <c r="N77" i="264"/>
  <c r="N78" i="264"/>
  <c r="N79" i="264"/>
  <c r="N80" i="264"/>
  <c r="N81" i="264"/>
  <c r="N82" i="264"/>
  <c r="N83" i="264"/>
  <c r="N84" i="264"/>
  <c r="N85" i="264"/>
  <c r="N86" i="264"/>
  <c r="N87" i="264"/>
  <c r="N88" i="264"/>
  <c r="N89" i="264"/>
  <c r="N90" i="264"/>
  <c r="N91" i="264"/>
  <c r="N92" i="264"/>
  <c r="N93" i="264"/>
  <c r="N94" i="264"/>
  <c r="N95" i="264"/>
  <c r="N97" i="264"/>
  <c r="N98" i="264"/>
  <c r="N99" i="264"/>
  <c r="N100" i="264"/>
  <c r="N101" i="264"/>
  <c r="N102" i="264"/>
  <c r="N103" i="264"/>
  <c r="N104" i="264"/>
  <c r="N105" i="264"/>
  <c r="N106" i="264"/>
  <c r="N107" i="264"/>
  <c r="N108" i="264"/>
  <c r="N109" i="264"/>
  <c r="N110" i="264"/>
  <c r="N111" i="264"/>
  <c r="N112" i="264"/>
  <c r="N113" i="264"/>
  <c r="N114" i="264"/>
  <c r="N115" i="264"/>
  <c r="N116" i="264"/>
  <c r="N117" i="264"/>
  <c r="N118" i="264"/>
  <c r="N119" i="264"/>
  <c r="N120" i="264"/>
  <c r="N121" i="264"/>
  <c r="N122" i="264"/>
  <c r="N123" i="264"/>
  <c r="N124" i="264"/>
  <c r="N125" i="264"/>
  <c r="N126" i="264"/>
  <c r="N127" i="264"/>
  <c r="N128" i="264"/>
  <c r="N129" i="264"/>
  <c r="N130" i="264"/>
  <c r="N131" i="264"/>
  <c r="N132" i="264"/>
  <c r="N133" i="264"/>
  <c r="N134" i="264"/>
  <c r="N135" i="264"/>
  <c r="N136" i="264"/>
  <c r="N137" i="264"/>
  <c r="N138" i="264"/>
  <c r="N139" i="264"/>
  <c r="N140" i="264"/>
  <c r="N141" i="264"/>
  <c r="N142" i="264"/>
  <c r="N143" i="264"/>
  <c r="N144" i="264"/>
  <c r="N145" i="264"/>
  <c r="N146" i="264"/>
  <c r="N147" i="264"/>
  <c r="N148" i="264"/>
  <c r="N149" i="264"/>
  <c r="N150" i="264"/>
  <c r="N151" i="264"/>
  <c r="N152" i="264"/>
  <c r="N153" i="264"/>
  <c r="N154" i="264"/>
  <c r="N155" i="264"/>
  <c r="N156" i="264"/>
  <c r="N157" i="264"/>
  <c r="N158" i="264"/>
  <c r="N9" i="264"/>
  <c r="R10" i="264"/>
  <c r="R11" i="264"/>
  <c r="R12" i="264"/>
  <c r="R13" i="264"/>
  <c r="R14" i="264"/>
  <c r="R15" i="264"/>
  <c r="R16" i="264"/>
  <c r="R17" i="264"/>
  <c r="R18" i="264"/>
  <c r="R19" i="264"/>
  <c r="R20" i="264"/>
  <c r="R21" i="264"/>
  <c r="R22" i="264"/>
  <c r="R23" i="264"/>
  <c r="R24" i="264"/>
  <c r="R25" i="264"/>
  <c r="R26" i="264"/>
  <c r="R27" i="264"/>
  <c r="R28" i="264"/>
  <c r="R29" i="264"/>
  <c r="R30" i="264"/>
  <c r="R31" i="264"/>
  <c r="R32" i="264"/>
  <c r="R33" i="264"/>
  <c r="R34" i="264"/>
  <c r="R35" i="264"/>
  <c r="R37" i="264"/>
  <c r="R38" i="264"/>
  <c r="R39" i="264"/>
  <c r="R40" i="264"/>
  <c r="R41" i="264"/>
  <c r="R42" i="264"/>
  <c r="R43" i="264"/>
  <c r="R44" i="264"/>
  <c r="R45" i="264"/>
  <c r="R46" i="264"/>
  <c r="R47" i="264"/>
  <c r="R48" i="264"/>
  <c r="R49" i="264"/>
  <c r="R50" i="264"/>
  <c r="R51" i="264"/>
  <c r="R52" i="264"/>
  <c r="R53" i="264"/>
  <c r="R54" i="264"/>
  <c r="R55" i="264"/>
  <c r="R56" i="264"/>
  <c r="R57" i="264"/>
  <c r="R59" i="264"/>
  <c r="R60" i="264"/>
  <c r="R61" i="264"/>
  <c r="R62" i="264"/>
  <c r="R63" i="264"/>
  <c r="R64" i="264"/>
  <c r="R66" i="264"/>
  <c r="R67" i="264"/>
  <c r="R68" i="264"/>
  <c r="R69" i="264"/>
  <c r="R70" i="264"/>
  <c r="R71" i="264"/>
  <c r="R72" i="264"/>
  <c r="R73" i="264"/>
  <c r="R74" i="264"/>
  <c r="R75" i="264"/>
  <c r="R76" i="264"/>
  <c r="R77" i="264"/>
  <c r="R78" i="264"/>
  <c r="R79" i="264"/>
  <c r="R80" i="264"/>
  <c r="R81" i="264"/>
  <c r="R82" i="264"/>
  <c r="R83" i="264"/>
  <c r="R84" i="264"/>
  <c r="R85" i="264"/>
  <c r="R86" i="264"/>
  <c r="R87" i="264"/>
  <c r="R88" i="264"/>
  <c r="R89" i="264"/>
  <c r="R90" i="264"/>
  <c r="R91" i="264"/>
  <c r="R92" i="264"/>
  <c r="R93" i="264"/>
  <c r="R94" i="264"/>
  <c r="R95" i="264"/>
  <c r="R97" i="264"/>
  <c r="R98" i="264"/>
  <c r="R99" i="264"/>
  <c r="R100" i="264"/>
  <c r="R101" i="264"/>
  <c r="R102" i="264"/>
  <c r="R103" i="264"/>
  <c r="R104" i="264"/>
  <c r="R105" i="264"/>
  <c r="R106" i="264"/>
  <c r="R107" i="264"/>
  <c r="R108" i="264"/>
  <c r="R109" i="264"/>
  <c r="R110" i="264"/>
  <c r="R111" i="264"/>
  <c r="R112" i="264"/>
  <c r="R113" i="264"/>
  <c r="R114" i="264"/>
  <c r="R115" i="264"/>
  <c r="R116" i="264"/>
  <c r="R117" i="264"/>
  <c r="R118" i="264"/>
  <c r="R119" i="264"/>
  <c r="R120" i="264"/>
  <c r="R121" i="264"/>
  <c r="R122" i="264"/>
  <c r="R123" i="264"/>
  <c r="R124" i="264"/>
  <c r="R125" i="264"/>
  <c r="R126" i="264"/>
  <c r="R127" i="264"/>
  <c r="R128" i="264"/>
  <c r="R129" i="264"/>
  <c r="R130" i="264"/>
  <c r="R131" i="264"/>
  <c r="R132" i="264"/>
  <c r="R133" i="264"/>
  <c r="R134" i="264"/>
  <c r="R135" i="264"/>
  <c r="R136" i="264"/>
  <c r="R137" i="264"/>
  <c r="R138" i="264"/>
  <c r="R139" i="264"/>
  <c r="R140" i="264"/>
  <c r="R141" i="264"/>
  <c r="R142" i="264"/>
  <c r="R143" i="264"/>
  <c r="R144" i="264"/>
  <c r="R145" i="264"/>
  <c r="R146" i="264"/>
  <c r="R147" i="264"/>
  <c r="R148" i="264"/>
  <c r="R149" i="264"/>
  <c r="R150" i="264"/>
  <c r="R151" i="264"/>
  <c r="R152" i="264"/>
  <c r="R153" i="264"/>
  <c r="R154" i="264"/>
  <c r="R155" i="264"/>
  <c r="R156" i="264"/>
  <c r="R157" i="264"/>
  <c r="R158" i="264"/>
  <c r="R9" i="264"/>
  <c r="W10" i="264"/>
  <c r="W11" i="264"/>
  <c r="W12" i="264"/>
  <c r="W13" i="264"/>
  <c r="W14" i="264"/>
  <c r="W15" i="264"/>
  <c r="W16" i="264"/>
  <c r="W17" i="264"/>
  <c r="W18" i="264"/>
  <c r="W19" i="264"/>
  <c r="W20" i="264"/>
  <c r="W21" i="264"/>
  <c r="W22" i="264"/>
  <c r="W23" i="264"/>
  <c r="W24" i="264"/>
  <c r="W25" i="264"/>
  <c r="W26" i="264"/>
  <c r="W27" i="264"/>
  <c r="W28" i="264"/>
  <c r="W29" i="264"/>
  <c r="W30" i="264"/>
  <c r="W31" i="264"/>
  <c r="W32" i="264"/>
  <c r="W33" i="264"/>
  <c r="W34" i="264"/>
  <c r="W35" i="264"/>
  <c r="W37" i="264"/>
  <c r="W38" i="264"/>
  <c r="W39" i="264"/>
  <c r="W40" i="264"/>
  <c r="W41" i="264"/>
  <c r="W42" i="264"/>
  <c r="W43" i="264"/>
  <c r="W44" i="264"/>
  <c r="W45" i="264"/>
  <c r="W46" i="264"/>
  <c r="W47" i="264"/>
  <c r="W48" i="264"/>
  <c r="W49" i="264"/>
  <c r="W50" i="264"/>
  <c r="W51" i="264"/>
  <c r="W52" i="264"/>
  <c r="W53" i="264"/>
  <c r="W54" i="264"/>
  <c r="W55" i="264"/>
  <c r="W56" i="264"/>
  <c r="W57" i="264"/>
  <c r="W59" i="264"/>
  <c r="W60" i="264"/>
  <c r="W61" i="264"/>
  <c r="W62" i="264"/>
  <c r="W63" i="264"/>
  <c r="W64" i="264"/>
  <c r="W66" i="264"/>
  <c r="W67" i="264"/>
  <c r="W68" i="264"/>
  <c r="W69" i="264"/>
  <c r="W70" i="264"/>
  <c r="W71" i="264"/>
  <c r="W72" i="264"/>
  <c r="W73" i="264"/>
  <c r="W74" i="264"/>
  <c r="W75" i="264"/>
  <c r="W76" i="264"/>
  <c r="W77" i="264"/>
  <c r="W78" i="264"/>
  <c r="W79" i="264"/>
  <c r="W80" i="264"/>
  <c r="W81" i="264"/>
  <c r="W82" i="264"/>
  <c r="W83" i="264"/>
  <c r="W84" i="264"/>
  <c r="W85" i="264"/>
  <c r="W86" i="264"/>
  <c r="W87" i="264"/>
  <c r="W88" i="264"/>
  <c r="W89" i="264"/>
  <c r="W90" i="264"/>
  <c r="W91" i="264"/>
  <c r="W92" i="264"/>
  <c r="W93" i="264"/>
  <c r="W94" i="264"/>
  <c r="W95" i="264"/>
  <c r="W97" i="264"/>
  <c r="W98" i="264"/>
  <c r="W99" i="264"/>
  <c r="W100" i="264"/>
  <c r="W101" i="264"/>
  <c r="W102" i="264"/>
  <c r="W103" i="264"/>
  <c r="W104" i="264"/>
  <c r="W105" i="264"/>
  <c r="W106" i="264"/>
  <c r="W107" i="264"/>
  <c r="W108" i="264"/>
  <c r="W109" i="264"/>
  <c r="W110" i="264"/>
  <c r="W111" i="264"/>
  <c r="W112" i="264"/>
  <c r="W113" i="264"/>
  <c r="W114" i="264"/>
  <c r="W115" i="264"/>
  <c r="W116" i="264"/>
  <c r="W117" i="264"/>
  <c r="W118" i="264"/>
  <c r="W119" i="264"/>
  <c r="W120" i="264"/>
  <c r="W121" i="264"/>
  <c r="W122" i="264"/>
  <c r="W123" i="264"/>
  <c r="W124" i="264"/>
  <c r="W125" i="264"/>
  <c r="W126" i="264"/>
  <c r="W127" i="264"/>
  <c r="W128" i="264"/>
  <c r="W129" i="264"/>
  <c r="W130" i="264"/>
  <c r="W131" i="264"/>
  <c r="W132" i="264"/>
  <c r="W133" i="264"/>
  <c r="W134" i="264"/>
  <c r="W135" i="264"/>
  <c r="W136" i="264"/>
  <c r="W137" i="264"/>
  <c r="W138" i="264"/>
  <c r="W139" i="264"/>
  <c r="W140" i="264"/>
  <c r="W141" i="264"/>
  <c r="W142" i="264"/>
  <c r="W143" i="264"/>
  <c r="W144" i="264"/>
  <c r="W145" i="264"/>
  <c r="W146" i="264"/>
  <c r="W147" i="264"/>
  <c r="W148" i="264"/>
  <c r="W149" i="264"/>
  <c r="W150" i="264"/>
  <c r="W151" i="264"/>
  <c r="W152" i="264"/>
  <c r="W153" i="264"/>
  <c r="W154" i="264"/>
  <c r="W155" i="264"/>
  <c r="W156" i="264"/>
  <c r="W157" i="264"/>
  <c r="W158" i="264"/>
  <c r="W9" i="264"/>
  <c r="V96" i="264" l="1"/>
  <c r="X96" i="264" s="1"/>
  <c r="V65" i="264"/>
  <c r="X65" i="264" s="1"/>
  <c r="V58" i="264"/>
  <c r="X58" i="264" s="1"/>
  <c r="V43" i="264"/>
  <c r="X43" i="264" s="1"/>
  <c r="V143" i="264"/>
  <c r="H158" i="264"/>
  <c r="G158" i="264"/>
  <c r="F158" i="264"/>
  <c r="E158" i="264"/>
  <c r="D158" i="264"/>
  <c r="C158" i="264"/>
  <c r="H157" i="264"/>
  <c r="G157" i="264"/>
  <c r="F157" i="264"/>
  <c r="E157" i="264"/>
  <c r="D157" i="264"/>
  <c r="C157" i="264"/>
  <c r="H156" i="264"/>
  <c r="G156" i="264"/>
  <c r="F156" i="264"/>
  <c r="E156" i="264"/>
  <c r="D156" i="264"/>
  <c r="C156" i="264"/>
  <c r="H155" i="264"/>
  <c r="G155" i="264"/>
  <c r="F155" i="264"/>
  <c r="E155" i="264"/>
  <c r="D155" i="264"/>
  <c r="C155" i="264"/>
  <c r="H154" i="264"/>
  <c r="G154" i="264"/>
  <c r="F154" i="264"/>
  <c r="E154" i="264"/>
  <c r="D154" i="264"/>
  <c r="C154" i="264"/>
  <c r="H152" i="264"/>
  <c r="G152" i="264"/>
  <c r="F152" i="264"/>
  <c r="E152" i="264"/>
  <c r="D152" i="264"/>
  <c r="C152" i="264"/>
  <c r="H151" i="264"/>
  <c r="G151" i="264"/>
  <c r="F151" i="264"/>
  <c r="E151" i="264"/>
  <c r="D151" i="264"/>
  <c r="C151" i="264"/>
  <c r="H150" i="264"/>
  <c r="G150" i="264"/>
  <c r="F150" i="264"/>
  <c r="E150" i="264"/>
  <c r="D150" i="264"/>
  <c r="C150" i="264"/>
  <c r="H149" i="264"/>
  <c r="G149" i="264"/>
  <c r="F149" i="264"/>
  <c r="E149" i="264"/>
  <c r="D149" i="264"/>
  <c r="C149" i="264"/>
  <c r="H148" i="264"/>
  <c r="G148" i="264"/>
  <c r="F148" i="264"/>
  <c r="E148" i="264"/>
  <c r="D148" i="264"/>
  <c r="C148" i="264"/>
  <c r="H147" i="264"/>
  <c r="G147" i="264"/>
  <c r="F147" i="264"/>
  <c r="E147" i="264"/>
  <c r="D147" i="264"/>
  <c r="C147" i="264"/>
  <c r="H146" i="264"/>
  <c r="G146" i="264"/>
  <c r="F146" i="264"/>
  <c r="E146" i="264"/>
  <c r="D146" i="264"/>
  <c r="C146" i="264"/>
  <c r="H145" i="264"/>
  <c r="G145" i="264"/>
  <c r="F145" i="264"/>
  <c r="E145" i="264"/>
  <c r="D145" i="264"/>
  <c r="C145" i="264"/>
  <c r="H144" i="264"/>
  <c r="G144" i="264"/>
  <c r="F144" i="264"/>
  <c r="E144" i="264"/>
  <c r="D144" i="264"/>
  <c r="C144" i="264"/>
  <c r="H142" i="264"/>
  <c r="G142" i="264"/>
  <c r="F142" i="264"/>
  <c r="E142" i="264"/>
  <c r="D142" i="264"/>
  <c r="C142" i="264"/>
  <c r="H141" i="264"/>
  <c r="G141" i="264"/>
  <c r="F141" i="264"/>
  <c r="E141" i="264"/>
  <c r="D141" i="264"/>
  <c r="C141" i="264"/>
  <c r="H140" i="264"/>
  <c r="G140" i="264"/>
  <c r="F140" i="264"/>
  <c r="E140" i="264"/>
  <c r="D140" i="264"/>
  <c r="C140" i="264"/>
  <c r="H139" i="264"/>
  <c r="G139" i="264"/>
  <c r="F139" i="264"/>
  <c r="E139" i="264"/>
  <c r="D139" i="264"/>
  <c r="C139" i="264"/>
  <c r="H138" i="264"/>
  <c r="G138" i="264"/>
  <c r="F138" i="264"/>
  <c r="E138" i="264"/>
  <c r="D138" i="264"/>
  <c r="C138" i="264"/>
  <c r="H137" i="264"/>
  <c r="G137" i="264"/>
  <c r="F137" i="264"/>
  <c r="E137" i="264"/>
  <c r="D137" i="264"/>
  <c r="C137" i="264"/>
  <c r="H136" i="264"/>
  <c r="G136" i="264"/>
  <c r="F136" i="264"/>
  <c r="E136" i="264"/>
  <c r="D136" i="264"/>
  <c r="C136" i="264"/>
  <c r="H135" i="264"/>
  <c r="G135" i="264"/>
  <c r="F135" i="264"/>
  <c r="E135" i="264"/>
  <c r="D135" i="264"/>
  <c r="C135" i="264"/>
  <c r="H134" i="264"/>
  <c r="G134" i="264"/>
  <c r="F134" i="264"/>
  <c r="E134" i="264"/>
  <c r="D134" i="264"/>
  <c r="C134" i="264"/>
  <c r="H133" i="264"/>
  <c r="G133" i="264"/>
  <c r="F133" i="264"/>
  <c r="E133" i="264"/>
  <c r="D133" i="264"/>
  <c r="C133" i="264"/>
  <c r="H132" i="264"/>
  <c r="G132" i="264"/>
  <c r="F132" i="264"/>
  <c r="E132" i="264"/>
  <c r="D132" i="264"/>
  <c r="C132" i="264"/>
  <c r="H131" i="264"/>
  <c r="G131" i="264"/>
  <c r="F131" i="264"/>
  <c r="E131" i="264"/>
  <c r="D131" i="264"/>
  <c r="C131" i="264"/>
  <c r="H130" i="264"/>
  <c r="G130" i="264"/>
  <c r="F130" i="264"/>
  <c r="E130" i="264"/>
  <c r="D130" i="264"/>
  <c r="C130" i="264"/>
  <c r="H129" i="264"/>
  <c r="G129" i="264"/>
  <c r="F129" i="264"/>
  <c r="E129" i="264"/>
  <c r="D129" i="264"/>
  <c r="C129" i="264"/>
  <c r="H128" i="264"/>
  <c r="G128" i="264"/>
  <c r="F128" i="264"/>
  <c r="E128" i="264"/>
  <c r="D128" i="264"/>
  <c r="C128" i="264"/>
  <c r="H127" i="264"/>
  <c r="G127" i="264"/>
  <c r="F127" i="264"/>
  <c r="E127" i="264"/>
  <c r="D127" i="264"/>
  <c r="C127" i="264"/>
  <c r="H126" i="264"/>
  <c r="G126" i="264"/>
  <c r="F126" i="264"/>
  <c r="E126" i="264"/>
  <c r="D126" i="264"/>
  <c r="C126" i="264"/>
  <c r="H125" i="264"/>
  <c r="G125" i="264"/>
  <c r="F125" i="264"/>
  <c r="E125" i="264"/>
  <c r="D125" i="264"/>
  <c r="C125" i="264"/>
  <c r="H124" i="264"/>
  <c r="G124" i="264"/>
  <c r="F124" i="264"/>
  <c r="E124" i="264"/>
  <c r="D124" i="264"/>
  <c r="C124" i="264"/>
  <c r="H123" i="264"/>
  <c r="G123" i="264"/>
  <c r="F123" i="264"/>
  <c r="E123" i="264"/>
  <c r="D123" i="264"/>
  <c r="C123" i="264"/>
  <c r="H122" i="264"/>
  <c r="G122" i="264"/>
  <c r="F122" i="264"/>
  <c r="E122" i="264"/>
  <c r="D122" i="264"/>
  <c r="C122" i="264"/>
  <c r="H121" i="264"/>
  <c r="G121" i="264"/>
  <c r="F121" i="264"/>
  <c r="E121" i="264"/>
  <c r="D121" i="264"/>
  <c r="C121" i="264"/>
  <c r="H120" i="264"/>
  <c r="G120" i="264"/>
  <c r="F120" i="264"/>
  <c r="E120" i="264"/>
  <c r="D120" i="264"/>
  <c r="C120" i="264"/>
  <c r="H119" i="264"/>
  <c r="G119" i="264"/>
  <c r="F119" i="264"/>
  <c r="E119" i="264"/>
  <c r="D119" i="264"/>
  <c r="C119" i="264"/>
  <c r="H118" i="264"/>
  <c r="G118" i="264"/>
  <c r="F118" i="264"/>
  <c r="E118" i="264"/>
  <c r="D118" i="264"/>
  <c r="C118" i="264"/>
  <c r="H117" i="264"/>
  <c r="G117" i="264"/>
  <c r="F117" i="264"/>
  <c r="E117" i="264"/>
  <c r="D117" i="264"/>
  <c r="C117" i="264"/>
  <c r="H116" i="264"/>
  <c r="G116" i="264"/>
  <c r="F116" i="264"/>
  <c r="E116" i="264"/>
  <c r="D116" i="264"/>
  <c r="C116" i="264"/>
  <c r="H115" i="264"/>
  <c r="G115" i="264"/>
  <c r="F115" i="264"/>
  <c r="E115" i="264"/>
  <c r="D115" i="264"/>
  <c r="C115" i="264"/>
  <c r="H114" i="264"/>
  <c r="G114" i="264"/>
  <c r="F114" i="264"/>
  <c r="E114" i="264"/>
  <c r="D114" i="264"/>
  <c r="C114" i="264"/>
  <c r="H112" i="264"/>
  <c r="G112" i="264"/>
  <c r="F112" i="264"/>
  <c r="E112" i="264"/>
  <c r="D112" i="264"/>
  <c r="C112" i="264"/>
  <c r="H111" i="264"/>
  <c r="G111" i="264"/>
  <c r="F111" i="264"/>
  <c r="E111" i="264"/>
  <c r="D111" i="264"/>
  <c r="C111" i="264"/>
  <c r="H110" i="264"/>
  <c r="G110" i="264"/>
  <c r="F110" i="264"/>
  <c r="E110" i="264"/>
  <c r="D110" i="264"/>
  <c r="C110" i="264"/>
  <c r="H109" i="264"/>
  <c r="G109" i="264"/>
  <c r="F109" i="264"/>
  <c r="E109" i="264"/>
  <c r="D109" i="264"/>
  <c r="C109" i="264"/>
  <c r="H108" i="264"/>
  <c r="G108" i="264"/>
  <c r="F108" i="264"/>
  <c r="E108" i="264"/>
  <c r="D108" i="264"/>
  <c r="C108" i="264"/>
  <c r="H107" i="264"/>
  <c r="G107" i="264"/>
  <c r="F107" i="264"/>
  <c r="E107" i="264"/>
  <c r="D107" i="264"/>
  <c r="C107" i="264"/>
  <c r="H106" i="264"/>
  <c r="G106" i="264"/>
  <c r="F106" i="264"/>
  <c r="E106" i="264"/>
  <c r="D106" i="264"/>
  <c r="C106" i="264"/>
  <c r="H105" i="264"/>
  <c r="G105" i="264"/>
  <c r="F105" i="264"/>
  <c r="E105" i="264"/>
  <c r="D105" i="264"/>
  <c r="C105" i="264"/>
  <c r="H104" i="264"/>
  <c r="G104" i="264"/>
  <c r="F104" i="264"/>
  <c r="E104" i="264"/>
  <c r="D104" i="264"/>
  <c r="C104" i="264"/>
  <c r="H103" i="264"/>
  <c r="G103" i="264"/>
  <c r="F103" i="264"/>
  <c r="E103" i="264"/>
  <c r="D103" i="264"/>
  <c r="C103" i="264"/>
  <c r="H102" i="264"/>
  <c r="G102" i="264"/>
  <c r="F102" i="264"/>
  <c r="E102" i="264"/>
  <c r="D102" i="264"/>
  <c r="C102" i="264"/>
  <c r="H101" i="264"/>
  <c r="G101" i="264"/>
  <c r="F101" i="264"/>
  <c r="E101" i="264"/>
  <c r="D101" i="264"/>
  <c r="C101" i="264"/>
  <c r="H100" i="264"/>
  <c r="G100" i="264"/>
  <c r="F100" i="264"/>
  <c r="E100" i="264"/>
  <c r="D100" i="264"/>
  <c r="C100" i="264"/>
  <c r="H99" i="264"/>
  <c r="G99" i="264"/>
  <c r="F99" i="264"/>
  <c r="E99" i="264"/>
  <c r="D99" i="264"/>
  <c r="C99" i="264"/>
  <c r="H98" i="264"/>
  <c r="G98" i="264"/>
  <c r="F98" i="264"/>
  <c r="E98" i="264"/>
  <c r="D98" i="264"/>
  <c r="C98" i="264"/>
  <c r="H95" i="264"/>
  <c r="G95" i="264"/>
  <c r="F95" i="264"/>
  <c r="E95" i="264"/>
  <c r="D95" i="264"/>
  <c r="C95" i="264"/>
  <c r="H94" i="264"/>
  <c r="G94" i="264"/>
  <c r="F94" i="264"/>
  <c r="E94" i="264"/>
  <c r="D94" i="264"/>
  <c r="C94" i="264"/>
  <c r="H93" i="264"/>
  <c r="G93" i="264"/>
  <c r="F93" i="264"/>
  <c r="E93" i="264"/>
  <c r="D93" i="264"/>
  <c r="C93" i="264"/>
  <c r="H92" i="264"/>
  <c r="G92" i="264"/>
  <c r="F92" i="264"/>
  <c r="E92" i="264"/>
  <c r="D92" i="264"/>
  <c r="C92" i="264"/>
  <c r="H91" i="264"/>
  <c r="G91" i="264"/>
  <c r="F91" i="264"/>
  <c r="E91" i="264"/>
  <c r="D91" i="264"/>
  <c r="C91" i="264"/>
  <c r="H90" i="264"/>
  <c r="G90" i="264"/>
  <c r="F90" i="264"/>
  <c r="E90" i="264"/>
  <c r="D90" i="264"/>
  <c r="C90" i="264"/>
  <c r="H89" i="264"/>
  <c r="G89" i="264"/>
  <c r="F89" i="264"/>
  <c r="E89" i="264"/>
  <c r="D89" i="264"/>
  <c r="C89" i="264"/>
  <c r="H88" i="264"/>
  <c r="G88" i="264"/>
  <c r="F88" i="264"/>
  <c r="E88" i="264"/>
  <c r="D88" i="264"/>
  <c r="C88" i="264"/>
  <c r="H87" i="264"/>
  <c r="G87" i="264"/>
  <c r="F87" i="264"/>
  <c r="E87" i="264"/>
  <c r="D87" i="264"/>
  <c r="C87" i="264"/>
  <c r="H86" i="264"/>
  <c r="G86" i="264"/>
  <c r="F86" i="264"/>
  <c r="E86" i="264"/>
  <c r="D86" i="264"/>
  <c r="C86" i="264"/>
  <c r="H85" i="264"/>
  <c r="G85" i="264"/>
  <c r="F85" i="264"/>
  <c r="E85" i="264"/>
  <c r="D85" i="264"/>
  <c r="C85" i="264"/>
  <c r="H84" i="264"/>
  <c r="G84" i="264"/>
  <c r="F84" i="264"/>
  <c r="E84" i="264"/>
  <c r="D84" i="264"/>
  <c r="C84" i="264"/>
  <c r="H83" i="264"/>
  <c r="G83" i="264"/>
  <c r="F83" i="264"/>
  <c r="E83" i="264"/>
  <c r="D83" i="264"/>
  <c r="C83" i="264"/>
  <c r="H82" i="264"/>
  <c r="G82" i="264"/>
  <c r="F82" i="264"/>
  <c r="E82" i="264"/>
  <c r="D82" i="264"/>
  <c r="C82" i="264"/>
  <c r="H81" i="264"/>
  <c r="G81" i="264"/>
  <c r="F81" i="264"/>
  <c r="E81" i="264"/>
  <c r="D81" i="264"/>
  <c r="C81" i="264"/>
  <c r="H80" i="264"/>
  <c r="G80" i="264"/>
  <c r="F80" i="264"/>
  <c r="E80" i="264"/>
  <c r="D80" i="264"/>
  <c r="C80" i="264"/>
  <c r="H79" i="264"/>
  <c r="G79" i="264"/>
  <c r="F79" i="264"/>
  <c r="E79" i="264"/>
  <c r="D79" i="264"/>
  <c r="C79" i="264"/>
  <c r="H78" i="264"/>
  <c r="G78" i="264"/>
  <c r="F78" i="264"/>
  <c r="E78" i="264"/>
  <c r="D78" i="264"/>
  <c r="C78" i="264"/>
  <c r="H77" i="264"/>
  <c r="G77" i="264"/>
  <c r="F77" i="264"/>
  <c r="E77" i="264"/>
  <c r="D77" i="264"/>
  <c r="C77" i="264"/>
  <c r="H76" i="264"/>
  <c r="G76" i="264"/>
  <c r="F76" i="264"/>
  <c r="E76" i="264"/>
  <c r="D76" i="264"/>
  <c r="C76" i="264"/>
  <c r="H75" i="264"/>
  <c r="G75" i="264"/>
  <c r="F75" i="264"/>
  <c r="E75" i="264"/>
  <c r="D75" i="264"/>
  <c r="C75" i="264"/>
  <c r="H74" i="264"/>
  <c r="G74" i="264"/>
  <c r="F74" i="264"/>
  <c r="E74" i="264"/>
  <c r="D74" i="264"/>
  <c r="C74" i="264"/>
  <c r="H73" i="264"/>
  <c r="G73" i="264"/>
  <c r="F73" i="264"/>
  <c r="E73" i="264"/>
  <c r="D73" i="264"/>
  <c r="C73" i="264"/>
  <c r="H72" i="264"/>
  <c r="G72" i="264"/>
  <c r="F72" i="264"/>
  <c r="E72" i="264"/>
  <c r="D72" i="264"/>
  <c r="C72" i="264"/>
  <c r="H71" i="264"/>
  <c r="G71" i="264"/>
  <c r="F71" i="264"/>
  <c r="E71" i="264"/>
  <c r="D71" i="264"/>
  <c r="C71" i="264"/>
  <c r="H70" i="264"/>
  <c r="G70" i="264"/>
  <c r="F70" i="264"/>
  <c r="E70" i="264"/>
  <c r="D70" i="264"/>
  <c r="C70" i="264"/>
  <c r="H69" i="264"/>
  <c r="G69" i="264"/>
  <c r="F69" i="264"/>
  <c r="E69" i="264"/>
  <c r="D69" i="264"/>
  <c r="C69" i="264"/>
  <c r="H68" i="264"/>
  <c r="G68" i="264"/>
  <c r="F68" i="264"/>
  <c r="E68" i="264"/>
  <c r="D68" i="264"/>
  <c r="C68" i="264"/>
  <c r="H67" i="264"/>
  <c r="G67" i="264"/>
  <c r="F67" i="264"/>
  <c r="E67" i="264"/>
  <c r="D67" i="264"/>
  <c r="C67" i="264"/>
  <c r="H66" i="264"/>
  <c r="G66" i="264"/>
  <c r="F66" i="264"/>
  <c r="E66" i="264"/>
  <c r="D66" i="264"/>
  <c r="C66" i="264"/>
  <c r="H64" i="264"/>
  <c r="G64" i="264"/>
  <c r="F64" i="264"/>
  <c r="E64" i="264"/>
  <c r="D64" i="264"/>
  <c r="C64" i="264"/>
  <c r="H63" i="264"/>
  <c r="G63" i="264"/>
  <c r="F63" i="264"/>
  <c r="E63" i="264"/>
  <c r="D63" i="264"/>
  <c r="C63" i="264"/>
  <c r="H62" i="264"/>
  <c r="G62" i="264"/>
  <c r="F62" i="264"/>
  <c r="E62" i="264"/>
  <c r="D62" i="264"/>
  <c r="C62" i="264"/>
  <c r="H61" i="264"/>
  <c r="G61" i="264"/>
  <c r="F61" i="264"/>
  <c r="E61" i="264"/>
  <c r="D61" i="264"/>
  <c r="C61" i="264"/>
  <c r="H60" i="264"/>
  <c r="G60" i="264"/>
  <c r="F60" i="264"/>
  <c r="E60" i="264"/>
  <c r="D60" i="264"/>
  <c r="C60" i="264"/>
  <c r="H59" i="264"/>
  <c r="G59" i="264"/>
  <c r="F59" i="264"/>
  <c r="E59" i="264"/>
  <c r="D59" i="264"/>
  <c r="C59" i="264"/>
  <c r="H57" i="264"/>
  <c r="G57" i="264"/>
  <c r="F57" i="264"/>
  <c r="E57" i="264"/>
  <c r="D57" i="264"/>
  <c r="C57" i="264"/>
  <c r="H56" i="264"/>
  <c r="G56" i="264"/>
  <c r="F56" i="264"/>
  <c r="E56" i="264"/>
  <c r="D56" i="264"/>
  <c r="C56" i="264"/>
  <c r="H55" i="264"/>
  <c r="G55" i="264"/>
  <c r="F55" i="264"/>
  <c r="E55" i="264"/>
  <c r="D55" i="264"/>
  <c r="C55" i="264"/>
  <c r="H54" i="264"/>
  <c r="G54" i="264"/>
  <c r="F54" i="264"/>
  <c r="E54" i="264"/>
  <c r="D54" i="264"/>
  <c r="C54" i="264"/>
  <c r="H53" i="264"/>
  <c r="G53" i="264"/>
  <c r="F53" i="264"/>
  <c r="E53" i="264"/>
  <c r="D53" i="264"/>
  <c r="C53" i="264"/>
  <c r="H52" i="264"/>
  <c r="G52" i="264"/>
  <c r="F52" i="264"/>
  <c r="E52" i="264"/>
  <c r="D52" i="264"/>
  <c r="C52" i="264"/>
  <c r="H51" i="264"/>
  <c r="G51" i="264"/>
  <c r="F51" i="264"/>
  <c r="E51" i="264"/>
  <c r="D51" i="264"/>
  <c r="C51" i="264"/>
  <c r="H50" i="264"/>
  <c r="G50" i="264"/>
  <c r="F50" i="264"/>
  <c r="E50" i="264"/>
  <c r="D50" i="264"/>
  <c r="C50" i="264"/>
  <c r="H49" i="264"/>
  <c r="G49" i="264"/>
  <c r="F49" i="264"/>
  <c r="E49" i="264"/>
  <c r="D49" i="264"/>
  <c r="C49" i="264"/>
  <c r="H48" i="264"/>
  <c r="G48" i="264"/>
  <c r="F48" i="264"/>
  <c r="E48" i="264"/>
  <c r="D48" i="264"/>
  <c r="C48" i="264"/>
  <c r="H47" i="264"/>
  <c r="G47" i="264"/>
  <c r="F47" i="264"/>
  <c r="E47" i="264"/>
  <c r="D47" i="264"/>
  <c r="C47" i="264"/>
  <c r="H46" i="264"/>
  <c r="G46" i="264"/>
  <c r="F46" i="264"/>
  <c r="E46" i="264"/>
  <c r="D46" i="264"/>
  <c r="C46" i="264"/>
  <c r="H45" i="264"/>
  <c r="G45" i="264"/>
  <c r="F45" i="264"/>
  <c r="E45" i="264"/>
  <c r="D45" i="264"/>
  <c r="C45" i="264"/>
  <c r="H44" i="264"/>
  <c r="G44" i="264"/>
  <c r="F44" i="264"/>
  <c r="E44" i="264"/>
  <c r="D44" i="264"/>
  <c r="C44" i="264"/>
  <c r="H42" i="264"/>
  <c r="G42" i="264"/>
  <c r="F42" i="264"/>
  <c r="E42" i="264"/>
  <c r="D42" i="264"/>
  <c r="C42" i="264"/>
  <c r="H41" i="264"/>
  <c r="G41" i="264"/>
  <c r="F41" i="264"/>
  <c r="E41" i="264"/>
  <c r="D41" i="264"/>
  <c r="C41" i="264"/>
  <c r="H40" i="264"/>
  <c r="G40" i="264"/>
  <c r="F40" i="264"/>
  <c r="E40" i="264"/>
  <c r="D40" i="264"/>
  <c r="C40" i="264"/>
  <c r="H39" i="264"/>
  <c r="G39" i="264"/>
  <c r="F39" i="264"/>
  <c r="E39" i="264"/>
  <c r="D39" i="264"/>
  <c r="C39" i="264"/>
  <c r="H38" i="264"/>
  <c r="G38" i="264"/>
  <c r="F38" i="264"/>
  <c r="E38" i="264"/>
  <c r="D38" i="264"/>
  <c r="C38" i="264"/>
  <c r="H37" i="264"/>
  <c r="G37" i="264"/>
  <c r="F37" i="264"/>
  <c r="E37" i="264"/>
  <c r="D37" i="264"/>
  <c r="C37" i="264"/>
  <c r="H35" i="264"/>
  <c r="H34" i="264"/>
  <c r="G34" i="264"/>
  <c r="F34" i="264"/>
  <c r="E34" i="264"/>
  <c r="D34" i="264"/>
  <c r="C34" i="264"/>
  <c r="H33" i="264"/>
  <c r="G33" i="264"/>
  <c r="F33" i="264"/>
  <c r="E33" i="264"/>
  <c r="D33" i="264"/>
  <c r="C33" i="264"/>
  <c r="H32" i="264"/>
  <c r="G32" i="264"/>
  <c r="F32" i="264"/>
  <c r="E32" i="264"/>
  <c r="D32" i="264"/>
  <c r="C32" i="264"/>
  <c r="H31" i="264"/>
  <c r="G31" i="264"/>
  <c r="F31" i="264"/>
  <c r="E31" i="264"/>
  <c r="D31" i="264"/>
  <c r="C31" i="264"/>
  <c r="H30" i="264"/>
  <c r="G30" i="264"/>
  <c r="F30" i="264"/>
  <c r="E30" i="264"/>
  <c r="D30" i="264"/>
  <c r="C30" i="264"/>
  <c r="H29" i="264"/>
  <c r="G29" i="264"/>
  <c r="F29" i="264"/>
  <c r="E29" i="264"/>
  <c r="D29" i="264"/>
  <c r="C29" i="264"/>
  <c r="H28" i="264"/>
  <c r="G28" i="264"/>
  <c r="F28" i="264"/>
  <c r="E28" i="264"/>
  <c r="D28" i="264"/>
  <c r="C28" i="264"/>
  <c r="H27" i="264"/>
  <c r="G27" i="264"/>
  <c r="F27" i="264"/>
  <c r="E27" i="264"/>
  <c r="D27" i="264"/>
  <c r="C27" i="264"/>
  <c r="H26" i="264"/>
  <c r="G26" i="264"/>
  <c r="F26" i="264"/>
  <c r="E26" i="264"/>
  <c r="D26" i="264"/>
  <c r="C26" i="264"/>
  <c r="H25" i="264"/>
  <c r="G25" i="264"/>
  <c r="F25" i="264"/>
  <c r="E25" i="264"/>
  <c r="D25" i="264"/>
  <c r="C25" i="264"/>
  <c r="H24" i="264"/>
  <c r="G24" i="264"/>
  <c r="F24" i="264"/>
  <c r="E24" i="264"/>
  <c r="D24" i="264"/>
  <c r="C24" i="264"/>
  <c r="H23" i="264"/>
  <c r="G23" i="264"/>
  <c r="F23" i="264"/>
  <c r="E23" i="264"/>
  <c r="D23" i="264"/>
  <c r="C23" i="264"/>
  <c r="H22" i="264"/>
  <c r="G22" i="264"/>
  <c r="F22" i="264"/>
  <c r="E22" i="264"/>
  <c r="D22" i="264"/>
  <c r="C22" i="264"/>
  <c r="H21" i="264"/>
  <c r="G21" i="264"/>
  <c r="F21" i="264"/>
  <c r="E21" i="264"/>
  <c r="D21" i="264"/>
  <c r="C21" i="264"/>
  <c r="H20" i="264"/>
  <c r="G20" i="264"/>
  <c r="F20" i="264"/>
  <c r="E20" i="264"/>
  <c r="D20" i="264"/>
  <c r="C20" i="264"/>
  <c r="H19" i="264"/>
  <c r="G19" i="264"/>
  <c r="F19" i="264"/>
  <c r="E19" i="264"/>
  <c r="D19" i="264"/>
  <c r="C19" i="264"/>
  <c r="H18" i="264"/>
  <c r="G18" i="264"/>
  <c r="F18" i="264"/>
  <c r="E18" i="264"/>
  <c r="D18" i="264"/>
  <c r="C18" i="264"/>
  <c r="H17" i="264"/>
  <c r="G17" i="264"/>
  <c r="F17" i="264"/>
  <c r="E17" i="264"/>
  <c r="D17" i="264"/>
  <c r="C17" i="264"/>
  <c r="H16" i="264"/>
  <c r="G16" i="264"/>
  <c r="F16" i="264"/>
  <c r="E16" i="264"/>
  <c r="D16" i="264"/>
  <c r="C16" i="264"/>
  <c r="H15" i="264"/>
  <c r="G15" i="264"/>
  <c r="F15" i="264"/>
  <c r="E15" i="264"/>
  <c r="D15" i="264"/>
  <c r="C15" i="264"/>
  <c r="H14" i="264"/>
  <c r="G14" i="264"/>
  <c r="F14" i="264"/>
  <c r="E14" i="264"/>
  <c r="D14" i="264"/>
  <c r="C14" i="264"/>
  <c r="H13" i="264"/>
  <c r="G13" i="264"/>
  <c r="F13" i="264"/>
  <c r="E13" i="264"/>
  <c r="D13" i="264"/>
  <c r="C13" i="264"/>
  <c r="H12" i="264"/>
  <c r="G12" i="264"/>
  <c r="F12" i="264"/>
  <c r="E12" i="264"/>
  <c r="D12" i="264"/>
  <c r="C12" i="264"/>
  <c r="H11" i="264"/>
  <c r="G11" i="264"/>
  <c r="F11" i="264"/>
  <c r="E11" i="264"/>
  <c r="D11" i="264"/>
  <c r="C11" i="264"/>
  <c r="H10" i="264"/>
  <c r="G10" i="264"/>
  <c r="F10" i="264"/>
  <c r="E10" i="264"/>
  <c r="D10" i="264"/>
  <c r="C10" i="264"/>
  <c r="H9" i="264"/>
  <c r="G9" i="264"/>
  <c r="F9" i="264"/>
  <c r="E9" i="264"/>
  <c r="D9" i="264"/>
  <c r="C9" i="264"/>
  <c r="X143" i="264"/>
  <c r="U141" i="264" l="1"/>
  <c r="T141" i="264"/>
  <c r="S141" i="264"/>
  <c r="Q141" i="264"/>
  <c r="P141" i="264"/>
  <c r="O141" i="264"/>
  <c r="M141" i="264"/>
  <c r="L141" i="264"/>
  <c r="K141" i="264"/>
  <c r="U98" i="264"/>
  <c r="T98" i="264"/>
  <c r="S98" i="264"/>
  <c r="Q98" i="264"/>
  <c r="P98" i="264"/>
  <c r="O98" i="264"/>
  <c r="M98" i="264"/>
  <c r="L98" i="264"/>
  <c r="K98" i="264"/>
  <c r="U85" i="264"/>
  <c r="T85" i="264"/>
  <c r="S85" i="264"/>
  <c r="Q85" i="264"/>
  <c r="P85" i="264"/>
  <c r="O85" i="264"/>
  <c r="M85" i="264"/>
  <c r="L85" i="264"/>
  <c r="K85" i="264"/>
  <c r="I160" i="264"/>
  <c r="U67" i="264"/>
  <c r="T67" i="264"/>
  <c r="S67" i="264"/>
  <c r="Q67" i="264"/>
  <c r="P67" i="264"/>
  <c r="O67" i="264"/>
  <c r="M67" i="264"/>
  <c r="L67" i="264"/>
  <c r="K67" i="264"/>
  <c r="U66" i="264"/>
  <c r="T66" i="264"/>
  <c r="S66" i="264"/>
  <c r="Q66" i="264"/>
  <c r="P66" i="264"/>
  <c r="O66" i="264"/>
  <c r="M66" i="264"/>
  <c r="L66" i="264"/>
  <c r="K66" i="264"/>
  <c r="V36" i="264"/>
  <c r="X36" i="264" s="1"/>
  <c r="U60" i="264"/>
  <c r="T60" i="264"/>
  <c r="S60" i="264"/>
  <c r="Q60" i="264"/>
  <c r="P60" i="264"/>
  <c r="O60" i="264"/>
  <c r="M60" i="264"/>
  <c r="L60" i="264"/>
  <c r="K60" i="264"/>
  <c r="U59" i="264"/>
  <c r="T59" i="264"/>
  <c r="S59" i="264"/>
  <c r="Q59" i="264"/>
  <c r="P59" i="264"/>
  <c r="O59" i="264"/>
  <c r="M59" i="264"/>
  <c r="L59" i="264"/>
  <c r="K59" i="264"/>
  <c r="W160" i="264" l="1"/>
  <c r="V9" i="264"/>
  <c r="X9" i="264" s="1"/>
  <c r="V14" i="264"/>
  <c r="X14" i="264" s="1"/>
  <c r="V17" i="264"/>
  <c r="X17" i="264" s="1"/>
  <c r="V20" i="264"/>
  <c r="X20" i="264" s="1"/>
  <c r="K160" i="264"/>
  <c r="S160" i="264"/>
  <c r="V93" i="264"/>
  <c r="X93" i="264" s="1"/>
  <c r="V98" i="264"/>
  <c r="X98" i="264" s="1"/>
  <c r="V101" i="264"/>
  <c r="X101" i="264" s="1"/>
  <c r="V105" i="264"/>
  <c r="X105" i="264" s="1"/>
  <c r="V109" i="264"/>
  <c r="X109" i="264" s="1"/>
  <c r="V114" i="264"/>
  <c r="X114" i="264" s="1"/>
  <c r="V122" i="264"/>
  <c r="X122" i="264" s="1"/>
  <c r="V125" i="264"/>
  <c r="X125" i="264" s="1"/>
  <c r="V148" i="264"/>
  <c r="X148" i="264" s="1"/>
  <c r="V152" i="264"/>
  <c r="X152" i="264" s="1"/>
  <c r="V157" i="264"/>
  <c r="X157" i="264" s="1"/>
  <c r="V61" i="264"/>
  <c r="X61" i="264" s="1"/>
  <c r="V73" i="264"/>
  <c r="X73" i="264" s="1"/>
  <c r="V83" i="264"/>
  <c r="X83" i="264" s="1"/>
  <c r="V66" i="264"/>
  <c r="X66" i="264" s="1"/>
  <c r="V68" i="264"/>
  <c r="X68" i="264" s="1"/>
  <c r="V77" i="264"/>
  <c r="X77" i="264" s="1"/>
  <c r="V82" i="264"/>
  <c r="X82" i="264" s="1"/>
  <c r="N160" i="264"/>
  <c r="V34" i="264"/>
  <c r="X34" i="264" s="1"/>
  <c r="E160" i="264"/>
  <c r="V10" i="264"/>
  <c r="X10" i="264" s="1"/>
  <c r="V13" i="264"/>
  <c r="X13" i="264" s="1"/>
  <c r="V18" i="264"/>
  <c r="X18" i="264" s="1"/>
  <c r="V21" i="264"/>
  <c r="X21" i="264" s="1"/>
  <c r="V25" i="264"/>
  <c r="X25" i="264" s="1"/>
  <c r="V29" i="264"/>
  <c r="X29" i="264" s="1"/>
  <c r="V33" i="264"/>
  <c r="X33" i="264" s="1"/>
  <c r="V39" i="264"/>
  <c r="X39" i="264" s="1"/>
  <c r="V44" i="264"/>
  <c r="X44" i="264" s="1"/>
  <c r="V48" i="264"/>
  <c r="X48" i="264" s="1"/>
  <c r="V56" i="264"/>
  <c r="X56" i="264" s="1"/>
  <c r="V59" i="264"/>
  <c r="X59" i="264" s="1"/>
  <c r="L160" i="264"/>
  <c r="T160" i="264"/>
  <c r="V62" i="264"/>
  <c r="X62" i="264" s="1"/>
  <c r="V69" i="264"/>
  <c r="X69" i="264" s="1"/>
  <c r="V74" i="264"/>
  <c r="X74" i="264" s="1"/>
  <c r="V79" i="264"/>
  <c r="X79" i="264" s="1"/>
  <c r="V71" i="264"/>
  <c r="X71" i="264" s="1"/>
  <c r="V86" i="264"/>
  <c r="X86" i="264" s="1"/>
  <c r="V102" i="264"/>
  <c r="X102" i="264" s="1"/>
  <c r="V106" i="264"/>
  <c r="X106" i="264" s="1"/>
  <c r="V110" i="264"/>
  <c r="X110" i="264" s="1"/>
  <c r="V115" i="264"/>
  <c r="X115" i="264" s="1"/>
  <c r="V123" i="264"/>
  <c r="X123" i="264" s="1"/>
  <c r="V126" i="264"/>
  <c r="X126" i="264" s="1"/>
  <c r="V136" i="264"/>
  <c r="X136" i="264" s="1"/>
  <c r="V89" i="264"/>
  <c r="X89" i="264" s="1"/>
  <c r="V146" i="264"/>
  <c r="X146" i="264" s="1"/>
  <c r="M160" i="264"/>
  <c r="U160" i="264"/>
  <c r="V119" i="264"/>
  <c r="X119" i="264" s="1"/>
  <c r="V132" i="264"/>
  <c r="X132" i="264" s="1"/>
  <c r="V142" i="264"/>
  <c r="X142" i="264" s="1"/>
  <c r="V149" i="264"/>
  <c r="X149" i="264" s="1"/>
  <c r="V154" i="264"/>
  <c r="X154" i="264" s="1"/>
  <c r="V158" i="264"/>
  <c r="X158" i="264" s="1"/>
  <c r="V64" i="264"/>
  <c r="X64" i="264" s="1"/>
  <c r="G160" i="264"/>
  <c r="V26" i="264"/>
  <c r="X26" i="264" s="1"/>
  <c r="V30" i="264"/>
  <c r="X30" i="264" s="1"/>
  <c r="V35" i="264"/>
  <c r="X35" i="264" s="1"/>
  <c r="V40" i="264"/>
  <c r="X40" i="264" s="1"/>
  <c r="V45" i="264"/>
  <c r="X45" i="264" s="1"/>
  <c r="V49" i="264"/>
  <c r="X49" i="264" s="1"/>
  <c r="V54" i="264"/>
  <c r="X54" i="264" s="1"/>
  <c r="V85" i="264"/>
  <c r="X85" i="264" s="1"/>
  <c r="V90" i="264"/>
  <c r="X90" i="264" s="1"/>
  <c r="V94" i="264"/>
  <c r="X94" i="264" s="1"/>
  <c r="V120" i="264"/>
  <c r="X120" i="264" s="1"/>
  <c r="V133" i="264"/>
  <c r="X133" i="264" s="1"/>
  <c r="V137" i="264"/>
  <c r="X137" i="264" s="1"/>
  <c r="V134" i="264"/>
  <c r="X134" i="264" s="1"/>
  <c r="F160" i="264"/>
  <c r="H160" i="264"/>
  <c r="V11" i="264"/>
  <c r="X11" i="264" s="1"/>
  <c r="V15" i="264"/>
  <c r="X15" i="264" s="1"/>
  <c r="V19" i="264"/>
  <c r="X19" i="264" s="1"/>
  <c r="V22" i="264"/>
  <c r="X22" i="264" s="1"/>
  <c r="O160" i="264"/>
  <c r="V60" i="264"/>
  <c r="X60" i="264" s="1"/>
  <c r="V63" i="264"/>
  <c r="X63" i="264" s="1"/>
  <c r="V67" i="264"/>
  <c r="X67" i="264" s="1"/>
  <c r="V70" i="264"/>
  <c r="X70" i="264" s="1"/>
  <c r="V75" i="264"/>
  <c r="X75" i="264" s="1"/>
  <c r="V80" i="264"/>
  <c r="X80" i="264" s="1"/>
  <c r="V84" i="264"/>
  <c r="X84" i="264" s="1"/>
  <c r="V88" i="264"/>
  <c r="X88" i="264" s="1"/>
  <c r="V92" i="264"/>
  <c r="X92" i="264" s="1"/>
  <c r="V95" i="264"/>
  <c r="X95" i="264" s="1"/>
  <c r="V100" i="264"/>
  <c r="X100" i="264" s="1"/>
  <c r="V103" i="264"/>
  <c r="X103" i="264" s="1"/>
  <c r="V107" i="264"/>
  <c r="X107" i="264" s="1"/>
  <c r="V111" i="264"/>
  <c r="X111" i="264" s="1"/>
  <c r="V116" i="264"/>
  <c r="X116" i="264" s="1"/>
  <c r="V124" i="264"/>
  <c r="X124" i="264" s="1"/>
  <c r="V127" i="264"/>
  <c r="X127" i="264" s="1"/>
  <c r="V144" i="264"/>
  <c r="X144" i="264" s="1"/>
  <c r="V151" i="264"/>
  <c r="X151" i="264" s="1"/>
  <c r="V155" i="264"/>
  <c r="X155" i="264" s="1"/>
  <c r="V55" i="264"/>
  <c r="X55" i="264" s="1"/>
  <c r="V135" i="264"/>
  <c r="X135" i="264" s="1"/>
  <c r="V153" i="264"/>
  <c r="X153" i="264" s="1"/>
  <c r="J160" i="264"/>
  <c r="V12" i="264"/>
  <c r="X12" i="264" s="1"/>
  <c r="V16" i="264"/>
  <c r="X16" i="264" s="1"/>
  <c r="V23" i="264"/>
  <c r="X23" i="264" s="1"/>
  <c r="V27" i="264"/>
  <c r="X27" i="264" s="1"/>
  <c r="V31" i="264"/>
  <c r="X31" i="264" s="1"/>
  <c r="V37" i="264"/>
  <c r="X37" i="264" s="1"/>
  <c r="V41" i="264"/>
  <c r="X41" i="264" s="1"/>
  <c r="V46" i="264"/>
  <c r="X46" i="264" s="1"/>
  <c r="V50" i="264"/>
  <c r="X50" i="264" s="1"/>
  <c r="V53" i="264"/>
  <c r="X53" i="264" s="1"/>
  <c r="P160" i="264"/>
  <c r="V72" i="264"/>
  <c r="X72" i="264" s="1"/>
  <c r="V76" i="264"/>
  <c r="X76" i="264" s="1"/>
  <c r="V81" i="264"/>
  <c r="X81" i="264" s="1"/>
  <c r="V99" i="264"/>
  <c r="X99" i="264" s="1"/>
  <c r="V104" i="264"/>
  <c r="X104" i="264" s="1"/>
  <c r="V108" i="264"/>
  <c r="X108" i="264" s="1"/>
  <c r="V112" i="264"/>
  <c r="X112" i="264" s="1"/>
  <c r="V121" i="264"/>
  <c r="X121" i="264" s="1"/>
  <c r="V128" i="264"/>
  <c r="X128" i="264" s="1"/>
  <c r="V130" i="264"/>
  <c r="X130" i="264" s="1"/>
  <c r="V139" i="264"/>
  <c r="X139" i="264" s="1"/>
  <c r="V117" i="264"/>
  <c r="X117" i="264" s="1"/>
  <c r="V140" i="264"/>
  <c r="X140" i="264" s="1"/>
  <c r="V147" i="264"/>
  <c r="X147" i="264" s="1"/>
  <c r="V150" i="264"/>
  <c r="X150" i="264" s="1"/>
  <c r="V156" i="264"/>
  <c r="X156" i="264" s="1"/>
  <c r="V51" i="264"/>
  <c r="X51" i="264" s="1"/>
  <c r="V145" i="264"/>
  <c r="X145" i="264" s="1"/>
  <c r="V113" i="264"/>
  <c r="X113" i="264" s="1"/>
  <c r="Q160" i="264"/>
  <c r="V57" i="264"/>
  <c r="X57" i="264" s="1"/>
  <c r="V78" i="264"/>
  <c r="X78" i="264" s="1"/>
  <c r="C160" i="264"/>
  <c r="R160" i="264"/>
  <c r="V24" i="264"/>
  <c r="X24" i="264" s="1"/>
  <c r="V28" i="264"/>
  <c r="X28" i="264" s="1"/>
  <c r="V32" i="264"/>
  <c r="X32" i="264" s="1"/>
  <c r="V38" i="264"/>
  <c r="X38" i="264" s="1"/>
  <c r="V42" i="264"/>
  <c r="X42" i="264" s="1"/>
  <c r="V47" i="264"/>
  <c r="X47" i="264" s="1"/>
  <c r="V52" i="264"/>
  <c r="X52" i="264" s="1"/>
  <c r="V138" i="264"/>
  <c r="X138" i="264" s="1"/>
  <c r="V87" i="264"/>
  <c r="X87" i="264" s="1"/>
  <c r="V91" i="264"/>
  <c r="X91" i="264" s="1"/>
  <c r="V97" i="264"/>
  <c r="X97" i="264" s="1"/>
  <c r="V118" i="264"/>
  <c r="X118" i="264" s="1"/>
  <c r="V129" i="264"/>
  <c r="X129" i="264" s="1"/>
  <c r="V131" i="264"/>
  <c r="X131" i="264" s="1"/>
  <c r="V141" i="264"/>
  <c r="X141" i="264" s="1"/>
  <c r="D160" i="264"/>
  <c r="V160" i="264" l="1"/>
  <c r="V162" i="264" s="1"/>
  <c r="X160" i="264" l="1"/>
  <c r="F34" i="81" l="1"/>
</calcChain>
</file>

<file path=xl/sharedStrings.xml><?xml version="1.0" encoding="utf-8"?>
<sst xmlns="http://schemas.openxmlformats.org/spreadsheetml/2006/main" count="401" uniqueCount="378">
  <si>
    <t>Invoice No.:</t>
  </si>
  <si>
    <t>Reference:</t>
  </si>
  <si>
    <t>Invoice Date:</t>
  </si>
  <si>
    <t>Repairs &amp;</t>
  </si>
  <si>
    <t>Property</t>
  </si>
  <si>
    <t>Taxes</t>
  </si>
  <si>
    <t>Total Due</t>
  </si>
  <si>
    <t>Amount</t>
  </si>
  <si>
    <t>Description</t>
  </si>
  <si>
    <t>Account</t>
  </si>
  <si>
    <t>Office Payroll</t>
  </si>
  <si>
    <t>$</t>
  </si>
  <si>
    <t>Manager's Salary</t>
  </si>
  <si>
    <t>Maintenance/Repair Payroll</t>
  </si>
  <si>
    <t>Check Date(s):</t>
  </si>
  <si>
    <t>WC</t>
  </si>
  <si>
    <t>Workman's Comp</t>
  </si>
  <si>
    <t>6310-000</t>
  </si>
  <si>
    <t>6711-000</t>
  </si>
  <si>
    <t>6723-000</t>
  </si>
  <si>
    <t>6510-000</t>
  </si>
  <si>
    <t>6510-001</t>
  </si>
  <si>
    <t>6510-002</t>
  </si>
  <si>
    <t>Insurance</t>
  </si>
  <si>
    <t>Deduction</t>
  </si>
  <si>
    <t>Invoice No:</t>
  </si>
  <si>
    <t>TOTAL:</t>
  </si>
  <si>
    <t>Office Lease Up</t>
  </si>
  <si>
    <t xml:space="preserve">Office </t>
  </si>
  <si>
    <t>6910-000</t>
  </si>
  <si>
    <t>6510-003</t>
  </si>
  <si>
    <t>All to Mandi</t>
  </si>
  <si>
    <t>FJ - all to Lorena</t>
  </si>
  <si>
    <t>RM - all to Juana</t>
  </si>
  <si>
    <t>Pavilion - Ana</t>
  </si>
  <si>
    <t>Sunburst-Juana</t>
  </si>
  <si>
    <t>CVHC-LTOP - Lynn</t>
  </si>
  <si>
    <t>6310-0000</t>
  </si>
  <si>
    <t>6510-0010</t>
  </si>
  <si>
    <t>6711-0000</t>
  </si>
  <si>
    <t>6722-0000</t>
  </si>
  <si>
    <t>6723-0000</t>
  </si>
  <si>
    <t>6330-0000</t>
  </si>
  <si>
    <t>6510-0000</t>
  </si>
  <si>
    <t>6510-0020</t>
  </si>
  <si>
    <t>Health Insurance</t>
  </si>
  <si>
    <t>6510-0030</t>
  </si>
  <si>
    <t>6910-0000</t>
  </si>
  <si>
    <t>SAGE</t>
  </si>
  <si>
    <t>Manager-30</t>
  </si>
  <si>
    <t>Maintenance-10</t>
  </si>
  <si>
    <t>Security-50</t>
  </si>
  <si>
    <t>Day Care-70</t>
  </si>
  <si>
    <t>ADP1</t>
  </si>
  <si>
    <t>ADP2</t>
  </si>
  <si>
    <t>ADVI</t>
  </si>
  <si>
    <t>ATLA</t>
  </si>
  <si>
    <t>AUTE</t>
  </si>
  <si>
    <t>BIGB</t>
  </si>
  <si>
    <t>BRIS</t>
  </si>
  <si>
    <t>CAS1</t>
  </si>
  <si>
    <t>CASM</t>
  </si>
  <si>
    <t>CDVA</t>
  </si>
  <si>
    <t>CHAP</t>
  </si>
  <si>
    <t>CHER</t>
  </si>
  <si>
    <t>CHOR</t>
  </si>
  <si>
    <t>CICO</t>
  </si>
  <si>
    <t>CITR</t>
  </si>
  <si>
    <t>CIT2</t>
  </si>
  <si>
    <t>CITY</t>
  </si>
  <si>
    <t>COCH</t>
  </si>
  <si>
    <t>COMO</t>
  </si>
  <si>
    <t>CORD</t>
  </si>
  <si>
    <t>COY1</t>
  </si>
  <si>
    <t>COY2</t>
  </si>
  <si>
    <t>CR29</t>
  </si>
  <si>
    <t>CREM</t>
  </si>
  <si>
    <t>CRES</t>
  </si>
  <si>
    <t>CRVI</t>
  </si>
  <si>
    <t>DESG</t>
  </si>
  <si>
    <t>DORO</t>
  </si>
  <si>
    <t>ELSO</t>
  </si>
  <si>
    <t>FIBD</t>
  </si>
  <si>
    <t>FRDY</t>
  </si>
  <si>
    <t>FUDP</t>
  </si>
  <si>
    <t>GEEL</t>
  </si>
  <si>
    <t>HAHI</t>
  </si>
  <si>
    <t>HOCH</t>
  </si>
  <si>
    <t>HOIN</t>
  </si>
  <si>
    <t>CORP</t>
  </si>
  <si>
    <t>KNXG</t>
  </si>
  <si>
    <t>LAHA</t>
  </si>
  <si>
    <t>LAPA</t>
  </si>
  <si>
    <t>LBRI</t>
  </si>
  <si>
    <t>LCA1</t>
  </si>
  <si>
    <t>LCA2</t>
  </si>
  <si>
    <t>LCA3</t>
  </si>
  <si>
    <t>LMAN</t>
  </si>
  <si>
    <t>LPAL</t>
  </si>
  <si>
    <t>LOSA</t>
  </si>
  <si>
    <t>LSTM</t>
  </si>
  <si>
    <t>MAHO</t>
  </si>
  <si>
    <t>MAVE</t>
  </si>
  <si>
    <t>MEHA</t>
  </si>
  <si>
    <t>MELM</t>
  </si>
  <si>
    <t>NOHI</t>
  </si>
  <si>
    <t>NUEV</t>
  </si>
  <si>
    <t>PAKI</t>
  </si>
  <si>
    <t>PAPI</t>
  </si>
  <si>
    <t>PAVI</t>
  </si>
  <si>
    <t>PDLH</t>
  </si>
  <si>
    <t>PDH2</t>
  </si>
  <si>
    <t>PDLP</t>
  </si>
  <si>
    <t>PEPA</t>
  </si>
  <si>
    <t>PEPP</t>
  </si>
  <si>
    <t>PIEC</t>
  </si>
  <si>
    <t>POST</t>
  </si>
  <si>
    <t>POTI</t>
  </si>
  <si>
    <t>RASE</t>
  </si>
  <si>
    <t>RCHW</t>
  </si>
  <si>
    <t>ROGA</t>
  </si>
  <si>
    <t>SAFE</t>
  </si>
  <si>
    <t>SAJA</t>
  </si>
  <si>
    <t>SARO</t>
  </si>
  <si>
    <t>SPEN</t>
  </si>
  <si>
    <t>SUNB</t>
  </si>
  <si>
    <t>TLAQ</t>
  </si>
  <si>
    <t>TOCO</t>
  </si>
  <si>
    <t>TOWN</t>
  </si>
  <si>
    <t>TRPT</t>
  </si>
  <si>
    <t>VHVA</t>
  </si>
  <si>
    <t>VIHE</t>
  </si>
  <si>
    <t>VIH2</t>
  </si>
  <si>
    <t>VORO</t>
  </si>
  <si>
    <t>WAST</t>
  </si>
  <si>
    <t>WHIS</t>
  </si>
  <si>
    <t>WOLF</t>
  </si>
  <si>
    <t>HOYU</t>
  </si>
  <si>
    <t>LCOR</t>
  </si>
  <si>
    <t>PDH3</t>
  </si>
  <si>
    <t>PERR</t>
  </si>
  <si>
    <t>PUNU</t>
  </si>
  <si>
    <t>RIST</t>
  </si>
  <si>
    <t>KMRI</t>
  </si>
  <si>
    <t>HILL</t>
  </si>
  <si>
    <t>6711-0020</t>
  </si>
  <si>
    <t xml:space="preserve">Security Payroll </t>
  </si>
  <si>
    <t>Payroll Taxes</t>
  </si>
  <si>
    <t>6711-0010</t>
  </si>
  <si>
    <t>6722-0010</t>
  </si>
  <si>
    <t>6722-0020</t>
  </si>
  <si>
    <t>6723-0010</t>
  </si>
  <si>
    <t>6723-0020</t>
  </si>
  <si>
    <t xml:space="preserve">Day Care Payroll </t>
  </si>
  <si>
    <t xml:space="preserve">Custodian Payroll </t>
  </si>
  <si>
    <t>Maintenance</t>
  </si>
  <si>
    <t>Security</t>
  </si>
  <si>
    <t>PHOA</t>
  </si>
  <si>
    <t>Custodian</t>
  </si>
  <si>
    <t>6711-0011</t>
  </si>
  <si>
    <t>6722-0030</t>
  </si>
  <si>
    <t>HHIH</t>
  </si>
  <si>
    <t>WAS2</t>
  </si>
  <si>
    <t>SFSR</t>
  </si>
  <si>
    <t>TOTAL</t>
  </si>
  <si>
    <t>TROL</t>
  </si>
  <si>
    <t xml:space="preserve">VERIFYING </t>
  </si>
  <si>
    <t>Difference</t>
  </si>
  <si>
    <t xml:space="preserve">Non-Zero </t>
  </si>
  <si>
    <t>DO NOT REMOVE</t>
  </si>
  <si>
    <t>LMAG</t>
  </si>
  <si>
    <t>VAVI</t>
  </si>
  <si>
    <t>MICF</t>
  </si>
  <si>
    <t>SCSF</t>
  </si>
  <si>
    <t>ALVW</t>
  </si>
  <si>
    <t>PICO</t>
  </si>
  <si>
    <t>SADD</t>
  </si>
  <si>
    <t>BRYN</t>
  </si>
  <si>
    <t>HOLL</t>
  </si>
  <si>
    <t>VIH3</t>
  </si>
  <si>
    <t>VVCC</t>
  </si>
  <si>
    <t>HFSR</t>
  </si>
  <si>
    <t>REDV</t>
  </si>
  <si>
    <t>LAUC</t>
  </si>
  <si>
    <t>AREH</t>
  </si>
  <si>
    <t>TERR</t>
  </si>
  <si>
    <t>HDP2</t>
  </si>
  <si>
    <t>HDPA</t>
  </si>
  <si>
    <t>LINC</t>
  </si>
  <si>
    <t>CADP</t>
  </si>
  <si>
    <t>SOTO</t>
  </si>
  <si>
    <t>TMRD</t>
  </si>
  <si>
    <t>KONG</t>
  </si>
  <si>
    <t>MAOR</t>
  </si>
  <si>
    <t>SIVA</t>
  </si>
  <si>
    <t>NOHO</t>
  </si>
  <si>
    <t>OAKW</t>
  </si>
  <si>
    <t>PRPL</t>
  </si>
  <si>
    <t>TARG</t>
  </si>
  <si>
    <t>BVAP</t>
  </si>
  <si>
    <t>CCRT</t>
  </si>
  <si>
    <t>LAVT</t>
  </si>
  <si>
    <t>LWPL</t>
  </si>
  <si>
    <t>MARK</t>
  </si>
  <si>
    <t>PKEA</t>
  </si>
  <si>
    <t>TEMP</t>
  </si>
  <si>
    <t>PARK</t>
  </si>
  <si>
    <t>GTAR</t>
  </si>
  <si>
    <t>HDPG</t>
  </si>
  <si>
    <t>HUNR</t>
  </si>
  <si>
    <t>MCIT</t>
  </si>
  <si>
    <t>SUR1</t>
  </si>
  <si>
    <t>SUR2</t>
  </si>
  <si>
    <t>VAL1</t>
  </si>
  <si>
    <t>VALY</t>
  </si>
  <si>
    <t>CONO</t>
  </si>
  <si>
    <t>Lease Up</t>
  </si>
  <si>
    <t>Discrepancy Formula</t>
  </si>
  <si>
    <t xml:space="preserve"> ADP Report Manual </t>
  </si>
  <si>
    <t>Office-20</t>
  </si>
  <si>
    <t>Custodian-60</t>
  </si>
  <si>
    <t>CVSV</t>
  </si>
  <si>
    <t>VSUN</t>
  </si>
  <si>
    <t>POS1</t>
  </si>
  <si>
    <t>(HYDRPT)</t>
  </si>
  <si>
    <t>HHTR</t>
  </si>
  <si>
    <t>JODO</t>
  </si>
  <si>
    <t>ORIS</t>
  </si>
  <si>
    <t>Property 1</t>
  </si>
  <si>
    <t>Property 2</t>
  </si>
  <si>
    <t>Property 3</t>
  </si>
  <si>
    <t>Property 4</t>
  </si>
  <si>
    <t>Property 5</t>
  </si>
  <si>
    <t>Property 6</t>
  </si>
  <si>
    <t>Property 7</t>
  </si>
  <si>
    <t>Property 8</t>
  </si>
  <si>
    <t>Property 9</t>
  </si>
  <si>
    <t>Property 10</t>
  </si>
  <si>
    <t>Property 11</t>
  </si>
  <si>
    <t>Property 12</t>
  </si>
  <si>
    <t>Property 13</t>
  </si>
  <si>
    <t>Property 14</t>
  </si>
  <si>
    <t>Property 15</t>
  </si>
  <si>
    <t>Property 16</t>
  </si>
  <si>
    <t>Property 17</t>
  </si>
  <si>
    <t>Property 18</t>
  </si>
  <si>
    <t>Property 19</t>
  </si>
  <si>
    <t>Property 20</t>
  </si>
  <si>
    <t>Property 21</t>
  </si>
  <si>
    <t>Property 22</t>
  </si>
  <si>
    <t>Property 23</t>
  </si>
  <si>
    <t>Property 24</t>
  </si>
  <si>
    <t>Property 25</t>
  </si>
  <si>
    <t>Property 26</t>
  </si>
  <si>
    <t>Property 27</t>
  </si>
  <si>
    <t>Property 28</t>
  </si>
  <si>
    <t>Property 29</t>
  </si>
  <si>
    <t>Property 30</t>
  </si>
  <si>
    <t>Property 31</t>
  </si>
  <si>
    <t>Property 32</t>
  </si>
  <si>
    <t>Property 33</t>
  </si>
  <si>
    <t>Property 34</t>
  </si>
  <si>
    <t>Property 35</t>
  </si>
  <si>
    <t>Property 36</t>
  </si>
  <si>
    <t>Property 37</t>
  </si>
  <si>
    <t>Property 38</t>
  </si>
  <si>
    <t>Property 39</t>
  </si>
  <si>
    <t>Property 40</t>
  </si>
  <si>
    <t>Property 41</t>
  </si>
  <si>
    <t>Property 42</t>
  </si>
  <si>
    <t>Property 43</t>
  </si>
  <si>
    <t>Property 44</t>
  </si>
  <si>
    <t>Property 45</t>
  </si>
  <si>
    <t>Property 46</t>
  </si>
  <si>
    <t>Property 47</t>
  </si>
  <si>
    <t>Property 48</t>
  </si>
  <si>
    <t>Property 49</t>
  </si>
  <si>
    <t>Property 50</t>
  </si>
  <si>
    <t>Property 51</t>
  </si>
  <si>
    <t>Property 52</t>
  </si>
  <si>
    <t>Property 53</t>
  </si>
  <si>
    <t>Property 54</t>
  </si>
  <si>
    <t>Property 55</t>
  </si>
  <si>
    <t>Property 56</t>
  </si>
  <si>
    <t>Property 57</t>
  </si>
  <si>
    <t>Property 58</t>
  </si>
  <si>
    <t>Property 59</t>
  </si>
  <si>
    <t>Property 60</t>
  </si>
  <si>
    <t>Property 61</t>
  </si>
  <si>
    <t>Property 62</t>
  </si>
  <si>
    <t>Property 63</t>
  </si>
  <si>
    <t>Property 64</t>
  </si>
  <si>
    <t>Property 65</t>
  </si>
  <si>
    <t>Property 66</t>
  </si>
  <si>
    <t>Property 67</t>
  </si>
  <si>
    <t>Property 68</t>
  </si>
  <si>
    <t>Property 69</t>
  </si>
  <si>
    <t>Property 70</t>
  </si>
  <si>
    <t>Property 71</t>
  </si>
  <si>
    <t>Property 72</t>
  </si>
  <si>
    <t>Property 73</t>
  </si>
  <si>
    <t>Property 74</t>
  </si>
  <si>
    <t>Property 75</t>
  </si>
  <si>
    <t>Property 76</t>
  </si>
  <si>
    <t>Property 77</t>
  </si>
  <si>
    <t>Property 78</t>
  </si>
  <si>
    <t>Property 79</t>
  </si>
  <si>
    <t>Property 80</t>
  </si>
  <si>
    <t>Property 81</t>
  </si>
  <si>
    <t>Property 82</t>
  </si>
  <si>
    <t>Property 83</t>
  </si>
  <si>
    <t>Property 84</t>
  </si>
  <si>
    <t>Property 85</t>
  </si>
  <si>
    <t>Property 86</t>
  </si>
  <si>
    <t>Property 87</t>
  </si>
  <si>
    <t>Property 88</t>
  </si>
  <si>
    <t>Property 89</t>
  </si>
  <si>
    <t>Property 90</t>
  </si>
  <si>
    <t>Property 91</t>
  </si>
  <si>
    <t>Property 92</t>
  </si>
  <si>
    <t>Property 93</t>
  </si>
  <si>
    <t>Property 94</t>
  </si>
  <si>
    <t>Property 95</t>
  </si>
  <si>
    <t>Property 96</t>
  </si>
  <si>
    <t>Property 97</t>
  </si>
  <si>
    <t>Property 98</t>
  </si>
  <si>
    <t>Property 99</t>
  </si>
  <si>
    <t>Property 100</t>
  </si>
  <si>
    <t>Property 101</t>
  </si>
  <si>
    <t>Property 102</t>
  </si>
  <si>
    <t>Property 103</t>
  </si>
  <si>
    <t>Property 104</t>
  </si>
  <si>
    <t>Property 105</t>
  </si>
  <si>
    <t>Property 106</t>
  </si>
  <si>
    <t>Property 107</t>
  </si>
  <si>
    <t>Property 108</t>
  </si>
  <si>
    <t>Property 109</t>
  </si>
  <si>
    <t>Property 110</t>
  </si>
  <si>
    <t>Property 111</t>
  </si>
  <si>
    <t>Property 112</t>
  </si>
  <si>
    <t>Property 113</t>
  </si>
  <si>
    <t>Property 114</t>
  </si>
  <si>
    <t>Property 115</t>
  </si>
  <si>
    <t>Property 116</t>
  </si>
  <si>
    <t>Property 117</t>
  </si>
  <si>
    <t>Property 118</t>
  </si>
  <si>
    <t>Property 119</t>
  </si>
  <si>
    <t>Property 120</t>
  </si>
  <si>
    <t>Property 121</t>
  </si>
  <si>
    <t>Property 122</t>
  </si>
  <si>
    <t>Property 123</t>
  </si>
  <si>
    <t>Property 124</t>
  </si>
  <si>
    <t>Property 125</t>
  </si>
  <si>
    <t>Property 126</t>
  </si>
  <si>
    <t>Property 127</t>
  </si>
  <si>
    <t>Property 128</t>
  </si>
  <si>
    <t>Property 129</t>
  </si>
  <si>
    <t>Property 130</t>
  </si>
  <si>
    <t>Property 131</t>
  </si>
  <si>
    <t>Property 132</t>
  </si>
  <si>
    <t>Property 133</t>
  </si>
  <si>
    <t>Property 134</t>
  </si>
  <si>
    <t>Property 135</t>
  </si>
  <si>
    <t>Property 136</t>
  </si>
  <si>
    <t>Property 137</t>
  </si>
  <si>
    <t>Property 138</t>
  </si>
  <si>
    <t>Property 139</t>
  </si>
  <si>
    <t>Property 140</t>
  </si>
  <si>
    <t>Property 141</t>
  </si>
  <si>
    <t>Property 142</t>
  </si>
  <si>
    <t>Property 143</t>
  </si>
  <si>
    <t>Property 144</t>
  </si>
  <si>
    <t>Property 145</t>
  </si>
  <si>
    <t>Property 146</t>
  </si>
  <si>
    <t>Property 147</t>
  </si>
  <si>
    <t>Property 148</t>
  </si>
  <si>
    <t>Property 149</t>
  </si>
  <si>
    <t>Property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</si>
</sst>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  <numFmt numFmtId="165" formatCode="0.00_);[Red]\(0.00\)"/>
    <numFmt numFmtId="166" formatCode="0.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FF0000"/>
      <name val="Arial"/>
      <family val="2"/>
    </font>
    <font>
      <b/>
      <sz val="18"/>
      <name val="Arial"/>
      <family val="2"/>
    </font>
    <font>
      <sz val="11"/>
      <color rgb="FFAE8FFB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1"/>
      <name val="Arial Nova"/>
      <family val="2"/>
    </font>
    <font>
      <b/>
      <sz val="12"/>
      <color theme="1"/>
      <name val="Calibri"/>
      <family val="2"/>
      <scheme val="minor"/>
    </font>
    <font>
      <sz val="8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E8FF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761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5">
    <xf numFmtId="0" fontId="0" fillId="0" borderId="0" xfId="0"/>
    <xf numFmtId="39" fontId="0" fillId="0" borderId="0" xfId="0" applyNumberFormat="1"/>
    <xf numFmtId="0" fontId="0" fillId="0" borderId="0" xfId="0" applyProtection="1">
      <protection locked="0"/>
    </xf>
    <xf numFmtId="39" fontId="2" fillId="0" borderId="0" xfId="1" applyNumberFormat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39" fontId="2" fillId="0" borderId="5" xfId="1" applyNumberFormat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39" fontId="2" fillId="0" borderId="0" xfId="1" applyNumberFormat="1"/>
    <xf numFmtId="0" fontId="5" fillId="0" borderId="0" xfId="0" applyFont="1" applyProtection="1">
      <protection locked="0"/>
    </xf>
    <xf numFmtId="39" fontId="5" fillId="0" borderId="7" xfId="1" applyNumberFormat="1" applyFont="1" applyBorder="1"/>
    <xf numFmtId="39" fontId="6" fillId="0" borderId="0" xfId="0" applyNumberFormat="1" applyFont="1"/>
    <xf numFmtId="39" fontId="6" fillId="0" borderId="12" xfId="0" applyNumberFormat="1" applyFont="1" applyBorder="1"/>
    <xf numFmtId="0" fontId="6" fillId="0" borderId="0" xfId="0" applyFont="1"/>
    <xf numFmtId="39" fontId="6" fillId="0" borderId="13" xfId="0" applyNumberFormat="1" applyFont="1" applyBorder="1"/>
    <xf numFmtId="0" fontId="4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39" fontId="4" fillId="0" borderId="0" xfId="1" applyNumberFormat="1" applyFont="1"/>
    <xf numFmtId="39" fontId="4" fillId="0" borderId="0" xfId="0" applyNumberFormat="1" applyFont="1"/>
    <xf numFmtId="43" fontId="6" fillId="0" borderId="0" xfId="0" applyNumberFormat="1" applyFont="1"/>
    <xf numFmtId="39" fontId="4" fillId="0" borderId="18" xfId="0" applyNumberFormat="1" applyFont="1" applyBorder="1" applyAlignment="1">
      <alignment horizontal="right"/>
    </xf>
    <xf numFmtId="165" fontId="4" fillId="0" borderId="0" xfId="0" applyNumberFormat="1" applyFont="1"/>
    <xf numFmtId="165" fontId="6" fillId="0" borderId="0" xfId="0" applyNumberFormat="1" applyFont="1"/>
    <xf numFmtId="39" fontId="9" fillId="2" borderId="10" xfId="0" applyNumberFormat="1" applyFont="1" applyFill="1" applyBorder="1" applyAlignment="1">
      <alignment horizontal="center"/>
    </xf>
    <xf numFmtId="39" fontId="8" fillId="0" borderId="0" xfId="0" applyNumberFormat="1" applyFont="1"/>
    <xf numFmtId="39" fontId="9" fillId="2" borderId="8" xfId="0" applyNumberFormat="1" applyFont="1" applyFill="1" applyBorder="1" applyAlignment="1">
      <alignment horizontal="center"/>
    </xf>
    <xf numFmtId="39" fontId="8" fillId="0" borderId="0" xfId="0" applyNumberFormat="1" applyFont="1" applyAlignment="1">
      <alignment horizontal="center"/>
    </xf>
    <xf numFmtId="165" fontId="8" fillId="0" borderId="0" xfId="0" applyNumberFormat="1" applyFont="1"/>
    <xf numFmtId="39" fontId="9" fillId="0" borderId="0" xfId="0" applyNumberFormat="1" applyFont="1"/>
    <xf numFmtId="39" fontId="8" fillId="0" borderId="6" xfId="0" applyNumberFormat="1" applyFont="1" applyBorder="1"/>
    <xf numFmtId="165" fontId="8" fillId="0" borderId="6" xfId="0" applyNumberFormat="1" applyFont="1" applyBorder="1"/>
    <xf numFmtId="39" fontId="9" fillId="0" borderId="6" xfId="0" applyNumberFormat="1" applyFont="1" applyBorder="1"/>
    <xf numFmtId="14" fontId="2" fillId="0" borderId="2" xfId="0" quotePrefix="1" applyNumberFormat="1" applyFont="1" applyBorder="1" applyAlignment="1" applyProtection="1">
      <alignment horizontal="left"/>
      <protection locked="0"/>
    </xf>
    <xf numFmtId="39" fontId="8" fillId="0" borderId="0" xfId="0" applyNumberFormat="1" applyFont="1" applyAlignment="1" applyProtection="1">
      <alignment horizontal="left"/>
      <protection locked="0"/>
    </xf>
    <xf numFmtId="14" fontId="8" fillId="0" borderId="0" xfId="0" quotePrefix="1" applyNumberFormat="1" applyFont="1" applyAlignment="1" applyProtection="1">
      <alignment horizontal="left"/>
      <protection locked="0"/>
    </xf>
    <xf numFmtId="14" fontId="8" fillId="0" borderId="0" xfId="0" applyNumberFormat="1" applyFont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39" fontId="9" fillId="2" borderId="8" xfId="0" applyNumberFormat="1" applyFont="1" applyFill="1" applyBorder="1" applyAlignment="1">
      <alignment horizontal="center" wrapText="1"/>
    </xf>
    <xf numFmtId="39" fontId="2" fillId="0" borderId="6" xfId="0" applyNumberFormat="1" applyFont="1" applyBorder="1"/>
    <xf numFmtId="39" fontId="2" fillId="0" borderId="0" xfId="0" applyNumberFormat="1" applyFont="1" applyAlignment="1">
      <alignment horizontal="centerContinuous"/>
    </xf>
    <xf numFmtId="39" fontId="4" fillId="0" borderId="6" xfId="1" applyNumberFormat="1" applyFont="1" applyBorder="1"/>
    <xf numFmtId="43" fontId="4" fillId="0" borderId="0" xfId="0" applyNumberFormat="1" applyFont="1"/>
    <xf numFmtId="14" fontId="0" fillId="0" borderId="0" xfId="0" applyNumberFormat="1" applyProtection="1">
      <protection locked="0"/>
    </xf>
    <xf numFmtId="0" fontId="6" fillId="9" borderId="0" xfId="0" applyFont="1" applyFill="1"/>
    <xf numFmtId="0" fontId="11" fillId="0" borderId="0" xfId="0" applyFont="1" applyProtection="1">
      <protection locked="0"/>
    </xf>
    <xf numFmtId="0" fontId="2" fillId="0" borderId="0" xfId="0" applyFont="1"/>
    <xf numFmtId="39" fontId="6" fillId="10" borderId="0" xfId="0" applyNumberFormat="1" applyFont="1" applyFill="1"/>
    <xf numFmtId="0" fontId="0" fillId="0" borderId="0" xfId="0" applyAlignment="1" applyProtection="1">
      <alignment horizontal="center"/>
      <protection locked="0"/>
    </xf>
    <xf numFmtId="43" fontId="0" fillId="0" borderId="0" xfId="1" applyFont="1"/>
    <xf numFmtId="39" fontId="4" fillId="0" borderId="2" xfId="0" applyNumberFormat="1" applyFont="1" applyBorder="1"/>
    <xf numFmtId="39" fontId="6" fillId="12" borderId="14" xfId="0" applyNumberFormat="1" applyFont="1" applyFill="1" applyBorder="1"/>
    <xf numFmtId="39" fontId="6" fillId="12" borderId="12" xfId="0" applyNumberFormat="1" applyFont="1" applyFill="1" applyBorder="1"/>
    <xf numFmtId="39" fontId="6" fillId="12" borderId="10" xfId="0" applyNumberFormat="1" applyFont="1" applyFill="1" applyBorder="1"/>
    <xf numFmtId="39" fontId="6" fillId="12" borderId="9" xfId="0" applyNumberFormat="1" applyFont="1" applyFill="1" applyBorder="1"/>
    <xf numFmtId="39" fontId="6" fillId="12" borderId="1" xfId="0" applyNumberFormat="1" applyFont="1" applyFill="1" applyBorder="1"/>
    <xf numFmtId="39" fontId="6" fillId="12" borderId="20" xfId="0" applyNumberFormat="1" applyFont="1" applyFill="1" applyBorder="1"/>
    <xf numFmtId="39" fontId="6" fillId="12" borderId="2" xfId="0" applyNumberFormat="1" applyFont="1" applyFill="1" applyBorder="1"/>
    <xf numFmtId="165" fontId="6" fillId="3" borderId="2" xfId="0" applyNumberFormat="1" applyFont="1" applyFill="1" applyBorder="1"/>
    <xf numFmtId="39" fontId="6" fillId="13" borderId="12" xfId="0" applyNumberFormat="1" applyFont="1" applyFill="1" applyBorder="1"/>
    <xf numFmtId="39" fontId="6" fillId="12" borderId="17" xfId="0" applyNumberFormat="1" applyFont="1" applyFill="1" applyBorder="1"/>
    <xf numFmtId="39" fontId="6" fillId="12" borderId="4" xfId="0" applyNumberFormat="1" applyFont="1" applyFill="1" applyBorder="1"/>
    <xf numFmtId="39" fontId="6" fillId="12" borderId="21" xfId="0" applyNumberFormat="1" applyFont="1" applyFill="1" applyBorder="1"/>
    <xf numFmtId="39" fontId="6" fillId="12" borderId="13" xfId="0" applyNumberFormat="1" applyFont="1" applyFill="1" applyBorder="1"/>
    <xf numFmtId="39" fontId="6" fillId="12" borderId="22" xfId="0" applyNumberFormat="1" applyFont="1" applyFill="1" applyBorder="1"/>
    <xf numFmtId="39" fontId="9" fillId="0" borderId="0" xfId="0" applyNumberFormat="1" applyFont="1" applyAlignment="1">
      <alignment horizontal="left" vertical="top"/>
    </xf>
    <xf numFmtId="0" fontId="13" fillId="0" borderId="0" xfId="0" applyFont="1"/>
    <xf numFmtId="39" fontId="14" fillId="0" borderId="0" xfId="0" applyNumberFormat="1" applyFont="1"/>
    <xf numFmtId="166" fontId="6" fillId="0" borderId="2" xfId="1" applyNumberFormat="1" applyFont="1" applyBorder="1"/>
    <xf numFmtId="39" fontId="6" fillId="4" borderId="12" xfId="0" applyNumberFormat="1" applyFont="1" applyFill="1" applyBorder="1"/>
    <xf numFmtId="43" fontId="6" fillId="6" borderId="12" xfId="1" applyFont="1" applyFill="1" applyBorder="1"/>
    <xf numFmtId="43" fontId="4" fillId="0" borderId="2" xfId="1" applyFont="1" applyFill="1" applyBorder="1"/>
    <xf numFmtId="39" fontId="4" fillId="0" borderId="23" xfId="0" applyNumberFormat="1" applyFont="1" applyBorder="1" applyAlignment="1">
      <alignment horizontal="left"/>
    </xf>
    <xf numFmtId="39" fontId="6" fillId="0" borderId="24" xfId="0" applyNumberFormat="1" applyFont="1" applyBorder="1"/>
    <xf numFmtId="39" fontId="4" fillId="9" borderId="12" xfId="0" applyNumberFormat="1" applyFont="1" applyFill="1" applyBorder="1" applyAlignment="1">
      <alignment horizontal="left"/>
    </xf>
    <xf numFmtId="0" fontId="15" fillId="0" borderId="24" xfId="0" applyFont="1" applyBorder="1"/>
    <xf numFmtId="39" fontId="4" fillId="9" borderId="12" xfId="0" quotePrefix="1" applyNumberFormat="1" applyFont="1" applyFill="1" applyBorder="1" applyAlignment="1">
      <alignment horizontal="left"/>
    </xf>
    <xf numFmtId="39" fontId="4" fillId="0" borderId="12" xfId="0" quotePrefix="1" applyNumberFormat="1" applyFont="1" applyBorder="1" applyAlignment="1">
      <alignment horizontal="left"/>
    </xf>
    <xf numFmtId="39" fontId="4" fillId="0" borderId="12" xfId="0" applyNumberFormat="1" applyFont="1" applyBorder="1" applyAlignment="1">
      <alignment horizontal="left"/>
    </xf>
    <xf numFmtId="39" fontId="4" fillId="3" borderId="12" xfId="0" applyNumberFormat="1" applyFont="1" applyFill="1" applyBorder="1" applyAlignment="1">
      <alignment horizontal="left"/>
    </xf>
    <xf numFmtId="0" fontId="16" fillId="0" borderId="24" xfId="0" applyFont="1" applyBorder="1"/>
    <xf numFmtId="39" fontId="4" fillId="13" borderId="12" xfId="0" applyNumberFormat="1" applyFont="1" applyFill="1" applyBorder="1" applyAlignment="1">
      <alignment horizontal="left"/>
    </xf>
    <xf numFmtId="39" fontId="4" fillId="9" borderId="23" xfId="0" applyNumberFormat="1" applyFont="1" applyFill="1" applyBorder="1" applyAlignment="1">
      <alignment horizontal="left"/>
    </xf>
    <xf numFmtId="39" fontId="4" fillId="5" borderId="23" xfId="0" applyNumberFormat="1" applyFont="1" applyFill="1" applyBorder="1" applyAlignment="1">
      <alignment horizontal="left"/>
    </xf>
    <xf numFmtId="39" fontId="7" fillId="0" borderId="23" xfId="0" applyNumberFormat="1" applyFont="1" applyBorder="1" applyAlignment="1">
      <alignment horizontal="left"/>
    </xf>
    <xf numFmtId="39" fontId="6" fillId="12" borderId="25" xfId="0" applyNumberFormat="1" applyFont="1" applyFill="1" applyBorder="1"/>
    <xf numFmtId="39" fontId="6" fillId="0" borderId="25" xfId="0" applyNumberFormat="1" applyFont="1" applyBorder="1"/>
    <xf numFmtId="39" fontId="4" fillId="0" borderId="25" xfId="0" applyNumberFormat="1" applyFont="1" applyBorder="1" applyAlignment="1">
      <alignment horizontal="left"/>
    </xf>
    <xf numFmtId="39" fontId="6" fillId="0" borderId="2" xfId="1" applyNumberFormat="1" applyFont="1" applyBorder="1"/>
    <xf numFmtId="0" fontId="15" fillId="0" borderId="23" xfId="0" applyFont="1" applyBorder="1"/>
    <xf numFmtId="39" fontId="6" fillId="0" borderId="0" xfId="0" quotePrefix="1" applyNumberFormat="1" applyFont="1"/>
    <xf numFmtId="165" fontId="6" fillId="3" borderId="10" xfId="0" applyNumberFormat="1" applyFont="1" applyFill="1" applyBorder="1"/>
    <xf numFmtId="39" fontId="6" fillId="12" borderId="23" xfId="0" applyNumberFormat="1" applyFont="1" applyFill="1" applyBorder="1"/>
    <xf numFmtId="165" fontId="6" fillId="3" borderId="23" xfId="0" applyNumberFormat="1" applyFont="1" applyFill="1" applyBorder="1"/>
    <xf numFmtId="0" fontId="15" fillId="0" borderId="11" xfId="0" applyFont="1" applyBorder="1"/>
    <xf numFmtId="39" fontId="6" fillId="0" borderId="10" xfId="0" applyNumberFormat="1" applyFont="1" applyBorder="1"/>
    <xf numFmtId="39" fontId="4" fillId="0" borderId="23" xfId="0" applyNumberFormat="1" applyFont="1" applyBorder="1"/>
    <xf numFmtId="39" fontId="6" fillId="12" borderId="19" xfId="0" applyNumberFormat="1" applyFont="1" applyFill="1" applyBorder="1"/>
    <xf numFmtId="165" fontId="6" fillId="3" borderId="19" xfId="0" applyNumberFormat="1" applyFont="1" applyFill="1" applyBorder="1"/>
    <xf numFmtId="39" fontId="4" fillId="0" borderId="19" xfId="0" applyNumberFormat="1" applyFont="1" applyBorder="1"/>
    <xf numFmtId="39" fontId="6" fillId="0" borderId="23" xfId="0" applyNumberFormat="1" applyFont="1" applyBorder="1"/>
    <xf numFmtId="39" fontId="7" fillId="11" borderId="23" xfId="0" applyNumberFormat="1" applyFont="1" applyFill="1" applyBorder="1" applyAlignment="1">
      <alignment horizontal="left"/>
    </xf>
    <xf numFmtId="39" fontId="4" fillId="0" borderId="10" xfId="0" applyNumberFormat="1" applyFont="1" applyBorder="1"/>
    <xf numFmtId="39" fontId="7" fillId="0" borderId="12" xfId="0" applyNumberFormat="1" applyFont="1" applyBorder="1" applyAlignment="1">
      <alignment horizontal="left"/>
    </xf>
    <xf numFmtId="39" fontId="4" fillId="14" borderId="12" xfId="0" applyNumberFormat="1" applyFont="1" applyFill="1" applyBorder="1" applyAlignment="1">
      <alignment horizontal="left"/>
    </xf>
    <xf numFmtId="39" fontId="4" fillId="9" borderId="11" xfId="0" applyNumberFormat="1" applyFont="1" applyFill="1" applyBorder="1" applyAlignment="1">
      <alignment horizontal="left"/>
    </xf>
    <xf numFmtId="39" fontId="4" fillId="5" borderId="12" xfId="0" applyNumberFormat="1" applyFont="1" applyFill="1" applyBorder="1" applyAlignment="1">
      <alignment horizontal="left"/>
    </xf>
    <xf numFmtId="43" fontId="4" fillId="0" borderId="12" xfId="0" applyNumberFormat="1" applyFont="1" applyBorder="1" applyAlignment="1">
      <alignment horizontal="left"/>
    </xf>
    <xf numFmtId="39" fontId="4" fillId="0" borderId="15" xfId="0" applyNumberFormat="1" applyFont="1" applyBorder="1" applyAlignment="1">
      <alignment horizontal="left"/>
    </xf>
    <xf numFmtId="0" fontId="3" fillId="0" borderId="12" xfId="0" applyFont="1" applyBorder="1"/>
    <xf numFmtId="43" fontId="4" fillId="13" borderId="12" xfId="0" applyNumberFormat="1" applyFont="1" applyFill="1" applyBorder="1" applyAlignment="1">
      <alignment horizontal="left"/>
    </xf>
    <xf numFmtId="39" fontId="4" fillId="3" borderId="23" xfId="0" applyNumberFormat="1" applyFont="1" applyFill="1" applyBorder="1" applyAlignment="1">
      <alignment horizontal="left"/>
    </xf>
    <xf numFmtId="0" fontId="3" fillId="13" borderId="12" xfId="0" applyFont="1" applyFill="1" applyBorder="1"/>
    <xf numFmtId="39" fontId="6" fillId="0" borderId="11" xfId="0" applyNumberFormat="1" applyFont="1" applyBorder="1"/>
    <xf numFmtId="39" fontId="6" fillId="12" borderId="11" xfId="0" applyNumberFormat="1" applyFont="1" applyFill="1" applyBorder="1"/>
    <xf numFmtId="39" fontId="6" fillId="4" borderId="2" xfId="0" applyNumberFormat="1" applyFont="1" applyFill="1" applyBorder="1"/>
    <xf numFmtId="39" fontId="6" fillId="13" borderId="2" xfId="0" applyNumberFormat="1" applyFont="1" applyFill="1" applyBorder="1"/>
    <xf numFmtId="39" fontId="6" fillId="4" borderId="17" xfId="0" applyNumberFormat="1" applyFont="1" applyFill="1" applyBorder="1"/>
    <xf numFmtId="39" fontId="6" fillId="4" borderId="21" xfId="0" applyNumberFormat="1" applyFont="1" applyFill="1" applyBorder="1"/>
    <xf numFmtId="39" fontId="6" fillId="13" borderId="21" xfId="0" applyNumberFormat="1" applyFont="1" applyFill="1" applyBorder="1"/>
    <xf numFmtId="39" fontId="6" fillId="13" borderId="17" xfId="0" applyNumberFormat="1" applyFont="1" applyFill="1" applyBorder="1"/>
    <xf numFmtId="165" fontId="6" fillId="3" borderId="11" xfId="0" applyNumberFormat="1" applyFont="1" applyFill="1" applyBorder="1"/>
    <xf numFmtId="165" fontId="6" fillId="3" borderId="12" xfId="0" applyNumberFormat="1" applyFont="1" applyFill="1" applyBorder="1"/>
    <xf numFmtId="39" fontId="9" fillId="0" borderId="0" xfId="0" applyNumberFormat="1" applyFont="1" applyAlignment="1">
      <alignment horizontal="center"/>
    </xf>
    <xf numFmtId="2" fontId="4" fillId="13" borderId="11" xfId="0" applyNumberFormat="1" applyFont="1" applyFill="1" applyBorder="1" applyAlignment="1">
      <alignment horizontal="left"/>
    </xf>
    <xf numFmtId="39" fontId="7" fillId="0" borderId="10" xfId="0" applyNumberFormat="1" applyFont="1" applyBorder="1" applyAlignment="1">
      <alignment horizontal="left"/>
    </xf>
    <xf numFmtId="39" fontId="4" fillId="4" borderId="24" xfId="0" applyNumberFormat="1" applyFont="1" applyFill="1" applyBorder="1" applyAlignment="1">
      <alignment horizontal="left"/>
    </xf>
    <xf numFmtId="39" fontId="6" fillId="13" borderId="11" xfId="0" applyNumberFormat="1" applyFont="1" applyFill="1" applyBorder="1"/>
    <xf numFmtId="39" fontId="3" fillId="0" borderId="2" xfId="0" applyNumberFormat="1" applyFont="1" applyBorder="1"/>
    <xf numFmtId="39" fontId="3" fillId="2" borderId="4" xfId="0" applyNumberFormat="1" applyFont="1" applyFill="1" applyBorder="1"/>
    <xf numFmtId="39" fontId="6" fillId="3" borderId="23" xfId="0" applyNumberFormat="1" applyFont="1" applyFill="1" applyBorder="1"/>
    <xf numFmtId="43" fontId="6" fillId="8" borderId="23" xfId="0" applyNumberFormat="1" applyFont="1" applyFill="1" applyBorder="1"/>
    <xf numFmtId="39" fontId="6" fillId="6" borderId="23" xfId="0" applyNumberFormat="1" applyFont="1" applyFill="1" applyBorder="1"/>
    <xf numFmtId="39" fontId="6" fillId="5" borderId="23" xfId="0" applyNumberFormat="1" applyFont="1" applyFill="1" applyBorder="1"/>
    <xf numFmtId="39" fontId="6" fillId="9" borderId="23" xfId="0" applyNumberFormat="1" applyFont="1" applyFill="1" applyBorder="1"/>
    <xf numFmtId="39" fontId="12" fillId="7" borderId="23" xfId="0" applyNumberFormat="1" applyFont="1" applyFill="1" applyBorder="1"/>
    <xf numFmtId="39" fontId="6" fillId="0" borderId="26" xfId="0" applyNumberFormat="1" applyFont="1" applyBorder="1"/>
    <xf numFmtId="39" fontId="6" fillId="13" borderId="10" xfId="0" applyNumberFormat="1" applyFont="1" applyFill="1" applyBorder="1"/>
    <xf numFmtId="39" fontId="6" fillId="13" borderId="19" xfId="0" applyNumberFormat="1" applyFont="1" applyFill="1" applyBorder="1"/>
    <xf numFmtId="39" fontId="6" fillId="13" borderId="3" xfId="0" applyNumberFormat="1" applyFont="1" applyFill="1" applyBorder="1"/>
    <xf numFmtId="7" fontId="4" fillId="0" borderId="16" xfId="0" applyNumberFormat="1" applyFont="1" applyBorder="1"/>
    <xf numFmtId="0" fontId="6" fillId="4" borderId="29" xfId="0" applyFont="1" applyFill="1" applyBorder="1"/>
    <xf numFmtId="40" fontId="4" fillId="4" borderId="27" xfId="0" applyNumberFormat="1" applyFont="1" applyFill="1" applyBorder="1"/>
    <xf numFmtId="39" fontId="4" fillId="4" borderId="27" xfId="0" applyNumberFormat="1" applyFont="1" applyFill="1" applyBorder="1"/>
    <xf numFmtId="39" fontId="4" fillId="0" borderId="28" xfId="0" applyNumberFormat="1" applyFont="1" applyBorder="1"/>
    <xf numFmtId="39" fontId="6" fillId="3" borderId="21" xfId="0" applyNumberFormat="1" applyFont="1" applyFill="1" applyBorder="1"/>
    <xf numFmtId="39" fontId="6" fillId="3" borderId="30" xfId="0" applyNumberFormat="1" applyFont="1" applyFill="1" applyBorder="1"/>
    <xf numFmtId="7" fontId="4" fillId="0" borderId="23" xfId="0" applyNumberFormat="1" applyFont="1" applyBorder="1"/>
    <xf numFmtId="39" fontId="4" fillId="0" borderId="11" xfId="0" applyNumberFormat="1" applyFont="1" applyBorder="1"/>
    <xf numFmtId="39" fontId="2" fillId="2" borderId="3" xfId="0" applyNumberFormat="1" applyFont="1" applyFill="1" applyBorder="1"/>
    <xf numFmtId="164" fontId="8" fillId="2" borderId="19" xfId="0" applyNumberFormat="1" applyFont="1" applyFill="1" applyBorder="1" applyAlignment="1">
      <alignment horizontal="center"/>
    </xf>
    <xf numFmtId="39" fontId="9" fillId="2" borderId="19" xfId="0" applyNumberFormat="1" applyFont="1" applyFill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39" fontId="9" fillId="2" borderId="3" xfId="0" applyNumberFormat="1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39" fontId="8" fillId="2" borderId="19" xfId="0" applyNumberFormat="1" applyFont="1" applyFill="1" applyBorder="1"/>
    <xf numFmtId="39" fontId="9" fillId="2" borderId="31" xfId="0" applyNumberFormat="1" applyFont="1" applyFill="1" applyBorder="1" applyAlignment="1">
      <alignment horizontal="center"/>
    </xf>
    <xf numFmtId="39" fontId="9" fillId="2" borderId="31" xfId="0" applyNumberFormat="1" applyFont="1" applyFill="1" applyBorder="1"/>
    <xf numFmtId="0" fontId="9" fillId="2" borderId="0" xfId="0" applyFont="1" applyFill="1" applyAlignment="1">
      <alignment horizontal="center"/>
    </xf>
    <xf numFmtId="39" fontId="2" fillId="2" borderId="11" xfId="0" applyNumberFormat="1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39" fontId="9" fillId="2" borderId="11" xfId="0" applyNumberFormat="1" applyFont="1" applyFill="1" applyBorder="1" applyAlignment="1">
      <alignment horizontal="center"/>
    </xf>
    <xf numFmtId="39" fontId="4" fillId="0" borderId="30" xfId="0" applyNumberFormat="1" applyFont="1" applyBorder="1" applyAlignment="1">
      <alignment horizontal="left"/>
    </xf>
    <xf numFmtId="39" fontId="10" fillId="0" borderId="30" xfId="0" applyNumberFormat="1" applyFont="1" applyBorder="1"/>
    <xf numFmtId="165" fontId="6" fillId="0" borderId="30" xfId="0" applyNumberFormat="1" applyFont="1" applyBorder="1"/>
    <xf numFmtId="165" fontId="10" fillId="0" borderId="30" xfId="0" applyNumberFormat="1" applyFont="1" applyBorder="1"/>
    <xf numFmtId="39" fontId="4" fillId="0" borderId="30" xfId="0" applyNumberFormat="1" applyFont="1" applyBorder="1"/>
    <xf numFmtId="39" fontId="6" fillId="0" borderId="30" xfId="0" applyNumberFormat="1" applyFont="1" applyBorder="1"/>
    <xf numFmtId="43" fontId="0" fillId="0" borderId="30" xfId="1" applyFont="1" applyBorder="1"/>
    <xf numFmtId="0" fontId="11" fillId="0" borderId="0" xfId="0" applyFont="1" applyAlignment="1" applyProtection="1">
      <alignment horizontal="center"/>
      <protection locked="0"/>
    </xf>
  </cellXfs>
  <cellStyles count="6">
    <cellStyle name="Comma" xfId="1" builtinId="3"/>
    <cellStyle name="Comma 2" xfId="4" xr:uid="{B7BCDE88-948D-40E9-A48E-6E2EA5BCF131}"/>
    <cellStyle name="Currency 2" xfId="2" xr:uid="{0901ACD0-28E5-4631-8DC1-C37D1993B525}"/>
    <cellStyle name="Currency 3" xfId="5" xr:uid="{444E34BB-CDDB-4FBE-A934-3D6CDD711E59}"/>
    <cellStyle name="Normal" xfId="0" builtinId="0"/>
    <cellStyle name="Normal 2" xfId="3" xr:uid="{C441FF85-C6ED-4621-B985-1AC054764CC4}"/>
  </cellStyles>
  <dxfs count="4">
    <dxf>
      <font>
        <sz val="10"/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10"/>
        <color rgb="FFFF0000"/>
      </font>
    </dxf>
  </dxfs>
  <tableStyles count="0" defaultTableStyle="TableStyleMedium9" defaultPivotStyle="PivotStyleLight16"/>
  <colors>
    <mruColors>
      <color rgb="FFFF0066"/>
      <color rgb="FFFF6600"/>
      <color rgb="FFC761FF"/>
      <color rgb="FFAE8F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2FED-3874-44D4-8CA5-CFF75F8F9B68}">
  <dimension ref="A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7:C8"/>
    </sheetView>
  </sheetViews>
  <sheetFormatPr defaultRowHeight="12.75" x14ac:dyDescent="0.2"/>
  <sheetData/>
  <conditionalFormatting sqref="A1:AQ420 A2:K491">
    <cfRule type="cellIs" dxfId="3" priority="1" stopIfTrue="1" operator="lessThan">
      <formula>0</formula>
    </cfRule>
  </conditionalFormatting>
  <conditionalFormatting sqref="AQ2:AQ349">
    <cfRule type="cellIs" dxfId="2" priority="2" stopIfTrue="1" operator="notEqual">
      <formula>0</formula>
    </cfRule>
  </conditionalFormatting>
  <conditionalFormatting sqref="AQ352:AQ410">
    <cfRule type="cellIs" dxfId="1" priority="355" stopIfTrue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1B8A-2687-47A2-AFC8-D954A3002C17}">
  <dimension ref="A1:AE172"/>
  <sheetViews>
    <sheetView tabSelected="1" zoomScale="82" zoomScaleNormal="82" workbookViewId="0">
      <pane xSplit="2" ySplit="8" topLeftCell="C145" activePane="bottomRight" state="frozen"/>
      <selection pane="topRight" activeCell="C1" sqref="C1"/>
      <selection pane="bottomLeft" activeCell="A9" sqref="A9"/>
      <selection pane="bottomRight" activeCell="A165" sqref="A165:XFD171"/>
    </sheetView>
  </sheetViews>
  <sheetFormatPr defaultRowHeight="12.75" x14ac:dyDescent="0.2"/>
  <cols>
    <col min="1" max="1" width="7.7109375" bestFit="1" customWidth="1"/>
    <col min="2" max="2" width="43.28515625" bestFit="1" customWidth="1"/>
    <col min="3" max="3" width="14.5703125" customWidth="1"/>
    <col min="4" max="4" width="12.7109375" customWidth="1"/>
    <col min="5" max="5" width="14.140625" customWidth="1"/>
    <col min="6" max="6" width="11.85546875" bestFit="1" customWidth="1"/>
    <col min="7" max="7" width="12.5703125" bestFit="1" customWidth="1"/>
    <col min="8" max="8" width="13.42578125" bestFit="1" customWidth="1"/>
    <col min="9" max="9" width="9.85546875" bestFit="1" customWidth="1"/>
    <col min="10" max="10" width="12.28515625" customWidth="1"/>
    <col min="11" max="11" width="12.85546875" bestFit="1" customWidth="1"/>
    <col min="12" max="12" width="10.5703125" bestFit="1" customWidth="1"/>
    <col min="13" max="13" width="10.28515625" bestFit="1" customWidth="1"/>
    <col min="14" max="14" width="12.85546875" customWidth="1"/>
    <col min="15" max="15" width="12.85546875" bestFit="1" customWidth="1"/>
    <col min="16" max="17" width="11.28515625" bestFit="1" customWidth="1"/>
    <col min="18" max="18" width="12.140625" customWidth="1"/>
    <col min="19" max="19" width="12.85546875" bestFit="1" customWidth="1"/>
    <col min="20" max="21" width="11.28515625" bestFit="1" customWidth="1"/>
    <col min="22" max="22" width="16.42578125" customWidth="1"/>
    <col min="23" max="23" width="13.85546875" customWidth="1"/>
    <col min="24" max="24" width="12.42578125" customWidth="1"/>
    <col min="25" max="25" width="14.140625" bestFit="1" customWidth="1"/>
  </cols>
  <sheetData>
    <row r="1" spans="1:25" s="15" customFormat="1" ht="15" x14ac:dyDescent="0.25">
      <c r="R1" s="26"/>
      <c r="V1" s="22"/>
    </row>
    <row r="2" spans="1:25" s="28" customFormat="1" ht="24.75" customHeight="1" x14ac:dyDescent="0.2">
      <c r="B2" s="132" t="s">
        <v>0</v>
      </c>
      <c r="C2" s="36"/>
      <c r="D2" s="36"/>
      <c r="R2" s="31"/>
      <c r="V2" s="32"/>
    </row>
    <row r="3" spans="1:25" s="28" customFormat="1" ht="24.75" customHeight="1" x14ac:dyDescent="0.2">
      <c r="B3" s="132" t="s">
        <v>1</v>
      </c>
      <c r="C3" s="36"/>
      <c r="D3" s="36"/>
      <c r="F3"/>
      <c r="R3" s="31"/>
      <c r="V3" s="32"/>
    </row>
    <row r="4" spans="1:25" s="28" customFormat="1" ht="24.75" customHeight="1" x14ac:dyDescent="0.2">
      <c r="B4" s="132" t="s">
        <v>2</v>
      </c>
      <c r="C4" s="36"/>
      <c r="D4" s="36"/>
      <c r="R4" s="31"/>
      <c r="V4" s="32"/>
    </row>
    <row r="5" spans="1:25" s="28" customFormat="1" ht="24.75" customHeight="1" x14ac:dyDescent="0.2">
      <c r="B5" s="132" t="s">
        <v>14</v>
      </c>
      <c r="C5" s="36"/>
      <c r="D5" s="36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4"/>
      <c r="S5" s="33"/>
      <c r="T5" s="33"/>
      <c r="U5" s="33"/>
      <c r="V5" s="35"/>
    </row>
    <row r="6" spans="1:25" s="28" customFormat="1" ht="31.5" customHeight="1" x14ac:dyDescent="0.2">
      <c r="B6" s="153"/>
      <c r="C6" s="154"/>
      <c r="D6" s="154"/>
      <c r="E6" s="155" t="s">
        <v>3</v>
      </c>
      <c r="F6" s="154"/>
      <c r="G6" s="154"/>
      <c r="H6" s="156"/>
      <c r="I6" s="157" t="s">
        <v>28</v>
      </c>
      <c r="J6" s="157"/>
      <c r="K6" s="158" t="s">
        <v>5</v>
      </c>
      <c r="L6" s="158" t="s">
        <v>5</v>
      </c>
      <c r="M6" s="158" t="s">
        <v>5</v>
      </c>
      <c r="N6" s="159"/>
      <c r="O6" s="155" t="s">
        <v>15</v>
      </c>
      <c r="P6" s="155" t="s">
        <v>15</v>
      </c>
      <c r="Q6" s="160" t="s">
        <v>15</v>
      </c>
      <c r="R6" s="160" t="s">
        <v>23</v>
      </c>
      <c r="S6" s="160" t="s">
        <v>23</v>
      </c>
      <c r="T6" s="160" t="s">
        <v>23</v>
      </c>
      <c r="U6" s="160" t="s">
        <v>23</v>
      </c>
      <c r="V6" s="161"/>
    </row>
    <row r="7" spans="1:25" s="28" customFormat="1" ht="18" customHeight="1" x14ac:dyDescent="0.2">
      <c r="B7" s="133" t="s">
        <v>4</v>
      </c>
      <c r="C7" s="27" t="s">
        <v>49</v>
      </c>
      <c r="D7" s="27" t="s">
        <v>219</v>
      </c>
      <c r="E7" s="29" t="s">
        <v>50</v>
      </c>
      <c r="F7" s="27" t="s">
        <v>51</v>
      </c>
      <c r="G7" s="29" t="s">
        <v>52</v>
      </c>
      <c r="H7" s="42" t="s">
        <v>220</v>
      </c>
      <c r="I7" s="40" t="s">
        <v>216</v>
      </c>
      <c r="J7" s="162" t="s">
        <v>5</v>
      </c>
      <c r="K7" s="40" t="s">
        <v>155</v>
      </c>
      <c r="L7" s="40" t="s">
        <v>156</v>
      </c>
      <c r="M7" s="40" t="s">
        <v>158</v>
      </c>
      <c r="N7" s="27" t="s">
        <v>15</v>
      </c>
      <c r="O7" s="40" t="s">
        <v>155</v>
      </c>
      <c r="P7" s="40" t="s">
        <v>156</v>
      </c>
      <c r="Q7" s="40" t="s">
        <v>158</v>
      </c>
      <c r="R7" s="40" t="s">
        <v>24</v>
      </c>
      <c r="S7" s="40" t="s">
        <v>155</v>
      </c>
      <c r="T7" s="40" t="s">
        <v>156</v>
      </c>
      <c r="U7" s="41" t="s">
        <v>158</v>
      </c>
      <c r="V7" s="29" t="s">
        <v>6</v>
      </c>
      <c r="W7" s="32" t="s">
        <v>166</v>
      </c>
      <c r="X7" s="69" t="s">
        <v>168</v>
      </c>
    </row>
    <row r="8" spans="1:25" s="30" customFormat="1" ht="17.25" customHeight="1" x14ac:dyDescent="0.2">
      <c r="B8" s="163"/>
      <c r="C8" s="164" t="s">
        <v>42</v>
      </c>
      <c r="D8" s="164" t="s">
        <v>17</v>
      </c>
      <c r="E8" s="165" t="s">
        <v>21</v>
      </c>
      <c r="F8" s="164" t="s">
        <v>22</v>
      </c>
      <c r="G8" s="165" t="s">
        <v>30</v>
      </c>
      <c r="H8" s="165" t="s">
        <v>20</v>
      </c>
      <c r="I8" s="164" t="s">
        <v>29</v>
      </c>
      <c r="J8" s="164" t="s">
        <v>18</v>
      </c>
      <c r="K8" s="164" t="s">
        <v>148</v>
      </c>
      <c r="L8" s="164" t="s">
        <v>145</v>
      </c>
      <c r="M8" s="164" t="s">
        <v>159</v>
      </c>
      <c r="N8" s="164" t="s">
        <v>40</v>
      </c>
      <c r="O8" s="164" t="s">
        <v>149</v>
      </c>
      <c r="P8" s="164" t="s">
        <v>150</v>
      </c>
      <c r="Q8" s="164" t="s">
        <v>160</v>
      </c>
      <c r="R8" s="164" t="s">
        <v>19</v>
      </c>
      <c r="S8" s="164" t="s">
        <v>151</v>
      </c>
      <c r="T8" s="164" t="s">
        <v>152</v>
      </c>
      <c r="U8" s="164" t="s">
        <v>160</v>
      </c>
      <c r="V8" s="166"/>
      <c r="W8" s="127" t="s">
        <v>164</v>
      </c>
      <c r="X8" s="69" t="s">
        <v>167</v>
      </c>
      <c r="Y8" s="71" t="s">
        <v>169</v>
      </c>
    </row>
    <row r="9" spans="1:25" s="15" customFormat="1" ht="24.75" customHeight="1" x14ac:dyDescent="0.25">
      <c r="A9" s="15" t="s">
        <v>53</v>
      </c>
      <c r="B9" s="78" t="s">
        <v>228</v>
      </c>
      <c r="C9" s="16">
        <f ca="1">SUMIFS(PR!$F$2:$F$993,PR!$D$2:$D$993,"ADP130",PR!$D$2:$D$993,"ADP130")</f>
        <v>0</v>
      </c>
      <c r="D9" s="16">
        <f ca="1">SUMIFS(PR!$F$2:$F$993,PR!$D$2:$D$993,"ADP120",PR!$D$2:$D$993,"ADP120")</f>
        <v>0</v>
      </c>
      <c r="E9" s="16">
        <f ca="1">SUMIFS(PR!$F$2:$F$993,PR!$D$2:$D$993,"ADP110",PR!$D$2:$D$993,"ADP110")</f>
        <v>0</v>
      </c>
      <c r="F9" s="16">
        <f ca="1">SUMIFS(PR!$F$2:$F$993,PR!$D$2:$D$993,"ADP150",PR!$D$2:$D$993,"ADP150")</f>
        <v>0</v>
      </c>
      <c r="G9" s="16">
        <f ca="1">SUMIFS(PR!$F$2:$F$993,PR!$D$2:$D$993,"ADP170",PR!$D$2:$D$993,"ADP170")</f>
        <v>0</v>
      </c>
      <c r="H9" s="16">
        <f ca="1">SUMIFS(PR!$F$2:$F$993,PR!$D$2:$D$993,"ADP160",PR!$D$2:$D$993,"ADP160")</f>
        <v>0</v>
      </c>
      <c r="I9" s="16"/>
      <c r="J9" s="16">
        <f>SUMIF(PR!$A$2:$A$999,MASTERPPEBIL!$A9,PR!$G$2:$G$999)</f>
        <v>0</v>
      </c>
      <c r="K9" s="55"/>
      <c r="L9" s="55"/>
      <c r="M9" s="55"/>
      <c r="N9" s="16">
        <f>SUMIF(PR!$A$2:$A$999,MASTERPPEBIL!$A9,PR!$H$2:$H$999)</f>
        <v>0</v>
      </c>
      <c r="O9" s="56"/>
      <c r="P9" s="60"/>
      <c r="Q9" s="118"/>
      <c r="R9" s="16">
        <f>SUMIF(PR!$A$2:$A$993,MASTERPPEBIL!$A9,PR!$I$2:$I$993)</f>
        <v>0</v>
      </c>
      <c r="S9" s="125"/>
      <c r="T9" s="125"/>
      <c r="U9" s="125"/>
      <c r="V9" s="152">
        <f t="shared" ref="V9:V43" ca="1" si="0">SUM(C9:U9)</f>
        <v>0</v>
      </c>
      <c r="W9" s="140">
        <f>SUMIF(PR!$A$2:$A$993,MASTERPPEBIL!$A9,PR!$J$2:$J$993)</f>
        <v>0</v>
      </c>
      <c r="X9" s="92">
        <f t="shared" ref="X9:X74" ca="1" si="1">V9-W9</f>
        <v>0</v>
      </c>
      <c r="Y9"/>
    </row>
    <row r="10" spans="1:25" s="15" customFormat="1" ht="24.75" customHeight="1" x14ac:dyDescent="0.25">
      <c r="A10" s="15" t="s">
        <v>54</v>
      </c>
      <c r="B10" s="78" t="s">
        <v>229</v>
      </c>
      <c r="C10" s="16">
        <f ca="1">SUMIFS(PR!$F$2:$F$993,PR!$D$2:$D$993,"ADP230",PR!$D$2:$D$993,"ADP230")</f>
        <v>0</v>
      </c>
      <c r="D10" s="16">
        <f ca="1">SUMIFS(PR!$F$2:$F$993,PR!$D$2:$D$993,"ADP220",PR!$D$2:$D$993,"ADP220")</f>
        <v>0</v>
      </c>
      <c r="E10" s="16">
        <f ca="1">SUMIFS(PR!$F$2:$F$993,PR!$D$2:$D$993,"ADP210",PR!$D$2:$D$993,"ADP210")</f>
        <v>0</v>
      </c>
      <c r="F10" s="16">
        <f ca="1">SUMIFS(PR!$F$2:$F$993,PR!$D$2:$D$993,"ADP250",PR!$D$2:$D$993,"ADP250")</f>
        <v>0</v>
      </c>
      <c r="G10" s="16">
        <f ca="1">SUMIFS(PR!$F$2:$F$993,PR!$D$2:$D$993,"ADP270",PR!$D$2:$D$993,"ADP270")</f>
        <v>0</v>
      </c>
      <c r="H10" s="16">
        <f ca="1">SUMIFS(PR!$F$2:$F$993,PR!$D$2:$D$993,"ADP260",PR!$D$2:$D$993,"ADP260")</f>
        <v>0</v>
      </c>
      <c r="I10" s="16"/>
      <c r="J10" s="16">
        <f>SUMIF(PR!$A$2:$A$999,MASTERPPEBIL!$A10,PR!$G$2:$G$999)</f>
        <v>0</v>
      </c>
      <c r="K10" s="56"/>
      <c r="L10" s="56"/>
      <c r="M10" s="56"/>
      <c r="N10" s="16">
        <f>SUMIF(PR!$A$2:$A$999,MASTERPPEBIL!$A10,PR!$H$2:$H$999)</f>
        <v>0</v>
      </c>
      <c r="O10" s="56"/>
      <c r="P10" s="64"/>
      <c r="Q10" s="61"/>
      <c r="R10" s="16">
        <f>SUMIF(PR!$A$2:$A$993,MASTERPPEBIL!$A10,PR!$I$2:$I$993)</f>
        <v>0</v>
      </c>
      <c r="S10" s="62"/>
      <c r="T10" s="62"/>
      <c r="U10" s="62"/>
      <c r="V10" s="54">
        <f t="shared" ca="1" si="0"/>
        <v>0</v>
      </c>
      <c r="W10" s="16">
        <f>SUMIF(PR!$A$2:$A$993,MASTERPPEBIL!$A10,PR!$J$2:$J$993)</f>
        <v>0</v>
      </c>
      <c r="X10" s="92">
        <f t="shared" ca="1" si="1"/>
        <v>0</v>
      </c>
      <c r="Y10"/>
    </row>
    <row r="11" spans="1:25" s="15" customFormat="1" ht="24.75" customHeight="1" x14ac:dyDescent="0.25">
      <c r="A11" s="15" t="s">
        <v>55</v>
      </c>
      <c r="B11" s="78" t="s">
        <v>230</v>
      </c>
      <c r="C11" s="16">
        <f ca="1">SUMIFS(PR!$F$2:$F$993,PR!$D$2:$D$993,"ADVI30",PR!$D$2:$D$993,"ADVI30")</f>
        <v>0</v>
      </c>
      <c r="D11" s="16">
        <f ca="1">SUMIFS(PR!$F$2:$F$993,PR!$D$2:$D$993,"ADVI20",PR!$D$2:$D$993,"ADVI20")</f>
        <v>0</v>
      </c>
      <c r="E11" s="16">
        <f ca="1">SUMIFS(PR!$F$2:$F$993,PR!$D$2:$D$993,"ADVI10",PR!$D$2:$D$993,"ADVI10")</f>
        <v>0</v>
      </c>
      <c r="F11" s="16">
        <f ca="1">SUMIFS(PR!$F$2:$F$993,PR!$D$2:$D$993,"ADVI50",PR!$D$2:$D$993,"ADVI50")</f>
        <v>0</v>
      </c>
      <c r="G11" s="16">
        <f ca="1">SUMIFS(PR!$F$2:$F$993,PR!$D$2:$D$993,"ADVI70",PR!$D$2:$D$993,"ADVI70")</f>
        <v>0</v>
      </c>
      <c r="H11" s="16">
        <f ca="1">SUMIFS(PR!$F$2:$F$993,PR!$D$2:$D$993,"ADVI60",PR!$D$2:$D$993,"ADVI60")</f>
        <v>0</v>
      </c>
      <c r="I11" s="16"/>
      <c r="J11" s="16">
        <f>SUMIF(PR!$A$2:$A$999,MASTERPPEBIL!$A11,PR!$G$2:$G$999)</f>
        <v>0</v>
      </c>
      <c r="K11" s="56"/>
      <c r="L11" s="56"/>
      <c r="M11" s="56"/>
      <c r="N11" s="16">
        <f>SUMIF(PR!$A$2:$A$999,MASTERPPEBIL!$A11,PR!$H$2:$H$999)</f>
        <v>0</v>
      </c>
      <c r="O11" s="56"/>
      <c r="P11" s="64"/>
      <c r="Q11" s="61"/>
      <c r="R11" s="16">
        <f>SUMIF(PR!$A$2:$A$993,MASTERPPEBIL!$A11,PR!$I$2:$I$993)</f>
        <v>0</v>
      </c>
      <c r="S11" s="62"/>
      <c r="T11" s="62"/>
      <c r="U11" s="62"/>
      <c r="V11" s="54">
        <f t="shared" ca="1" si="0"/>
        <v>0</v>
      </c>
      <c r="W11" s="16">
        <f>SUMIF(PR!$A$2:$A$993,MASTERPPEBIL!$A11,PR!$J$2:$J$993)</f>
        <v>0</v>
      </c>
      <c r="X11" s="92">
        <f t="shared" ca="1" si="1"/>
        <v>0</v>
      </c>
      <c r="Y11"/>
    </row>
    <row r="12" spans="1:25" s="15" customFormat="1" ht="24.75" customHeight="1" x14ac:dyDescent="0.25">
      <c r="A12" s="15" t="s">
        <v>174</v>
      </c>
      <c r="B12" s="78" t="s">
        <v>231</v>
      </c>
      <c r="C12" s="16">
        <f ca="1">SUMIFS(PR!$F$2:$F$993,PR!$D$2:$D$993,"ALVW30",PR!$D$2:$D$993,"ALVW30")</f>
        <v>0</v>
      </c>
      <c r="D12" s="16">
        <f ca="1">SUMIFS(PR!$F$2:$F$993,PR!$D$2:$D$993,"ALVW20",PR!$D$2:$D$993,"ALVW20")</f>
        <v>0</v>
      </c>
      <c r="E12" s="16">
        <f ca="1">SUMIFS(PR!$F$2:$F$993,PR!$D$2:$D$993,"ALVW10",PR!$D$2:$D$993,"ALVW10")</f>
        <v>0</v>
      </c>
      <c r="F12" s="16">
        <f ca="1">SUMIFS(PR!$F$2:$F$993,PR!$D$2:$D$993,"ALVW50",PR!$D$2:$D$993,"ALVW50")</f>
        <v>0</v>
      </c>
      <c r="G12" s="16">
        <f ca="1">SUMIFS(PR!$F$2:$F$993,PR!$D$2:$D$993,"ALVW70",PR!$D$2:$D$993,"ALVW70")</f>
        <v>0</v>
      </c>
      <c r="H12" s="16">
        <f ca="1">SUMIFS(PR!$F$2:$F$993,PR!$D$2:$D$993,"ALVW60",PR!$D$2:$D$993,"ALVW60")</f>
        <v>0</v>
      </c>
      <c r="I12" s="16"/>
      <c r="J12" s="16">
        <f>SUMIF(PR!$A$2:$A$999,MASTERPPEBIL!$A12,PR!$G$2:$G$999)</f>
        <v>0</v>
      </c>
      <c r="K12" s="56"/>
      <c r="L12" s="56"/>
      <c r="M12" s="56"/>
      <c r="N12" s="16">
        <f>SUMIF(PR!$A$2:$A$999,MASTERPPEBIL!$A12,PR!$H$2:$H$999)</f>
        <v>0</v>
      </c>
      <c r="O12" s="56"/>
      <c r="P12" s="64"/>
      <c r="Q12" s="61"/>
      <c r="R12" s="16">
        <f>SUMIF(PR!$A$2:$A$993,MASTERPPEBIL!$A12,PR!$I$2:$I$993)</f>
        <v>0</v>
      </c>
      <c r="S12" s="62"/>
      <c r="T12" s="62"/>
      <c r="U12" s="62"/>
      <c r="V12" s="54">
        <f t="shared" ca="1" si="0"/>
        <v>0</v>
      </c>
      <c r="W12" s="16">
        <f>SUMIF(PR!$A$2:$A$993,MASTERPPEBIL!$A12,PR!$J$2:$J$993)</f>
        <v>0</v>
      </c>
      <c r="X12" s="92">
        <f t="shared" ca="1" si="1"/>
        <v>0</v>
      </c>
      <c r="Y12"/>
    </row>
    <row r="13" spans="1:25" s="15" customFormat="1" ht="24.75" customHeight="1" x14ac:dyDescent="0.25">
      <c r="A13" s="15" t="s">
        <v>184</v>
      </c>
      <c r="B13" s="78" t="s">
        <v>232</v>
      </c>
      <c r="C13" s="16">
        <f ca="1">SUMIFS(PR!$F$2:$F$993,PR!$D$2:$D$993,"AREH30",PR!$D$2:$D$993,"AREH30")</f>
        <v>0</v>
      </c>
      <c r="D13" s="16">
        <f ca="1">SUMIFS(PR!$F$2:$F$993,PR!$D$2:$D$993,"AREH20",PR!$D$2:$D$993,"AREH20")</f>
        <v>0</v>
      </c>
      <c r="E13" s="16">
        <f ca="1">SUMIFS(PR!$F$2:$F$993,PR!$D$2:$D$993,"AREH10",PR!$D$2:$D$993,"AREH10")</f>
        <v>0</v>
      </c>
      <c r="F13" s="16">
        <f ca="1">SUMIFS(PR!$F$2:$F$993,PR!$D$2:$D$993,"AREH50",PR!$D$2:$D$993,"AREH50")</f>
        <v>0</v>
      </c>
      <c r="G13" s="16">
        <f ca="1">SUMIFS(PR!$F$2:$F$993,PR!$D$2:$D$993,"AREH70",PR!$D$2:$D$993,"AREH70")</f>
        <v>0</v>
      </c>
      <c r="H13" s="16">
        <f ca="1">SUMIFS(PR!$F$2:$F$993,PR!$D$2:$D$993,"AREH60",PR!$D$2:$D$993,"AREH60")</f>
        <v>0</v>
      </c>
      <c r="I13" s="77"/>
      <c r="J13" s="16">
        <f>SUMIF(PR!$A$2:$A$999,MASTERPPEBIL!$A13,PR!$G$2:$G$999)</f>
        <v>0</v>
      </c>
      <c r="K13" s="89"/>
      <c r="L13" s="89"/>
      <c r="M13" s="89"/>
      <c r="N13" s="90">
        <f>SUMIF(PR!$A$2:$A$999,MASTERPPEBIL!$A13,PR!$H$2:$H$999)</f>
        <v>0</v>
      </c>
      <c r="O13" s="89"/>
      <c r="P13" s="89"/>
      <c r="Q13" s="61"/>
      <c r="R13" s="16">
        <f>SUMIF(PR!$A$2:$A$993,MASTERPPEBIL!$A13,PR!$I$2:$I$993)</f>
        <v>0</v>
      </c>
      <c r="S13" s="62"/>
      <c r="T13" s="62"/>
      <c r="U13" s="62"/>
      <c r="V13" s="54">
        <f t="shared" ca="1" si="0"/>
        <v>0</v>
      </c>
      <c r="W13" s="16">
        <f>SUMIF(PR!$A$2:$A$993,MASTERPPEBIL!$A13,PR!$J$2:$J$993)</f>
        <v>0</v>
      </c>
      <c r="X13" s="92">
        <f t="shared" ca="1" si="1"/>
        <v>0</v>
      </c>
      <c r="Y13"/>
    </row>
    <row r="14" spans="1:25" s="15" customFormat="1" ht="24.75" customHeight="1" x14ac:dyDescent="0.25">
      <c r="A14" s="15" t="s">
        <v>56</v>
      </c>
      <c r="B14" s="78" t="s">
        <v>233</v>
      </c>
      <c r="C14" s="16">
        <f ca="1">SUMIFS(PR!$F$2:$F$993,PR!$D$2:$D$993,"ATLA30",PR!$D$2:$D$993,"ATLA30")</f>
        <v>0</v>
      </c>
      <c r="D14" s="16">
        <f ca="1">SUMIFS(PR!$F$2:$F$993,PR!$D$2:$D$993,"ATLA20",PR!$D$2:$D$993,"ATLA20")</f>
        <v>0</v>
      </c>
      <c r="E14" s="16">
        <f ca="1">SUMIFS(PR!$F$2:$F$993,PR!$D$2:$D$993,"ATLA10",PR!$D$2:$D$993,"ATLA10")</f>
        <v>0</v>
      </c>
      <c r="F14" s="16">
        <f ca="1">SUMIFS(PR!$F$2:$F$993,PR!$D$2:$D$993,"ATLA50",PR!$D$2:$D$993,"ATLA50")</f>
        <v>0</v>
      </c>
      <c r="G14" s="16">
        <f ca="1">SUMIFS(PR!$F$2:$F$993,PR!$D$2:$D$993,"ATLA70",PR!$D$2:$D$993,"ATLA70")</f>
        <v>0</v>
      </c>
      <c r="H14" s="16">
        <f ca="1">SUMIFS(PR!$F$2:$F$993,PR!$D$2:$D$993,"ATLA60",PR!$D$2:$D$993,"ATLA60")</f>
        <v>0</v>
      </c>
      <c r="I14" s="16"/>
      <c r="J14" s="16">
        <f>SUMIF(PR!$A$2:$A$999,MASTERPPEBIL!$A14,PR!$G$2:$G$999)</f>
        <v>0</v>
      </c>
      <c r="K14" s="56"/>
      <c r="L14" s="56"/>
      <c r="M14" s="56"/>
      <c r="N14" s="16">
        <f>SUMIF(PR!$A$2:$A$999,MASTERPPEBIL!$A14,PR!$H$2:$H$999)</f>
        <v>0</v>
      </c>
      <c r="O14" s="56"/>
      <c r="P14" s="64"/>
      <c r="Q14" s="61"/>
      <c r="R14" s="16">
        <f>SUMIF(PR!$A$2:$A$993,MASTERPPEBIL!$A14,PR!$I$2:$I$993)</f>
        <v>0</v>
      </c>
      <c r="S14" s="62"/>
      <c r="T14" s="62"/>
      <c r="U14" s="62"/>
      <c r="V14" s="54">
        <f t="shared" ca="1" si="0"/>
        <v>0</v>
      </c>
      <c r="W14" s="16">
        <f>SUMIF(PR!$A$2:$A$993,MASTERPPEBIL!$A14,PR!$J$2:$J$993)</f>
        <v>0</v>
      </c>
      <c r="X14" s="92">
        <f t="shared" ca="1" si="1"/>
        <v>0</v>
      </c>
      <c r="Y14"/>
    </row>
    <row r="15" spans="1:25" s="15" customFormat="1" ht="24.75" customHeight="1" x14ac:dyDescent="0.25">
      <c r="A15" s="15" t="s">
        <v>57</v>
      </c>
      <c r="B15" s="78" t="s">
        <v>234</v>
      </c>
      <c r="C15" s="16">
        <f ca="1">SUMIFS(PR!$F$2:$F$993,PR!$D$2:$D$993,"AUTE30",PR!$D$2:$D$993,"AUTE30")</f>
        <v>0</v>
      </c>
      <c r="D15" s="16">
        <f ca="1">SUMIFS(PR!$F$2:$F$993,PR!$D$2:$D$993,"AUTE20",PR!$D$2:$D$993,"AUTE20")</f>
        <v>0</v>
      </c>
      <c r="E15" s="16">
        <f ca="1">SUMIFS(PR!$F$2:$F$993,PR!$D$2:$D$993,"AUTE10",PR!$D$2:$D$993,"AUTE10")</f>
        <v>0</v>
      </c>
      <c r="F15" s="16">
        <f ca="1">SUMIFS(PR!$F$2:$F$993,PR!$D$2:$D$993,"AUTE50",PR!$D$2:$D$993,"AUTE50")</f>
        <v>0</v>
      </c>
      <c r="G15" s="16">
        <f ca="1">SUMIFS(PR!$F$2:$F$993,PR!$D$2:$D$993,"AUTE70",PR!$D$2:$D$993,"AUTE70")</f>
        <v>0</v>
      </c>
      <c r="H15" s="16">
        <f ca="1">SUMIFS(PR!$F$2:$F$993,PR!$D$2:$D$993,"AUTE60",PR!$D$2:$D$993,"AUTE60")</f>
        <v>0</v>
      </c>
      <c r="I15" s="16"/>
      <c r="J15" s="16">
        <f>SUMIF(PR!$A$2:$A$999,MASTERPPEBIL!$A15,PR!$G$2:$G$999)</f>
        <v>0</v>
      </c>
      <c r="K15" s="61"/>
      <c r="L15" s="61"/>
      <c r="M15" s="61"/>
      <c r="N15" s="16">
        <f>SUMIF(PR!$A$2:$A$999,MASTERPPEBIL!$A15,PR!$H$2:$H$999)</f>
        <v>0</v>
      </c>
      <c r="O15" s="61"/>
      <c r="P15" s="66"/>
      <c r="Q15" s="61"/>
      <c r="R15" s="16">
        <f>SUMIF(PR!$A$2:$A$993,MASTERPPEBIL!$A15,PR!$I$2:$I$993)</f>
        <v>0</v>
      </c>
      <c r="S15" s="62"/>
      <c r="T15" s="62"/>
      <c r="U15" s="62"/>
      <c r="V15" s="54">
        <f t="shared" ca="1" si="0"/>
        <v>0</v>
      </c>
      <c r="W15" s="16">
        <f>SUMIF(PR!$A$2:$A$993,MASTERPPEBIL!$A15,PR!$J$2:$J$993)</f>
        <v>0</v>
      </c>
      <c r="X15" s="92">
        <f t="shared" ca="1" si="1"/>
        <v>0</v>
      </c>
      <c r="Y15"/>
    </row>
    <row r="16" spans="1:25" s="15" customFormat="1" ht="24.75" customHeight="1" x14ac:dyDescent="0.25">
      <c r="A16" s="15" t="s">
        <v>58</v>
      </c>
      <c r="B16" s="78" t="s">
        <v>235</v>
      </c>
      <c r="C16" s="16">
        <f ca="1">SUMIFS(PR!$F$2:$F$993,PR!$D$2:$D$993,"BIGB30",PR!$D$2:$D$993,"BIGB30")</f>
        <v>0</v>
      </c>
      <c r="D16" s="16">
        <f ca="1">SUMIFS(PR!$F$2:$F$993,PR!$D$2:$D$993,"BIGB20",PR!$D$2:$D$993,"BIGB20")</f>
        <v>0</v>
      </c>
      <c r="E16" s="16">
        <f ca="1">SUMIFS(PR!$F$2:$F$993,PR!$D$2:$D$993,"BIGB10",PR!$D$2:$D$993,"BIGB10")</f>
        <v>0</v>
      </c>
      <c r="F16" s="16">
        <f ca="1">SUMIFS(PR!$F$2:$F$993,PR!$D$2:$D$993,"BIGB50",PR!$D$2:$D$993,"BIGB50")</f>
        <v>0</v>
      </c>
      <c r="G16" s="16">
        <f ca="1">SUMIFS(PR!$F$2:$F$993,PR!$D$2:$D$993,"BIGB70",PR!$D$2:$D$993,"BIGB70")</f>
        <v>0</v>
      </c>
      <c r="H16" s="16">
        <f ca="1">SUMIFS(PR!$F$2:$F$993,PR!$D$2:$D$993,"BIGB60",PR!$D$2:$D$993,"BIGB60")</f>
        <v>0</v>
      </c>
      <c r="I16" s="16"/>
      <c r="J16" s="16">
        <f>SUMIF(PR!$A$2:$A$999,MASTERPPEBIL!$A16,PR!$G$2:$G$999)</f>
        <v>0</v>
      </c>
      <c r="K16" s="61"/>
      <c r="L16" s="61"/>
      <c r="M16" s="61"/>
      <c r="N16" s="16">
        <f>SUMIF(PR!$A$2:$A$999,MASTERPPEBIL!$A16,PR!$H$2:$H$999)</f>
        <v>0</v>
      </c>
      <c r="O16" s="57"/>
      <c r="P16" s="66"/>
      <c r="Q16" s="61"/>
      <c r="R16" s="16">
        <f>SUMIF(PR!$A$2:$A$993,MASTERPPEBIL!$A16,PR!$I$2:$I$993)</f>
        <v>0</v>
      </c>
      <c r="S16" s="62"/>
      <c r="T16" s="62"/>
      <c r="U16" s="62"/>
      <c r="V16" s="54">
        <f t="shared" ca="1" si="0"/>
        <v>0</v>
      </c>
      <c r="W16" s="16">
        <f>SUMIF(PR!$A$2:$A$993,MASTERPPEBIL!$A16,PR!$J$2:$J$993)</f>
        <v>0</v>
      </c>
      <c r="X16" s="92">
        <f t="shared" ca="1" si="1"/>
        <v>0</v>
      </c>
      <c r="Y16"/>
    </row>
    <row r="17" spans="1:25" s="15" customFormat="1" ht="24.75" customHeight="1" x14ac:dyDescent="0.25">
      <c r="A17" s="15" t="s">
        <v>59</v>
      </c>
      <c r="B17" s="78" t="s">
        <v>236</v>
      </c>
      <c r="C17" s="16">
        <f ca="1">SUMIFS(PR!$F$2:$F$993,PR!$D$2:$D$993,"BRIS30",PR!$D$2:$D$993,"BRIS30")</f>
        <v>0</v>
      </c>
      <c r="D17" s="16">
        <f ca="1">SUMIFS(PR!$F$2:$F$993,PR!$D$2:$D$993,"BRIS20",PR!$D$2:$D$993,"BRIS20")</f>
        <v>0</v>
      </c>
      <c r="E17" s="16">
        <f ca="1">SUMIFS(PR!$F$2:$F$993,PR!$D$2:$D$993,"BRIS10",PR!$D$2:$D$993,"BRIS10")</f>
        <v>0</v>
      </c>
      <c r="F17" s="16">
        <f ca="1">SUMIFS(PR!$F$2:$F$993,PR!$D$2:$D$993,"BRIS50",PR!$D$2:$D$993,"BRIS50")</f>
        <v>0</v>
      </c>
      <c r="G17" s="16">
        <f ca="1">SUMIFS(PR!$F$2:$F$993,PR!$D$2:$D$993,"BRIS70",PR!$D$2:$D$993,"BRIS70")</f>
        <v>0</v>
      </c>
      <c r="H17" s="16">
        <f ca="1">SUMIFS(PR!$F$2:$F$993,PR!$D$2:$D$993,"BRIS60",PR!$D$2:$D$993,"BRIS60")</f>
        <v>0</v>
      </c>
      <c r="I17" s="16"/>
      <c r="J17" s="16">
        <f>SUMIF(PR!$A$2:$A$999,MASTERPPEBIL!$A17,PR!$G$2:$G$999)</f>
        <v>0</v>
      </c>
      <c r="K17" s="61"/>
      <c r="L17" s="61"/>
      <c r="M17" s="61"/>
      <c r="N17" s="16">
        <f>SUMIF(PR!$A$2:$A$999,MASTERPPEBIL!$A17,PR!$H$2:$H$999)</f>
        <v>0</v>
      </c>
      <c r="O17" s="61"/>
      <c r="P17" s="66"/>
      <c r="Q17" s="61"/>
      <c r="R17" s="16">
        <f>SUMIF(PR!$A$2:$A$993,MASTERPPEBIL!$A17,PR!$I$2:$I$993)</f>
        <v>0</v>
      </c>
      <c r="S17" s="62"/>
      <c r="T17" s="62"/>
      <c r="U17" s="62"/>
      <c r="V17" s="54">
        <f t="shared" ca="1" si="0"/>
        <v>0</v>
      </c>
      <c r="W17" s="16">
        <f>SUMIF(PR!$A$2:$A$993,MASTERPPEBIL!$A17,PR!$J$2:$J$993)</f>
        <v>0</v>
      </c>
      <c r="X17" s="92">
        <f t="shared" ca="1" si="1"/>
        <v>0</v>
      </c>
      <c r="Y17"/>
    </row>
    <row r="18" spans="1:25" s="15" customFormat="1" ht="24.75" customHeight="1" x14ac:dyDescent="0.25">
      <c r="A18" s="15" t="s">
        <v>177</v>
      </c>
      <c r="B18" s="79" t="s">
        <v>237</v>
      </c>
      <c r="C18" s="16">
        <f ca="1">SUMIFS(PR!$F$2:$F$993,PR!$D$2:$D$993,"BRYN30",PR!$D$2:$D$993,"BRYN30")</f>
        <v>0</v>
      </c>
      <c r="D18" s="16">
        <f ca="1">SUMIFS(PR!$F$2:$F$993,PR!$D$2:$D$993,"BRYN20",PR!$D$2:$D$993,"BRYN20")</f>
        <v>0</v>
      </c>
      <c r="E18" s="16">
        <f ca="1">SUMIFS(PR!$F$2:$F$993,PR!$D$2:$D$993,"BRYN10",PR!$D$2:$D$993,"BRYN10")</f>
        <v>0</v>
      </c>
      <c r="F18" s="16">
        <f ca="1">SUMIFS(PR!$F$2:$F$993,PR!$D$2:$D$993,"BRYN50",PR!$D$2:$D$993,"BRYN50")</f>
        <v>0</v>
      </c>
      <c r="G18" s="16">
        <f ca="1">SUMIFS(PR!$F$2:$F$993,PR!$D$2:$D$993,"BRYN70",PR!$D$2:$D$993,"BRYN70")</f>
        <v>0</v>
      </c>
      <c r="H18" s="16">
        <f ca="1">SUMIFS(PR!$F$2:$F$993,PR!$D$2:$D$993,"BRIS60",PR!$D$2:$D$993,"BRIS60")</f>
        <v>0</v>
      </c>
      <c r="I18" s="16"/>
      <c r="J18" s="16">
        <f>SUMIF(PR!$A$2:$A$999,MASTERPPEBIL!$A18,PR!$G$2:$G$999)</f>
        <v>0</v>
      </c>
      <c r="K18" s="61"/>
      <c r="L18" s="61"/>
      <c r="M18" s="61"/>
      <c r="N18" s="16">
        <f>SUMIF(PR!$A$2:$A$999,MASTERPPEBIL!$A18,PR!$H$2:$H$999)</f>
        <v>0</v>
      </c>
      <c r="O18" s="61"/>
      <c r="P18" s="66"/>
      <c r="Q18" s="61"/>
      <c r="R18" s="16">
        <f>SUMIF(PR!$A$2:$A$993,MASTERPPEBIL!$A18,PR!$I$2:$I$993)</f>
        <v>0</v>
      </c>
      <c r="S18" s="62"/>
      <c r="T18" s="62"/>
      <c r="U18" s="62"/>
      <c r="V18" s="54">
        <f t="shared" ca="1" si="0"/>
        <v>0</v>
      </c>
      <c r="W18" s="16">
        <f>SUMIF(PR!$A$2:$A$993,MASTERPPEBIL!$A18,PR!$J$2:$J$993)</f>
        <v>0</v>
      </c>
      <c r="X18" s="92">
        <f t="shared" ca="1" si="1"/>
        <v>0</v>
      </c>
      <c r="Y18"/>
    </row>
    <row r="19" spans="1:25" s="15" customFormat="1" ht="24.75" customHeight="1" x14ac:dyDescent="0.25">
      <c r="A19" s="15" t="s">
        <v>199</v>
      </c>
      <c r="B19" s="98" t="s">
        <v>238</v>
      </c>
      <c r="C19" s="16">
        <f ca="1">SUMIFS(PR!$F$2:$F$993,PR!$D$2:$D$993,"BVAP30",PR!$D$2:$D$993,"BVAP30")</f>
        <v>0</v>
      </c>
      <c r="D19" s="16">
        <f ca="1">SUMIFS(PR!$F$2:$F$993,PR!$D$2:$D$993,"BVAP20",PR!$D$2:$D$993,"BVAP20")</f>
        <v>0</v>
      </c>
      <c r="E19" s="16">
        <f ca="1">SUMIFS(PR!$F$2:$F$993,PR!$D$2:$D$993,"BVAP10",PR!$D$2:$D$993,"BVAP10")</f>
        <v>0</v>
      </c>
      <c r="F19" s="16">
        <f ca="1">SUMIFS(PR!$F$2:$F$993,PR!$D$2:$D$993,"BVAP50",PR!$D$2:$D$993,"BVAP50")</f>
        <v>0</v>
      </c>
      <c r="G19" s="16">
        <f ca="1">SUMIFS(PR!$F$2:$F$993,PR!$D$2:$D$993,"BVAP70",PR!$D$2:$D$993,"BVAP70")</f>
        <v>0</v>
      </c>
      <c r="H19" s="16">
        <f ca="1">SUMIFS(PR!$F$2:$F$993,PR!$D$2:$D$993,"BVAP60",PR!$D$2:$D$993,"BVAP60")</f>
        <v>0</v>
      </c>
      <c r="I19" s="16"/>
      <c r="J19" s="16">
        <f>SUMIF(PR!$A$2:$A$999,MASTERPPEBIL!$A19,PR!$G$2:$G$999)</f>
        <v>0</v>
      </c>
      <c r="K19" s="96"/>
      <c r="L19" s="96"/>
      <c r="M19" s="96"/>
      <c r="N19" s="16">
        <f>SUMIF(PR!$A$2:$A$999,MASTERPPEBIL!$A19,PR!$H$2:$H$999)</f>
        <v>0</v>
      </c>
      <c r="O19" s="96"/>
      <c r="P19" s="66"/>
      <c r="Q19" s="96"/>
      <c r="R19" s="16">
        <f>SUMIF(PR!$A$2:$A$993,MASTERPPEBIL!$A19,PR!$I$2:$I$993)</f>
        <v>0</v>
      </c>
      <c r="S19" s="97"/>
      <c r="T19" s="97"/>
      <c r="U19" s="97"/>
      <c r="V19" s="54">
        <f t="shared" ca="1" si="0"/>
        <v>0</v>
      </c>
      <c r="W19" s="16">
        <f>SUMIF(PR!$A$2:$A$993,MASTERPPEBIL!$A19,PR!$J$2:$J$993)</f>
        <v>0</v>
      </c>
      <c r="X19" s="92">
        <f t="shared" ca="1" si="1"/>
        <v>0</v>
      </c>
      <c r="Y19"/>
    </row>
    <row r="20" spans="1:25" s="15" customFormat="1" ht="24.75" customHeight="1" x14ac:dyDescent="0.25">
      <c r="A20" s="15" t="s">
        <v>189</v>
      </c>
      <c r="B20" s="93" t="s">
        <v>239</v>
      </c>
      <c r="C20" s="104">
        <f ca="1">SUMIFS(PR!$F$2:$F$993,PR!$D$2:$D$993,"CADP30",PR!$D$2:$D$993,"CADP30")</f>
        <v>0</v>
      </c>
      <c r="D20" s="104">
        <f ca="1">SUMIFS(PR!$F$2:$F$993,PR!$D$2:$D$993,"CADP20",PR!$D$2:$D$993,"CADP20")</f>
        <v>0</v>
      </c>
      <c r="E20" s="104">
        <f ca="1">SUMIFS(PR!$F$2:$F$993,PR!$D$2:$D$993,"CADP10",PR!$D$2:$D$993,"CADP10")</f>
        <v>0</v>
      </c>
      <c r="F20" s="104">
        <f ca="1">SUMIFS(PR!$F$2:$F$993,PR!$D$2:$D$993,"CADP50",PR!$D$2:$D$993,"CADP50")</f>
        <v>0</v>
      </c>
      <c r="G20" s="104">
        <f ca="1">SUMIFS(PR!$F$2:$F$993,PR!$D$2:$D$993,"CADP70",PR!$D$2:$D$993,"CADP70")</f>
        <v>0</v>
      </c>
      <c r="H20" s="104">
        <f ca="1">SUMIFS(PR!$F$2:$F$993,PR!$D$2:$D$993,"CADP60",PR!$D$2:$D$993,"CADP60")</f>
        <v>0</v>
      </c>
      <c r="I20" s="104"/>
      <c r="J20" s="104">
        <f>SUMIF(PR!$A$2:$A$999,MASTERPPEBIL!$A20,PR!$G$2:$G$999)</f>
        <v>0</v>
      </c>
      <c r="K20" s="96"/>
      <c r="L20" s="96"/>
      <c r="M20" s="96"/>
      <c r="N20" s="104">
        <f>SUMIF(PR!$A$2:$A$999,MASTERPPEBIL!$A20,PR!$H$2:$H$999)</f>
        <v>0</v>
      </c>
      <c r="O20" s="96"/>
      <c r="P20" s="96"/>
      <c r="Q20" s="96"/>
      <c r="R20" s="104">
        <f>SUMIF(PR!$A$2:$A$993,MASTERPPEBIL!$A20,PR!$I$2:$I$993)</f>
        <v>0</v>
      </c>
      <c r="S20" s="97"/>
      <c r="T20" s="97"/>
      <c r="U20" s="97"/>
      <c r="V20" s="100">
        <f t="shared" ca="1" si="0"/>
        <v>0</v>
      </c>
      <c r="W20" s="104">
        <f>SUMIF(PR!$A$2:$A$993,MASTERPPEBIL!$A20,PR!$J$2:$J$993)</f>
        <v>0</v>
      </c>
      <c r="X20" s="92">
        <f t="shared" ca="1" si="1"/>
        <v>0</v>
      </c>
      <c r="Y20"/>
    </row>
    <row r="21" spans="1:25" s="15" customFormat="1" ht="24.75" customHeight="1" x14ac:dyDescent="0.25">
      <c r="A21" s="15" t="s">
        <v>60</v>
      </c>
      <c r="B21" s="86" t="s">
        <v>240</v>
      </c>
      <c r="C21" s="16">
        <f ca="1">SUMIFS(PR!$F$2:$F$993,PR!$D$2:$D$993,"CAS130",PR!$D$2:$D$993,"CAS130")</f>
        <v>0</v>
      </c>
      <c r="D21" s="16">
        <f ca="1">SUMIFS(PR!$F$2:$F$993,PR!$D$2:$D$993,"CAS120",PR!$D$2:$D$993,"CAS120")</f>
        <v>0</v>
      </c>
      <c r="E21" s="16">
        <f ca="1">SUMIFS(PR!$F$2:$F$993,PR!$D$2:$D$993,"CAS110",PR!$D$2:$D$993,"CAS110")</f>
        <v>0</v>
      </c>
      <c r="F21" s="16">
        <f ca="1">SUMIFS(PR!$F$2:$F$993,PR!$D$2:$D$993,"CAS150",PR!$D$2:$D$993,"CAS150")</f>
        <v>0</v>
      </c>
      <c r="G21" s="16">
        <f ca="1">SUMIFS(PR!$F$2:$F$993,PR!$D$2:$D$993,"CAS170",PR!$D$2:$D$993,"CAS170")</f>
        <v>0</v>
      </c>
      <c r="H21" s="16">
        <f ca="1">SUMIFS(PR!$F$2:$F$993,PR!$D$2:$D$993,"CAS160",PR!$D$2:$D$993,"CAS160")</f>
        <v>0</v>
      </c>
      <c r="I21" s="16"/>
      <c r="J21" s="16">
        <f>SUMIF(PR!$A$2:$A$999,MASTERPPEBIL!$A21,PR!$G$2:$G$999)</f>
        <v>0</v>
      </c>
      <c r="K21" s="61"/>
      <c r="L21" s="61"/>
      <c r="M21" s="61"/>
      <c r="N21" s="16">
        <f>SUMIF(PR!$A$2:$A$999,MASTERPPEBIL!$A21,PR!$H$2:$H$999)</f>
        <v>0</v>
      </c>
      <c r="O21" s="61"/>
      <c r="P21" s="66"/>
      <c r="Q21" s="61"/>
      <c r="R21" s="104">
        <f>SUMIF(PR!$A$2:$A$993,MASTERPPEBIL!$A21,PR!$I$2:$I$993)</f>
        <v>0</v>
      </c>
      <c r="S21" s="62"/>
      <c r="T21" s="62"/>
      <c r="U21" s="62"/>
      <c r="V21" s="54">
        <f t="shared" ca="1" si="0"/>
        <v>0</v>
      </c>
      <c r="W21" s="16">
        <f>SUMIF(PR!$A$2:$A$993,MASTERPPEBIL!$A21,PR!$J$2:$J$993)</f>
        <v>0</v>
      </c>
      <c r="X21" s="92">
        <f t="shared" ca="1" si="1"/>
        <v>0</v>
      </c>
      <c r="Y21"/>
    </row>
    <row r="22" spans="1:25" s="15" customFormat="1" ht="24.75" customHeight="1" x14ac:dyDescent="0.25">
      <c r="A22" s="15" t="s">
        <v>61</v>
      </c>
      <c r="B22" s="78" t="s">
        <v>241</v>
      </c>
      <c r="C22" s="16">
        <f ca="1">SUMIFS(PR!$F$2:$F$993,PR!$D$2:$D$993,"CASM30",PR!$D$2:$D$993,"CASM30")</f>
        <v>0</v>
      </c>
      <c r="D22" s="16">
        <f ca="1">SUMIFS(PR!$F$2:$F$993,PR!$D$2:$D$993,"CASM20",PR!$D$2:$D$993,"CASM20")</f>
        <v>0</v>
      </c>
      <c r="E22" s="16">
        <f ca="1">SUMIFS(PR!$F$2:$F$993,PR!$D$2:$D$993,"CASM10",PR!$D$2:$D$993,"CASM10")</f>
        <v>0</v>
      </c>
      <c r="F22" s="16">
        <f ca="1">SUMIFS(PR!$F$2:$F$993,PR!$D$2:$D$993,"CASM50",PR!$D$2:$D$993,"CASM50")</f>
        <v>0</v>
      </c>
      <c r="G22" s="16">
        <f ca="1">SUMIFS(PR!$F$2:$F$993,PR!$D$2:$D$993,"CASM70",PR!$D$2:$D$993,"CASM70")</f>
        <v>0</v>
      </c>
      <c r="H22" s="16">
        <f ca="1">SUMIFS(PR!$F$2:$F$993,PR!$D$2:$D$993,"CASM60",PR!$D$2:$D$993,"CASM60")</f>
        <v>0</v>
      </c>
      <c r="I22" s="16"/>
      <c r="J22" s="16">
        <f>SUMIF(PR!$A$2:$A$999,MASTERPPEBIL!$A22,PR!$G$2:$G$999)</f>
        <v>0</v>
      </c>
      <c r="K22" s="61"/>
      <c r="L22" s="61"/>
      <c r="M22" s="61"/>
      <c r="N22" s="16">
        <f>SUMIF(PR!$A$2:$A$999,MASTERPPEBIL!$A22,PR!$H$2:$H$999)</f>
        <v>0</v>
      </c>
      <c r="O22" s="61"/>
      <c r="P22" s="66"/>
      <c r="Q22" s="61"/>
      <c r="R22" s="16">
        <f>SUMIF(PR!$A$2:$A$993,MASTERPPEBIL!$A22,PR!$I$2:$I$993)</f>
        <v>0</v>
      </c>
      <c r="S22" s="62"/>
      <c r="T22" s="62"/>
      <c r="U22" s="62"/>
      <c r="V22" s="54">
        <f t="shared" ca="1" si="0"/>
        <v>0</v>
      </c>
      <c r="W22" s="16">
        <f>SUMIF(PR!$A$2:$A$993,MASTERPPEBIL!$A22,PR!$J$2:$J$993)</f>
        <v>0</v>
      </c>
      <c r="X22" s="92">
        <f t="shared" ca="1" si="1"/>
        <v>0</v>
      </c>
      <c r="Y22"/>
    </row>
    <row r="23" spans="1:25" s="15" customFormat="1" ht="24.75" customHeight="1" x14ac:dyDescent="0.25">
      <c r="A23" s="15" t="s">
        <v>200</v>
      </c>
      <c r="B23" s="78" t="s">
        <v>242</v>
      </c>
      <c r="C23" s="16">
        <f ca="1">SUMIFS(PR!$F$2:$F$993,PR!$D$2:$D$993,"CCRT30",PR!$D$2:$D$993,"CCRT30")</f>
        <v>0</v>
      </c>
      <c r="D23" s="16">
        <f ca="1">SUMIFS(PR!$F$2:$F$993,PR!$D$2:$D$993,"CCRT20",PR!$D$2:$D$993,"CCRT20")</f>
        <v>0</v>
      </c>
      <c r="E23" s="16">
        <f ca="1">SUMIFS(PR!$F$2:$F$993,PR!$D$2:$D$993,"CCRT10",PR!$D$2:$D$993,"CCRT10")</f>
        <v>0</v>
      </c>
      <c r="F23" s="16">
        <f ca="1">SUMIFS(PR!$F$2:$F$993,PR!$D$2:$D$993,"CCRT50",PR!$D$2:$D$993,"CCRT50")</f>
        <v>0</v>
      </c>
      <c r="G23" s="16">
        <f ca="1">SUMIFS(PR!$F$2:$F$993,PR!$D$2:$D$993,"CCRT70",PR!$D$2:$D$993,"CCRT70")</f>
        <v>0</v>
      </c>
      <c r="H23" s="16">
        <f ca="1">SUMIFS(PR!$F$2:$F$993,PR!$D$2:$D$993,"CCRT60",PR!$D$2:$D$993,"CCRT60")</f>
        <v>0</v>
      </c>
      <c r="I23" s="16"/>
      <c r="J23" s="16">
        <f>SUMIF(PR!$A$2:$A$999,MASTERPPEBIL!$A23,PR!$G$2:$G$999)</f>
        <v>0</v>
      </c>
      <c r="K23" s="61"/>
      <c r="L23" s="61"/>
      <c r="M23" s="61"/>
      <c r="N23" s="16">
        <f>SUMIF(PR!$A$2:$A$999,MASTERPPEBIL!$A23,PR!$H$2:$H$999)</f>
        <v>0</v>
      </c>
      <c r="O23" s="61"/>
      <c r="P23" s="66"/>
      <c r="Q23" s="61"/>
      <c r="R23" s="16">
        <f>SUMIF(PR!$A$2:$A$993,MASTERPPEBIL!$A23,PR!$I$2:$I$993)</f>
        <v>0</v>
      </c>
      <c r="S23" s="62"/>
      <c r="T23" s="62"/>
      <c r="U23" s="62"/>
      <c r="V23" s="54">
        <f t="shared" ca="1" si="0"/>
        <v>0</v>
      </c>
      <c r="W23" s="16">
        <f>SUMIF(PR!$A$2:$A$993,MASTERPPEBIL!$A23,PR!$J$2:$J$993)</f>
        <v>0</v>
      </c>
      <c r="X23" s="92">
        <f t="shared" ca="1" si="1"/>
        <v>0</v>
      </c>
      <c r="Y23"/>
    </row>
    <row r="24" spans="1:25" s="15" customFormat="1" ht="24.75" customHeight="1" x14ac:dyDescent="0.25">
      <c r="A24" s="15" t="s">
        <v>62</v>
      </c>
      <c r="B24" s="78" t="s">
        <v>243</v>
      </c>
      <c r="C24" s="16">
        <f ca="1">SUMIFS(PR!$F$2:$F$993,PR!$D$2:$D$993,"CDVA30",PR!$D$2:$D$993,"CDVA30")</f>
        <v>0</v>
      </c>
      <c r="D24" s="16">
        <f ca="1">SUMIFS(PR!$F$2:$F$993,PR!$D$2:$D$993,"CDVA20",PR!$D$2:$D$993,"CDVA20")</f>
        <v>0</v>
      </c>
      <c r="E24" s="16">
        <f ca="1">SUMIFS(PR!$F$2:$F$993,PR!$D$2:$D$993,"CDVA10",PR!$D$2:$D$993,"CDVA10")</f>
        <v>0</v>
      </c>
      <c r="F24" s="16">
        <f ca="1">SUMIFS(PR!$F$2:$F$993,PR!$D$2:$D$993,"CDVA50",PR!$D$2:$D$993,"CDVA50")</f>
        <v>0</v>
      </c>
      <c r="G24" s="16">
        <f ca="1">SUMIFS(PR!$F$2:$F$993,PR!$D$2:$D$993,"CDVA70",PR!$D$2:$D$993,"CDVA70")</f>
        <v>0</v>
      </c>
      <c r="H24" s="16">
        <f ca="1">SUMIFS(PR!$F$2:$F$993,PR!$D$2:$D$993,"CDVA60",PR!$D$2:$D$993,"CDVA60")</f>
        <v>0</v>
      </c>
      <c r="I24" s="16"/>
      <c r="J24" s="16">
        <f>SUMIF(PR!$A$2:$A$999,MASTERPPEBIL!$A24,PR!$G$2:$G$999)</f>
        <v>0</v>
      </c>
      <c r="K24" s="96"/>
      <c r="L24" s="96"/>
      <c r="M24" s="96"/>
      <c r="N24" s="16">
        <f>SUMIF(PR!$A$2:$A$999,MASTERPPEBIL!$A24,PR!$H$2:$H$999)</f>
        <v>0</v>
      </c>
      <c r="O24" s="96"/>
      <c r="P24" s="66"/>
      <c r="Q24" s="96"/>
      <c r="R24" s="16">
        <f>SUMIF(PR!$A$2:$A$993,MASTERPPEBIL!$A24,PR!$I$2:$I$993)</f>
        <v>0</v>
      </c>
      <c r="S24" s="97"/>
      <c r="T24" s="97"/>
      <c r="U24" s="97"/>
      <c r="V24" s="54">
        <f t="shared" ca="1" si="0"/>
        <v>0</v>
      </c>
      <c r="W24" s="16">
        <f>SUMIF(PR!$A$2:$A$993,MASTERPPEBIL!$A24,PR!$J$2:$J$993)</f>
        <v>0</v>
      </c>
      <c r="X24" s="92">
        <f t="shared" ca="1" si="1"/>
        <v>0</v>
      </c>
      <c r="Y24"/>
    </row>
    <row r="25" spans="1:25" s="15" customFormat="1" ht="24.75" customHeight="1" x14ac:dyDescent="0.25">
      <c r="A25" s="15" t="s">
        <v>63</v>
      </c>
      <c r="B25" s="80" t="s">
        <v>244</v>
      </c>
      <c r="C25" s="16">
        <f ca="1">SUMIFS(PR!$F$2:$F$993,PR!$D$2:$D$993,"CHAP30",PR!$D$2:$D$993,"CHAP30")</f>
        <v>0</v>
      </c>
      <c r="D25" s="16">
        <f ca="1">SUMIFS(PR!$F$2:$F$993,PR!$D$2:$D$993,"CHAP20",PR!$D$2:$D$993,"CHAP20")</f>
        <v>0</v>
      </c>
      <c r="E25" s="16">
        <f ca="1">SUMIFS(PR!$F$2:$F$993,PR!$D$2:$D$993,"CHAP10",PR!$D$2:$D$993,"CHAP10")</f>
        <v>0</v>
      </c>
      <c r="F25" s="16">
        <f ca="1">SUMIFS(PR!$F$2:$F$993,PR!$D$2:$D$993,"CHAP50",PR!$D$2:$D$993,"CHAP50")</f>
        <v>0</v>
      </c>
      <c r="G25" s="16">
        <f ca="1">SUMIFS(PR!$F$2:$F$993,PR!$D$2:$D$993,"CHAP70",PR!$D$2:$D$993,"CHAP70")</f>
        <v>0</v>
      </c>
      <c r="H25" s="16">
        <f ca="1">SUMIFS(PR!$F$2:$F$993,PR!$D$2:$D$993,"CHAP60",PR!$D$2:$D$993,"CHAP60")</f>
        <v>0</v>
      </c>
      <c r="I25" s="16"/>
      <c r="J25" s="16">
        <f>SUMIF(PR!$A$2:$A$999,MASTERPPEBIL!$A25,PR!$G$2:$G$999)</f>
        <v>0</v>
      </c>
      <c r="K25" s="61"/>
      <c r="L25" s="61"/>
      <c r="M25" s="61"/>
      <c r="N25" s="16">
        <f>SUMIF(PR!$A$2:$A$999,MASTERPPEBIL!$A25,PR!$H$2:$H$999)</f>
        <v>0</v>
      </c>
      <c r="O25" s="61"/>
      <c r="P25" s="66"/>
      <c r="Q25" s="61"/>
      <c r="R25" s="16">
        <f>SUMIF(PR!$A$2:$A$993,MASTERPPEBIL!$A25,PR!$I$2:$I$993)</f>
        <v>0</v>
      </c>
      <c r="S25" s="62"/>
      <c r="T25" s="62"/>
      <c r="U25" s="62"/>
      <c r="V25" s="54">
        <f t="shared" ca="1" si="0"/>
        <v>0</v>
      </c>
      <c r="W25" s="16">
        <f>SUMIF(PR!$A$2:$A$993,MASTERPPEBIL!$A25,PR!$J$2:$J$993)</f>
        <v>0</v>
      </c>
      <c r="X25" s="92">
        <f t="shared" ca="1" si="1"/>
        <v>0</v>
      </c>
      <c r="Y25"/>
    </row>
    <row r="26" spans="1:25" s="15" customFormat="1" ht="23.25" customHeight="1" x14ac:dyDescent="0.25">
      <c r="A26" s="15" t="s">
        <v>64</v>
      </c>
      <c r="B26" s="78" t="s">
        <v>245</v>
      </c>
      <c r="C26" s="16">
        <f ca="1">SUMIFS(PR!$F$2:$F$993,PR!$D$2:$D$993,"CHER30",PR!$D$2:$D$993,"CHER30")</f>
        <v>0</v>
      </c>
      <c r="D26" s="16">
        <f ca="1">SUMIFS(PR!$F$2:$F$993,PR!$D$2:$D$993,"CHER20",PR!$D$2:$D$993,"CHER20")</f>
        <v>0</v>
      </c>
      <c r="E26" s="16">
        <f ca="1">SUMIFS(PR!$F$2:$F$993,PR!$D$2:$D$993,"CHER10",PR!$D$2:$D$993,"CHER10")</f>
        <v>0</v>
      </c>
      <c r="F26" s="16">
        <f ca="1">SUMIFS(PR!$F$2:$F$993,PR!$D$2:$D$993,"CHER50",PR!$D$2:$D$993,"CHER50")</f>
        <v>0</v>
      </c>
      <c r="G26" s="16">
        <f ca="1">SUMIFS(PR!$F$2:$F$993,PR!$D$2:$D$993,"CHER70",PR!$D$2:$D$993,"CHER70")</f>
        <v>0</v>
      </c>
      <c r="H26" s="16">
        <f ca="1">SUMIFS(PR!$F$2:$F$993,PR!$D$2:$D$993,"CHER60",PR!$D$2:$D$993,"CHER60")</f>
        <v>0</v>
      </c>
      <c r="I26" s="16"/>
      <c r="J26" s="16">
        <f>SUMIF(PR!$A$2:$A$999,MASTERPPEBIL!$A26,PR!$G$2:$G$999)</f>
        <v>0</v>
      </c>
      <c r="K26" s="61"/>
      <c r="L26" s="61"/>
      <c r="M26" s="61"/>
      <c r="N26" s="16">
        <f>SUMIF(PR!$A$2:$A$999,MASTERPPEBIL!$A26,PR!$H$2:$H$999)</f>
        <v>0</v>
      </c>
      <c r="O26" s="61"/>
      <c r="P26" s="66"/>
      <c r="Q26" s="61"/>
      <c r="R26" s="16">
        <f>SUMIF(PR!$A$2:$A$993,MASTERPPEBIL!$A26,PR!$I$2:$I$993)</f>
        <v>0</v>
      </c>
      <c r="S26" s="62"/>
      <c r="T26" s="62"/>
      <c r="U26" s="62"/>
      <c r="V26" s="54">
        <f t="shared" ca="1" si="0"/>
        <v>0</v>
      </c>
      <c r="W26" s="16">
        <f>SUMIF(PR!$A$2:$A$993,MASTERPPEBIL!$A26,PR!$J$2:$J$993)</f>
        <v>0</v>
      </c>
      <c r="X26" s="92">
        <f t="shared" ca="1" si="1"/>
        <v>0</v>
      </c>
      <c r="Y26"/>
    </row>
    <row r="27" spans="1:25" s="15" customFormat="1" ht="24.75" customHeight="1" x14ac:dyDescent="0.25">
      <c r="A27" s="15" t="s">
        <v>65</v>
      </c>
      <c r="B27" s="78" t="s">
        <v>246</v>
      </c>
      <c r="C27" s="16">
        <f ca="1">SUMIFS(PR!$F$2:$F$993,PR!$D$2:$D$993,"CHOR30",PR!$D$2:$D$993,"CHOR30")</f>
        <v>0</v>
      </c>
      <c r="D27" s="16">
        <f ca="1">SUMIFS(PR!$F$2:$F$993,PR!$D$2:$D$993,"CHOR20",PR!$D$2:$D$993,"CHOR20")</f>
        <v>0</v>
      </c>
      <c r="E27" s="16">
        <f ca="1">SUMIFS(PR!$F$2:$F$993,PR!$D$2:$D$993,"CHOR10",PR!$D$2:$D$993,"CHOR10")</f>
        <v>0</v>
      </c>
      <c r="F27" s="16">
        <f ca="1">SUMIFS(PR!$F$2:$F$993,PR!$D$2:$D$993,"CHOR50",PR!$D$2:$D$993,"CHOR50")</f>
        <v>0</v>
      </c>
      <c r="G27" s="16">
        <f ca="1">SUMIFS(PR!$F$2:$F$993,PR!$D$2:$D$993,"CHOR70",PR!$D$2:$D$993,"CHOR70")</f>
        <v>0</v>
      </c>
      <c r="H27" s="16">
        <f ca="1">SUMIFS(PR!$F$2:$F$993,PR!$D$2:$D$993,"CHOR60",PR!$D$2:$D$993,"CHOR60")</f>
        <v>0</v>
      </c>
      <c r="I27" s="16"/>
      <c r="J27" s="16">
        <f>SUMIF(PR!$A$2:$A$999,MASTERPPEBIL!$A27,PR!$G$2:$G$999)</f>
        <v>0</v>
      </c>
      <c r="K27" s="61"/>
      <c r="L27" s="61"/>
      <c r="M27" s="61"/>
      <c r="N27" s="16">
        <f>SUMIF(PR!$A$2:$A$999,MASTERPPEBIL!$A27,PR!$H$2:$H$999)</f>
        <v>0</v>
      </c>
      <c r="O27" s="61"/>
      <c r="P27" s="66"/>
      <c r="Q27" s="61"/>
      <c r="R27" s="16">
        <f>SUMIF(PR!$A$2:$A$993,MASTERPPEBIL!$A27,PR!$I$2:$I$993)</f>
        <v>0</v>
      </c>
      <c r="S27" s="62"/>
      <c r="T27" s="62"/>
      <c r="U27" s="62"/>
      <c r="V27" s="54">
        <f t="shared" ca="1" si="0"/>
        <v>0</v>
      </c>
      <c r="W27" s="16">
        <f>SUMIF(PR!$A$2:$A$993,MASTERPPEBIL!$A27,PR!$J$2:$J$993)</f>
        <v>0</v>
      </c>
      <c r="X27" s="92">
        <f t="shared" ca="1" si="1"/>
        <v>0</v>
      </c>
      <c r="Y27"/>
    </row>
    <row r="28" spans="1:25" s="15" customFormat="1" ht="24.75" customHeight="1" x14ac:dyDescent="0.25">
      <c r="A28" s="15" t="s">
        <v>66</v>
      </c>
      <c r="B28" s="78" t="s">
        <v>247</v>
      </c>
      <c r="C28" s="16">
        <f ca="1">SUMIFS(PR!$F$2:$F$993,PR!$D$2:$D$993,"CICO30",PR!$D$2:$D$993,"CICO30")</f>
        <v>0</v>
      </c>
      <c r="D28" s="16">
        <f ca="1">SUMIFS(PR!$F$2:$F$993,PR!$D$2:$D$993,"CICO20",PR!$D$2:$D$993,"CICO20")</f>
        <v>0</v>
      </c>
      <c r="E28" s="16">
        <f ca="1">SUMIFS(PR!$F$2:$F$993,PR!$D$2:$D$993,"CICO10",PR!$D$2:$D$993,"CICO10")</f>
        <v>0</v>
      </c>
      <c r="F28" s="16">
        <f ca="1">SUMIFS(PR!$F$2:$F$993,PR!$D$2:$D$993,"CICO50",PR!$D$2:$D$993,"CICO50")</f>
        <v>0</v>
      </c>
      <c r="G28" s="16">
        <f ca="1">SUMIFS(PR!$F$2:$F$993,PR!$D$2:$D$993,"CICO70",PR!$D$2:$D$993,"CICO70")</f>
        <v>0</v>
      </c>
      <c r="H28" s="16">
        <f ca="1">SUMIFS(PR!$F$2:$F$993,PR!$D$2:$D$993,"CICO60",PR!$D$2:$D$993,"CICO60")</f>
        <v>0</v>
      </c>
      <c r="I28" s="16"/>
      <c r="J28" s="16">
        <f>SUMIF(PR!$A$2:$A$999,MASTERPPEBIL!$A28,PR!$G$2:$G$999)</f>
        <v>0</v>
      </c>
      <c r="K28" s="61"/>
      <c r="L28" s="61"/>
      <c r="M28" s="61"/>
      <c r="N28" s="16">
        <f>SUMIF(PR!$A$2:$A$999,MASTERPPEBIL!$A28,PR!$H$2:$H$999)</f>
        <v>0</v>
      </c>
      <c r="O28" s="61"/>
      <c r="P28" s="66"/>
      <c r="Q28" s="61"/>
      <c r="R28" s="16">
        <f>SUMIF(PR!$A$2:$A$993,MASTERPPEBIL!$A28,PR!$I$2:$I$993)</f>
        <v>0</v>
      </c>
      <c r="S28" s="62"/>
      <c r="T28" s="62"/>
      <c r="U28" s="62"/>
      <c r="V28" s="54">
        <f t="shared" ca="1" si="0"/>
        <v>0</v>
      </c>
      <c r="W28" s="16">
        <f>SUMIF(PR!$A$2:$A$993,MASTERPPEBIL!$A28,PR!$J$2:$J$993)</f>
        <v>0</v>
      </c>
      <c r="X28" s="92">
        <f t="shared" ca="1" si="1"/>
        <v>0</v>
      </c>
      <c r="Y28"/>
    </row>
    <row r="29" spans="1:25" s="15" customFormat="1" ht="24.75" customHeight="1" x14ac:dyDescent="0.25">
      <c r="A29" s="15" t="s">
        <v>68</v>
      </c>
      <c r="B29" s="78" t="s">
        <v>248</v>
      </c>
      <c r="C29" s="16">
        <f ca="1">SUMIFS(PR!$F$2:$F$993,PR!$D$2:$D$993,"CIT230",PR!$D$2:$D$993,"CIT230")</f>
        <v>0</v>
      </c>
      <c r="D29" s="16">
        <f ca="1">SUMIFS(PR!$F$2:$F$993,PR!$D$2:$D$993,"CIT220",PR!$D$2:$D$993,"CIT220")</f>
        <v>0</v>
      </c>
      <c r="E29" s="16">
        <f ca="1">SUMIFS(PR!$F$2:$F$993,PR!$D$2:$D$993,"CIT210",PR!$D$2:$D$993,"CIT210")</f>
        <v>0</v>
      </c>
      <c r="F29" s="16">
        <f ca="1">SUMIFS(PR!$F$2:$F$993,PR!$D$2:$D$993,"CIT250",PR!$D$2:$D$993,"CIT250")</f>
        <v>0</v>
      </c>
      <c r="G29" s="16">
        <f ca="1">SUMIFS(PR!$F$2:$F$993,PR!$D$2:$D$993,"CIT270",PR!$D$2:$D$993,"CIT270")</f>
        <v>0</v>
      </c>
      <c r="H29" s="16">
        <f ca="1">SUMIFS(PR!$F$2:$F$993,PR!$D$2:$D$993,"CIT260",PR!$D$2:$D$993,"CIT260")</f>
        <v>0</v>
      </c>
      <c r="I29" s="16"/>
      <c r="J29" s="16">
        <f>SUMIF(PR!$A$2:$A$999,MASTERPPEBIL!$A29,PR!$G$2:$G$999)</f>
        <v>0</v>
      </c>
      <c r="K29" s="61"/>
      <c r="L29" s="61"/>
      <c r="M29" s="61"/>
      <c r="N29" s="16">
        <f>SUMIF(PR!$A$2:$A$999,MASTERPPEBIL!$A29,PR!$H$2:$H$999)</f>
        <v>0</v>
      </c>
      <c r="O29" s="61"/>
      <c r="P29" s="66"/>
      <c r="Q29" s="61"/>
      <c r="R29" s="16">
        <f>SUMIF(PR!$A$2:$A$993,MASTERPPEBIL!$A29,PR!$I$2:$I$993)</f>
        <v>0</v>
      </c>
      <c r="S29" s="62"/>
      <c r="T29" s="62"/>
      <c r="U29" s="62"/>
      <c r="V29" s="54">
        <f t="shared" ca="1" si="0"/>
        <v>0</v>
      </c>
      <c r="W29" s="16">
        <f>SUMIF(PR!$A$2:$A$993,MASTERPPEBIL!$A29,PR!$J$2:$J$993)</f>
        <v>0</v>
      </c>
      <c r="X29" s="92">
        <f t="shared" ca="1" si="1"/>
        <v>0</v>
      </c>
      <c r="Y29"/>
    </row>
    <row r="30" spans="1:25" s="15" customFormat="1" ht="24.75" customHeight="1" x14ac:dyDescent="0.25">
      <c r="A30" s="15" t="s">
        <v>67</v>
      </c>
      <c r="B30" s="78" t="s">
        <v>249</v>
      </c>
      <c r="C30" s="16">
        <f ca="1">SUMIFS(PR!$F$2:$F$993,PR!$D$2:$D$993,"CITR30",PR!$D$2:$D$993,"CITR30")</f>
        <v>0</v>
      </c>
      <c r="D30" s="16">
        <f ca="1">SUMIFS(PR!$F$2:$F$993,PR!$D$2:$D$993,"CITR20",PR!$D$2:$D$993,"CITR20")</f>
        <v>0</v>
      </c>
      <c r="E30" s="16">
        <f ca="1">SUMIFS(PR!$F$2:$F$993,PR!$D$2:$D$993,"CITR10",PR!$D$2:$D$993,"CITR10")</f>
        <v>0</v>
      </c>
      <c r="F30" s="16">
        <f ca="1">SUMIFS(PR!$F$2:$F$993,PR!$D$2:$D$993,"CITR50",PR!$D$2:$D$993,"CITR50")</f>
        <v>0</v>
      </c>
      <c r="G30" s="16">
        <f ca="1">SUMIFS(PR!$F$2:$F$993,PR!$D$2:$D$993,"CITR70",PR!$D$2:$D$993,"CITR70")</f>
        <v>0</v>
      </c>
      <c r="H30" s="16">
        <f ca="1">SUMIFS(PR!$F$2:$F$993,PR!$D$2:$D$993,"CITR60",PR!$D$2:$D$993,"CITR60")</f>
        <v>0</v>
      </c>
      <c r="I30" s="16"/>
      <c r="J30" s="16">
        <f>SUMIF(PR!$A$2:$A$999,MASTERPPEBIL!$A30,PR!$G$2:$G$999)</f>
        <v>0</v>
      </c>
      <c r="K30" s="56"/>
      <c r="L30" s="56"/>
      <c r="M30" s="56"/>
      <c r="N30" s="16">
        <f>SUMIF(PR!$A$2:$A$999,MASTERPPEBIL!$A30,PR!$H$2:$H$999)</f>
        <v>0</v>
      </c>
      <c r="O30" s="56"/>
      <c r="P30" s="64"/>
      <c r="Q30" s="61"/>
      <c r="R30" s="16">
        <f>SUMIF(PR!$A$2:$A$993,MASTERPPEBIL!$A30,PR!$I$2:$I$993)</f>
        <v>0</v>
      </c>
      <c r="S30" s="62"/>
      <c r="T30" s="62"/>
      <c r="U30" s="62"/>
      <c r="V30" s="54">
        <f t="shared" ca="1" si="0"/>
        <v>0</v>
      </c>
      <c r="W30" s="16">
        <f>SUMIF(PR!$A$2:$A$993,MASTERPPEBIL!$A30,PR!$J$2:$J$993)</f>
        <v>0</v>
      </c>
      <c r="X30" s="92">
        <f t="shared" ca="1" si="1"/>
        <v>0</v>
      </c>
      <c r="Y30"/>
    </row>
    <row r="31" spans="1:25" s="15" customFormat="1" ht="24.75" customHeight="1" x14ac:dyDescent="0.25">
      <c r="A31" s="15" t="s">
        <v>69</v>
      </c>
      <c r="B31" s="78" t="s">
        <v>250</v>
      </c>
      <c r="C31" s="16">
        <f ca="1">SUMIFS(PR!$F$2:$F$993,PR!$D$2:$D$993,"CITY30",PR!$D$2:$D$993,"CITY30")</f>
        <v>0</v>
      </c>
      <c r="D31" s="16">
        <f ca="1">SUMIFS(PR!$F$2:$F$993,PR!$D$2:$D$993,"CITY20",PR!$D$2:$D$993,"CITY20")</f>
        <v>0</v>
      </c>
      <c r="E31" s="16">
        <f ca="1">SUMIFS(PR!$F$2:$F$993,PR!$D$2:$D$993,"CITY10",PR!$D$2:$D$993,"CITY10")</f>
        <v>0</v>
      </c>
      <c r="F31" s="16">
        <f ca="1">SUMIFS(PR!$F$2:$F$993,PR!$D$2:$D$993,"CITY50",PR!$D$2:$D$993,"CITY50")</f>
        <v>0</v>
      </c>
      <c r="G31" s="16">
        <f ca="1">SUMIFS(PR!$F$2:$F$993,PR!$D$2:$D$993,"CITY70",PR!$D$2:$D$993,"CITY70")</f>
        <v>0</v>
      </c>
      <c r="H31" s="16">
        <f ca="1">SUMIFS(PR!$F$2:$F$993,PR!$D$2:$D$993,"CITY60",PR!$D$2:$D$993,"CITY60")</f>
        <v>0</v>
      </c>
      <c r="I31" s="16"/>
      <c r="J31" s="16">
        <f>SUMIF(PR!$A$2:$A$999,MASTERPPEBIL!$A31,PR!$G$2:$G$999)</f>
        <v>0</v>
      </c>
      <c r="K31" s="56"/>
      <c r="L31" s="56"/>
      <c r="M31" s="56"/>
      <c r="N31" s="16">
        <f>SUMIF(PR!$A$2:$A$999,MASTERPPEBIL!$A31,PR!$H$2:$H$999)</f>
        <v>0</v>
      </c>
      <c r="O31" s="56"/>
      <c r="P31" s="64"/>
      <c r="Q31" s="61"/>
      <c r="R31" s="16">
        <f>SUMIF(PR!$A$2:$A$993,MASTERPPEBIL!$A31,PR!$I$2:$I$993)</f>
        <v>0</v>
      </c>
      <c r="S31" s="62"/>
      <c r="T31" s="62"/>
      <c r="U31" s="62"/>
      <c r="V31" s="54">
        <f t="shared" ca="1" si="0"/>
        <v>0</v>
      </c>
      <c r="W31" s="16">
        <f>SUMIF(PR!$A$2:$A$993,MASTERPPEBIL!$A31,PR!$J$2:$J$993)</f>
        <v>0</v>
      </c>
      <c r="X31" s="92">
        <f t="shared" ca="1" si="1"/>
        <v>0</v>
      </c>
      <c r="Y31"/>
    </row>
    <row r="32" spans="1:25" s="15" customFormat="1" ht="24.75" customHeight="1" x14ac:dyDescent="0.25">
      <c r="A32" s="15" t="s">
        <v>70</v>
      </c>
      <c r="B32" s="81" t="s">
        <v>251</v>
      </c>
      <c r="C32" s="16">
        <f ca="1">SUMIFS(PR!$F$2:$F$993,PR!$D$2:$D$993,"COCH30",PR!$D$2:$D$993,"COCH30")</f>
        <v>0</v>
      </c>
      <c r="D32" s="16">
        <f ca="1">SUMIFS(PR!$F$2:$F$993,PR!$D$2:$D$993,"COCH20",PR!$D$2:$D$993,"COCH20")</f>
        <v>0</v>
      </c>
      <c r="E32" s="16">
        <f ca="1">SUMIFS(PR!$F$2:$F$993,PR!$D$2:$D$993,"COCH10",PR!$D$2:$D$993,"COCH10")</f>
        <v>0</v>
      </c>
      <c r="F32" s="16">
        <f ca="1">SUMIFS(PR!$F$2:$F$993,PR!$D$2:$D$993,"COCH50",PR!$D$2:$D$993,"COCH50")</f>
        <v>0</v>
      </c>
      <c r="G32" s="16">
        <f ca="1">SUMIFS(PR!$F$2:$F$993,PR!$D$2:$D$993,"COCH70",PR!$D$2:$D$993,"COCH70")</f>
        <v>0</v>
      </c>
      <c r="H32" s="16">
        <f ca="1">SUMIFS(PR!$F$2:$F$993,PR!$D$2:$D$993,"COCH60",PR!$D$2:$D$993,"COCH60")</f>
        <v>0</v>
      </c>
      <c r="I32" s="16"/>
      <c r="J32" s="16">
        <f>SUMIF(PR!$A$2:$A$999,MASTERPPEBIL!$A32,PR!$G$2:$G$999)</f>
        <v>0</v>
      </c>
      <c r="K32" s="56"/>
      <c r="L32" s="56"/>
      <c r="M32" s="56"/>
      <c r="N32" s="16">
        <f>SUMIF(PR!$A$2:$A$999,MASTERPPEBIL!$A32,PR!$H$2:$H$999)</f>
        <v>0</v>
      </c>
      <c r="O32" s="56"/>
      <c r="P32" s="64"/>
      <c r="Q32" s="61"/>
      <c r="R32" s="16">
        <f>SUMIF(PR!$A$2:$A$993,MASTERPPEBIL!$A32,PR!$I$2:$I$993)</f>
        <v>0</v>
      </c>
      <c r="S32" s="62"/>
      <c r="T32" s="62"/>
      <c r="U32" s="62"/>
      <c r="V32" s="54">
        <f t="shared" ca="1" si="0"/>
        <v>0</v>
      </c>
      <c r="W32" s="16">
        <f>SUMIF(PR!$A$2:$A$993,MASTERPPEBIL!$A32,PR!$J$2:$J$993)</f>
        <v>0</v>
      </c>
      <c r="X32" s="92">
        <f t="shared" ca="1" si="1"/>
        <v>0</v>
      </c>
      <c r="Y32"/>
    </row>
    <row r="33" spans="1:28" s="15" customFormat="1" ht="24.75" customHeight="1" x14ac:dyDescent="0.25">
      <c r="A33" s="15" t="s">
        <v>71</v>
      </c>
      <c r="B33" s="80" t="s">
        <v>252</v>
      </c>
      <c r="C33" s="16">
        <f ca="1">SUMIFS(PR!$F$2:$F$993,PR!$D$2:$D$993,"COMO30",PR!$D$2:$D$993,"COMO30")</f>
        <v>0</v>
      </c>
      <c r="D33" s="16">
        <f ca="1">SUMIFS(PR!$F$2:$F$993,PR!$D$2:$D$993,"COMO20",PR!$D$2:$D$993,"COMO20")</f>
        <v>0</v>
      </c>
      <c r="E33" s="16">
        <f ca="1">SUMIFS(PR!$F$2:$F$993,PR!$D$2:$D$993,"COMO10",PR!$D$2:$D$993,"COMO10")</f>
        <v>0</v>
      </c>
      <c r="F33" s="16">
        <f ca="1">SUMIFS(PR!$F$2:$F$993,PR!$D$2:$D$993,"COMO50",PR!$D$2:$D$993,"COMO50")</f>
        <v>0</v>
      </c>
      <c r="G33" s="16">
        <f ca="1">SUMIFS(PR!$F$2:$F$993,PR!$D$2:$D$993,"COMO70",PR!$D$2:$D$993,"COMO70")</f>
        <v>0</v>
      </c>
      <c r="H33" s="16">
        <f ca="1">SUMIFS(PR!$F$2:$F$993,PR!$D$2:$D$993,"COMO60",PR!$D$2:$D$993,"COMO60")</f>
        <v>0</v>
      </c>
      <c r="I33" s="16"/>
      <c r="J33" s="16">
        <f>SUMIF(PR!$A$2:$A$999,MASTERPPEBIL!$A33,PR!$G$2:$G$999)</f>
        <v>0</v>
      </c>
      <c r="K33" s="56"/>
      <c r="L33" s="56"/>
      <c r="M33" s="56"/>
      <c r="N33" s="16">
        <f>SUMIF(PR!$A$2:$A$999,MASTERPPEBIL!$A33,PR!$H$2:$H$999)</f>
        <v>0</v>
      </c>
      <c r="O33" s="56"/>
      <c r="P33" s="64"/>
      <c r="Q33" s="61"/>
      <c r="R33" s="16">
        <f>SUMIF(PR!$A$2:$A$993,MASTERPPEBIL!$A33,PR!$I$2:$I$993)</f>
        <v>0</v>
      </c>
      <c r="S33" s="62"/>
      <c r="T33" s="62"/>
      <c r="U33" s="62"/>
      <c r="V33" s="54">
        <f t="shared" ca="1" si="0"/>
        <v>0</v>
      </c>
      <c r="W33" s="16">
        <f>SUMIF(PR!$A$2:$A$993,MASTERPPEBIL!$A33,PR!$J$2:$J$993)</f>
        <v>0</v>
      </c>
      <c r="X33" s="92">
        <f t="shared" ca="1" si="1"/>
        <v>0</v>
      </c>
      <c r="Y33"/>
    </row>
    <row r="34" spans="1:28" s="15" customFormat="1" ht="24.75" customHeight="1" x14ac:dyDescent="0.25">
      <c r="A34" s="15" t="s">
        <v>215</v>
      </c>
      <c r="B34" s="107" t="s">
        <v>253</v>
      </c>
      <c r="C34" s="16">
        <f ca="1">SUMIFS(PR!$F$2:$F$993,PR!$D$2:$D$993,"CONO30",PR!$D$2:$D$993,"CONO30")</f>
        <v>0</v>
      </c>
      <c r="D34" s="16">
        <f ca="1">SUMIFS(PR!$F$2:$F$993,PR!$D$2:$D$993,"CONO20",PR!$D$2:$D$993,"CONO20")</f>
        <v>0</v>
      </c>
      <c r="E34" s="16">
        <f ca="1">SUMIFS(PR!$F$2:$F$993,PR!$D$2:$D$993,"CONO10",PR!$D$2:$D$993,"CONO10")</f>
        <v>0</v>
      </c>
      <c r="F34" s="16">
        <f ca="1">SUMIFS(PR!$F$2:$F$993,PR!$D$2:$D$993,"CONO50",PR!$D$2:$D$993,"CONO50")</f>
        <v>0</v>
      </c>
      <c r="G34" s="16">
        <f ca="1">SUMIFS(PR!$F$2:$F$993,PR!$D$2:$D$993,"CONO70",PR!$D$2:$D$993,"CONO70")</f>
        <v>0</v>
      </c>
      <c r="H34" s="16">
        <f ca="1">SUMIFS(PR!$F$2:$F$993,PR!$D$2:$D$993,"CONO60",PR!$D$2:$D$993,"CONO60")</f>
        <v>0</v>
      </c>
      <c r="I34" s="16"/>
      <c r="J34" s="16">
        <f>SUMIF(PR!$A$2:$A$999,MASTERPPEBIL!$A34,PR!$G$2:$G$999)</f>
        <v>0</v>
      </c>
      <c r="K34" s="56"/>
      <c r="L34" s="56"/>
      <c r="M34" s="56"/>
      <c r="N34" s="16">
        <f>SUMIF(PR!$A$2:$A$999,MASTERPPEBIL!$A34,PR!$H$2:$H$999)</f>
        <v>0</v>
      </c>
      <c r="O34" s="56"/>
      <c r="P34" s="64"/>
      <c r="Q34" s="61"/>
      <c r="R34" s="16">
        <f>SUMIF(PR!$A$2:$A$993,MASTERPPEBIL!$A34,PR!$I$2:$I$993)</f>
        <v>0</v>
      </c>
      <c r="S34" s="62"/>
      <c r="T34" s="62"/>
      <c r="U34" s="62"/>
      <c r="V34" s="54">
        <f t="shared" ca="1" si="0"/>
        <v>0</v>
      </c>
      <c r="W34" s="16">
        <f>SUMIF(PR!$A$2:$A$993,MASTERPPEBIL!$A34,PR!$J$2:$J$993)</f>
        <v>0</v>
      </c>
      <c r="X34" s="92">
        <f t="shared" ca="1" si="1"/>
        <v>0</v>
      </c>
    </row>
    <row r="35" spans="1:28" s="15" customFormat="1" ht="24.75" customHeight="1" x14ac:dyDescent="0.25">
      <c r="A35" s="15" t="s">
        <v>72</v>
      </c>
      <c r="B35" s="78" t="s">
        <v>254</v>
      </c>
      <c r="C35" s="16">
        <f ca="1">SUMIFS(PR!$F$2:$F$993,PR!$D$2:$D$993,"CORD30",PR!$D$2:$D$993,"CORD30")</f>
        <v>0</v>
      </c>
      <c r="D35" s="16">
        <f ca="1">SUMIFS(PR!$F$2:$F$993,PR!$D$2:$D$993,"CORD20",PR!$D$2:$D$993,"CORD20")</f>
        <v>0</v>
      </c>
      <c r="E35" s="16">
        <f ca="1">SUMIFS(PR!$F$2:$F$993,PR!$D$2:$D$993,"CORD10",PR!$D$2:$D$993,"CORD10")</f>
        <v>0</v>
      </c>
      <c r="F35" s="16">
        <f ca="1">SUMIFS(PR!$F$2:$F$993,PR!$D$2:$D$993,"CORD50",PR!$D$2:$D$993,"CORD50")</f>
        <v>0</v>
      </c>
      <c r="G35" s="16">
        <f ca="1">SUMIFS(PR!$F$2:$F$993,PR!$D$2:$D$993,"CORD70",PR!$D$2:$D$993,"CORD70")</f>
        <v>0</v>
      </c>
      <c r="H35" s="16">
        <f ca="1">SUMIFS(PR!$F$2:$F$993,PR!$D$2:$D$993,"CORD60",PR!$D$2:$D$993,"CORD60")</f>
        <v>0</v>
      </c>
      <c r="I35" s="16"/>
      <c r="J35" s="16">
        <f>SUMIF(PR!$A$2:$A$999,MASTERPPEBIL!$A35,PR!$G$2:$G$999)</f>
        <v>0</v>
      </c>
      <c r="K35" s="56"/>
      <c r="L35" s="56"/>
      <c r="M35" s="56"/>
      <c r="N35" s="16">
        <f>SUMIF(PR!$A$2:$A$999,MASTERPPEBIL!$A35,PR!$H$2:$H$999)</f>
        <v>0</v>
      </c>
      <c r="O35" s="56"/>
      <c r="P35" s="64"/>
      <c r="Q35" s="61"/>
      <c r="R35" s="16">
        <f>SUMIF(PR!$A$2:$A$993,MASTERPPEBIL!$A35,PR!$I$2:$I$993)</f>
        <v>0</v>
      </c>
      <c r="S35" s="62"/>
      <c r="T35" s="62"/>
      <c r="U35" s="62"/>
      <c r="V35" s="54">
        <f t="shared" ca="1" si="0"/>
        <v>0</v>
      </c>
      <c r="W35" s="16">
        <f>SUMIF(PR!$A$2:$A$993,MASTERPPEBIL!$A35,PR!$J$2:$J$993)</f>
        <v>0</v>
      </c>
      <c r="X35" s="92">
        <f t="shared" ca="1" si="1"/>
        <v>0</v>
      </c>
      <c r="Y35" s="70"/>
      <c r="AB35"/>
    </row>
    <row r="36" spans="1:28" s="15" customFormat="1" ht="24.75" customHeight="1" x14ac:dyDescent="0.25">
      <c r="A36" s="15" t="s">
        <v>89</v>
      </c>
      <c r="B36" s="108" t="s">
        <v>255</v>
      </c>
      <c r="C36" s="73"/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/>
      <c r="J36" s="73"/>
      <c r="K36" s="73"/>
      <c r="L36" s="73"/>
      <c r="M36" s="73"/>
      <c r="N36" s="73"/>
      <c r="O36" s="73"/>
      <c r="P36" s="121"/>
      <c r="Q36" s="119"/>
      <c r="R36" s="73"/>
      <c r="S36" s="119"/>
      <c r="T36" s="119"/>
      <c r="U36" s="119"/>
      <c r="V36" s="54">
        <f t="shared" si="0"/>
        <v>0</v>
      </c>
      <c r="W36" s="16"/>
      <c r="X36" s="92">
        <f t="shared" si="1"/>
        <v>0</v>
      </c>
      <c r="Y36"/>
    </row>
    <row r="37" spans="1:28" s="15" customFormat="1" ht="24.75" customHeight="1" x14ac:dyDescent="0.25">
      <c r="A37" s="15" t="s">
        <v>73</v>
      </c>
      <c r="B37" s="78" t="s">
        <v>256</v>
      </c>
      <c r="C37" s="16">
        <f ca="1">SUMIFS(PR!$F$2:$F$993,PR!$D$2:$D$993,"COY130",PR!$D$2:$D$993,"COY130")</f>
        <v>0</v>
      </c>
      <c r="D37" s="16">
        <f ca="1">SUMIFS(PR!$F$2:$F$993,PR!$D$2:$D$993,"COY120",PR!$D$2:$D$993,"COY120")</f>
        <v>0</v>
      </c>
      <c r="E37" s="16">
        <f ca="1">SUMIFS(PR!$F$2:$F$993,PR!$D$2:$D$993,"COY110",PR!$D$2:$D$993,"COY110")</f>
        <v>0</v>
      </c>
      <c r="F37" s="16">
        <f ca="1">SUMIFS(PR!$F$2:$F$993,PR!$D$2:$D$993,"COY150",PR!$D$2:$D$993,"COY150")</f>
        <v>0</v>
      </c>
      <c r="G37" s="16">
        <f ca="1">SUMIFS(PR!$F$2:$F$993,PR!$D$2:$D$993,"COY170",PR!$D$2:$D$993,"COY170")</f>
        <v>0</v>
      </c>
      <c r="H37" s="16">
        <f ca="1">SUMIFS(PR!$F$2:$F$993,PR!$D$2:$D$993,"COY160",PR!$D$2:$D$993,"COY160")+SUMIFS(PR!$G$2:$G$993,PR!$D$2:$D$993,"TROL60",PR!$D$2:$D$993,"TROL60")</f>
        <v>0</v>
      </c>
      <c r="I37" s="16"/>
      <c r="J37" s="16">
        <f>SUMIF(PR!$A$2:$A$999,MASTERPPEBIL!$A37,PR!$G$2:$G$999)</f>
        <v>0</v>
      </c>
      <c r="K37" s="56"/>
      <c r="L37" s="56"/>
      <c r="M37" s="56"/>
      <c r="N37" s="16">
        <f>SUMIF(PR!$A$2:$A$999,MASTERPPEBIL!$A37,PR!$H$2:$H$999)</f>
        <v>0</v>
      </c>
      <c r="O37" s="56"/>
      <c r="P37" s="64"/>
      <c r="Q37" s="61"/>
      <c r="R37" s="16">
        <f>SUMIF(PR!$A$2:$A$993,MASTERPPEBIL!$A37,PR!$I$2:$I$993)</f>
        <v>0</v>
      </c>
      <c r="S37" s="62"/>
      <c r="T37" s="62"/>
      <c r="U37" s="62"/>
      <c r="V37" s="54">
        <f t="shared" ca="1" si="0"/>
        <v>0</v>
      </c>
      <c r="W37" s="16">
        <f>SUMIF(PR!$A$2:$A$993,MASTERPPEBIL!$A37,PR!$J$2:$J$993)</f>
        <v>0</v>
      </c>
      <c r="X37" s="92">
        <f t="shared" ca="1" si="1"/>
        <v>0</v>
      </c>
      <c r="Y37"/>
    </row>
    <row r="38" spans="1:28" s="15" customFormat="1" ht="24.75" customHeight="1" x14ac:dyDescent="0.25">
      <c r="A38" s="15" t="s">
        <v>74</v>
      </c>
      <c r="B38" s="78" t="s">
        <v>257</v>
      </c>
      <c r="C38" s="16">
        <f ca="1">SUMIFS(PR!$F$2:$F$993,PR!$D$2:$D$993,"COY230",PR!$D$2:$D$993,"COY230")</f>
        <v>0</v>
      </c>
      <c r="D38" s="16">
        <f ca="1">SUMIFS(PR!$F$2:$F$993,PR!$D$2:$D$993,"COY220",PR!$D$2:$D$993,"COY220")</f>
        <v>0</v>
      </c>
      <c r="E38" s="16">
        <f ca="1">SUMIFS(PR!$F$2:$F$993,PR!$D$2:$D$993,"COY210",PR!$D$2:$D$993,"COY210")</f>
        <v>0</v>
      </c>
      <c r="F38" s="16">
        <f ca="1">SUMIFS(PR!$F$2:$F$993,PR!$D$2:$D$993,"COY250",PR!$D$2:$D$993,"COY250")</f>
        <v>0</v>
      </c>
      <c r="G38" s="16">
        <f ca="1">SUMIFS(PR!$F$2:$F$993,PR!$D$2:$D$993,"COY270",PR!$D$2:$D$993,"COY270")</f>
        <v>0</v>
      </c>
      <c r="H38" s="16">
        <f ca="1">SUMIFS(PR!$F$2:$F$993,PR!$D$2:$D$993,"COY260",PR!$D$2:$D$993,"COY260")</f>
        <v>0</v>
      </c>
      <c r="I38" s="16"/>
      <c r="J38" s="16">
        <f>SUMIF(PR!$A$2:$A$999,MASTERPPEBIL!$A38,PR!$G$2:$G$999)</f>
        <v>0</v>
      </c>
      <c r="K38" s="56"/>
      <c r="L38" s="56"/>
      <c r="M38" s="56"/>
      <c r="N38" s="16">
        <f>SUMIF(PR!$A$2:$A$999,MASTERPPEBIL!$A38,PR!$H$2:$H$999)</f>
        <v>0</v>
      </c>
      <c r="O38" s="56"/>
      <c r="P38" s="64"/>
      <c r="Q38" s="61"/>
      <c r="R38" s="16">
        <f>SUMIF(PR!$A$2:$A$993,MASTERPPEBIL!$A38,PR!$I$2:$I$993)</f>
        <v>0</v>
      </c>
      <c r="S38" s="62"/>
      <c r="T38" s="62"/>
      <c r="U38" s="62"/>
      <c r="V38" s="54">
        <f t="shared" ca="1" si="0"/>
        <v>0</v>
      </c>
      <c r="W38" s="16">
        <f>SUMIF(PR!$A$2:$A$993,MASTERPPEBIL!$A38,PR!$J$2:$J$993)</f>
        <v>0</v>
      </c>
      <c r="X38" s="92">
        <f t="shared" ca="1" si="1"/>
        <v>0</v>
      </c>
      <c r="Y38"/>
    </row>
    <row r="39" spans="1:28" s="15" customFormat="1" ht="24.75" customHeight="1" x14ac:dyDescent="0.25">
      <c r="A39" s="15" t="s">
        <v>75</v>
      </c>
      <c r="B39" s="78" t="s">
        <v>258</v>
      </c>
      <c r="C39" s="16">
        <f ca="1">SUMIFS(PR!$F$2:$F$993,PR!$D$2:$D$993,"CR2930",PR!$D$2:$D$993,"CR2930")</f>
        <v>0</v>
      </c>
      <c r="D39" s="16">
        <f ca="1">SUMIFS(PR!$F$2:$F$993,PR!$D$2:$D$993,"CR2920",PR!$D$2:$D$993,"CR2920")</f>
        <v>0</v>
      </c>
      <c r="E39" s="16">
        <f ca="1">SUMIFS(PR!$F$2:$F$993,PR!$D$2:$D$993,"CR2910",PR!$D$2:$D$993,"CR2910")</f>
        <v>0</v>
      </c>
      <c r="F39" s="16">
        <f ca="1">SUMIFS(PR!$F$2:$F$993,PR!$D$2:$D$993,"CR2950",PR!$D$2:$D$993,"CR2950")</f>
        <v>0</v>
      </c>
      <c r="G39" s="16">
        <f ca="1">SUMIFS(PR!$F$2:$F$993,PR!$D$2:$D$993,"CR2970",PR!$D$2:$D$993,"CR2970")</f>
        <v>0</v>
      </c>
      <c r="H39" s="16">
        <f ca="1">SUMIFS(PR!$F$2:$F$993,PR!$D$2:$D$993,"CR2960",PR!$D$2:$D$993,"CR2960")</f>
        <v>0</v>
      </c>
      <c r="I39" s="16"/>
      <c r="J39" s="16">
        <f>SUMIF(PR!$A$2:$A$999,MASTERPPEBIL!$A39,PR!$G$2:$G$999)</f>
        <v>0</v>
      </c>
      <c r="K39" s="56"/>
      <c r="L39" s="56"/>
      <c r="M39" s="56"/>
      <c r="N39" s="16">
        <f>SUMIF(PR!$A$2:$A$999,MASTERPPEBIL!$A39,PR!$H$2:$H$999)</f>
        <v>0</v>
      </c>
      <c r="O39" s="56"/>
      <c r="P39" s="64"/>
      <c r="Q39" s="61"/>
      <c r="R39" s="16">
        <f>SUMIF(PR!$A$2:$A$993,MASTERPPEBIL!$A39,PR!$I$2:$I$993)</f>
        <v>0</v>
      </c>
      <c r="S39" s="62"/>
      <c r="T39" s="62"/>
      <c r="U39" s="62"/>
      <c r="V39" s="54">
        <f t="shared" ca="1" si="0"/>
        <v>0</v>
      </c>
      <c r="W39" s="16">
        <f>SUMIF(PR!$A$2:$A$993,MASTERPPEBIL!$A39,PR!$J$2:$J$993)</f>
        <v>0</v>
      </c>
      <c r="X39" s="92">
        <f t="shared" ca="1" si="1"/>
        <v>0</v>
      </c>
      <c r="Y39"/>
    </row>
    <row r="40" spans="1:28" s="15" customFormat="1" ht="24.75" customHeight="1" x14ac:dyDescent="0.25">
      <c r="A40" s="15" t="s">
        <v>76</v>
      </c>
      <c r="B40" s="78" t="s">
        <v>259</v>
      </c>
      <c r="C40" s="16">
        <f ca="1">SUMIFS(PR!$F$2:$F$993,PR!$D$2:$D$993,"CREM30",PR!$D$2:$D$993,"CREM30")</f>
        <v>0</v>
      </c>
      <c r="D40" s="16">
        <f ca="1">SUMIFS(PR!$F$2:$F$993,PR!$D$2:$D$993,"CREM20",PR!$D$2:$D$993,"CREM20")</f>
        <v>0</v>
      </c>
      <c r="E40" s="16">
        <f ca="1">SUMIFS(PR!$F$2:$F$993,PR!$D$2:$D$993,"CREM10",PR!$D$2:$D$993,"CREM10")</f>
        <v>0</v>
      </c>
      <c r="F40" s="16">
        <f ca="1">SUMIFS(PR!$F$2:$F$993,PR!$D$2:$D$993,"CREM50",PR!$D$2:$D$993,"CREM50")</f>
        <v>0</v>
      </c>
      <c r="G40" s="16">
        <f ca="1">SUMIFS(PR!$F$2:$F$993,PR!$D$2:$D$993,"CREM70",PR!$D$2:$D$993,"CREM70")</f>
        <v>0</v>
      </c>
      <c r="H40" s="16">
        <f ca="1">SUMIFS(PR!$F$2:$F$993,PR!$D$2:$D$993,"CREM60",PR!$D$2:$D$993,"CREM60")</f>
        <v>0</v>
      </c>
      <c r="I40" s="16"/>
      <c r="J40" s="16">
        <f>SUMIF(PR!$A$2:$A$999,MASTERPPEBIL!$A40,PR!$G$2:$G$999)</f>
        <v>0</v>
      </c>
      <c r="K40" s="56"/>
      <c r="L40" s="56"/>
      <c r="M40" s="56"/>
      <c r="N40" s="16">
        <f>SUMIF(PR!$A$2:$A$999,MASTERPPEBIL!$A40,PR!$H$2:$H$999)</f>
        <v>0</v>
      </c>
      <c r="O40" s="57"/>
      <c r="P40" s="65"/>
      <c r="Q40" s="61"/>
      <c r="R40" s="16">
        <f>SUMIF(PR!$A$2:$A$993,MASTERPPEBIL!$A40,PR!$I$2:$I$993)</f>
        <v>0</v>
      </c>
      <c r="S40" s="62"/>
      <c r="T40" s="62"/>
      <c r="U40" s="62"/>
      <c r="V40" s="54">
        <f t="shared" ca="1" si="0"/>
        <v>0</v>
      </c>
      <c r="W40" s="16">
        <f>SUMIF(PR!$A$2:$A$993,MASTERPPEBIL!$A40,PR!$J$2:$J$993)</f>
        <v>0</v>
      </c>
      <c r="X40" s="92">
        <f t="shared" ca="1" si="1"/>
        <v>0</v>
      </c>
      <c r="Y40"/>
    </row>
    <row r="41" spans="1:28" s="15" customFormat="1" ht="24.75" customHeight="1" x14ac:dyDescent="0.25">
      <c r="A41" s="15" t="s">
        <v>77</v>
      </c>
      <c r="B41" s="78" t="s">
        <v>260</v>
      </c>
      <c r="C41" s="16">
        <f ca="1">SUMIFS(PR!$F$2:$F$993,PR!$D$2:$D$993,"CRES30",PR!$D$2:$D$993,"CRES30")</f>
        <v>0</v>
      </c>
      <c r="D41" s="16">
        <f ca="1">SUMIFS(PR!$F$2:$F$993,PR!$D$2:$D$993,"CRES20",PR!$D$2:$D$993,"CRES20")</f>
        <v>0</v>
      </c>
      <c r="E41" s="16">
        <f ca="1">SUMIFS(PR!$F$2:$F$993,PR!$D$2:$D$993,"CRES10",PR!$D$2:$D$993,"CRES10")</f>
        <v>0</v>
      </c>
      <c r="F41" s="16">
        <f ca="1">SUMIFS(PR!$F$2:$F$993,PR!$D$2:$D$993,"CRES50",PR!$D$2:$D$993,"CRES50")</f>
        <v>0</v>
      </c>
      <c r="G41" s="16">
        <f ca="1">SUMIFS(PR!$F$2:$F$993,PR!$D$2:$D$993,"CRES70",PR!$D$2:$D$993,"CRES70")</f>
        <v>0</v>
      </c>
      <c r="H41" s="16">
        <f ca="1">SUMIFS(PR!$F$2:$F$993,PR!$D$2:$D$993,"CRES60",PR!$D$2:$D$993,"CRES60")</f>
        <v>0</v>
      </c>
      <c r="I41" s="16"/>
      <c r="J41" s="16">
        <f>SUMIF(PR!$A$2:$A$999,MASTERPPEBIL!$A41,PR!$G$2:$G$999)</f>
        <v>0</v>
      </c>
      <c r="K41" s="58"/>
      <c r="L41" s="58"/>
      <c r="M41" s="58"/>
      <c r="N41" s="16">
        <f>SUMIF(PR!$A$2:$A$999,MASTERPPEBIL!$A41,PR!$H$2:$H$999)</f>
        <v>0</v>
      </c>
      <c r="O41" s="61"/>
      <c r="P41" s="66"/>
      <c r="Q41" s="61"/>
      <c r="R41" s="16">
        <f>SUMIF(PR!$A$2:$A$993,MASTERPPEBIL!$A41,PR!$I$2:$I$993)</f>
        <v>0</v>
      </c>
      <c r="S41" s="62"/>
      <c r="T41" s="62"/>
      <c r="U41" s="62"/>
      <c r="V41" s="54">
        <f t="shared" ca="1" si="0"/>
        <v>0</v>
      </c>
      <c r="W41" s="16">
        <f>SUMIF(PR!$A$2:$A$993,MASTERPPEBIL!$A41,PR!$J$2:$J$993)</f>
        <v>0</v>
      </c>
      <c r="X41" s="92">
        <f t="shared" ca="1" si="1"/>
        <v>0</v>
      </c>
      <c r="Y41"/>
    </row>
    <row r="42" spans="1:28" s="15" customFormat="1" ht="24.75" customHeight="1" x14ac:dyDescent="0.25">
      <c r="A42" s="15" t="s">
        <v>78</v>
      </c>
      <c r="B42" s="78" t="s">
        <v>261</v>
      </c>
      <c r="C42" s="16">
        <f ca="1">SUMIFS(PR!$F$2:$F$993,PR!$D$2:$D$993,"CRVI30",PR!$D$2:$D$993,"CRVI30")</f>
        <v>0</v>
      </c>
      <c r="D42" s="16">
        <f ca="1">SUMIFS(PR!$F$2:$F$993,PR!$D$2:$D$993,"CRVI20",PR!$D$2:$D$993,"CRVI20")</f>
        <v>0</v>
      </c>
      <c r="E42" s="16">
        <f ca="1">SUMIFS(PR!$F$2:$F$993,PR!$D$2:$D$993,"CRVI10",PR!$D$2:$D$993,"CRVI10")</f>
        <v>0</v>
      </c>
      <c r="F42" s="16">
        <f ca="1">SUMIFS(PR!$F$2:$F$993,PR!$D$2:$D$993,"CRVI50",PR!$D$2:$D$993,"CRVI50")</f>
        <v>0</v>
      </c>
      <c r="G42" s="16">
        <f ca="1">SUMIFS(PR!$F$2:$F$993,PR!$D$2:$D$993,"CRVI70",PR!$D$2:$D$993,"CRVI70")</f>
        <v>0</v>
      </c>
      <c r="H42" s="16">
        <f ca="1">SUMIFS(PR!$F$2:$F$993,PR!$D$2:$D$993,"CRVI60",PR!$D$2:$D$993,"CRVI60")</f>
        <v>0</v>
      </c>
      <c r="I42" s="16"/>
      <c r="J42" s="16">
        <f>SUMIF(PR!$A$2:$A$999,MASTERPPEBIL!$A42,PR!$G$2:$G$999)</f>
        <v>0</v>
      </c>
      <c r="K42" s="56"/>
      <c r="L42" s="56"/>
      <c r="M42" s="56"/>
      <c r="N42" s="16">
        <f>SUMIF(PR!$A$2:$A$999,MASTERPPEBIL!$A42,PR!$H$2:$H$999)</f>
        <v>0</v>
      </c>
      <c r="O42" s="56"/>
      <c r="P42" s="64"/>
      <c r="Q42" s="61"/>
      <c r="R42" s="16">
        <f>SUMIF(PR!$A$2:$A$993,MASTERPPEBIL!$A42,PR!$I$2:$I$993)</f>
        <v>0</v>
      </c>
      <c r="S42" s="62"/>
      <c r="T42" s="62"/>
      <c r="U42" s="62"/>
      <c r="V42" s="54">
        <f t="shared" ca="1" si="0"/>
        <v>0</v>
      </c>
      <c r="W42" s="16">
        <f>SUMIF(PR!$A$2:$A$993,MASTERPPEBIL!$A42,PR!$J$2:$J$993)</f>
        <v>0</v>
      </c>
      <c r="X42" s="92">
        <f t="shared" ca="1" si="1"/>
        <v>0</v>
      </c>
      <c r="Y42"/>
    </row>
    <row r="43" spans="1:28" s="15" customFormat="1" ht="24.75" customHeight="1" x14ac:dyDescent="0.25">
      <c r="A43" s="15" t="s">
        <v>221</v>
      </c>
      <c r="B43" s="107" t="s">
        <v>262</v>
      </c>
      <c r="C43" s="16">
        <f ca="1">SUMIFS(PR!$F$2:$F$993,PR!$D$2:$D$993,"CVSV30",PR!$D$2:$D$993,"CVSV30")</f>
        <v>0</v>
      </c>
      <c r="D43" s="16">
        <f ca="1">SUMIFS(PR!$F$2:$F$993,PR!$D$2:$D$993,"CVSV20",PR!$D$2:$D$993,"CVSV20")</f>
        <v>0</v>
      </c>
      <c r="E43" s="16">
        <f ca="1">SUMIFS(PR!$F$2:$F$993,PR!$D$2:$D$993,"CVSV10",PR!$D$2:$D$993,"CVSV10")</f>
        <v>0</v>
      </c>
      <c r="F43" s="16">
        <f ca="1">SUMIFS(PR!$F$2:$F$993,PR!$D$2:$D$993,"CVSV50",PR!$D$2:$D$993,"CVSV50")</f>
        <v>0</v>
      </c>
      <c r="G43" s="16">
        <f ca="1">SUMIFS(PR!$F$2:$F$993,PR!$D$2:$D$993,"CVSV70",PR!$D$2:$D$993,"CVSV70")</f>
        <v>0</v>
      </c>
      <c r="H43" s="16">
        <f ca="1">SUMIFS(PR!$F$2:$F$993,PR!$D$2:$D$993,"CVSV60",PR!$D$2:$D$993,"CVSV60")</f>
        <v>0</v>
      </c>
      <c r="I43" s="16"/>
      <c r="J43" s="16">
        <f>SUMIF(PR!$A$2:$A$999,MASTERPPEBIL!$A43,PR!$G$2:$G$999)</f>
        <v>0</v>
      </c>
      <c r="K43" s="56"/>
      <c r="L43" s="56"/>
      <c r="M43" s="56"/>
      <c r="N43" s="16">
        <f>SUMIF(PR!$A$2:$A$999,MASTERPPEBIL!$A43,PR!$H$2:$H$999)</f>
        <v>0</v>
      </c>
      <c r="O43" s="56"/>
      <c r="P43" s="64"/>
      <c r="Q43" s="61"/>
      <c r="R43" s="16">
        <f>SUMIF(PR!$A$2:$A$993,MASTERPPEBIL!$A43,PR!$I$2:$I$993)</f>
        <v>0</v>
      </c>
      <c r="S43" s="62"/>
      <c r="T43" s="62"/>
      <c r="U43" s="62"/>
      <c r="V43" s="54">
        <f t="shared" ca="1" si="0"/>
        <v>0</v>
      </c>
      <c r="W43" s="16">
        <f>SUMIF(PR!$A$2:$A$993,MASTERPPEBIL!$A43,PR!$J$2:$J$993)</f>
        <v>0</v>
      </c>
      <c r="X43" s="92">
        <f t="shared" ca="1" si="1"/>
        <v>0</v>
      </c>
    </row>
    <row r="44" spans="1:28" s="15" customFormat="1" ht="24.75" customHeight="1" x14ac:dyDescent="0.25">
      <c r="A44" s="15" t="s">
        <v>79</v>
      </c>
      <c r="B44" s="82" t="s">
        <v>263</v>
      </c>
      <c r="C44" s="16">
        <f ca="1">SUMIFS(PR!$F$2:$F$993,PR!$D$2:$D$993,"DESG30",PR!$D$2:$D$993,"DESG30")</f>
        <v>0</v>
      </c>
      <c r="D44" s="16">
        <f ca="1">SUMIFS(PR!$F$2:$F$993,PR!$D$2:$D$993,"DESG20",PR!$D$2:$D$993,"DESG20")</f>
        <v>0</v>
      </c>
      <c r="E44" s="16">
        <f ca="1">SUMIFS(PR!$F$2:$F$993,PR!$D$2:$D$993,"DESG10",PR!$D$2:$D$993,"DESG10")</f>
        <v>0</v>
      </c>
      <c r="F44" s="16">
        <f ca="1">SUMIFS(PR!$F$2:$F$993,PR!$D$2:$D$993,"DESG50",PR!$D$2:$D$993,"DESG50")</f>
        <v>0</v>
      </c>
      <c r="G44" s="16">
        <f ca="1">SUMIFS(PR!$F$2:$F$993,PR!$D$2:$D$993,"DESG70",PR!$D$2:$D$993,"DESG70")</f>
        <v>0</v>
      </c>
      <c r="H44" s="16">
        <f ca="1">SUMIFS(PR!$F$2:$F$993,PR!$D$2:$D$993,"DESG60",PR!$D$2:$D$993,"DESG60")</f>
        <v>0</v>
      </c>
      <c r="I44" s="16"/>
      <c r="J44" s="16">
        <f>SUMIF(PR!$A$2:$A$999,MASTERPPEBIL!$A44,PR!$G$2:$G$999)</f>
        <v>0</v>
      </c>
      <c r="K44" s="56"/>
      <c r="L44" s="56"/>
      <c r="M44" s="56"/>
      <c r="N44" s="16">
        <f>SUMIF(PR!$A$2:$A$999,MASTERPPEBIL!$A44,PR!$H$2:$H$999)</f>
        <v>0</v>
      </c>
      <c r="O44" s="56"/>
      <c r="P44" s="65"/>
      <c r="Q44" s="61"/>
      <c r="R44" s="16">
        <f>SUMIF(PR!$A$2:$A$993,MASTERPPEBIL!$A44,PR!$I$2:$I$993)</f>
        <v>0</v>
      </c>
      <c r="S44" s="62"/>
      <c r="T44" s="62"/>
      <c r="U44" s="62"/>
      <c r="V44" s="54">
        <f t="shared" ref="V44:V77" ca="1" si="2">SUM(C44:U44)</f>
        <v>0</v>
      </c>
      <c r="W44" s="16">
        <f>SUMIF(PR!$A$2:$A$993,MASTERPPEBIL!$A44,PR!$J$2:$J$993)</f>
        <v>0</v>
      </c>
      <c r="X44" s="92">
        <f t="shared" ca="1" si="1"/>
        <v>0</v>
      </c>
      <c r="Y44"/>
    </row>
    <row r="45" spans="1:28" s="15" customFormat="1" ht="24.75" customHeight="1" x14ac:dyDescent="0.25">
      <c r="A45" s="15" t="s">
        <v>80</v>
      </c>
      <c r="B45" s="83" t="s">
        <v>264</v>
      </c>
      <c r="C45" s="16">
        <f ca="1">SUMIFS(PR!$F$2:$F$993,PR!$D$2:$D$993,"DORO30",PR!$D$2:$D$993,"DORO30")</f>
        <v>0</v>
      </c>
      <c r="D45" s="16">
        <f ca="1">SUMIFS(PR!$F$2:$F$993,PR!$D$2:$D$993,"DORO20",PR!$D$2:$D$993,"DORO20")</f>
        <v>0</v>
      </c>
      <c r="E45" s="16">
        <f ca="1">SUMIFS(PR!$F$2:$F$993,PR!$D$2:$D$993,"DORO10",PR!$D$2:$D$993,"DORO10")</f>
        <v>0</v>
      </c>
      <c r="F45" s="16">
        <f ca="1">SUMIFS(PR!$F$2:$F$993,PR!$D$2:$D$993,"DORO50",PR!$D$2:$D$993,"DORO50")</f>
        <v>0</v>
      </c>
      <c r="G45" s="16">
        <f ca="1">SUMIFS(PR!$F$2:$F$993,PR!$D$2:$D$993,"DORO70",PR!$D$2:$D$993,"DORO70")</f>
        <v>0</v>
      </c>
      <c r="H45" s="16">
        <f ca="1">SUMIFS(PR!$F$2:$F$993,PR!$D$2:$D$993,"DORO60",PR!$D$2:$D$993,"DORO60")</f>
        <v>0</v>
      </c>
      <c r="I45" s="16"/>
      <c r="J45" s="16">
        <f>SUMIF(PR!$A$2:$A$999,MASTERPPEBIL!$A45,PR!$G$2:$G$999)</f>
        <v>0</v>
      </c>
      <c r="K45" s="59"/>
      <c r="L45" s="59"/>
      <c r="M45" s="59"/>
      <c r="N45" s="16">
        <f>SUMIF(PR!$A$2:$A$999,MASTERPPEBIL!$A45,PR!$H$2:$H$999)</f>
        <v>0</v>
      </c>
      <c r="O45" s="60"/>
      <c r="P45" s="66"/>
      <c r="Q45" s="61"/>
      <c r="R45" s="16">
        <f>SUMIF(PR!$A$2:$A$993,MASTERPPEBIL!$A45,PR!$I$2:$I$993)</f>
        <v>0</v>
      </c>
      <c r="S45" s="62"/>
      <c r="T45" s="62"/>
      <c r="U45" s="62"/>
      <c r="V45" s="54">
        <f t="shared" ca="1" si="2"/>
        <v>0</v>
      </c>
      <c r="W45" s="16">
        <f>SUMIF(PR!$A$2:$A$993,MASTERPPEBIL!$A45,PR!$J$2:$J$993)</f>
        <v>0</v>
      </c>
      <c r="X45" s="92">
        <f t="shared" ca="1" si="1"/>
        <v>0</v>
      </c>
      <c r="Y45"/>
    </row>
    <row r="46" spans="1:28" s="15" customFormat="1" ht="24.75" customHeight="1" x14ac:dyDescent="0.25">
      <c r="A46" s="15" t="s">
        <v>81</v>
      </c>
      <c r="B46" s="82" t="s">
        <v>265</v>
      </c>
      <c r="C46" s="16">
        <f ca="1">SUMIFS(PR!$F$2:$F$993,PR!$D$2:$D$993,"ELSO30",PR!$D$2:$D$993,"ELSO30")</f>
        <v>0</v>
      </c>
      <c r="D46" s="16">
        <f ca="1">SUMIFS(PR!$F$2:$F$993,PR!$D$2:$D$993,"ELSO20",PR!$D$2:$D$993,"ELSO20")</f>
        <v>0</v>
      </c>
      <c r="E46" s="16">
        <f ca="1">SUMIFS(PR!$F$2:$F$993,PR!$D$2:$D$993,"ELSO10",PR!$D$2:$D$993,"ELSO10")</f>
        <v>0</v>
      </c>
      <c r="F46" s="16">
        <f ca="1">SUMIFS(PR!$F$2:$F$993,PR!$D$2:$D$993,"ELSO50",PR!$D$2:$D$993,"ELSO50")</f>
        <v>0</v>
      </c>
      <c r="G46" s="16">
        <f ca="1">SUMIFS(PR!$F$2:$F$993,PR!$D$2:$D$993,"ELSO70",PR!$D$2:$D$993,"ELSO70")</f>
        <v>0</v>
      </c>
      <c r="H46" s="16">
        <f ca="1">SUMIFS(PR!$F$2:$F$993,PR!$D$2:$D$993,"ELSO60",PR!$D$2:$D$993,"ELSO60")</f>
        <v>0</v>
      </c>
      <c r="I46" s="16"/>
      <c r="J46" s="16">
        <f>SUMIF(PR!$A$2:$A$999,MASTERPPEBIL!$A46,PR!$G$2:$G$999)</f>
        <v>0</v>
      </c>
      <c r="K46" s="56"/>
      <c r="L46" s="56"/>
      <c r="M46" s="56"/>
      <c r="N46" s="16">
        <f>SUMIF(PR!$A$2:$A$999,MASTERPPEBIL!$A46,PR!$H$2:$H$999)</f>
        <v>0</v>
      </c>
      <c r="O46" s="56"/>
      <c r="P46" s="64"/>
      <c r="Q46" s="61"/>
      <c r="R46" s="16">
        <f>SUMIF(PR!$A$2:$A$993,MASTERPPEBIL!$A46,PR!$I$2:$I$993)</f>
        <v>0</v>
      </c>
      <c r="S46" s="62"/>
      <c r="T46" s="62"/>
      <c r="U46" s="62"/>
      <c r="V46" s="54">
        <f t="shared" ca="1" si="2"/>
        <v>0</v>
      </c>
      <c r="W46" s="16">
        <f>SUMIF(PR!$A$2:$A$993,MASTERPPEBIL!$A46,PR!$J$2:$J$993)</f>
        <v>0</v>
      </c>
      <c r="X46" s="92">
        <f t="shared" ca="1" si="1"/>
        <v>0</v>
      </c>
      <c r="Y46"/>
    </row>
    <row r="47" spans="1:28" s="15" customFormat="1" ht="24.75" customHeight="1" x14ac:dyDescent="0.25">
      <c r="A47" s="15" t="s">
        <v>82</v>
      </c>
      <c r="B47" s="78" t="s">
        <v>266</v>
      </c>
      <c r="C47" s="16">
        <f ca="1">SUMIFS(PR!$F$2:$F$993,PR!$D$2:$D$993,"FIBD30",PR!$D$2:$D$993,"FIBD30")</f>
        <v>0</v>
      </c>
      <c r="D47" s="16">
        <f ca="1">SUMIFS(PR!$F$2:$F$993,PR!$D$2:$D$993,"FIBD20",PR!$D$2:$D$993,"FIBD20")</f>
        <v>0</v>
      </c>
      <c r="E47" s="16">
        <f ca="1">SUMIFS(PR!$F$2:$F$993,PR!$D$2:$D$993,"FIBD10",PR!$D$2:$D$993,"FIBD10")</f>
        <v>0</v>
      </c>
      <c r="F47" s="16">
        <f ca="1">SUMIFS(PR!$F$2:$F$993,PR!$D$2:$D$993,"FIBD50",PR!$D$2:$D$993,"FIBD50")</f>
        <v>0</v>
      </c>
      <c r="G47" s="16">
        <f ca="1">SUMIFS(PR!$F$2:$F$993,PR!$D$2:$D$993,"FIBD70",PR!$D$2:$D$993,"FIBD70")</f>
        <v>0</v>
      </c>
      <c r="H47" s="16">
        <f ca="1">SUMIFS(PR!$F$2:$F$993,PR!$D$2:$D$993,"FIBD60",PR!$D$2:$D$993,"FIBD60")</f>
        <v>0</v>
      </c>
      <c r="I47" s="16"/>
      <c r="J47" s="16">
        <f>SUMIF(PR!$A$2:$A$999,MASTERPPEBIL!$A47,PR!$G$2:$G$999)</f>
        <v>0</v>
      </c>
      <c r="K47" s="56"/>
      <c r="L47" s="56"/>
      <c r="M47" s="56"/>
      <c r="N47" s="16">
        <f>SUMIF(PR!$A$2:$A$999,MASTERPPEBIL!$A47,PR!$H$2:$H$999)</f>
        <v>0</v>
      </c>
      <c r="O47" s="56"/>
      <c r="P47" s="64"/>
      <c r="Q47" s="61"/>
      <c r="R47" s="16">
        <f>SUMIF(PR!$A$2:$A$993,MASTERPPEBIL!$A47,PR!$I$2:$I$993)</f>
        <v>0</v>
      </c>
      <c r="S47" s="62"/>
      <c r="T47" s="62"/>
      <c r="U47" s="62"/>
      <c r="V47" s="54">
        <f t="shared" ca="1" si="2"/>
        <v>0</v>
      </c>
      <c r="W47" s="16">
        <f>SUMIF(PR!$A$2:$A$993,MASTERPPEBIL!$A47,PR!$J$2:$J$993)</f>
        <v>0</v>
      </c>
      <c r="X47" s="92">
        <f t="shared" ca="1" si="1"/>
        <v>0</v>
      </c>
      <c r="Y47"/>
    </row>
    <row r="48" spans="1:28" s="15" customFormat="1" ht="24.75" customHeight="1" x14ac:dyDescent="0.25">
      <c r="A48" s="15" t="s">
        <v>83</v>
      </c>
      <c r="B48" s="82" t="s">
        <v>267</v>
      </c>
      <c r="C48" s="16">
        <f ca="1">SUMIFS(PR!$F$2:$F$993,PR!$D$2:$D$993,"FRDY30",PR!$D$2:$D$993,"FRDY30")</f>
        <v>0</v>
      </c>
      <c r="D48" s="16">
        <f ca="1">SUMIFS(PR!$F$2:$F$993,PR!$D$2:$D$993,"FRDY20",PR!$D$2:$D$993,"FRDY20")</f>
        <v>0</v>
      </c>
      <c r="E48" s="16">
        <f ca="1">SUMIFS(PR!$F$2:$F$993,PR!$D$2:$D$993,"FRDY10",PR!$D$2:$D$993,"FRDY10")</f>
        <v>0</v>
      </c>
      <c r="F48" s="16">
        <f ca="1">SUMIFS(PR!$F$2:$F$993,PR!$D$2:$D$993,"FRDY50",PR!$D$2:$D$993,"FRDY50")</f>
        <v>0</v>
      </c>
      <c r="G48" s="16">
        <f ca="1">SUMIFS(PR!$F$2:$F$993,PR!$D$2:$D$993,"FRDY70",PR!$D$2:$D$993,"FRDY70")</f>
        <v>0</v>
      </c>
      <c r="H48" s="16">
        <f ca="1">SUMIFS(PR!$F$2:$F$993,PR!$D$2:$D$993,"FRDY60",PR!$D$2:$D$993,"FRDY60")</f>
        <v>0</v>
      </c>
      <c r="I48" s="16"/>
      <c r="J48" s="16">
        <f>SUMIF(PR!$A$2:$A$999,MASTERPPEBIL!$A48,PR!$G$2:$G$999)</f>
        <v>0</v>
      </c>
      <c r="K48" s="56"/>
      <c r="L48" s="56"/>
      <c r="M48" s="56"/>
      <c r="N48" s="16">
        <f>SUMIF(PR!$A$2:$A$999,MASTERPPEBIL!$A48,PR!$H$2:$H$999)</f>
        <v>0</v>
      </c>
      <c r="O48" s="56"/>
      <c r="P48" s="64"/>
      <c r="Q48" s="61"/>
      <c r="R48" s="16">
        <f>SUMIF(PR!$A$2:$A$993,MASTERPPEBIL!$A48,PR!$I$2:$I$993)</f>
        <v>0</v>
      </c>
      <c r="S48" s="62"/>
      <c r="T48" s="62"/>
      <c r="U48" s="62"/>
      <c r="V48" s="54">
        <f t="shared" ca="1" si="2"/>
        <v>0</v>
      </c>
      <c r="W48" s="16">
        <f>SUMIF(PR!$A$2:$A$993,MASTERPPEBIL!$A48,PR!$J$2:$J$993)</f>
        <v>0</v>
      </c>
      <c r="X48" s="92">
        <f t="shared" ca="1" si="1"/>
        <v>0</v>
      </c>
      <c r="Y48"/>
    </row>
    <row r="49" spans="1:25" s="15" customFormat="1" ht="24.75" customHeight="1" x14ac:dyDescent="0.25">
      <c r="A49" s="15" t="s">
        <v>84</v>
      </c>
      <c r="B49" s="78" t="s">
        <v>268</v>
      </c>
      <c r="C49" s="16">
        <f ca="1">SUMIFS(PR!$F$2:$F$993,PR!$D$2:$D$993,"FUDP30",PR!$D$2:$D$993,"FUDP30")</f>
        <v>0</v>
      </c>
      <c r="D49" s="16">
        <f ca="1">SUMIFS(PR!$F$2:$F$993,PR!$D$2:$D$993,"FUDP20",PR!$D$2:$D$993,"FUDP20")</f>
        <v>0</v>
      </c>
      <c r="E49" s="16">
        <f ca="1">SUMIFS(PR!$F$2:$F$993,PR!$D$2:$D$993,"FUDP10",PR!$D$2:$D$993,"FUDP10")</f>
        <v>0</v>
      </c>
      <c r="F49" s="16">
        <f ca="1">SUMIFS(PR!$F$2:$F$993,PR!$D$2:$D$993,"FUDP50",PR!$D$2:$D$993,"FUDP50")</f>
        <v>0</v>
      </c>
      <c r="G49" s="16">
        <f ca="1">SUMIFS(PR!$F$2:$F$993,PR!$D$2:$D$993,"FUDP70",PR!$D$2:$D$993,"FUDP70")</f>
        <v>0</v>
      </c>
      <c r="H49" s="16">
        <f ca="1">SUMIFS(PR!$F$2:$F$993,PR!$D$2:$D$993,"FUDP60",PR!$D$2:$D$993,"FUDP60")</f>
        <v>0</v>
      </c>
      <c r="I49" s="16"/>
      <c r="J49" s="16">
        <f>SUMIF(PR!$A$2:$A$999,MASTERPPEBIL!$A49,PR!$G$2:$G$999)</f>
        <v>0</v>
      </c>
      <c r="K49" s="56"/>
      <c r="L49" s="56"/>
      <c r="M49" s="56"/>
      <c r="N49" s="16">
        <f>SUMIF(PR!$A$2:$A$999,MASTERPPEBIL!$A49,PR!$H$2:$H$999)</f>
        <v>0</v>
      </c>
      <c r="O49" s="56"/>
      <c r="P49" s="64"/>
      <c r="Q49" s="61"/>
      <c r="R49" s="16">
        <f>SUMIF(PR!$A$2:$A$993,MASTERPPEBIL!$A49,PR!$I$2:$I$993)</f>
        <v>0</v>
      </c>
      <c r="S49" s="62"/>
      <c r="T49" s="62"/>
      <c r="U49" s="62"/>
      <c r="V49" s="54">
        <f t="shared" ca="1" si="2"/>
        <v>0</v>
      </c>
      <c r="W49" s="16">
        <f>SUMIF(PR!$A$2:$A$993,MASTERPPEBIL!$A49,PR!$J$2:$J$993)</f>
        <v>0</v>
      </c>
      <c r="X49" s="92">
        <f t="shared" ca="1" si="1"/>
        <v>0</v>
      </c>
      <c r="Y49"/>
    </row>
    <row r="50" spans="1:25" s="15" customFormat="1" ht="24.75" customHeight="1" x14ac:dyDescent="0.25">
      <c r="A50" s="15" t="s">
        <v>85</v>
      </c>
      <c r="B50" s="91" t="s">
        <v>269</v>
      </c>
      <c r="C50" s="16">
        <f ca="1">SUMIFS(PR!$F$2:$F$993,PR!$D$2:$D$993,"GEEL30",PR!$D$2:$D$993,"GEEL30")</f>
        <v>0</v>
      </c>
      <c r="D50" s="16">
        <f ca="1">SUMIFS(PR!$F$2:$F$993,PR!$D$2:$D$993,"GEEL20",PR!$D$2:$D$993,"GEEL20")</f>
        <v>0</v>
      </c>
      <c r="E50" s="16">
        <f ca="1">SUMIFS(PR!$F$2:$F$993,PR!$D$2:$D$993,"GEEL10",PR!$D$2:$D$993,"GEEL10")</f>
        <v>0</v>
      </c>
      <c r="F50" s="16">
        <f ca="1">SUMIFS(PR!$F$2:$F$993,PR!$D$2:$D$993,"GEEL50",PR!$D$2:$D$993,"GEEL50")</f>
        <v>0</v>
      </c>
      <c r="G50" s="16">
        <f ca="1">SUMIFS(PR!$F$2:$F$993,PR!$D$2:$D$993,"GEEL70",PR!$D$2:$D$993,"GEEL70")</f>
        <v>0</v>
      </c>
      <c r="H50" s="16">
        <f ca="1">SUMIFS(PR!$F$2:$F$993,PR!$D$2:$D$993,"GEEL60",PR!$D$2:$D$993,"GEEL60")</f>
        <v>0</v>
      </c>
      <c r="I50" s="16"/>
      <c r="J50" s="16">
        <f>SUMIF(PR!$A$2:$A$999,MASTERPPEBIL!$A50,PR!$G$2:$G$999)</f>
        <v>0</v>
      </c>
      <c r="K50" s="56"/>
      <c r="L50" s="56"/>
      <c r="M50" s="56"/>
      <c r="N50" s="16">
        <f>SUMIF(PR!$A$2:$A$999,MASTERPPEBIL!$A50,PR!$H$2:$H$999)</f>
        <v>0</v>
      </c>
      <c r="O50" s="56"/>
      <c r="P50" s="64"/>
      <c r="Q50" s="61"/>
      <c r="R50" s="16">
        <f>SUMIF(PR!$A$2:$A$993,MASTERPPEBIL!$A50,PR!$I$2:$I$993)</f>
        <v>0</v>
      </c>
      <c r="S50" s="62"/>
      <c r="T50" s="62"/>
      <c r="U50" s="62"/>
      <c r="V50" s="54">
        <f t="shared" ca="1" si="2"/>
        <v>0</v>
      </c>
      <c r="W50" s="16">
        <f>SUMIF(PR!$A$2:$A$993,MASTERPPEBIL!$A50,PR!$J$2:$J$993)</f>
        <v>0</v>
      </c>
      <c r="X50" s="92">
        <f t="shared" ca="1" si="1"/>
        <v>0</v>
      </c>
      <c r="Y50"/>
    </row>
    <row r="51" spans="1:25" s="15" customFormat="1" ht="24.75" customHeight="1" x14ac:dyDescent="0.25">
      <c r="A51" s="15" t="s">
        <v>207</v>
      </c>
      <c r="B51" s="88" t="s">
        <v>270</v>
      </c>
      <c r="C51" s="16">
        <f ca="1">SUMIFS(PR!$F$2:$F$993,PR!$D$2:$D$993,"GTAR30",PR!$D$2:$D$993,"GTAR30")</f>
        <v>0</v>
      </c>
      <c r="D51" s="16">
        <f ca="1">SUMIFS(PR!$F$2:$F$993,PR!$D$2:$D$993,"GTAR20",PR!$D$2:$D$993,"GTAR20")</f>
        <v>0</v>
      </c>
      <c r="E51" s="16">
        <f ca="1">SUMIFS(PR!$F$2:$F$993,PR!$D$2:$D$993,"GTAR10",PR!$D$2:$D$993,"GTAR10")</f>
        <v>0</v>
      </c>
      <c r="F51" s="16">
        <f ca="1">SUMIFS(PR!$F$2:$F$993,PR!$D$2:$D$993,"GTAR50",PR!$D$2:$D$993,"GTAR50")</f>
        <v>0</v>
      </c>
      <c r="G51" s="16">
        <f ca="1">SUMIFS(PR!$F$2:$F$993,PR!$D$2:$D$993,"GTAR70",PR!$D$2:$D$993,"GTAR70")</f>
        <v>0</v>
      </c>
      <c r="H51" s="16">
        <f ca="1">SUMIFS(PR!$F$2:$F$993,PR!$D$2:$D$993,"GTAR60",PR!$D$2:$D$993,"GTAR60")</f>
        <v>0</v>
      </c>
      <c r="I51" s="16"/>
      <c r="J51" s="16">
        <f>SUMIF(PR!$A$2:$A$999,MASTERPPEBIL!$A51,PR!$G$2:$G$999)</f>
        <v>0</v>
      </c>
      <c r="K51" s="56"/>
      <c r="L51" s="56"/>
      <c r="M51" s="56"/>
      <c r="N51" s="16">
        <f>SUMIF(PR!$A$2:$A$999,MASTERPPEBIL!$A51,PR!$H$2:$H$999)</f>
        <v>0</v>
      </c>
      <c r="O51" s="56"/>
      <c r="P51" s="64"/>
      <c r="Q51" s="61"/>
      <c r="R51" s="16">
        <f>SUMIF(PR!$A$2:$A$993,MASTERPPEBIL!$A51,PR!$I$2:$I$993)</f>
        <v>0</v>
      </c>
      <c r="S51" s="62"/>
      <c r="T51" s="62"/>
      <c r="U51" s="62"/>
      <c r="V51" s="54">
        <f t="shared" ca="1" si="2"/>
        <v>0</v>
      </c>
      <c r="W51" s="16">
        <f>SUMIF(PR!$A$2:$A$993,MASTERPPEBIL!$A51,PR!$J$2:$J$993)</f>
        <v>0</v>
      </c>
      <c r="X51" s="92">
        <f t="shared" ca="1" si="1"/>
        <v>0</v>
      </c>
      <c r="Y51"/>
    </row>
    <row r="52" spans="1:25" s="15" customFormat="1" ht="24.75" customHeight="1" x14ac:dyDescent="0.25">
      <c r="A52" s="15" t="s">
        <v>86</v>
      </c>
      <c r="B52" s="76" t="s">
        <v>271</v>
      </c>
      <c r="C52" s="16">
        <f ca="1">SUMIFS(PR!$F$2:$F$993,PR!$D$2:$D$993,"HAHI30",PR!$D$2:$D$993,"HAHI30")</f>
        <v>0</v>
      </c>
      <c r="D52" s="16">
        <f ca="1">SUMIFS(PR!$F$2:$F$993,PR!$D$2:$D$993,"HAHI20",PR!$D$2:$D$993,"HAHI20")</f>
        <v>0</v>
      </c>
      <c r="E52" s="16">
        <f ca="1">SUMIFS(PR!$F$2:$F$993,PR!$D$2:$D$993,"HAHI10",PR!$D$2:$D$993,"HAHI10")</f>
        <v>0</v>
      </c>
      <c r="F52" s="16">
        <f ca="1">SUMIFS(PR!$F$2:$F$993,PR!$D$2:$D$993,"HAHI50",PR!$D$2:$D$993,"HAHI50")</f>
        <v>0</v>
      </c>
      <c r="G52" s="16">
        <f ca="1">SUMIFS(PR!$F$2:$F$993,PR!$D$2:$D$993,"HAHI70",PR!$D$2:$D$993,"HAHI70")</f>
        <v>0</v>
      </c>
      <c r="H52" s="16">
        <f ca="1">SUMIFS(PR!$F$2:$F$993,PR!$D$2:$D$993,"HAHI60",PR!$D$2:$D$993,"HAHI60")</f>
        <v>0</v>
      </c>
      <c r="I52" s="16"/>
      <c r="J52" s="16">
        <f>SUMIF(PR!$A$2:$A$999,MASTERPPEBIL!$A52,PR!$G$2:$G$999)</f>
        <v>0</v>
      </c>
      <c r="K52" s="56"/>
      <c r="L52" s="56"/>
      <c r="M52" s="56"/>
      <c r="N52" s="16">
        <f>SUMIF(PR!$A$2:$A$999,MASTERPPEBIL!$A52,PR!$H$2:$H$999)</f>
        <v>0</v>
      </c>
      <c r="O52" s="56"/>
      <c r="P52" s="64"/>
      <c r="Q52" s="61"/>
      <c r="R52" s="16">
        <f>SUMIF(PR!$A$2:$A$993,MASTERPPEBIL!$A52,PR!$I$2:$I$993)</f>
        <v>0</v>
      </c>
      <c r="S52" s="62"/>
      <c r="T52" s="62"/>
      <c r="U52" s="62"/>
      <c r="V52" s="54">
        <f t="shared" ca="1" si="2"/>
        <v>0</v>
      </c>
      <c r="W52" s="16">
        <f>SUMIF(PR!$A$2:$A$993,MASTERPPEBIL!$A52,PR!$J$2:$J$993)</f>
        <v>0</v>
      </c>
      <c r="X52" s="92">
        <f t="shared" ca="1" si="1"/>
        <v>0</v>
      </c>
      <c r="Y52"/>
    </row>
    <row r="53" spans="1:25" s="15" customFormat="1" ht="24.75" customHeight="1" x14ac:dyDescent="0.25">
      <c r="A53" s="15" t="s">
        <v>186</v>
      </c>
      <c r="B53" s="76" t="s">
        <v>272</v>
      </c>
      <c r="C53" s="16">
        <f ca="1">SUMIFS(PR!$F$2:$F$993,PR!$D$2:$D$993,"HDP230",PR!$D$2:$D$993,"HDP230")</f>
        <v>0</v>
      </c>
      <c r="D53" s="16">
        <f ca="1">SUMIFS(PR!$F$2:$F$993,PR!$D$2:$D$993,"HDP220",PR!$D$2:$D$993,"HDP220")</f>
        <v>0</v>
      </c>
      <c r="E53" s="16">
        <f ca="1">SUMIFS(PR!$F$2:$F$993,PR!$D$2:$D$993,"HDP210",PR!$D$2:$D$993,"HDP210")</f>
        <v>0</v>
      </c>
      <c r="F53" s="16">
        <f ca="1">SUMIFS(PR!$F$2:$F$993,PR!$D$2:$D$993,"HDP250",PR!$D$2:$D$993,"HDP250")</f>
        <v>0</v>
      </c>
      <c r="G53" s="16">
        <f ca="1">SUMIFS(PR!$F$2:$F$993,PR!$D$2:$D$993,"HDP270",PR!$D$2:$D$993,"HDP270")</f>
        <v>0</v>
      </c>
      <c r="H53" s="16">
        <f ca="1">SUMIFS(PR!$F$2:$F$993,PR!$D$2:$D$993,"HDP260",PR!$D$2:$D$993,"HDP260")</f>
        <v>0</v>
      </c>
      <c r="I53" s="16"/>
      <c r="J53" s="16">
        <f>SUMIF(PR!$A$2:$A$999,MASTERPPEBIL!$A53,PR!$G$2:$G$999)</f>
        <v>0</v>
      </c>
      <c r="K53" s="56"/>
      <c r="L53" s="56"/>
      <c r="M53" s="56"/>
      <c r="N53" s="16">
        <f>SUMIF(PR!$A$2:$A$999,MASTERPPEBIL!$A53,PR!$H$2:$H$999)</f>
        <v>0</v>
      </c>
      <c r="O53" s="56"/>
      <c r="P53" s="64"/>
      <c r="Q53" s="61"/>
      <c r="R53" s="16">
        <f>SUMIF(PR!$A$2:$A$993,MASTERPPEBIL!$A53,PR!$I$2:$I$993)</f>
        <v>0</v>
      </c>
      <c r="S53" s="62"/>
      <c r="T53" s="62"/>
      <c r="U53" s="62"/>
      <c r="V53" s="54">
        <f t="shared" ca="1" si="2"/>
        <v>0</v>
      </c>
      <c r="W53" s="16">
        <f>SUMIF(PR!$A$2:$A$993,MASTERPPEBIL!$A53,PR!$J$2:$J$993)</f>
        <v>0</v>
      </c>
      <c r="X53" s="92">
        <f t="shared" ca="1" si="1"/>
        <v>0</v>
      </c>
      <c r="Y53"/>
    </row>
    <row r="54" spans="1:25" s="15" customFormat="1" ht="24.75" customHeight="1" x14ac:dyDescent="0.25">
      <c r="A54" s="15" t="s">
        <v>187</v>
      </c>
      <c r="B54" s="82" t="s">
        <v>273</v>
      </c>
      <c r="C54" s="16">
        <f ca="1">SUMIFS(PR!$F$2:$F$993,PR!$D$2:$D$993,"HDPA30",PR!$D$2:$D$993,"HDPA30")</f>
        <v>0</v>
      </c>
      <c r="D54" s="16">
        <f ca="1">SUMIFS(PR!$F$2:$F$993,PR!$D$2:$D$993,"HDPA20",PR!$D$2:$D$993,"HDPA20")</f>
        <v>0</v>
      </c>
      <c r="E54" s="16">
        <f ca="1">SUMIFS(PR!$F$2:$F$993,PR!$D$2:$D$993,"HDPA10",PR!$D$2:$D$993,"HDPA10")</f>
        <v>0</v>
      </c>
      <c r="F54" s="16">
        <f ca="1">SUMIFS(PR!$F$2:$F$993,PR!$D$2:$D$993,"HDPA50",PR!$D$2:$D$993,"HDPA50")</f>
        <v>0</v>
      </c>
      <c r="G54" s="16">
        <f ca="1">SUMIFS(PR!$F$2:$F$993,PR!$D$2:$D$993,"HDPA70",PR!$D$2:$D$993,"HDPA70")</f>
        <v>0</v>
      </c>
      <c r="H54" s="16">
        <f ca="1">SUMIFS(PR!$F$2:$F$993,PR!$D$2:$D$993,"HDPA60",PR!$D$2:$D$993,"HDPA60")</f>
        <v>0</v>
      </c>
      <c r="I54" s="16"/>
      <c r="J54" s="16">
        <f>SUMIF(PR!$A$2:$A$999,MASTERPPEBIL!$A54,PR!$G$2:$G$999)</f>
        <v>0</v>
      </c>
      <c r="K54" s="56"/>
      <c r="L54" s="56"/>
      <c r="M54" s="56"/>
      <c r="N54" s="16">
        <f>SUMIF(PR!$A$2:$A$999,MASTERPPEBIL!$A54,PR!$H$2:$H$999)</f>
        <v>0</v>
      </c>
      <c r="O54" s="56"/>
      <c r="P54" s="64"/>
      <c r="Q54" s="61"/>
      <c r="R54" s="16">
        <f>SUMIF(PR!$A$2:$A$993,MASTERPPEBIL!$A54,PR!$I$2:$I$993)</f>
        <v>0</v>
      </c>
      <c r="S54" s="126"/>
      <c r="T54" s="126"/>
      <c r="U54" s="126"/>
      <c r="V54" s="54">
        <f t="shared" ca="1" si="2"/>
        <v>0</v>
      </c>
      <c r="W54" s="16">
        <f>SUMIF(PR!$A$2:$A$993,MASTERPPEBIL!$A54,PR!$J$2:$J$993)</f>
        <v>0</v>
      </c>
      <c r="X54" s="92">
        <f t="shared" ca="1" si="1"/>
        <v>0</v>
      </c>
      <c r="Y54"/>
    </row>
    <row r="55" spans="1:25" s="15" customFormat="1" ht="24.75" customHeight="1" x14ac:dyDescent="0.25">
      <c r="A55" s="15" t="s">
        <v>208</v>
      </c>
      <c r="B55" s="88" t="s">
        <v>274</v>
      </c>
      <c r="C55" s="16">
        <f ca="1">SUMIFS(PR!$F$2:$F$993,PR!$D$2:$D$993,"HDPG30",PR!$D$2:$D$993,"HDPG30")</f>
        <v>0</v>
      </c>
      <c r="D55" s="16">
        <f ca="1">SUMIFS(PR!$F$2:$F$993,PR!$D$2:$D$993,"HDPG20",PR!$D$2:$D$993,"HDPG20")</f>
        <v>0</v>
      </c>
      <c r="E55" s="16">
        <f ca="1">SUMIFS(PR!$F$2:$F$993,PR!$D$2:$D$993,"HDPG10",PR!$D$2:$D$993,"HDPG10")</f>
        <v>0</v>
      </c>
      <c r="F55" s="16">
        <f ca="1">SUMIFS(PR!$F$2:$F$993,PR!$D$2:$D$993,"HDPG50",PR!$D$2:$D$993,"HDPG50")</f>
        <v>0</v>
      </c>
      <c r="G55" s="16">
        <f ca="1">SUMIFS(PR!$F$2:$F$993,PR!$D$2:$D$993,"HDPG70",PR!$D$2:$D$993,"HDPG70")</f>
        <v>0</v>
      </c>
      <c r="H55" s="16">
        <f ca="1">SUMIFS(PR!$F$2:$F$993,PR!$D$2:$D$993,"HDPG60",PR!$D$2:$D$993,"HDPG60")</f>
        <v>0</v>
      </c>
      <c r="I55" s="16"/>
      <c r="J55" s="16">
        <f>SUMIF(PR!$A$2:$A$999,MASTERPPEBIL!$A55,PR!$G$2:$G$999)</f>
        <v>0</v>
      </c>
      <c r="K55" s="56"/>
      <c r="L55" s="56"/>
      <c r="M55" s="56"/>
      <c r="N55" s="16">
        <f>SUMIF(PR!$A$2:$A$999,MASTERPPEBIL!$A55,PR!$H$2:$H$999)</f>
        <v>0</v>
      </c>
      <c r="O55" s="56"/>
      <c r="P55" s="56"/>
      <c r="Q55" s="56"/>
      <c r="R55" s="16">
        <f>SUMIF(PR!$A$2:$A$993,MASTERPPEBIL!$A55,PR!$I$2:$I$993)</f>
        <v>0</v>
      </c>
      <c r="S55" s="126"/>
      <c r="T55" s="126"/>
      <c r="U55" s="126"/>
      <c r="V55" s="54">
        <f t="shared" ca="1" si="2"/>
        <v>0</v>
      </c>
      <c r="W55" s="16">
        <f>SUMIF(PR!$A$2:$A$993,MASTERPPEBIL!$A55,PR!$J$2:$J$993)</f>
        <v>0</v>
      </c>
      <c r="X55" s="92">
        <f t="shared" ca="1" si="1"/>
        <v>0</v>
      </c>
      <c r="Y55"/>
    </row>
    <row r="56" spans="1:25" s="15" customFormat="1" ht="24.75" customHeight="1" x14ac:dyDescent="0.25">
      <c r="A56" s="15" t="s">
        <v>181</v>
      </c>
      <c r="B56" s="82" t="s">
        <v>275</v>
      </c>
      <c r="C56" s="16">
        <f ca="1">SUMIFS(PR!$F$2:$F$993,PR!$D$2:$D$993,"HFSR30",PR!$D$2:$D$993,"HFSR30")</f>
        <v>0</v>
      </c>
      <c r="D56" s="16">
        <f ca="1">SUMIFS(PR!$F$2:$F$993,PR!$D$2:$D$993,"HFSR20",PR!$D$2:$D$993,"HFSR20")</f>
        <v>0</v>
      </c>
      <c r="E56" s="16">
        <f ca="1">SUMIFS(PR!$F$2:$F$993,PR!$D$2:$D$993,"HFSR10",PR!$D$2:$D$993,"HFSR10")</f>
        <v>0</v>
      </c>
      <c r="F56" s="16">
        <f ca="1">SUMIFS(PR!$F$2:$F$993,PR!$D$2:$D$993,"HFSR50",PR!$D$2:$D$993,"HFSR50")</f>
        <v>0</v>
      </c>
      <c r="G56" s="16">
        <f ca="1">SUMIFS(PR!$F$2:$F$993,PR!$D$2:$D$993,"HFSR70",PR!$D$2:$D$993,"HFSR70")</f>
        <v>0</v>
      </c>
      <c r="H56" s="16">
        <f ca="1">SUMIFS(PR!$F$2:$F$993,PR!$D$2:$D$993,"HFSR60",PR!$D$2:$D$993,"HFSR60")</f>
        <v>0</v>
      </c>
      <c r="I56" s="16"/>
      <c r="J56" s="16">
        <f>SUMIF(PR!$A$2:$A$999,MASTERPPEBIL!$A56,PR!$G$2:$G$999)</f>
        <v>0</v>
      </c>
      <c r="K56" s="61"/>
      <c r="L56" s="61"/>
      <c r="M56" s="61"/>
      <c r="N56" s="16">
        <f>SUMIF(PR!$A$2:$A$999,MASTERPPEBIL!$A56,PR!$H$2:$H$999)</f>
        <v>0</v>
      </c>
      <c r="O56" s="61"/>
      <c r="P56" s="66"/>
      <c r="Q56" s="61"/>
      <c r="R56" s="16">
        <f>SUMIF(PR!$A$2:$A$993,MASTERPPEBIL!$A56,PR!$I$2:$I$993)</f>
        <v>0</v>
      </c>
      <c r="S56" s="62"/>
      <c r="T56" s="62"/>
      <c r="U56" s="62"/>
      <c r="V56" s="54">
        <f t="shared" ca="1" si="2"/>
        <v>0</v>
      </c>
      <c r="W56" s="16">
        <f>SUMIF(PR!$A$2:$A$993,MASTERPPEBIL!$A56,PR!$J$2:$J$993)</f>
        <v>0</v>
      </c>
      <c r="X56" s="92">
        <f t="shared" ca="1" si="1"/>
        <v>0</v>
      </c>
      <c r="Y56"/>
    </row>
    <row r="57" spans="1:25" s="15" customFormat="1" ht="24.75" customHeight="1" x14ac:dyDescent="0.25">
      <c r="A57" s="15" t="s">
        <v>161</v>
      </c>
      <c r="B57" s="130" t="s">
        <v>276</v>
      </c>
      <c r="C57" s="73">
        <f ca="1">SUMIFS(PR!$F$2:$F$993,PR!$D$2:$D$993,"HHIH30",PR!$D$2:$D$993,"HHIH30")</f>
        <v>0</v>
      </c>
      <c r="D57" s="73">
        <f ca="1">SUMIFS(PR!$F$2:$F$993,PR!$D$2:$D$993,"HHIH40",PR!$D$2:$D$993,"HHIH40")</f>
        <v>0</v>
      </c>
      <c r="E57" s="73">
        <f ca="1">SUMIFS(PR!$F$2:$F$993,PR!$D$2:$D$993,"HHIH10",PR!$D$2:$D$993,"HHIH10")</f>
        <v>0</v>
      </c>
      <c r="F57" s="73">
        <f ca="1">SUMIFS(PR!$F$2:$F$993,PR!$D$2:$D$993,"HHIH50",PR!$D$2:$D$993,"HHIH50")</f>
        <v>0</v>
      </c>
      <c r="G57" s="73">
        <f ca="1">SUMIFS(PR!$F$2:$F$993,PR!$D$2:$D$993,"HHIH70",PR!$D$2:$D$993,"HHIH70")</f>
        <v>0</v>
      </c>
      <c r="H57" s="73">
        <f ca="1">SUMIFS(PR!$F$2:$F$993,PR!$D$2:$D$993,"HHIH60",PR!$D$2:$D$993,"HHIH60")</f>
        <v>0</v>
      </c>
      <c r="I57" s="73"/>
      <c r="J57" s="73">
        <f>SUMIF(PR!$A$2:$A$999,MASTERPPEBIL!$A57,PR!$G$2:$G$999)</f>
        <v>0</v>
      </c>
      <c r="K57" s="119"/>
      <c r="L57" s="119"/>
      <c r="M57" s="119"/>
      <c r="N57" s="73">
        <f>SUMIF(PR!$A$2:$A$999,MASTERPPEBIL!$A57,PR!$H$2:$H$999)</f>
        <v>0</v>
      </c>
      <c r="O57" s="119"/>
      <c r="P57" s="122"/>
      <c r="Q57" s="119"/>
      <c r="R57" s="73">
        <f>SUMIF(PR!$A$2:$A$993,MASTERPPEBIL!$A57,PR!$I$2:$I$993)</f>
        <v>0</v>
      </c>
      <c r="S57" s="119"/>
      <c r="T57" s="119"/>
      <c r="U57" s="119"/>
      <c r="V57" s="75">
        <f t="shared" ca="1" si="2"/>
        <v>0</v>
      </c>
      <c r="W57" s="74">
        <f>SUMIF(PR!$A$2:$A$993,MASTERPPEBIL!$A57,PR!$J$2:$J$993)</f>
        <v>0</v>
      </c>
      <c r="X57" s="92">
        <f t="shared" ca="1" si="1"/>
        <v>0</v>
      </c>
      <c r="Y57"/>
    </row>
    <row r="58" spans="1:25" s="15" customFormat="1" ht="24.75" customHeight="1" x14ac:dyDescent="0.25">
      <c r="A58" s="15" t="s">
        <v>225</v>
      </c>
      <c r="B58" s="82" t="s">
        <v>277</v>
      </c>
      <c r="C58" s="16">
        <f ca="1">SUMIFS(PR!$F$2:$F$993,PR!$D$2:$D$993,"HHTR30",PR!$D$2:$D$993,"HHTR30")</f>
        <v>0</v>
      </c>
      <c r="D58" s="16">
        <f ca="1">SUMIFS(PR!$F$2:$F$993,PR!$D$2:$D$993,"HHTR20",PR!$D$2:$D$993,"HHTR20")</f>
        <v>0</v>
      </c>
      <c r="E58" s="16">
        <f ca="1">SUMIFS(PR!$F$2:$F$993,PR!$D$2:$D$993,"HHTR10",PR!$D$2:$D$993,"HHTR10")</f>
        <v>0</v>
      </c>
      <c r="F58" s="16">
        <f ca="1">SUMIFS(PR!$F$2:$F$993,PR!$D$2:$D$993,"HHTR50",PR!$D$2:$D$993,"HHTR50")</f>
        <v>0</v>
      </c>
      <c r="G58" s="16">
        <f ca="1">SUMIFS(PR!$F$2:$F$993,PR!$D$2:$D$993,"HHTR70",PR!$D$2:$D$993,"HHTR70")</f>
        <v>0</v>
      </c>
      <c r="H58" s="16">
        <f ca="1">SUMIFS(PR!$F$2:$F$993,PR!$D$2:$D$993,"HHTR60",PR!$D$2:$D$993,"HHTR60")</f>
        <v>0</v>
      </c>
      <c r="I58" s="16"/>
      <c r="J58" s="16">
        <f>SUMIF(PR!$A$2:$A$999,MASTERPPEBIL!$A58,PR!$G$2:$G$999)</f>
        <v>0</v>
      </c>
      <c r="K58" s="61"/>
      <c r="L58" s="61"/>
      <c r="M58" s="61"/>
      <c r="N58" s="16">
        <f>SUMIF(PR!$A$2:$A$999,MASTERPPEBIL!$A58,PR!$H$2:$H$999)</f>
        <v>0</v>
      </c>
      <c r="O58" s="61"/>
      <c r="P58" s="66"/>
      <c r="Q58" s="61"/>
      <c r="R58" s="16">
        <f>SUMIF(PR!$A$2:$A$993,MASTERPPEBIL!$A58,PR!$I$2:$I$993)</f>
        <v>0</v>
      </c>
      <c r="S58" s="62"/>
      <c r="T58" s="62"/>
      <c r="U58" s="62"/>
      <c r="V58" s="54">
        <f t="shared" ref="V58" ca="1" si="3">SUM(C58:U58)</f>
        <v>0</v>
      </c>
      <c r="W58" s="16">
        <f>SUMIF(PR!$A$2:$A$993,MASTERPPEBIL!$A58,PR!$J$2:$J$993)</f>
        <v>0</v>
      </c>
      <c r="X58" s="92">
        <f t="shared" ref="X58" ca="1" si="4">V58-W58</f>
        <v>0</v>
      </c>
      <c r="Y58"/>
    </row>
    <row r="59" spans="1:25" s="15" customFormat="1" ht="24.75" customHeight="1" x14ac:dyDescent="0.25">
      <c r="A59" s="15" t="s">
        <v>144</v>
      </c>
      <c r="B59" s="85" t="s">
        <v>278</v>
      </c>
      <c r="C59" s="63">
        <f ca="1">SUMIFS(PR!$F$2:$F$993,PR!$D$2:$D$993,"HILL30",PR!$D$2:$D$993,"HILL30")</f>
        <v>0</v>
      </c>
      <c r="D59" s="63">
        <f ca="1">SUMIFS(PR!$F$2:$F$993,PR!$D$2:$D$993,"HILL20",PR!$D$2:$D$993,"HILL20")</f>
        <v>0</v>
      </c>
      <c r="E59" s="63">
        <f ca="1">SUMIFS(PR!$F$2:$F$993,PR!$D$2:$D$993,"HILL10",PR!$D$2:$D$993,"HILL10")</f>
        <v>0</v>
      </c>
      <c r="F59" s="63">
        <f ca="1">SUMIFS(PR!$F$2:$F$993,PR!$D$2:$D$993,"HILL50",PR!$D$2:$D$993,"HILL50")</f>
        <v>0</v>
      </c>
      <c r="G59" s="63">
        <f ca="1">SUMIFS(PR!$F$2:$F$993,PR!$D$2:$D$993,"HILL70",PR!$D$2:$D$993,"HILL70")</f>
        <v>0</v>
      </c>
      <c r="H59" s="63">
        <f ca="1">SUMIFS(PR!$F$2:$F$993,PR!$D$2:$D$993,"HILL60",PR!$D$2:$D$993,"HILL60")</f>
        <v>0</v>
      </c>
      <c r="I59" s="63"/>
      <c r="J59" s="63">
        <f>SUMIF(PR!$A$2:$A$999,MASTERPPEBIL!$A59,PR!$G$2:$G$999)</f>
        <v>0</v>
      </c>
      <c r="K59" s="120">
        <f ca="1">SUMIFS(PR!$L$2:$L$993,PR!$D$2:$D$993,"HILL10",PR!$D$2:$D$993,"HILL10")</f>
        <v>0</v>
      </c>
      <c r="L59" s="120">
        <f ca="1">SUMIFS(PR!$L$2:$L$993,PR!$D$2:$D$993,"HILL50",PR!$D$2:$D$993,"HILL50")</f>
        <v>0</v>
      </c>
      <c r="M59" s="120">
        <f ca="1">SUMIFS(PR!$L$2:L$993,PR!$D$2:$D$993,"HILL60",PR!$D$2:$D$993,"HILL60")</f>
        <v>0</v>
      </c>
      <c r="N59" s="63">
        <f>SUMIF(PR!$A$2:$A$999,MASTERPPEBIL!$A59,PR!$H$2:$H$999)</f>
        <v>0</v>
      </c>
      <c r="O59" s="120">
        <f ca="1">SUMIFS(PR!$P$2:$P$993,PR!$D$2:$D$993,"HILL10",PR!$D$2:$D$993,"HILL10")</f>
        <v>0</v>
      </c>
      <c r="P59" s="123">
        <f ca="1">SUMIFS(PR!$P$2:$P$993,PR!$D$2:$D$993,"HILL20",PR!$D$2:$D$993,"HILL20")</f>
        <v>0</v>
      </c>
      <c r="Q59" s="120">
        <f ca="1">SUMIFS(PR!$P$2:$P$993,PR!$D$2:$D$993,"HILL60",PR!$D$2:$D$993,"HILL60")</f>
        <v>0</v>
      </c>
      <c r="R59" s="63">
        <f>SUMIF(PR!$A$2:$A$993,MASTERPPEBIL!$A59,PR!$I$2:$I$993)</f>
        <v>0</v>
      </c>
      <c r="S59" s="120">
        <f ca="1">SUMIFS(PR!$U$2:$U$993,PR!$D$2:$D$993,"HILL10",PR!$D$2:$D$993,"HILL10")</f>
        <v>0</v>
      </c>
      <c r="T59" s="120">
        <f ca="1">SUMIFS(PR!$U$2:$U$993,PR!$D$2:$D$993,"HILL50",PR!$D$2:$D$993,"HILL50")</f>
        <v>0</v>
      </c>
      <c r="U59" s="120">
        <f ca="1">SUMIFS(PR!$U$2:$U$993,PR!$D$2:$D$993,"HILL60",PR!$D$2:$D$993,"HILL60")</f>
        <v>0</v>
      </c>
      <c r="V59" s="54">
        <f t="shared" ca="1" si="2"/>
        <v>0</v>
      </c>
      <c r="W59" s="16">
        <f>SUMIF(PR!$A$2:$A$993,MASTERPPEBIL!$A59,PR!$J$2:$J$993)</f>
        <v>0</v>
      </c>
      <c r="X59" s="92">
        <f t="shared" ca="1" si="1"/>
        <v>0</v>
      </c>
      <c r="Y59"/>
    </row>
    <row r="60" spans="1:25" s="15" customFormat="1" ht="24.75" customHeight="1" x14ac:dyDescent="0.25">
      <c r="A60" s="15" t="s">
        <v>87</v>
      </c>
      <c r="B60" s="128" t="s">
        <v>279</v>
      </c>
      <c r="C60" s="131">
        <f ca="1">SUMIFS(PR!$F$2:$F$993,PR!$D$2:$D$993,"HOCH30",PR!$D$2:$D$993,"HOCH30")</f>
        <v>0</v>
      </c>
      <c r="D60" s="131">
        <f ca="1">SUMIFS(PR!$F$2:$F$993,PR!$D$2:$D$993,"HOCH20",PR!$D$2:$D$993,"HOCH20")</f>
        <v>0</v>
      </c>
      <c r="E60" s="131">
        <f ca="1">SUMIFS(PR!$F$2:$F$993,PR!$D$2:$D$993,"HOCH10",PR!$D$2:$D$993,"HOCH10")</f>
        <v>0</v>
      </c>
      <c r="F60" s="131">
        <f ca="1">SUMIFS(PR!$F$2:$F$993,PR!$D$2:$D$993,"HOCH50",PR!$D$2:$D$993,"HOCH50")</f>
        <v>0</v>
      </c>
      <c r="G60" s="131">
        <f ca="1">SUMIFS(PR!$F$2:$F$993,PR!$D$2:$D$993,"HOCH70",PR!$D$2:$D$993,"HOCH70")</f>
        <v>0</v>
      </c>
      <c r="H60" s="131">
        <f ca="1">SUMIFS(PR!$F$2:$F$993,PR!$D$2:$D$993,"HOCH60",PR!$D$2:$D$993,"HOCH60")</f>
        <v>0</v>
      </c>
      <c r="I60" s="63"/>
      <c r="J60" s="131">
        <f>SUMIF(PR!$A$2:$A$999,MASTERPPEBIL!$A60,PR!$G$2:$G$999)</f>
        <v>0</v>
      </c>
      <c r="K60" s="131">
        <f ca="1">SUMIFS(PR!$L$2:$L$993,PR!$D$2:$D$993,"HOCH10",PR!$D$2:$D$993,"HOCH10")</f>
        <v>0</v>
      </c>
      <c r="L60" s="131">
        <f ca="1">SUMIFS(PR!$L$2:$L$993,PR!$D$2:$D$993,"HOCH50",PR!$D$2:$D$993,"HOCH50")</f>
        <v>0</v>
      </c>
      <c r="M60" s="131">
        <f ca="1">SUMIFS(PR!$L$2:L$993,PR!$D$2:$D$993,"HOCH60",PR!$D$2:$D$993,"HOCH60")</f>
        <v>0</v>
      </c>
      <c r="N60" s="131">
        <f>SUMIF(PR!$A$2:$A$999,MASTERPPEBIL!$A60,PR!$H$2:$H$999)</f>
        <v>0</v>
      </c>
      <c r="O60" s="131">
        <f ca="1">SUMIFS(PR!$P$2:$P$993,PR!$D$2:$D$993,"HOCH10",PR!$D$2:$D$993,"HOCH10")</f>
        <v>0</v>
      </c>
      <c r="P60" s="131">
        <f ca="1">SUMIFS(PR!$P$2:$P$993,PR!$D$2:$D$993,"HOCH50",PR!$D$2:$D$993,"HOCH50")</f>
        <v>0</v>
      </c>
      <c r="Q60" s="131">
        <f ca="1">SUMIFS(PR!$P$2:$P$993,PR!$D$2:$D$993,"HOCH60",PR!$D$2:$D$993,"HOCH60")</f>
        <v>0</v>
      </c>
      <c r="R60" s="131">
        <f>SUMIF(PR!$A$2:$A$993,MASTERPPEBIL!$A60,PR!$I$2:$I$993)</f>
        <v>0</v>
      </c>
      <c r="S60" s="131">
        <f ca="1">SUMIFS(PR!$U$2:$U$993,PR!$D$2:$D$993,"HOCH10",PR!$D$2:$D$993,"HOCH10")</f>
        <v>0</v>
      </c>
      <c r="T60" s="131">
        <f ca="1">SUMIFS(PR!$U$2:$U$993,PR!$D$2:$D$993,"HOCH20",PR!$D$2:$D$993,"HOCH20")</f>
        <v>0</v>
      </c>
      <c r="U60" s="131">
        <f ca="1">SUMIFS(PR!$U$2:$U$993,PR!$D$2:$D$993,"HOCH60",PR!$D$2:$D$993,"HOCH60")</f>
        <v>0</v>
      </c>
      <c r="V60" s="54">
        <f t="shared" ca="1" si="2"/>
        <v>0</v>
      </c>
      <c r="W60" s="16">
        <f>SUMIF(PR!$A$2:$A$993,MASTERPPEBIL!$A60,PR!$J$2:$J$993)</f>
        <v>0</v>
      </c>
      <c r="X60" s="92">
        <f t="shared" ca="1" si="1"/>
        <v>0</v>
      </c>
      <c r="Y60"/>
    </row>
    <row r="61" spans="1:25" s="15" customFormat="1" ht="24.75" customHeight="1" x14ac:dyDescent="0.25">
      <c r="A61" s="15" t="s">
        <v>88</v>
      </c>
      <c r="B61" s="109" t="s">
        <v>280</v>
      </c>
      <c r="C61" s="16">
        <f ca="1">SUMIFS(PR!$F$2:$F$993,PR!$D$2:$D$993,"HOIN30",PR!$D$2:$D$993,"HOIN30")</f>
        <v>0</v>
      </c>
      <c r="D61" s="16">
        <f ca="1">SUMIFS(PR!$F$2:$F$993,PR!$D$2:$D$993,"HOIN20",PR!$D$2:$D$993,"HOIN20")</f>
        <v>0</v>
      </c>
      <c r="E61" s="16">
        <f ca="1">SUMIFS(PR!$F$2:$F$993,PR!$D$2:$D$993,"HOIN10",PR!$D$2:$D$993,"HOIN10")</f>
        <v>0</v>
      </c>
      <c r="F61" s="16">
        <f ca="1">SUMIFS(PR!$F$2:$F$993,PR!$D$2:$D$993,"HOIN50",PR!$D$2:$D$993,"HOIN50")</f>
        <v>0</v>
      </c>
      <c r="G61" s="16">
        <f ca="1">SUMIFS(PR!$F$2:$F$993,PR!$D$2:$D$993,"HOIN70",PR!$D$2:$D$993,"HOIN70")</f>
        <v>0</v>
      </c>
      <c r="H61" s="16">
        <f ca="1">SUMIFS(PR!$F$2:$F$993,PR!$D$2:$D$993,"HOIN60",PR!$D$2:$D$993,"HOIN60")</f>
        <v>0</v>
      </c>
      <c r="I61" s="16"/>
      <c r="J61" s="16">
        <f>SUMIF(PR!$A$2:$A$999,MASTERPPEBIL!$A61,PR!$G$2:$G$999)</f>
        <v>0</v>
      </c>
      <c r="K61" s="118"/>
      <c r="L61" s="118"/>
      <c r="M61" s="118"/>
      <c r="N61" s="117">
        <f>SUMIF(PR!$A$2:$A$999,MASTERPPEBIL!$A61,PR!$H$2:$H$999)</f>
        <v>0</v>
      </c>
      <c r="O61" s="118"/>
      <c r="P61" s="118"/>
      <c r="Q61" s="118"/>
      <c r="R61" s="117">
        <f>SUMIF(PR!$A$2:$A$993,MASTERPPEBIL!$A61,PR!$I$2:$I$993)</f>
        <v>0</v>
      </c>
      <c r="S61" s="125"/>
      <c r="T61" s="125"/>
      <c r="U61" s="125"/>
      <c r="V61" s="54">
        <f t="shared" ca="1" si="2"/>
        <v>0</v>
      </c>
      <c r="W61" s="16">
        <f>SUMIF(PR!$A$2:$A$993,MASTERPPEBIL!$A61,PR!$J$2:$J$993)</f>
        <v>0</v>
      </c>
      <c r="X61" s="92">
        <f t="shared" ca="1" si="1"/>
        <v>0</v>
      </c>
      <c r="Y61"/>
    </row>
    <row r="62" spans="1:25" s="15" customFormat="1" ht="24.75" customHeight="1" x14ac:dyDescent="0.25">
      <c r="A62" s="15" t="s">
        <v>178</v>
      </c>
      <c r="B62" s="84" t="s">
        <v>281</v>
      </c>
      <c r="C62" s="16">
        <f ca="1">SUMIFS(PR!$F$2:$F$993,PR!$D$2:$D$993,"HOLL30",PR!$D$2:$D$993,"HOLL30")</f>
        <v>0</v>
      </c>
      <c r="D62" s="16">
        <f ca="1">SUMIFS(PR!$F$2:$F$993,PR!$D$2:$D$993,"HOLL20",PR!$D$2:$D$993,"HOLL20")</f>
        <v>0</v>
      </c>
      <c r="E62" s="16">
        <f ca="1">SUMIFS(PR!$F$2:$F$993,PR!$D$2:$D$993,"HOLL10",PR!$D$2:$D$993,"HOLL10")</f>
        <v>0</v>
      </c>
      <c r="F62" s="16">
        <f ca="1">SUMIFS(PR!$F$2:$F$993,PR!$D$2:$D$993,"HOLL50",PR!$D$2:$D$993,"HOLL50")</f>
        <v>0</v>
      </c>
      <c r="G62" s="16">
        <f ca="1">SUMIFS(PR!$F$2:$F$993,PR!$D$2:$D$993,"HOLL70",PR!$D$2:$D$993,"HOLL70")</f>
        <v>0</v>
      </c>
      <c r="H62" s="16">
        <f ca="1">SUMIFS(PR!$F$2:$F$993,PR!$D$2:$D$993,"HOLL60",PR!$D$2:$D$993,"HOLL60")</f>
        <v>0</v>
      </c>
      <c r="I62" s="16"/>
      <c r="J62" s="16">
        <f>SUMIF(PR!$A$2:$A$999,MASTERPPEBIL!$A62,PR!$G$2:$G$999)</f>
        <v>0</v>
      </c>
      <c r="K62" s="56"/>
      <c r="L62" s="56"/>
      <c r="M62" s="56"/>
      <c r="N62" s="16">
        <f>SUMIF(PR!$A$2:$A$999,MASTERPPEBIL!$A62,PR!$H$2:$H$999)</f>
        <v>0</v>
      </c>
      <c r="O62" s="56"/>
      <c r="P62" s="56"/>
      <c r="Q62" s="56"/>
      <c r="R62" s="16">
        <f>SUMIF(PR!$A$2:$A$993,MASTERPPEBIL!$A62,PR!$I$2:$I$993)</f>
        <v>0</v>
      </c>
      <c r="S62" s="126"/>
      <c r="T62" s="126"/>
      <c r="U62" s="126"/>
      <c r="V62" s="54">
        <f t="shared" ca="1" si="2"/>
        <v>0</v>
      </c>
      <c r="W62" s="16">
        <f>SUMIF(PR!$A$2:$A$993,MASTERPPEBIL!$A62,PR!$J$2:$J$993)</f>
        <v>0</v>
      </c>
      <c r="X62" s="92">
        <f t="shared" ca="1" si="1"/>
        <v>0</v>
      </c>
      <c r="Y62"/>
    </row>
    <row r="63" spans="1:25" s="15" customFormat="1" ht="24.75" customHeight="1" x14ac:dyDescent="0.25">
      <c r="A63" s="15" t="s">
        <v>137</v>
      </c>
      <c r="B63" s="86" t="s">
        <v>282</v>
      </c>
      <c r="C63" s="16">
        <f ca="1">SUMIFS(PR!$F$2:$F$993,PR!$D$2:$D$993,"HOYU30",PR!$D$2:$D$993,"HOYU30")</f>
        <v>0</v>
      </c>
      <c r="D63" s="16">
        <f ca="1">SUMIFS(PR!$F$2:$F$993,PR!$D$2:$D$993,"HOYU20",PR!$D$2:$D$993,"HOYU20")</f>
        <v>0</v>
      </c>
      <c r="E63" s="16">
        <f ca="1">SUMIFS(PR!$F$2:$F$993,PR!$D$2:$D$993,"HOYU10",PR!$D$2:$D$993,"HOYU10")</f>
        <v>0</v>
      </c>
      <c r="F63" s="16">
        <f ca="1">SUMIFS(PR!$F$2:$F$993,PR!$D$2:$D$993,"HOYU50",PR!$D$2:$D$993,"HOYU50")</f>
        <v>0</v>
      </c>
      <c r="G63" s="16">
        <f ca="1">SUMIFS(PR!$F$2:$F$993,PR!$D$2:$D$993,"HOYU70",PR!$D$2:$D$993,"HOYU70")</f>
        <v>0</v>
      </c>
      <c r="H63" s="16">
        <f ca="1">SUMIFS(PR!$F$2:$F$993,PR!$D$2:$D$993,"HOYU60",PR!$D$2:$D$993,"HOYU60")</f>
        <v>0</v>
      </c>
      <c r="I63" s="16"/>
      <c r="J63" s="16">
        <f>SUMIF(PR!$A$2:$A$999,MASTERPPEBIL!$A63,PR!$G$2:$G$999)</f>
        <v>0</v>
      </c>
      <c r="K63" s="56"/>
      <c r="L63" s="56"/>
      <c r="M63" s="56"/>
      <c r="N63" s="16">
        <f>SUMIF(PR!$A$2:$A$999,MASTERPPEBIL!$A63,PR!$H$2:$H$999)</f>
        <v>0</v>
      </c>
      <c r="O63" s="56"/>
      <c r="P63" s="56"/>
      <c r="Q63" s="56"/>
      <c r="R63" s="16">
        <f>SUMIF(PR!$A$2:$A$993,MASTERPPEBIL!$A63,PR!$I$2:$I$993)</f>
        <v>0</v>
      </c>
      <c r="S63" s="126"/>
      <c r="T63" s="126"/>
      <c r="U63" s="126"/>
      <c r="V63" s="54">
        <f t="shared" ca="1" si="2"/>
        <v>0</v>
      </c>
      <c r="W63" s="16">
        <f>SUMIF(PR!$A$2:$A$993,MASTERPPEBIL!$A63,PR!$J$2:$J$993)</f>
        <v>0</v>
      </c>
      <c r="X63" s="92">
        <f t="shared" ca="1" si="1"/>
        <v>0</v>
      </c>
      <c r="Y63"/>
    </row>
    <row r="64" spans="1:25" s="15" customFormat="1" ht="24.75" customHeight="1" x14ac:dyDescent="0.25">
      <c r="A64" s="15" t="s">
        <v>209</v>
      </c>
      <c r="B64" s="129" t="s">
        <v>283</v>
      </c>
      <c r="C64" s="16">
        <f ca="1">SUMIFS(PR!$F$2:$F$993,PR!$D$2:$D$993,"HUNR30",PR!$D$2:$D$993,"HUNR30")</f>
        <v>0</v>
      </c>
      <c r="D64" s="16">
        <f ca="1">SUMIFS(PR!$F$2:$F$993,PR!$D$2:$D$993,"HUNR20",PR!$D$2:$D$993,"HUNR20")</f>
        <v>0</v>
      </c>
      <c r="E64" s="16">
        <f ca="1">SUMIFS(PR!$F$2:$F$993,PR!$D$2:$D$993,"HUNR10",PR!$D$2:$D$993,"HUNR10")</f>
        <v>0</v>
      </c>
      <c r="F64" s="16">
        <f ca="1">SUMIFS(PR!$F$2:$F$993,PR!$D$2:$D$993,"HUNR50",PR!$D$2:$D$993,"HUNR50")</f>
        <v>0</v>
      </c>
      <c r="G64" s="16">
        <f ca="1">SUMIFS(PR!$F$2:$F$993,PR!$D$2:$D$993,"HUNR70",PR!$D$2:$D$993,"HUNR70")</f>
        <v>0</v>
      </c>
      <c r="H64" s="16">
        <f ca="1">SUMIFS(PR!$F$2:$F$993,PR!$D$2:$D$993,"HUNR60",PR!$D$2:$D$993,"HUNR60")</f>
        <v>0</v>
      </c>
      <c r="I64" s="16"/>
      <c r="J64" s="16">
        <f>SUMIF(PR!$A$2:$A$999,MASTERPPEBIL!$A64,PR!$G$2:$G$999)</f>
        <v>0</v>
      </c>
      <c r="K64" s="61"/>
      <c r="L64" s="61"/>
      <c r="M64" s="61"/>
      <c r="N64" s="16">
        <f>SUMIF(PR!$A$2:$A$999,MASTERPPEBIL!$A64,PR!$H$2:$H$999)</f>
        <v>0</v>
      </c>
      <c r="O64" s="61"/>
      <c r="P64" s="66"/>
      <c r="Q64" s="61"/>
      <c r="R64" s="16">
        <f>SUMIF(PR!$A$2:$A$993,MASTERPPEBIL!$A64,PR!$I$2:$I$993)</f>
        <v>0</v>
      </c>
      <c r="S64" s="62"/>
      <c r="T64" s="62"/>
      <c r="U64" s="62"/>
      <c r="V64" s="54">
        <f t="shared" ca="1" si="2"/>
        <v>0</v>
      </c>
      <c r="W64" s="16">
        <f>SUMIF(PR!$A$2:$A$993,MASTERPPEBIL!$A64,PR!$J$2:$J$993)</f>
        <v>0</v>
      </c>
      <c r="X64" s="92">
        <f t="shared" ca="1" si="1"/>
        <v>0</v>
      </c>
    </row>
    <row r="65" spans="1:25" s="15" customFormat="1" ht="24.75" customHeight="1" x14ac:dyDescent="0.25">
      <c r="A65" s="15" t="s">
        <v>226</v>
      </c>
      <c r="B65" s="88" t="s">
        <v>284</v>
      </c>
      <c r="C65" s="16">
        <f ca="1">SUMIFS(PR!$F$2:$F$993,PR!$D$2:$D$993,"JODO30",PR!$D$2:$D$993,"JODO30")</f>
        <v>0</v>
      </c>
      <c r="D65" s="16">
        <f ca="1">SUMIFS(PR!$F$2:$F$993,PR!$D$2:$D$993,"JODO20",PR!$D$2:$D$993,"JODO20")</f>
        <v>0</v>
      </c>
      <c r="E65" s="16">
        <f ca="1">SUMIFS(PR!$F$2:$F$993,PR!$D$2:$D$993,"JODOR10",PR!$D$2:$D$993,"JODO10")</f>
        <v>0</v>
      </c>
      <c r="F65" s="16">
        <f ca="1">SUMIFS(PR!$F$2:$F$993,PR!$D$2:$D$993,"JODO50",PR!$D$2:$D$993,"JODO50")</f>
        <v>0</v>
      </c>
      <c r="G65" s="16">
        <f ca="1">SUMIFS(PR!$F$2:$F$993,PR!$D$2:$D$993,"JODO70",PR!$D$2:$D$993,"JODO70")</f>
        <v>0</v>
      </c>
      <c r="H65" s="16">
        <f ca="1">SUMIFS(PR!$F$2:$F$993,PR!$D$2:$D$993,"JODO60",PR!$D$2:$D$993,"JODO60")</f>
        <v>0</v>
      </c>
      <c r="I65" s="16"/>
      <c r="J65" s="16">
        <f>SUMIF(PR!$A$2:$A$999,MASTERPPEBIL!$A65,PR!$G$2:$G$999)</f>
        <v>0</v>
      </c>
      <c r="K65" s="61"/>
      <c r="L65" s="61"/>
      <c r="M65" s="61"/>
      <c r="N65" s="16">
        <f>SUMIF(PR!$A$2:$A$999,MASTERPPEBIL!$A65,PR!$H$2:$H$999)</f>
        <v>0</v>
      </c>
      <c r="O65" s="61"/>
      <c r="P65" s="66"/>
      <c r="Q65" s="61"/>
      <c r="R65" s="16">
        <f>SUMIF(PR!$A$2:$A$993,MASTERPPEBIL!$A65,PR!$I$2:$I$993)</f>
        <v>0</v>
      </c>
      <c r="S65" s="62"/>
      <c r="T65" s="62"/>
      <c r="U65" s="62"/>
      <c r="V65" s="54">
        <f t="shared" ref="V65" ca="1" si="5">SUM(C65:U65)</f>
        <v>0</v>
      </c>
      <c r="W65" s="16">
        <f>SUMIF(PR!$A$2:$A$993,MASTERPPEBIL!$A65,PR!$J$2:$J$993)</f>
        <v>0</v>
      </c>
      <c r="X65" s="92">
        <f t="shared" ref="X65" ca="1" si="6">V65-W65</f>
        <v>0</v>
      </c>
    </row>
    <row r="66" spans="1:25" s="15" customFormat="1" ht="24.75" customHeight="1" x14ac:dyDescent="0.25">
      <c r="A66" s="51" t="s">
        <v>143</v>
      </c>
      <c r="B66" s="116" t="s">
        <v>285</v>
      </c>
      <c r="C66" s="63">
        <f ca="1">SUMIFS(PR!$F$2:$F$993,PR!$D$2:$D$993,"KMRI30",PR!$D$2:$D$993,"KMRI30")</f>
        <v>0</v>
      </c>
      <c r="D66" s="63">
        <f ca="1">SUMIFS(PR!$F$2:$F$993,PR!$D$2:$D$993,"KMRI20",PR!$D$2:$D$993,"KMRI20")</f>
        <v>0</v>
      </c>
      <c r="E66" s="63">
        <f ca="1">SUMIFS(PR!$F$2:$F$993,PR!$D$2:$D$993,"KMRI10",PR!$D$2:$D$993,"KMRI10")</f>
        <v>0</v>
      </c>
      <c r="F66" s="63">
        <f ca="1">SUMIFS(PR!$F$2:$F$993,PR!$D$2:$D$993,"KMRI50",PR!$D$2:$D$993,"KMRI50")</f>
        <v>0</v>
      </c>
      <c r="G66" s="63">
        <f ca="1">SUMIFS(PR!$F$2:$F$993,PR!$D$2:$D$993,"KMRI70",PR!$D$2:$D$993,"KMRI70")</f>
        <v>0</v>
      </c>
      <c r="H66" s="63">
        <f ca="1">SUMIFS(PR!$F$2:$F$993,PR!$D$2:$D$993,"KMRI60",PR!$D$2:$D$993,"KMRI60")</f>
        <v>0</v>
      </c>
      <c r="I66" s="63"/>
      <c r="J66" s="63">
        <f>SUMIF(PR!$A$2:$A$999,MASTERPPEBIL!$A66,PR!$G$2:$G$999)</f>
        <v>0</v>
      </c>
      <c r="K66" s="120">
        <f ca="1">SUMIFS(PR!$L$2:$L$993,PR!$D$2:$D$993,"KMRI10",PR!$D$2:$D$993,"KMRI10")</f>
        <v>0</v>
      </c>
      <c r="L66" s="120">
        <f ca="1">SUMIFS(PR!$L$2:$L$993,PR!$D$2:$D$993,"KMRI50",PR!$D$2:$D$993,"KMRI50")</f>
        <v>0</v>
      </c>
      <c r="M66" s="120">
        <f ca="1">SUMIFS(PR!$L$2:L$993,PR!$D$2:$D$993,"KMRI60",PR!$D$2:$D$993,"KMRI60")</f>
        <v>0</v>
      </c>
      <c r="N66" s="63">
        <f>SUMIF(PR!$A$2:$A$999,MASTERPPEBIL!$A66,PR!$H$2:$H$999)</f>
        <v>0</v>
      </c>
      <c r="O66" s="120">
        <f ca="1">SUMIFS(PR!$P$2:$P$993,PR!$D$2:$D$993,"KMRI10",PR!$D$2:$D$993,"KMRI10")</f>
        <v>0</v>
      </c>
      <c r="P66" s="123">
        <f ca="1">SUMIFS(PR!$P$2:$P$993,PR!$D$2:$D$993,"KMRI50",PR!$D$2:$D$993,"KMRI50")</f>
        <v>0</v>
      </c>
      <c r="Q66" s="120">
        <f ca="1">SUMIFS(PR!$P$2:$P$993,PR!$D$2:$D$993,"KMRI60",PR!$D$2:$D$993,"KMRI60")</f>
        <v>0</v>
      </c>
      <c r="R66" s="63">
        <f>SUMIF(PR!$A$2:$A$993,MASTERPPEBIL!$A66,PR!$I$2:$I$993)</f>
        <v>0</v>
      </c>
      <c r="S66" s="120">
        <f ca="1">SUMIFS(PR!$U$2:$U$993,PR!$D$2:$D$993,"KMRI10",PR!$D$2:$D$993,"KMRI10")</f>
        <v>0</v>
      </c>
      <c r="T66" s="120">
        <f ca="1">SUMIFS(PR!$U$2:$U$993,PR!$D$2:$D$993,"KMRI50",PR!$D$2:$D$993,"KMRI50")</f>
        <v>0</v>
      </c>
      <c r="U66" s="120">
        <f ca="1">SUMIFS(PR!$U$2:$U$993,PR!$D$2:$D$993,"KMRI60",PR!$D$2:$D$993,"KMRI60")</f>
        <v>0</v>
      </c>
      <c r="V66" s="54">
        <f t="shared" ca="1" si="2"/>
        <v>0</v>
      </c>
      <c r="W66" s="16">
        <f>SUMIF(PR!$A$2:$A$993,MASTERPPEBIL!$A66,PR!$J$2:$J$993)</f>
        <v>0</v>
      </c>
      <c r="X66" s="92">
        <f t="shared" ca="1" si="1"/>
        <v>0</v>
      </c>
      <c r="Y66"/>
    </row>
    <row r="67" spans="1:25" s="15" customFormat="1" ht="24.75" customHeight="1" x14ac:dyDescent="0.25">
      <c r="A67" s="15" t="s">
        <v>90</v>
      </c>
      <c r="B67" s="116" t="s">
        <v>286</v>
      </c>
      <c r="C67" s="63">
        <f ca="1">SUMIFS(PR!$F$2:$F$993,PR!$D$2:$D$993,"KNXG30",PR!$D$2:$D$993,"KNXG30")</f>
        <v>0</v>
      </c>
      <c r="D67" s="63">
        <f ca="1">SUMIFS(PR!$F$2:$F$993,PR!$D$2:$D$993,"KNXG20",PR!$D$2:$D$993,"KNXG20")</f>
        <v>0</v>
      </c>
      <c r="E67" s="63">
        <f ca="1">SUMIFS(PR!$F$2:$F$993,PR!$D$2:$D$993,"KNXG10",PR!$D$2:$D$993,"KNXG10")</f>
        <v>0</v>
      </c>
      <c r="F67" s="63">
        <f ca="1">SUMIFS(PR!$F$2:$F$993,PR!$D$2:$D$993,"KNXG50",PR!$D$2:$D$993,"KNXG50")</f>
        <v>0</v>
      </c>
      <c r="G67" s="63">
        <f ca="1">SUMIFS(PR!$F$2:$F$993,PR!$D$2:$D$993,"KNXG70",PR!$D$2:$D$993,"KNXG70")</f>
        <v>0</v>
      </c>
      <c r="H67" s="141">
        <f ca="1">SUMIFS(PR!$F$2:$F$993,PR!$D$2:$D$993,"KNXG60",PR!$D$2:$D$993,"KNXG60")</f>
        <v>0</v>
      </c>
      <c r="I67" s="141"/>
      <c r="J67" s="141">
        <f>SUMIF(PR!$A$2:$A$999,MASTERPPEBIL!$A67,PR!$G$2:$G$999)</f>
        <v>0</v>
      </c>
      <c r="K67" s="142">
        <f ca="1">SUMIFS(PR!$L$2:$L$993,PR!$D$2:$D$993,"KNXG10",PR!$D$2:$D$993,"KNXG10")</f>
        <v>0</v>
      </c>
      <c r="L67" s="142">
        <f ca="1">SUMIFS(PR!$L$2:$L$993,PR!$D$2:$D$993,"KNXG50",PR!$D$2:$D$993,"KNXG50")</f>
        <v>0</v>
      </c>
      <c r="M67" s="142">
        <f ca="1">SUMIFS(PR!$L$2:L$993,PR!$D$2:$D$993,"KNXG60",PR!$D$2:$D$993,"KNXG60")</f>
        <v>0</v>
      </c>
      <c r="N67" s="141">
        <f>SUMIF(PR!$A$2:$A$999,MASTERPPEBIL!$A67,PR!$H$2:$H$999)</f>
        <v>0</v>
      </c>
      <c r="O67" s="142">
        <f ca="1">SUMIFS(PR!$P$2:$P$993,PR!$D$2:$D$993,"KNXG10",PR!$D$2:$D$993,"KNXG10")</f>
        <v>0</v>
      </c>
      <c r="P67" s="143">
        <f ca="1">SUMIFS(PR!$P$2:$P$993,PR!$D$2:$D$993,"KNXG50",PR!$D$2:$D$993,"KNXG50")</f>
        <v>0</v>
      </c>
      <c r="Q67" s="142">
        <f ca="1">SUMIFS(PR!$P$2:$P$993,PR!$D$2:$D$993,"KNXG60",PR!$D$2:$D$993,"KNXG60")</f>
        <v>0</v>
      </c>
      <c r="R67" s="141">
        <f>SUMIF(PR!$A$2:$A$993,MASTERPPEBIL!$A67,PR!$I$2:$I$993)</f>
        <v>0</v>
      </c>
      <c r="S67" s="120">
        <f ca="1">SUMIFS(PR!$U$2:$U$993,PR!$D$2:$D$993,"KNXG10",PR!$D$2:$D$993,"KNXG10")</f>
        <v>0</v>
      </c>
      <c r="T67" s="120">
        <f ca="1">SUMIFS(PR!$U$2:$U$993,PR!$D$2:$D$993,"KNXG50",PR!$D$2:$D$993,"KNXG50")</f>
        <v>0</v>
      </c>
      <c r="U67" s="120">
        <f ca="1">SUMIFS(PR!$U$2:$U$993,PR!$D$2:$D$993,"KNXG60",PR!$D$2:$D$993,"KNXG60")</f>
        <v>0</v>
      </c>
      <c r="V67" s="54">
        <f t="shared" ca="1" si="2"/>
        <v>0</v>
      </c>
      <c r="W67" s="16">
        <f>SUMIF(PR!$A$2:$A$993,MASTERPPEBIL!$A67,PR!$J$2:$J$993)</f>
        <v>0</v>
      </c>
      <c r="X67" s="92">
        <f t="shared" ca="1" si="1"/>
        <v>0</v>
      </c>
      <c r="Y67"/>
    </row>
    <row r="68" spans="1:25" s="15" customFormat="1" ht="24.75" customHeight="1" x14ac:dyDescent="0.25">
      <c r="A68" s="15" t="s">
        <v>192</v>
      </c>
      <c r="B68" s="113" t="s">
        <v>287</v>
      </c>
      <c r="C68" s="16">
        <f ca="1">SUMIFS(PR!$F$2:$F$993,PR!$D$2:$D$993,"KONG30",PR!$D$2:$D$993,"KONG30")</f>
        <v>0</v>
      </c>
      <c r="D68" s="16">
        <f ca="1">SUMIFS(PR!$F$2:$F$993,PR!$D$2:$D$993,"KONG20",PR!$D$2:$D$993,"KONG20")</f>
        <v>0</v>
      </c>
      <c r="E68" s="16">
        <f ca="1">SUMIFS(PR!$F$2:$F$993,PR!$D$2:$D$993,"KONG10",PR!$D$2:$D$993,"KONG10")</f>
        <v>0</v>
      </c>
      <c r="F68" s="16">
        <f ca="1">SUMIFS(PR!$F$2:$F$993,PR!$D$2:$D$993,"KONG50",PR!$D$2:$D$993,"KONG50")</f>
        <v>0</v>
      </c>
      <c r="G68" s="16">
        <f ca="1">SUMIFS(PR!$F$2:$F$993,PR!$D$2:$D$993,"KONG70",PR!$D$2:$D$993,"KONG70")</f>
        <v>0</v>
      </c>
      <c r="H68" s="104">
        <f ca="1">SUMIFS(PR!$F$2:$F$993,PR!$D$2:$D$993,"KONG60",PR!$D$2:$D$993,"KONG60")</f>
        <v>0</v>
      </c>
      <c r="I68" s="104"/>
      <c r="J68" s="104">
        <f>SUMIF(PR!$A$2:$A$999,MASTERPPEBIL!$A68,PR!$G$2:$G$999)</f>
        <v>0</v>
      </c>
      <c r="K68" s="96"/>
      <c r="L68" s="96"/>
      <c r="M68" s="96"/>
      <c r="N68" s="104">
        <f>SUMIF(PR!$A$2:$A$999,MASTERPPEBIL!$A68,PR!$H$2:$H$999)</f>
        <v>0</v>
      </c>
      <c r="O68" s="96"/>
      <c r="P68" s="96"/>
      <c r="Q68" s="96"/>
      <c r="R68" s="104">
        <f>SUMIF(PR!$A$2:$A$993,MASTERPPEBIL!$A68,PR!$I$2:$I$993)</f>
        <v>0</v>
      </c>
      <c r="S68" s="97"/>
      <c r="T68" s="97"/>
      <c r="U68" s="97"/>
      <c r="V68" s="54">
        <f t="shared" ca="1" si="2"/>
        <v>0</v>
      </c>
      <c r="W68" s="16">
        <f>SUMIF(PR!$A$2:$A$993,MASTERPPEBIL!$A68,PR!$J$2:$J$993)</f>
        <v>0</v>
      </c>
      <c r="X68" s="92">
        <f t="shared" ca="1" si="1"/>
        <v>0</v>
      </c>
    </row>
    <row r="69" spans="1:25" s="15" customFormat="1" ht="24.75" customHeight="1" x14ac:dyDescent="0.25">
      <c r="A69" s="15" t="s">
        <v>91</v>
      </c>
      <c r="B69" s="112" t="s">
        <v>288</v>
      </c>
      <c r="C69" s="16">
        <f ca="1">SUMIFS(PR!$F$2:$F$993,PR!$D$2:$D$993,"LAHA30",PR!$D$2:$D$993,"LAHA30")</f>
        <v>0</v>
      </c>
      <c r="D69" s="16">
        <f ca="1">SUMIFS(PR!$F$2:$F$993,PR!$D$2:$D$993,"LAHA20",PR!$D$2:$D$993,"LAHA20")</f>
        <v>0</v>
      </c>
      <c r="E69" s="16">
        <f ca="1">SUMIFS(PR!$F$2:$F$993,PR!$D$2:$D$993,"LAHA10",PR!$D$2:$D$993,"LAHA10")</f>
        <v>0</v>
      </c>
      <c r="F69" s="16">
        <f ca="1">SUMIFS(PR!$F$2:$F$993,PR!$D$2:$D$993,"LAHA50",PR!$D$2:$D$993,"LAHA50")</f>
        <v>0</v>
      </c>
      <c r="G69" s="16">
        <f ca="1">SUMIFS(PR!$F$2:$F$993,PR!$D$2:$D$993,"LAHA70",PR!$D$2:$D$993,"LAHA70")</f>
        <v>0</v>
      </c>
      <c r="H69" s="104">
        <f ca="1">SUMIFS(PR!$F$2:$F$993,PR!$D$2:$D$993,"LAHA60",PR!$D$2:$D$993,"LAHA60")</f>
        <v>0</v>
      </c>
      <c r="I69" s="104"/>
      <c r="J69" s="104">
        <f>SUMIF(PR!$A$2:$A$999,MASTERPPEBIL!$A69,PR!$G$2:$G$999)</f>
        <v>0</v>
      </c>
      <c r="K69" s="96"/>
      <c r="L69" s="96"/>
      <c r="M69" s="96"/>
      <c r="N69" s="104">
        <f>SUMIF(PR!$A$2:$A$999,MASTERPPEBIL!$A69,PR!$H$2:$H$999)</f>
        <v>0</v>
      </c>
      <c r="O69" s="96"/>
      <c r="P69" s="96"/>
      <c r="Q69" s="96"/>
      <c r="R69" s="104">
        <f>SUMIF(PR!$A$2:$A$993,MASTERPPEBIL!$A69,PR!$I$2:$I$993)</f>
        <v>0</v>
      </c>
      <c r="S69" s="62"/>
      <c r="T69" s="62"/>
      <c r="U69" s="62"/>
      <c r="V69" s="54">
        <f t="shared" ca="1" si="2"/>
        <v>0</v>
      </c>
      <c r="W69" s="16">
        <f>SUMIF(PR!$A$2:$A$993,MASTERPPEBIL!$A69,PR!$J$2:$J$993)</f>
        <v>0</v>
      </c>
      <c r="X69" s="92">
        <f t="shared" ca="1" si="1"/>
        <v>0</v>
      </c>
      <c r="Y69"/>
    </row>
    <row r="70" spans="1:25" s="15" customFormat="1" ht="24.75" customHeight="1" x14ac:dyDescent="0.25">
      <c r="A70" s="15" t="s">
        <v>92</v>
      </c>
      <c r="B70" s="82" t="s">
        <v>289</v>
      </c>
      <c r="C70" s="16">
        <f ca="1">SUMIFS(PR!$F$2:$F$993,PR!$D$2:$D$993,"LAPA30",PR!$D$2:$D$993,"LAPA30")</f>
        <v>0</v>
      </c>
      <c r="D70" s="16">
        <f ca="1">SUMIFS(PR!$F$2:$F$993,PR!$D$2:$D$993,"LAPA20",PR!$D$2:$D$993,"LAPA20")</f>
        <v>0</v>
      </c>
      <c r="E70" s="16">
        <f ca="1">SUMIFS(PR!$F$2:$F$993,PR!$D$2:$D$993,"LAPA10",PR!$D$2:$D$993,"LAPA10")</f>
        <v>0</v>
      </c>
      <c r="F70" s="16">
        <f ca="1">SUMIFS(PR!$F$2:$F$993,PR!$D$2:$D$993,"LAPA50",PR!$D$2:$D$993,"LAPA50")</f>
        <v>0</v>
      </c>
      <c r="G70" s="16">
        <f ca="1">SUMIFS(PR!$F$2:$F$993,PR!$D$2:$D$993,"LAPA70",PR!$D$2:$D$993,"LAPA70")</f>
        <v>0</v>
      </c>
      <c r="H70" s="16">
        <f ca="1">SUMIFS(PR!$F$2:$F$993,PR!$D$2:$D$993,"LAPA60",PR!$D$2:$D$993,"LAPA60")</f>
        <v>0</v>
      </c>
      <c r="I70" s="16"/>
      <c r="J70" s="16">
        <f>SUMIF(PR!$A$2:$A$999,MASTERPPEBIL!$A70,PR!$G$2:$G$999)</f>
        <v>0</v>
      </c>
      <c r="K70" s="56"/>
      <c r="L70" s="56"/>
      <c r="M70" s="56"/>
      <c r="N70" s="16">
        <f>SUMIF(PR!$A$2:$A$999,MASTERPPEBIL!$A70,PR!$H$2:$H$999)</f>
        <v>0</v>
      </c>
      <c r="O70" s="56"/>
      <c r="P70" s="64"/>
      <c r="Q70" s="118"/>
      <c r="R70" s="16">
        <f>SUMIF(PR!$A$2:$A$993,MASTERPPEBIL!$A70,PR!$I$2:$I$993)</f>
        <v>0</v>
      </c>
      <c r="S70" s="62"/>
      <c r="T70" s="62"/>
      <c r="U70" s="62"/>
      <c r="V70" s="54">
        <f t="shared" ca="1" si="2"/>
        <v>0</v>
      </c>
      <c r="W70" s="16">
        <f>SUMIF(PR!$A$2:$A$993,MASTERPPEBIL!$A70,PR!$J$2:$J$993)</f>
        <v>0</v>
      </c>
      <c r="X70" s="92">
        <f t="shared" ca="1" si="1"/>
        <v>0</v>
      </c>
      <c r="Y70"/>
    </row>
    <row r="71" spans="1:25" s="15" customFormat="1" ht="24.75" customHeight="1" x14ac:dyDescent="0.25">
      <c r="A71" s="15" t="s">
        <v>183</v>
      </c>
      <c r="B71" s="82" t="s">
        <v>290</v>
      </c>
      <c r="C71" s="16">
        <f ca="1">SUMIFS(PR!$F$2:$F$993,PR!$D$2:$D$993,"LAUC30",PR!$D$2:$D$993,"LAUC30")</f>
        <v>0</v>
      </c>
      <c r="D71" s="16">
        <f ca="1">SUMIFS(PR!$F$2:$F$993,PR!$D$2:$D$993,"LAUC20",PR!$D$2:$D$993,"LAUC20")</f>
        <v>0</v>
      </c>
      <c r="E71" s="16">
        <f ca="1">SUMIFS(PR!$F$2:$F$993,PR!$D$2:$D$993,"LAUC10",PR!$D$2:$D$993,"LAUC10")</f>
        <v>0</v>
      </c>
      <c r="F71" s="16">
        <f ca="1">SUMIFS(PR!$F$2:$F$993,PR!$D$2:$D$993,"LAUC50",PR!$D$2:$D$993,"LAUC50")</f>
        <v>0</v>
      </c>
      <c r="G71" s="16">
        <f ca="1">SUMIFS(PR!$F$2:$F$993,PR!$D$2:$D$993,"LAUC70",PR!$D$2:$D$993,"LAUC70")</f>
        <v>0</v>
      </c>
      <c r="H71" s="16">
        <f ca="1">SUMIFS(PR!$F$2:$F$993,PR!$D$2:$D$993,"LAUC60",PR!$D$2:$D$993,"LAUC60")</f>
        <v>0</v>
      </c>
      <c r="I71" s="16"/>
      <c r="J71" s="16">
        <f>SUMIF(PR!$A$2:$A$999,MASTERPPEBIL!$A71,PR!$G$2:$G$999)</f>
        <v>0</v>
      </c>
      <c r="K71" s="56"/>
      <c r="L71" s="56"/>
      <c r="M71" s="56"/>
      <c r="N71" s="16">
        <f>SUMIF(PR!$A$2:$A$999,MASTERPPEBIL!$A71,PR!$H$2:$H$999)</f>
        <v>0</v>
      </c>
      <c r="O71" s="56"/>
      <c r="P71" s="64"/>
      <c r="Q71" s="61"/>
      <c r="R71" s="16">
        <f>SUMIF(PR!$A$2:$A$993,MASTERPPEBIL!$A71,PR!$I$2:$I$993)</f>
        <v>0</v>
      </c>
      <c r="S71" s="62"/>
      <c r="T71" s="62"/>
      <c r="U71" s="62"/>
      <c r="V71" s="54">
        <f t="shared" ca="1" si="2"/>
        <v>0</v>
      </c>
      <c r="W71" s="16">
        <f>SUMIF(PR!$A$2:$A$993,MASTERPPEBIL!$A71,PR!$J$2:$J$993)</f>
        <v>0</v>
      </c>
      <c r="X71" s="92">
        <f t="shared" ca="1" si="1"/>
        <v>0</v>
      </c>
      <c r="Y71"/>
    </row>
    <row r="72" spans="1:25" s="15" customFormat="1" ht="24.75" customHeight="1" x14ac:dyDescent="0.25">
      <c r="A72" s="15" t="s">
        <v>201</v>
      </c>
      <c r="B72" s="82" t="s">
        <v>291</v>
      </c>
      <c r="C72" s="16">
        <f ca="1">SUMIFS(PR!$F$2:$F$993,PR!$D$2:$D$993,"LAVT30",PR!$D$2:$D$993,"LAVT30")</f>
        <v>0</v>
      </c>
      <c r="D72" s="16">
        <f ca="1">SUMIFS(PR!$F$2:$F$993,PR!$D$2:$D$993,"LAVT20",PR!$D$2:$D$993,"LAVT20")</f>
        <v>0</v>
      </c>
      <c r="E72" s="16">
        <f ca="1">SUMIFS(PR!$F$2:$F$993,PR!$D$2:$D$993,"LAVT10",PR!$D$2:$D$993,"LAVT10")</f>
        <v>0</v>
      </c>
      <c r="F72" s="16">
        <f ca="1">SUMIFS(PR!$F$2:$F$993,PR!$D$2:$D$993,"LAVT50",PR!$D$2:$D$993,"LAVT50")</f>
        <v>0</v>
      </c>
      <c r="G72" s="16">
        <f ca="1">SUMIFS(PR!$F$2:$F$993,PR!$D$2:$D$993,"LAVT70",PR!$D$2:$D$993,"LAVT70")</f>
        <v>0</v>
      </c>
      <c r="H72" s="16">
        <f ca="1">SUMIFS(PR!$F$2:$F$993,PR!$D$2:$D$993,"LAVT60",PR!$D$2:$D$993,"LAVT60")</f>
        <v>0</v>
      </c>
      <c r="I72" s="16"/>
      <c r="J72" s="16">
        <f>SUMIF(PR!$A$2:$A$999,MASTERPPEBIL!$A72,PR!$G$2:$G$999)</f>
        <v>0</v>
      </c>
      <c r="K72" s="56"/>
      <c r="L72" s="56"/>
      <c r="M72" s="56"/>
      <c r="N72" s="16">
        <f>SUMIF(PR!$A$2:$A$999,MASTERPPEBIL!$A72,PR!$H$2:$H$999)</f>
        <v>0</v>
      </c>
      <c r="O72" s="56"/>
      <c r="P72" s="64"/>
      <c r="Q72" s="61"/>
      <c r="R72" s="16">
        <f>SUMIF(PR!$A$2:$A$993,MASTERPPEBIL!$A72,PR!$I$2:$I$993)</f>
        <v>0</v>
      </c>
      <c r="S72" s="62"/>
      <c r="T72" s="62"/>
      <c r="U72" s="62"/>
      <c r="V72" s="54">
        <f t="shared" ca="1" si="2"/>
        <v>0</v>
      </c>
      <c r="W72" s="16">
        <f>SUMIF(PR!$A$2:$A$993,MASTERPPEBIL!$A72,PR!$J$2:$J$993)</f>
        <v>0</v>
      </c>
      <c r="X72" s="92">
        <f t="shared" ca="1" si="1"/>
        <v>0</v>
      </c>
      <c r="Y72"/>
    </row>
    <row r="73" spans="1:25" s="15" customFormat="1" ht="24.75" customHeight="1" x14ac:dyDescent="0.25">
      <c r="A73" s="15" t="s">
        <v>93</v>
      </c>
      <c r="B73" s="78" t="s">
        <v>292</v>
      </c>
      <c r="C73" s="16">
        <f ca="1">SUMIFS(PR!$F$2:$F$993,PR!$D$2:$D$993,"LBRI30",PR!$D$2:$D$993,"LBRI30")</f>
        <v>0</v>
      </c>
      <c r="D73" s="16">
        <f ca="1">SUMIFS(PR!$F$2:$F$993,PR!$D$2:$D$993,"LBRI20",PR!$D$2:$D$993,"LBRI20")</f>
        <v>0</v>
      </c>
      <c r="E73" s="16">
        <f ca="1">SUMIFS(PR!$F$2:$F$993,PR!$D$2:$D$993,"LBRI10",PR!$D$2:$D$993,"LBRI10")</f>
        <v>0</v>
      </c>
      <c r="F73" s="16">
        <f ca="1">SUMIFS(PR!$F$2:$F$993,PR!$D$2:$D$993,"LBRI50",PR!$D$2:$D$993,"LBRI50")</f>
        <v>0</v>
      </c>
      <c r="G73" s="16">
        <f ca="1">SUMIFS(PR!$F$2:$F$993,PR!$D$2:$D$993,"LBRI70",PR!$D$2:$D$993,"LBRI70")</f>
        <v>0</v>
      </c>
      <c r="H73" s="16">
        <f ca="1">SUMIFS(PR!$F$2:$F$993,PR!$D$2:$D$993,"LBRI60",PR!$D$2:$D$993,"LBRI60")</f>
        <v>0</v>
      </c>
      <c r="I73" s="16"/>
      <c r="J73" s="16">
        <f>SUMIF(PR!$A$2:$A$999,MASTERPPEBIL!$A73,PR!$G$2:$G$999)</f>
        <v>0</v>
      </c>
      <c r="K73" s="56"/>
      <c r="L73" s="56"/>
      <c r="M73" s="56"/>
      <c r="N73" s="16">
        <f>SUMIF(PR!$A$2:$A$999,MASTERPPEBIL!$A73,PR!$H$2:$H$999)</f>
        <v>0</v>
      </c>
      <c r="O73" s="56"/>
      <c r="P73" s="64"/>
      <c r="Q73" s="61"/>
      <c r="R73" s="16">
        <f>SUMIF(PR!$A$2:$A$993,MASTERPPEBIL!$A73,PR!$I$2:$I$993)</f>
        <v>0</v>
      </c>
      <c r="S73" s="62"/>
      <c r="T73" s="62"/>
      <c r="U73" s="62"/>
      <c r="V73" s="54">
        <f t="shared" ca="1" si="2"/>
        <v>0</v>
      </c>
      <c r="W73" s="16">
        <f>SUMIF(PR!$A$2:$A$993,MASTERPPEBIL!$A73,PR!$J$2:$J$993)</f>
        <v>0</v>
      </c>
      <c r="X73" s="92">
        <f t="shared" ca="1" si="1"/>
        <v>0</v>
      </c>
      <c r="Y73"/>
    </row>
    <row r="74" spans="1:25" s="15" customFormat="1" ht="24.75" customHeight="1" x14ac:dyDescent="0.25">
      <c r="A74" s="15" t="s">
        <v>94</v>
      </c>
      <c r="B74" s="82" t="s">
        <v>293</v>
      </c>
      <c r="C74" s="16">
        <f ca="1">SUMIFS(PR!$F$2:$F$993,PR!$D$2:$D$993,"LCA130",PR!$D$2:$D$993,"LCA130")</f>
        <v>0</v>
      </c>
      <c r="D74" s="16">
        <f ca="1">SUMIFS(PR!$F$2:$F$993,PR!$D$2:$D$993,"LCA120",PR!$D$2:$D$993,"LCA120")</f>
        <v>0</v>
      </c>
      <c r="E74" s="16">
        <f ca="1">SUMIFS(PR!$F$2:$F$993,PR!$D$2:$D$993,"LCA110",PR!$D$2:$D$993,"LCA110")</f>
        <v>0</v>
      </c>
      <c r="F74" s="16">
        <f ca="1">SUMIFS(PR!$F$2:$F$993,PR!$D$2:$D$993,"LCA150",PR!$D$2:$D$993,"LCA150")</f>
        <v>0</v>
      </c>
      <c r="G74" s="16">
        <f ca="1">SUMIFS(PR!$F$2:$F$993,PR!$D$2:$D$993,"LCA170",PR!$D$2:$D$993,"LCA170")</f>
        <v>0</v>
      </c>
      <c r="H74" s="16">
        <f ca="1">SUMIFS(PR!$F$2:$F$993,PR!$D$2:$D$993,"LCA160",PR!$D$2:$D$993,"LCA160")</f>
        <v>0</v>
      </c>
      <c r="I74" s="16"/>
      <c r="J74" s="16">
        <f>SUMIF(PR!$A$2:$A$999,MASTERPPEBIL!$A74,PR!$G$2:$G$999)</f>
        <v>0</v>
      </c>
      <c r="K74" s="56"/>
      <c r="L74" s="56"/>
      <c r="M74" s="56"/>
      <c r="N74" s="16">
        <f>SUMIF(PR!$A$2:$A$999,MASTERPPEBIL!$A74,PR!$H$2:$H$999)</f>
        <v>0</v>
      </c>
      <c r="O74" s="56"/>
      <c r="P74" s="64"/>
      <c r="Q74" s="61"/>
      <c r="R74" s="16">
        <f>SUMIF(PR!$A$2:$A$993,MASTERPPEBIL!$A74,PR!$I$2:$I$993)</f>
        <v>0</v>
      </c>
      <c r="S74" s="62"/>
      <c r="T74" s="62"/>
      <c r="U74" s="62"/>
      <c r="V74" s="54">
        <f t="shared" ca="1" si="2"/>
        <v>0</v>
      </c>
      <c r="W74" s="16">
        <f>SUMIF(PR!$A$2:$A$993,MASTERPPEBIL!$A74,PR!$J$2:$J$993)</f>
        <v>0</v>
      </c>
      <c r="X74" s="92">
        <f t="shared" ca="1" si="1"/>
        <v>0</v>
      </c>
      <c r="Y74"/>
    </row>
    <row r="75" spans="1:25" s="15" customFormat="1" ht="24.75" customHeight="1" x14ac:dyDescent="0.25">
      <c r="A75" s="15" t="s">
        <v>95</v>
      </c>
      <c r="B75" s="82" t="s">
        <v>294</v>
      </c>
      <c r="C75" s="16">
        <f ca="1">SUMIFS(PR!$F$2:$F$993,PR!$D$2:$D$993,"LCA230",PR!$D$2:$D$993,"LCA230")</f>
        <v>0</v>
      </c>
      <c r="D75" s="16">
        <f ca="1">SUMIFS(PR!$F$2:$F$993,PR!$D$2:$D$993,"LCA220",PR!$D$2:$D$993,"LCA220")</f>
        <v>0</v>
      </c>
      <c r="E75" s="16">
        <f ca="1">SUMIFS(PR!$F$2:$F$993,PR!$D$2:$D$993,"LCA210",PR!$D$2:$D$993,"LCA210")</f>
        <v>0</v>
      </c>
      <c r="F75" s="16">
        <f ca="1">SUMIFS(PR!$F$2:$F$993,PR!$D$2:$D$993,"LCA250",PR!$D$2:$D$993,"LCA250")</f>
        <v>0</v>
      </c>
      <c r="G75" s="16">
        <f ca="1">SUMIFS(PR!$F$2:$F$993,PR!$D$2:$D$993,"LCA270",PR!$D$2:$D$993,"LCA270")</f>
        <v>0</v>
      </c>
      <c r="H75" s="16">
        <f ca="1">SUMIFS(PR!$F$2:$F$993,PR!$D$2:$D$993,"LCA260",PR!$D$2:$D$993,"LCA260")</f>
        <v>0</v>
      </c>
      <c r="I75" s="16"/>
      <c r="J75" s="16">
        <f>SUMIF(PR!$A$2:$A$999,MASTERPPEBIL!$A75,PR!$G$2:$G$999)</f>
        <v>0</v>
      </c>
      <c r="K75" s="56"/>
      <c r="L75" s="56"/>
      <c r="M75" s="56"/>
      <c r="N75" s="16">
        <f>SUMIF(PR!$A$2:$A$999,MASTERPPEBIL!$A75,PR!$H$2:$H$999)</f>
        <v>0</v>
      </c>
      <c r="O75" s="56"/>
      <c r="P75" s="64"/>
      <c r="Q75" s="61"/>
      <c r="R75" s="16">
        <f>SUMIF(PR!$A$2:$A$993,MASTERPPEBIL!$A75,PR!$I$2:$I$993)</f>
        <v>0</v>
      </c>
      <c r="S75" s="62"/>
      <c r="T75" s="62"/>
      <c r="U75" s="62"/>
      <c r="V75" s="54">
        <f t="shared" ca="1" si="2"/>
        <v>0</v>
      </c>
      <c r="W75" s="16">
        <f>SUMIF(PR!$A$2:$A$993,MASTERPPEBIL!$A75,PR!$J$2:$J$993)</f>
        <v>0</v>
      </c>
      <c r="X75" s="92">
        <f t="shared" ref="X75:X139" ca="1" si="7">V75-W75</f>
        <v>0</v>
      </c>
      <c r="Y75"/>
    </row>
    <row r="76" spans="1:25" s="15" customFormat="1" ht="24.75" customHeight="1" x14ac:dyDescent="0.25">
      <c r="A76" s="15" t="s">
        <v>96</v>
      </c>
      <c r="B76" s="82" t="s">
        <v>295</v>
      </c>
      <c r="C76" s="16">
        <f ca="1">SUMIFS(PR!$F$2:$F$993,PR!$D$2:$D$993,"LCA330",PR!$D$2:$D$993,"LCA330")</f>
        <v>0</v>
      </c>
      <c r="D76" s="16">
        <f ca="1">SUMIFS(PR!$F$2:$F$993,PR!$D$2:$D$993,"LCA320",PR!$D$2:$D$993,"LCA320")</f>
        <v>0</v>
      </c>
      <c r="E76" s="16">
        <f ca="1">SUMIFS(PR!$F$2:$F$993,PR!$D$2:$D$993,"LCA310",PR!$D$2:$D$993,"LCA310")</f>
        <v>0</v>
      </c>
      <c r="F76" s="16">
        <f ca="1">SUMIFS(PR!$F$2:$F$993,PR!$D$2:$D$993,"LCA350",PR!$D$2:$D$993,"LCA350")</f>
        <v>0</v>
      </c>
      <c r="G76" s="16">
        <f ca="1">SUMIFS(PR!$F$2:$F$993,PR!$D$2:$D$993,"LCA370",PR!$D$2:$D$993,"LCA370")</f>
        <v>0</v>
      </c>
      <c r="H76" s="16">
        <f ca="1">SUMIFS(PR!$F$2:$F$993,PR!$D$2:$D$993,"LCA360",PR!$D$2:$D$993,"LCA360")</f>
        <v>0</v>
      </c>
      <c r="I76" s="16"/>
      <c r="J76" s="16">
        <f>SUMIF(PR!$A$2:$A$999,MASTERPPEBIL!$A76,PR!$G$2:$G$999)</f>
        <v>0</v>
      </c>
      <c r="K76" s="56"/>
      <c r="L76" s="56"/>
      <c r="M76" s="56"/>
      <c r="N76" s="16">
        <f>SUMIF(PR!$A$2:$A$999,MASTERPPEBIL!$A76,PR!$H$2:$H$999)</f>
        <v>0</v>
      </c>
      <c r="O76" s="56"/>
      <c r="P76" s="64"/>
      <c r="Q76" s="61"/>
      <c r="R76" s="16">
        <f>SUMIF(PR!$A$2:$A$993,MASTERPPEBIL!$A76,PR!$I$2:$I$993)</f>
        <v>0</v>
      </c>
      <c r="S76" s="62"/>
      <c r="T76" s="62"/>
      <c r="U76" s="62"/>
      <c r="V76" s="54">
        <f t="shared" ca="1" si="2"/>
        <v>0</v>
      </c>
      <c r="W76" s="16">
        <f>SUMIF(PR!$A$2:$A$993,MASTERPPEBIL!$A76,PR!$J$2:$J$993)</f>
        <v>0</v>
      </c>
      <c r="X76" s="92">
        <f t="shared" ca="1" si="7"/>
        <v>0</v>
      </c>
      <c r="Y76"/>
    </row>
    <row r="77" spans="1:25" s="15" customFormat="1" ht="24.75" customHeight="1" x14ac:dyDescent="0.25">
      <c r="A77" s="15" t="s">
        <v>138</v>
      </c>
      <c r="B77" s="78" t="s">
        <v>296</v>
      </c>
      <c r="C77" s="16">
        <f ca="1">SUMIFS(PR!$F$2:$F$993,PR!$D$2:$D$993,"LCOR30",PR!$D$2:$D$993,"LCOR30")</f>
        <v>0</v>
      </c>
      <c r="D77" s="16">
        <f ca="1">SUMIFS(PR!$F$2:$F$993,PR!$D$2:$D$993,"LCOR20",PR!$D$2:$D$993,"LCOR20")</f>
        <v>0</v>
      </c>
      <c r="E77" s="16">
        <f ca="1">SUMIFS(PR!$F$2:$F$993,PR!$D$2:$D$993,"LCOR10",PR!$D$2:$D$993,"LCOR10")</f>
        <v>0</v>
      </c>
      <c r="F77" s="16">
        <f ca="1">SUMIFS(PR!$F$2:$F$993,PR!$D$2:$D$993,"LCOR50",PR!$D$2:$D$993,"LCOR50")</f>
        <v>0</v>
      </c>
      <c r="G77" s="16">
        <f ca="1">SUMIFS(PR!$F$2:$F$993,PR!$D$2:$D$993,"LCOR70",PR!$D$2:$D$993,"LCOR70")</f>
        <v>0</v>
      </c>
      <c r="H77" s="16">
        <f ca="1">SUMIFS(PR!$F$2:$F$993,PR!$D$2:$D$993,"LCOR60",PR!$D$2:$D$993,"LCOR60")</f>
        <v>0</v>
      </c>
      <c r="I77" s="16"/>
      <c r="J77" s="16">
        <f>SUMIF(PR!$A$2:$A$999,MASTERPPEBIL!$A77,PR!$G$2:$G$999)</f>
        <v>0</v>
      </c>
      <c r="K77" s="56"/>
      <c r="L77" s="56"/>
      <c r="M77" s="56"/>
      <c r="N77" s="16">
        <f>SUMIF(PR!$A$2:$A$999,MASTERPPEBIL!$A77,PR!$H$2:$H$999)</f>
        <v>0</v>
      </c>
      <c r="O77" s="56"/>
      <c r="P77" s="64"/>
      <c r="Q77" s="61"/>
      <c r="R77" s="16">
        <f>SUMIF(PR!$A$2:$A$993,MASTERPPEBIL!$A77,PR!$I$2:$I$993)</f>
        <v>0</v>
      </c>
      <c r="S77" s="62"/>
      <c r="T77" s="62"/>
      <c r="U77" s="62"/>
      <c r="V77" s="54">
        <f t="shared" ca="1" si="2"/>
        <v>0</v>
      </c>
      <c r="W77" s="16">
        <f>SUMIF(PR!$A$2:$A$993,MASTERPPEBIL!$A77,PR!$J$2:$J$993)</f>
        <v>0</v>
      </c>
      <c r="X77" s="92">
        <f t="shared" ca="1" si="7"/>
        <v>0</v>
      </c>
      <c r="Y77"/>
    </row>
    <row r="78" spans="1:25" s="15" customFormat="1" ht="24.75" customHeight="1" x14ac:dyDescent="0.25">
      <c r="A78" s="15" t="s">
        <v>188</v>
      </c>
      <c r="B78" s="82" t="s">
        <v>297</v>
      </c>
      <c r="C78" s="16">
        <f ca="1">SUMIFS(PR!$F$2:$F$993,PR!$D$2:$D$993,"LINC30",PR!$D$2:$D$993,"LINC30")</f>
        <v>0</v>
      </c>
      <c r="D78" s="16">
        <f ca="1">SUMIFS(PR!$F$2:$F$993,PR!$D$2:$D$993,"LINC20",PR!$D$2:$D$993,"LINC20")</f>
        <v>0</v>
      </c>
      <c r="E78" s="16">
        <f ca="1">SUMIFS(PR!$F$2:$F$993,PR!$D$2:$D$993,"LINC10",PR!$D$2:$D$993,"LINC10")</f>
        <v>0</v>
      </c>
      <c r="F78" s="16">
        <f ca="1">SUMIFS(PR!$F$2:$F$993,PR!$D$2:$D$993,"LINC50",PR!$D$2:$D$993,"LINC50")</f>
        <v>0</v>
      </c>
      <c r="G78" s="16">
        <f ca="1">SUMIFS(PR!$F$2:$F$993,PR!$D$2:$D$993,"LINC70",PR!$D$2:$D$993,"LINC70")</f>
        <v>0</v>
      </c>
      <c r="H78" s="16">
        <f ca="1">SUMIFS(PR!$F$2:$F$993,PR!$D$2:$D$993,"LINC60",PR!$D$2:$D$993,"LINC60")</f>
        <v>0</v>
      </c>
      <c r="I78" s="16"/>
      <c r="J78" s="16">
        <f>SUMIF(PR!$A$2:$A$999,MASTERPPEBIL!$A78,PR!$G$2:$G$999)</f>
        <v>0</v>
      </c>
      <c r="K78" s="56"/>
      <c r="L78" s="56"/>
      <c r="M78" s="56"/>
      <c r="N78" s="16">
        <f>SUMIF(PR!$A$2:$A$999,MASTERPPEBIL!$A78,PR!$H$2:$H$999)</f>
        <v>0</v>
      </c>
      <c r="O78" s="56"/>
      <c r="P78" s="64"/>
      <c r="Q78" s="61"/>
      <c r="R78" s="16">
        <f>SUMIF(PR!$A$2:$A$993,MASTERPPEBIL!$A78,PR!$I$2:$I$993)</f>
        <v>0</v>
      </c>
      <c r="S78" s="62"/>
      <c r="T78" s="62"/>
      <c r="U78" s="62"/>
      <c r="V78" s="54">
        <f t="shared" ref="V78:V110" ca="1" si="8">SUM(C78:U78)</f>
        <v>0</v>
      </c>
      <c r="W78" s="16">
        <f>SUMIF(PR!$A$2:$A$993,MASTERPPEBIL!$A78,PR!$J$2:$J$993)</f>
        <v>0</v>
      </c>
      <c r="X78" s="92">
        <f t="shared" ca="1" si="7"/>
        <v>0</v>
      </c>
      <c r="Y78"/>
    </row>
    <row r="79" spans="1:25" s="15" customFormat="1" ht="24.75" customHeight="1" x14ac:dyDescent="0.25">
      <c r="A79" s="15" t="s">
        <v>170</v>
      </c>
      <c r="B79" s="78" t="s">
        <v>298</v>
      </c>
      <c r="C79" s="16">
        <f ca="1">SUMIFS(PR!$F$2:$F$993,PR!$D$2:$D$993,"LMAG30",PR!$D$2:$D$993,"LMAG30")</f>
        <v>0</v>
      </c>
      <c r="D79" s="16">
        <f ca="1">SUMIFS(PR!$F$2:$F$993,PR!$D$2:$D$993,"LMAG20",PR!$D$2:$D$993,"LMAG20")</f>
        <v>0</v>
      </c>
      <c r="E79" s="16">
        <f ca="1">SUMIFS(PR!$F$2:$F$993,PR!$D$2:$D$993,"LMAG10",PR!$D$2:$D$993,"LMAG10")</f>
        <v>0</v>
      </c>
      <c r="F79" s="16">
        <f ca="1">SUMIFS(PR!$F$2:$F$993,PR!$D$2:$D$993,"LMAG50",PR!$D$2:$D$993,"LMAG50")</f>
        <v>0</v>
      </c>
      <c r="G79" s="16">
        <f ca="1">SUMIFS(PR!$F$2:$F$993,PR!$D$2:$D$993,"LMAG70",PR!$D$2:$D$993,"LMAG70")</f>
        <v>0</v>
      </c>
      <c r="H79" s="16">
        <f ca="1">SUMIFS(PR!$F$2:$F$993,PR!$D$2:$D$993,"LMAG60",PR!$D$2:$D$993,"LMAG60")</f>
        <v>0</v>
      </c>
      <c r="I79" s="16"/>
      <c r="J79" s="16">
        <f>SUMIF(PR!$A$2:$A$999,MASTERPPEBIL!$A79,PR!$G$2:$G$999)</f>
        <v>0</v>
      </c>
      <c r="K79" s="56"/>
      <c r="L79" s="56"/>
      <c r="M79" s="56"/>
      <c r="N79" s="16">
        <f>SUMIF(PR!$A$2:$A$999,MASTERPPEBIL!$A79,PR!$H$2:$H$999)</f>
        <v>0</v>
      </c>
      <c r="O79" s="56"/>
      <c r="P79" s="64"/>
      <c r="Q79" s="96"/>
      <c r="R79" s="16">
        <f>SUMIF(PR!$A$2:$A$993,MASTERPPEBIL!$A79,PR!$I$2:$I$993)</f>
        <v>0</v>
      </c>
      <c r="S79" s="97"/>
      <c r="T79" s="97"/>
      <c r="U79" s="97"/>
      <c r="V79" s="54">
        <f t="shared" ca="1" si="8"/>
        <v>0</v>
      </c>
      <c r="W79" s="16">
        <f>SUMIF(PR!$A$2:$A$993,MASTERPPEBIL!$A79,PR!$J$2:$J$993)</f>
        <v>0</v>
      </c>
      <c r="X79" s="92">
        <f t="shared" ca="1" si="7"/>
        <v>0</v>
      </c>
      <c r="Y79"/>
    </row>
    <row r="80" spans="1:25" s="15" customFormat="1" ht="24.75" customHeight="1" x14ac:dyDescent="0.25">
      <c r="A80" s="15" t="s">
        <v>97</v>
      </c>
      <c r="B80" s="81" t="s">
        <v>299</v>
      </c>
      <c r="C80" s="16">
        <f ca="1">SUMIFS(PR!$F$2:$F$993,PR!$D$2:$D$993,"LMAN30",PR!$D$2:$D$993,"LMAN30")</f>
        <v>0</v>
      </c>
      <c r="D80" s="16">
        <f ca="1">SUMIFS(PR!$F$2:$F$993,PR!$D$2:$D$993,"LMAN20",PR!$D$2:$D$993,"LMAN20")</f>
        <v>0</v>
      </c>
      <c r="E80" s="16">
        <f ca="1">SUMIFS(PR!$F$2:$F$993,PR!$D$2:$D$993,"LMAN10",PR!$D$2:$D$993,"LMAN10")</f>
        <v>0</v>
      </c>
      <c r="F80" s="16">
        <f ca="1">SUMIFS(PR!$F$2:$F$993,PR!$D$2:$D$993,"LMAN50",PR!$D$2:$D$993,"LMAN50")</f>
        <v>0</v>
      </c>
      <c r="G80" s="16">
        <f ca="1">SUMIFS(PR!$F$2:$F$993,PR!$D$2:$D$993,"LMAN70",PR!$D$2:$D$993,"LMAN70")</f>
        <v>0</v>
      </c>
      <c r="H80" s="16">
        <f ca="1">SUMIFS(PR!$F$2:$F$993,PR!$D$2:$D$993,"LMAN60",PR!$D$2:$D$993,"LMAN60")</f>
        <v>0</v>
      </c>
      <c r="I80" s="16"/>
      <c r="J80" s="16">
        <f>SUMIF(PR!$A$2:$A$999,MASTERPPEBIL!$A80,PR!$G$2:$G$999)</f>
        <v>0</v>
      </c>
      <c r="K80" s="56"/>
      <c r="L80" s="56"/>
      <c r="M80" s="56"/>
      <c r="N80" s="16">
        <f>SUMIF(PR!$A$2:$A$999,MASTERPPEBIL!$A80,PR!$H$2:$H$999)</f>
        <v>0</v>
      </c>
      <c r="O80" s="56"/>
      <c r="P80" s="64"/>
      <c r="Q80" s="61"/>
      <c r="R80" s="16">
        <f>SUMIF(PR!$A$2:$A$993,MASTERPPEBIL!$A80,PR!$I$2:$I$993)</f>
        <v>0</v>
      </c>
      <c r="S80" s="62"/>
      <c r="T80" s="62"/>
      <c r="U80" s="62"/>
      <c r="V80" s="54">
        <f t="shared" ca="1" si="8"/>
        <v>0</v>
      </c>
      <c r="W80" s="16">
        <f>SUMIF(PR!$A$2:$A$993,MASTERPPEBIL!$A80,PR!$J$2:$J$993)</f>
        <v>0</v>
      </c>
      <c r="X80" s="92">
        <f t="shared" ca="1" si="7"/>
        <v>0</v>
      </c>
      <c r="Y80"/>
    </row>
    <row r="81" spans="1:28" s="15" customFormat="1" ht="24.75" customHeight="1" x14ac:dyDescent="0.25">
      <c r="A81" s="15" t="s">
        <v>99</v>
      </c>
      <c r="B81" s="78" t="s">
        <v>300</v>
      </c>
      <c r="C81" s="16">
        <f ca="1">SUMIFS(PR!$F$2:$F$993,PR!$D$2:$D$993,"LOSA30",PR!$D$2:$D$993,"LOSA30")</f>
        <v>0</v>
      </c>
      <c r="D81" s="16">
        <f ca="1">SUMIFS(PR!$F$2:$F$993,PR!$D$2:$D$993,"LOSA20",PR!$D$2:$D$993,"LOSA20")</f>
        <v>0</v>
      </c>
      <c r="E81" s="16">
        <f ca="1">SUMIFS(PR!$F$2:$F$993,PR!$D$2:$D$993,"LOSA10",PR!$D$2:$D$993,"LOSA10")</f>
        <v>0</v>
      </c>
      <c r="F81" s="16">
        <f ca="1">SUMIFS(PR!$F$2:$F$993,PR!$D$2:$D$993,"LOSA50",PR!$D$2:$D$993,"LOSA50")</f>
        <v>0</v>
      </c>
      <c r="G81" s="16">
        <f ca="1">SUMIFS(PR!$F$2:$F$993,PR!$D$2:$D$993,"LOSA70",PR!$D$2:$D$993,"LOSA70")</f>
        <v>0</v>
      </c>
      <c r="H81" s="16">
        <f ca="1">SUMIFS(PR!$F$2:$F$993,PR!$D$2:$D$993,"LOSA60",PR!$D$2:$D$993,"LOSA60")</f>
        <v>0</v>
      </c>
      <c r="I81" s="16"/>
      <c r="J81" s="16">
        <f>SUMIF(PR!$A$2:$A$999,MASTERPPEBIL!$A81,PR!$G$2:$G$999)</f>
        <v>0</v>
      </c>
      <c r="K81" s="67"/>
      <c r="L81" s="67"/>
      <c r="M81" s="67"/>
      <c r="N81" s="18">
        <f>SUMIF(PR!$A$2:$A$999,MASTERPPEBIL!$A81,PR!$H$2:$H$999)</f>
        <v>0</v>
      </c>
      <c r="O81" s="67"/>
      <c r="P81" s="68"/>
      <c r="Q81" s="61"/>
      <c r="R81" s="16">
        <f>SUMIF(PR!$A$2:$A$993,MASTERPPEBIL!$A81,PR!$I$2:$I$993)</f>
        <v>0</v>
      </c>
      <c r="S81" s="62"/>
      <c r="T81" s="62"/>
      <c r="U81" s="62"/>
      <c r="V81" s="54">
        <f t="shared" ca="1" si="8"/>
        <v>0</v>
      </c>
      <c r="W81" s="16">
        <f>SUMIF(PR!$A$2:$A$993,MASTERPPEBIL!$A81,PR!$J$2:$J$993)</f>
        <v>0</v>
      </c>
      <c r="X81" s="92">
        <f t="shared" ca="1" si="7"/>
        <v>0</v>
      </c>
      <c r="Y81"/>
      <c r="AB81"/>
    </row>
    <row r="82" spans="1:28" s="15" customFormat="1" ht="24.75" customHeight="1" x14ac:dyDescent="0.25">
      <c r="A82" s="15" t="s">
        <v>98</v>
      </c>
      <c r="B82" s="76" t="s">
        <v>301</v>
      </c>
      <c r="C82" s="16">
        <f ca="1">SUMIFS(PR!$F$2:$F$993,PR!$D$2:$D$993,"LPAL30",PR!$D$2:$D$993,"LPAL30")</f>
        <v>0</v>
      </c>
      <c r="D82" s="16">
        <f ca="1">SUMIFS(PR!$F$2:$F$993,PR!$D$2:$D$993,"LPAL20",PR!$D$2:$D$993,"LPAL20")</f>
        <v>0</v>
      </c>
      <c r="E82" s="16">
        <f ca="1">SUMIFS(PR!$F$2:$F$993,PR!$D$2:$D$993,"LPAL10",PR!$D$2:$D$993,"LPAL10")</f>
        <v>0</v>
      </c>
      <c r="F82" s="16">
        <f ca="1">SUMIFS(PR!$F$2:$F$993,PR!$D$2:$D$993,"LPAL50",PR!$D$2:$D$993,"LPAL50")</f>
        <v>0</v>
      </c>
      <c r="G82" s="16">
        <f ca="1">SUMIFS(PR!$F$2:$F$993,PR!$D$2:$D$993,"LPAL70",PR!$D$2:$D$993,"LPAL70")</f>
        <v>0</v>
      </c>
      <c r="H82" s="16">
        <f ca="1">SUMIFS(PR!$F$2:$F$993,PR!$D$2:$D$993,"LPAL60",PR!$D$2:$D$993,"LPAL60")</f>
        <v>0</v>
      </c>
      <c r="I82" s="16"/>
      <c r="J82" s="16">
        <f>SUMIF(PR!$A$2:$A$999,MASTERPPEBIL!$A82,PR!$G$2:$G$999)</f>
        <v>0</v>
      </c>
      <c r="K82" s="56"/>
      <c r="L82" s="56"/>
      <c r="M82" s="56"/>
      <c r="N82" s="16">
        <f>SUMIF(PR!$A$2:$A$999,MASTERPPEBIL!$A82,PR!$H$2:$H$999)</f>
        <v>0</v>
      </c>
      <c r="O82" s="56"/>
      <c r="P82" s="56"/>
      <c r="Q82" s="56"/>
      <c r="R82" s="16">
        <f>SUMIF(PR!$A$2:$A$993,MASTERPPEBIL!$A82,PR!$I$2:$I$993)</f>
        <v>0</v>
      </c>
      <c r="S82" s="126"/>
      <c r="T82" s="126"/>
      <c r="U82" s="126"/>
      <c r="V82" s="54">
        <f t="shared" ca="1" si="8"/>
        <v>0</v>
      </c>
      <c r="W82" s="16">
        <f>SUMIF(PR!$A$2:$A$993,MASTERPPEBIL!$A82,PR!$J$2:$J$993)</f>
        <v>0</v>
      </c>
      <c r="X82" s="92">
        <f t="shared" ca="1" si="7"/>
        <v>0</v>
      </c>
      <c r="Y82"/>
    </row>
    <row r="83" spans="1:28" s="15" customFormat="1" ht="24.75" customHeight="1" x14ac:dyDescent="0.25">
      <c r="A83" s="15" t="s">
        <v>100</v>
      </c>
      <c r="B83" s="83" t="s">
        <v>302</v>
      </c>
      <c r="C83" s="16">
        <f ca="1">SUMIFS(PR!$F$2:$F$993,PR!$D$2:$D$993,"LSTM30",PR!$D$2:$D$993,"LSTM30")</f>
        <v>0</v>
      </c>
      <c r="D83" s="16">
        <f ca="1">SUMIFS(PR!$F$2:$F$993,PR!$D$2:$D$993,"LSTM20",PR!$D$2:$D$993,"LSTM20")</f>
        <v>0</v>
      </c>
      <c r="E83" s="16">
        <f ca="1">SUMIFS(PR!$F$2:$F$993,PR!$D$2:$D$993,"LSTM10",PR!$D$2:$D$993,"LSTM10")</f>
        <v>0</v>
      </c>
      <c r="F83" s="16">
        <f ca="1">SUMIFS(PR!$F$2:$F$993,PR!$D$2:$D$993,"LSTM50",PR!$D$2:$D$993,"LSTM50")</f>
        <v>0</v>
      </c>
      <c r="G83" s="16">
        <f ca="1">SUMIFS(PR!$F$2:$F$993,PR!$D$2:$D$993,"LSTM70",PR!$D$2:$D$993,"LSTM70")</f>
        <v>0</v>
      </c>
      <c r="H83" s="16">
        <f ca="1">SUMIFS(PR!$F$2:$F$993,PR!$D$2:$D$993,"LSTM60",PR!$D$2:$D$993,"LSTM60")</f>
        <v>0</v>
      </c>
      <c r="I83" s="16"/>
      <c r="J83" s="16">
        <f>SUMIF(PR!$A$2:$A$999,MASTERPPEBIL!$A83,PR!$G$2:$G$999)</f>
        <v>0</v>
      </c>
      <c r="K83" s="56"/>
      <c r="L83" s="56"/>
      <c r="M83" s="56"/>
      <c r="N83" s="16">
        <f>SUMIF(PR!$A$2:$A$999,MASTERPPEBIL!$A83,PR!$H$2:$H$999)</f>
        <v>0</v>
      </c>
      <c r="O83" s="56"/>
      <c r="P83" s="64"/>
      <c r="Q83" s="61"/>
      <c r="R83" s="16">
        <f>SUMIF(PR!$A$2:$A$993,MASTERPPEBIL!$A83,PR!$I$2:$I$993)</f>
        <v>0</v>
      </c>
      <c r="S83" s="62"/>
      <c r="T83" s="62"/>
      <c r="U83" s="62"/>
      <c r="V83" s="54">
        <f t="shared" ca="1" si="8"/>
        <v>0</v>
      </c>
      <c r="W83" s="16">
        <f>SUMIF(PR!$A$2:$A$993,MASTERPPEBIL!$A83,PR!$J$2:$J$993)</f>
        <v>0</v>
      </c>
      <c r="X83" s="92">
        <f t="shared" ca="1" si="7"/>
        <v>0</v>
      </c>
      <c r="Y83"/>
    </row>
    <row r="84" spans="1:28" s="15" customFormat="1" ht="24.75" customHeight="1" x14ac:dyDescent="0.25">
      <c r="A84" s="15" t="s">
        <v>202</v>
      </c>
      <c r="B84" s="82" t="s">
        <v>303</v>
      </c>
      <c r="C84" s="16">
        <f ca="1">SUMIFS(PR!$F$2:$F$993,PR!$D$2:$D$993,"LWPL30",PR!$D$2:$D$993,"LWPL30")</f>
        <v>0</v>
      </c>
      <c r="D84" s="16">
        <f ca="1">SUMIFS(PR!$F$2:$F$993,PR!$D$2:$D$993,"LWPL20",PR!$D$2:$D$993,"LWPL20")</f>
        <v>0</v>
      </c>
      <c r="E84" s="16">
        <f ca="1">SUMIFS(PR!$F$2:$F$993,PR!$D$2:$D$993,"LWPL10",PR!$D$2:$D$993,"LWPL10")</f>
        <v>0</v>
      </c>
      <c r="F84" s="16">
        <f ca="1">SUMIFS(PR!$F$2:$F$993,PR!$D$2:$D$993,"LWPL50",PR!$D$2:$D$993,"LWPL50")</f>
        <v>0</v>
      </c>
      <c r="G84" s="16">
        <f ca="1">SUMIFS(PR!$F$2:$F$993,PR!$D$2:$D$993,"LWPL70",PR!$D$2:$D$993,"LWPL70")</f>
        <v>0</v>
      </c>
      <c r="H84" s="16">
        <f ca="1">SUMIFS(PR!$F$2:$F$993,PR!$D$2:$D$993,"LWPL60",PR!$D$2:$D$993,"LWPL60")</f>
        <v>0</v>
      </c>
      <c r="I84" s="16"/>
      <c r="J84" s="16">
        <f>SUMIF(PR!$A$2:$A$999,MASTERPPEBIL!$A84,PR!$G$2:$G$999)</f>
        <v>0</v>
      </c>
      <c r="K84" s="56"/>
      <c r="L84" s="56"/>
      <c r="M84" s="56"/>
      <c r="N84" s="16">
        <f>SUMIF(PR!$A$2:$A$999,MASTERPPEBIL!$A84,PR!$H$2:$H$999)</f>
        <v>0</v>
      </c>
      <c r="O84" s="56"/>
      <c r="P84" s="64"/>
      <c r="Q84" s="96"/>
      <c r="R84" s="16">
        <f>SUMIF(PR!$A$2:$A$993,MASTERPPEBIL!$A84,PR!$I$2:$I$993)</f>
        <v>0</v>
      </c>
      <c r="S84" s="97"/>
      <c r="T84" s="97"/>
      <c r="U84" s="97"/>
      <c r="V84" s="54">
        <f t="shared" ca="1" si="8"/>
        <v>0</v>
      </c>
      <c r="W84" s="16">
        <f>SUMIF(PR!$A$2:$A$993,MASTERPPEBIL!$A84,PR!$J$2:$J$993)</f>
        <v>0</v>
      </c>
      <c r="X84" s="92">
        <f t="shared" ca="1" si="7"/>
        <v>0</v>
      </c>
      <c r="Y84"/>
    </row>
    <row r="85" spans="1:28" s="15" customFormat="1" ht="24.75" customHeight="1" x14ac:dyDescent="0.25">
      <c r="A85" s="15" t="s">
        <v>101</v>
      </c>
      <c r="B85" s="114" t="s">
        <v>304</v>
      </c>
      <c r="C85" s="63">
        <f ca="1">SUMIFS(PR!$F$2:$F$993,PR!$D$2:$D$993,"MAHO30",PR!$D$2:$D$993,"MAHO30")</f>
        <v>0</v>
      </c>
      <c r="D85" s="63">
        <f ca="1">SUMIFS(PR!$F$2:$F$993,PR!$D$2:$D$993,"MAHO20",PR!$D$2:$D$993,"MAHO20")</f>
        <v>0</v>
      </c>
      <c r="E85" s="63">
        <f ca="1">SUMIFS(PR!$F$2:$F$993,PR!$D$2:$D$993,"MAHO10",PR!$D$2:$D$993,"MAHO10")</f>
        <v>0</v>
      </c>
      <c r="F85" s="63">
        <f ca="1">SUMIFS(PR!$F$2:$F$993,PR!$D$2:$D$993,"MAHO50",PR!$D$2:$D$993,"MAHO50")</f>
        <v>0</v>
      </c>
      <c r="G85" s="63">
        <f ca="1">SUMIFS(PR!$F$2:$F$993,PR!$D$2:$D$993,"MAHO70",PR!$D$2:$D$993,"MAHO70")</f>
        <v>0</v>
      </c>
      <c r="H85" s="63">
        <f ca="1">SUMIFS(PR!$F$2:$F$993,PR!$D$2:$D$993,"MAHO60",PR!$D$2:$D$993,"MAHO60")</f>
        <v>0</v>
      </c>
      <c r="I85" s="63"/>
      <c r="J85" s="63">
        <f>SUMIF(PR!$A$2:$A$999,MASTERPPEBIL!$A85,PR!$G$2:$G$999)</f>
        <v>0</v>
      </c>
      <c r="K85" s="63">
        <f ca="1">SUMIFS(PR!$L$2:$L$993,PR!$D$2:$D$993,"MAHO10",PR!$D$2:$D$993,"MAHO10")</f>
        <v>0</v>
      </c>
      <c r="L85" s="63">
        <f ca="1">SUMIFS(PR!$L$2:$L$993,PR!$D$2:$D$993,"MAHO50",PR!$D$2:$D$993,"MAHO50")</f>
        <v>0</v>
      </c>
      <c r="M85" s="63">
        <f ca="1">SUMIFS(PR!$L$2:L$993,PR!$D$2:$D$993,"MAHO60",PR!$D$2:$D$993,"MAHO60")</f>
        <v>0</v>
      </c>
      <c r="N85" s="63">
        <f>SUMIF(PR!$A$2:$A$999,MASTERPPEBIL!$A85,PR!$H$2:$H$999)</f>
        <v>0</v>
      </c>
      <c r="O85" s="63">
        <f ca="1">SUMIFS(PR!$P$2:$P$993,PR!$D$2:$D$993,"MAHO10",PR!$D$2:$D$993,"MAHO10")</f>
        <v>0</v>
      </c>
      <c r="P85" s="124">
        <f ca="1">SUMIFS(PR!$P$2:$P$993,PR!$D$2:$D$993,"MAHO50",PR!$D$2:$D$993,"MAHO50")</f>
        <v>0</v>
      </c>
      <c r="Q85" s="120">
        <f ca="1">SUMIFS(PR!$P$2:$P$993,PR!$D$2:$D$993,"MAHO60",PR!$D$2:$D$993,"MAHO60")</f>
        <v>0</v>
      </c>
      <c r="R85" s="63">
        <f>SUMIF(PR!$A$2:$A$993,MASTERPPEBIL!$A85,PR!$I$2:$I$993)</f>
        <v>0</v>
      </c>
      <c r="S85" s="120">
        <f ca="1">SUMIFS(PR!$U$2:$U$993,PR!$D$2:$D$993,"MAHO10",PR!$D$2:$D$993,"MAHO10")</f>
        <v>0</v>
      </c>
      <c r="T85" s="120">
        <f ca="1">SUMIFS(PR!$U$2:$U$993,PR!$D$2:$D$993,"MAHO50",PR!$D$2:$D$993,"MAHO50")</f>
        <v>0</v>
      </c>
      <c r="U85" s="120">
        <f ca="1">SUMIFS(PR!$U$2:$U$993,PR!$D$2:$D$993,"MAHO60",PR!$D$2:$D$993,"MAHO60")</f>
        <v>0</v>
      </c>
      <c r="V85" s="54">
        <f t="shared" ca="1" si="8"/>
        <v>0</v>
      </c>
      <c r="W85" s="16">
        <f>SUMIF(PR!$A$2:$A$993,MASTERPPEBIL!$A85,PR!$J$2:$J$993)</f>
        <v>0</v>
      </c>
      <c r="X85" s="92">
        <f t="shared" ca="1" si="7"/>
        <v>0</v>
      </c>
      <c r="Y85"/>
    </row>
    <row r="86" spans="1:28" s="15" customFormat="1" ht="24.75" customHeight="1" x14ac:dyDescent="0.25">
      <c r="A86" s="15" t="s">
        <v>193</v>
      </c>
      <c r="B86" s="78" t="s">
        <v>305</v>
      </c>
      <c r="C86" s="16">
        <f ca="1">SUMIFS(PR!$F$2:$F$993,PR!$D$2:$D$993,"MAOR30",PR!$D$2:$D$993,"MAOR30")</f>
        <v>0</v>
      </c>
      <c r="D86" s="16">
        <f ca="1">SUMIFS(PR!$F$2:$F$993,PR!$D$2:$D$993,"MAOR20",PR!$D$2:$D$993,"MAOR20")</f>
        <v>0</v>
      </c>
      <c r="E86" s="16">
        <f ca="1">SUMIFS(PR!$F$2:$F$993,PR!$D$2:$D$993,"MAOR10",PR!$D$2:$D$993,"MAOR10")</f>
        <v>0</v>
      </c>
      <c r="F86" s="16">
        <f ca="1">SUMIFS(PR!$F$2:$F$993,PR!$D$2:$D$993,"MAOR50",PR!$D$2:$D$993,"MAOR50")</f>
        <v>0</v>
      </c>
      <c r="G86" s="16">
        <f ca="1">SUMIFS(PR!$F$2:$F$993,PR!$D$2:$D$993,"MAOR70",PR!$D$2:$D$993,"MAOR70")</f>
        <v>0</v>
      </c>
      <c r="H86" s="16">
        <f ca="1">SUMIFS(PR!$F$2:$F$993,PR!$D$2:$D$993,"MAOR60",PR!$D$2:$D$993,"MAOR60")</f>
        <v>0</v>
      </c>
      <c r="I86" s="16"/>
      <c r="J86" s="16">
        <f>SUMIF(PR!$A$2:$A$999,MASTERPPEBIL!$A86,PR!$G$2:$G$999)</f>
        <v>0</v>
      </c>
      <c r="K86" s="56"/>
      <c r="L86" s="56"/>
      <c r="M86" s="56"/>
      <c r="N86" s="16">
        <f>SUMIF(PR!$A$2:$A$999,MASTERPPEBIL!$A86,PR!$H$2:$H$999)</f>
        <v>0</v>
      </c>
      <c r="O86" s="56"/>
      <c r="P86" s="64"/>
      <c r="Q86" s="61"/>
      <c r="R86" s="16">
        <f>SUMIF(PR!$A$2:$A$993,MASTERPPEBIL!$A86,PR!$I$2:$I$993)</f>
        <v>0</v>
      </c>
      <c r="S86" s="62"/>
      <c r="T86" s="62"/>
      <c r="U86" s="62"/>
      <c r="V86" s="54">
        <f t="shared" ca="1" si="8"/>
        <v>0</v>
      </c>
      <c r="W86" s="16">
        <f>SUMIF(PR!$A$2:$A$993,MASTERPPEBIL!$A86,PR!$J$2:$J$993)</f>
        <v>0</v>
      </c>
      <c r="X86" s="92">
        <f t="shared" ca="1" si="7"/>
        <v>0</v>
      </c>
      <c r="Y86"/>
    </row>
    <row r="87" spans="1:28" s="15" customFormat="1" ht="24.75" customHeight="1" x14ac:dyDescent="0.25">
      <c r="A87" s="15" t="s">
        <v>203</v>
      </c>
      <c r="B87" s="78" t="s">
        <v>306</v>
      </c>
      <c r="C87" s="16">
        <f ca="1">SUMIFS(PR!$F$2:$F$993,PR!$D$2:$D$993,"MARK30",PR!$D$2:$D$993,"MARK30")</f>
        <v>0</v>
      </c>
      <c r="D87" s="16">
        <f ca="1">SUMIFS(PR!$F$2:$F$993,PR!$D$2:$D$993,"MARK20",PR!$D$2:$D$993,"MARK20")</f>
        <v>0</v>
      </c>
      <c r="E87" s="16">
        <f ca="1">SUMIFS(PR!$F$2:$F$993,PR!$D$2:$D$993,"MARK10",PR!$D$2:$D$993,"MARK10")</f>
        <v>0</v>
      </c>
      <c r="F87" s="16">
        <f ca="1">SUMIFS(PR!$F$2:$F$993,PR!$D$2:$D$993,"MARK50",PR!$D$2:$D$993,"MARK50")</f>
        <v>0</v>
      </c>
      <c r="G87" s="16">
        <f ca="1">SUMIFS(PR!$F$2:$F$993,PR!$D$2:$D$993,"MARK70",PR!$D$2:$D$993,"MARK70")</f>
        <v>0</v>
      </c>
      <c r="H87" s="16">
        <f ca="1">SUMIFS(PR!$F$2:$F$993,PR!$D$2:$D$993,"MARK60",PR!$D$2:$D$993,"MARK60")</f>
        <v>0</v>
      </c>
      <c r="I87" s="16"/>
      <c r="J87" s="16">
        <f>SUMIF(PR!$A$2:$A$999,MASTERPPEBIL!$A87,PR!$G$2:$G$999)</f>
        <v>0</v>
      </c>
      <c r="K87" s="56"/>
      <c r="L87" s="56"/>
      <c r="M87" s="56"/>
      <c r="N87" s="16">
        <f>SUMIF(PR!$A$2:$A$999,MASTERPPEBIL!$A87,PR!$H$2:$H$999)</f>
        <v>0</v>
      </c>
      <c r="O87" s="56"/>
      <c r="P87" s="64"/>
      <c r="Q87" s="61"/>
      <c r="R87" s="16">
        <f>SUMIF(PR!$A$2:$A$993,MASTERPPEBIL!$A87,PR!$I$2:$I$993)</f>
        <v>0</v>
      </c>
      <c r="S87" s="62"/>
      <c r="T87" s="62"/>
      <c r="U87" s="62"/>
      <c r="V87" s="54">
        <f t="shared" ca="1" si="8"/>
        <v>0</v>
      </c>
      <c r="W87" s="16">
        <f>SUMIF(PR!$A$2:$A$993,MASTERPPEBIL!$A87,PR!$J$2:$J$993)</f>
        <v>0</v>
      </c>
      <c r="X87" s="92">
        <f t="shared" ca="1" si="7"/>
        <v>0</v>
      </c>
      <c r="Y87"/>
    </row>
    <row r="88" spans="1:28" s="15" customFormat="1" ht="24.75" customHeight="1" x14ac:dyDescent="0.25">
      <c r="A88" s="15" t="s">
        <v>102</v>
      </c>
      <c r="B88" s="78" t="s">
        <v>307</v>
      </c>
      <c r="C88" s="16">
        <f ca="1">SUMIFS(PR!$F$2:$F$993,PR!$D$2:$D$993,"MAVE30",PR!$D$2:$D$993,"MAVE30")</f>
        <v>0</v>
      </c>
      <c r="D88" s="16">
        <f ca="1">SUMIFS(PR!$F$2:$F$993,PR!$D$2:$D$993,"MAVE20",PR!$D$2:$D$993,"MAVE20")</f>
        <v>0</v>
      </c>
      <c r="E88" s="16">
        <f ca="1">SUMIFS(PR!$F$2:$F$993,PR!$D$2:$D$993,"MAVE10",PR!$D$2:$D$993,"MAVE10")</f>
        <v>0</v>
      </c>
      <c r="F88" s="16">
        <f ca="1">SUMIFS(PR!$F$2:$F$993,PR!$D$2:$D$993,"MAVE50",PR!$D$2:$D$993,"MAVE50")</f>
        <v>0</v>
      </c>
      <c r="G88" s="16">
        <f ca="1">SUMIFS(PR!$F$2:$F$993,PR!$D$2:$D$993,"MAVE70",PR!$D$2:$D$993,"MAVE70")</f>
        <v>0</v>
      </c>
      <c r="H88" s="16">
        <f ca="1">SUMIFS(PR!$F$2:$F$993,PR!$D$2:$D$993,"MAVE60",PR!$D$2:$D$993,"MAVE60")</f>
        <v>0</v>
      </c>
      <c r="I88" s="16"/>
      <c r="J88" s="16">
        <f>SUMIF(PR!$A$2:$A$999,MASTERPPEBIL!$A88,PR!$G$2:$G$999)</f>
        <v>0</v>
      </c>
      <c r="K88" s="56"/>
      <c r="L88" s="56"/>
      <c r="M88" s="56"/>
      <c r="N88" s="16">
        <f>SUMIF(PR!$A$2:$A$999,MASTERPPEBIL!$A88,PR!$H$2:$H$999)</f>
        <v>0</v>
      </c>
      <c r="O88" s="56"/>
      <c r="P88" s="64"/>
      <c r="Q88" s="61"/>
      <c r="R88" s="16">
        <f>SUMIF(PR!$A$2:$A$993,MASTERPPEBIL!$A88,PR!$I$2:$I$993)</f>
        <v>0</v>
      </c>
      <c r="S88" s="62"/>
      <c r="T88" s="62"/>
      <c r="U88" s="62"/>
      <c r="V88" s="54">
        <f t="shared" ca="1" si="8"/>
        <v>0</v>
      </c>
      <c r="W88" s="16">
        <f>SUMIF(PR!$A$2:$A$993,MASTERPPEBIL!$A88,PR!$J$2:$J$993)</f>
        <v>0</v>
      </c>
      <c r="X88" s="92">
        <f t="shared" ca="1" si="7"/>
        <v>0</v>
      </c>
      <c r="Y88"/>
    </row>
    <row r="89" spans="1:28" s="15" customFormat="1" ht="24.75" customHeight="1" x14ac:dyDescent="0.25">
      <c r="A89" s="15" t="s">
        <v>210</v>
      </c>
      <c r="B89" s="107" t="s">
        <v>308</v>
      </c>
      <c r="C89" s="16">
        <f ca="1">SUMIFS(PR!$F$2:$F$993,PR!$D$2:$D$993,"MCIT30",PR!$D$2:$D$993,"MCIT30")</f>
        <v>0</v>
      </c>
      <c r="D89" s="16">
        <f ca="1">SUMIFS(PR!$F$2:$F$993,PR!$D$2:$D$993,"MCIT20",PR!$D$2:$D$993,"MCIT20")</f>
        <v>0</v>
      </c>
      <c r="E89" s="16">
        <f ca="1">SUMIFS(PR!$F$2:$F$993,PR!$D$2:$D$993,"MCIT10",PR!$D$2:$D$993,"MCIT10")</f>
        <v>0</v>
      </c>
      <c r="F89" s="16">
        <f ca="1">SUMIFS(PR!$F$2:$F$993,PR!$D$2:$D$993,"MCIT50",PR!$D$2:$D$993,"MCIT50")</f>
        <v>0</v>
      </c>
      <c r="G89" s="16">
        <f ca="1">SUMIFS(PR!$F$2:$F$993,PR!$D$2:$D$993,"MCIT70",PR!$D$2:$D$993,"MCIT70")</f>
        <v>0</v>
      </c>
      <c r="H89" s="16">
        <f ca="1">SUMIFS(PR!$F$2:$F$993,PR!$D$2:$D$993,"MCIT60",PR!$D$2:$D$993,"MCIT60")</f>
        <v>0</v>
      </c>
      <c r="I89" s="16"/>
      <c r="J89" s="16">
        <f>SUMIF(PR!$A$2:$A$999,MASTERPPEBIL!$A89,PR!$G$2:$G$999)</f>
        <v>0</v>
      </c>
      <c r="K89" s="56"/>
      <c r="L89" s="56"/>
      <c r="M89" s="56"/>
      <c r="N89" s="16">
        <f>SUMIF(PR!$A$2:$A$999,MASTERPPEBIL!$A89,PR!$H$2:$H$999)</f>
        <v>0</v>
      </c>
      <c r="O89" s="56"/>
      <c r="P89" s="64"/>
      <c r="Q89" s="61"/>
      <c r="R89" s="16">
        <f>SUMIF(PR!$A$2:$A$993,MASTERPPEBIL!$A89,PR!$I$2:$I$993)</f>
        <v>0</v>
      </c>
      <c r="S89" s="62"/>
      <c r="T89" s="62"/>
      <c r="U89" s="62"/>
      <c r="V89" s="54">
        <f t="shared" ca="1" si="8"/>
        <v>0</v>
      </c>
      <c r="W89" s="16">
        <f>SUMIF(PR!$A$2:$A$993,MASTERPPEBIL!$A89,PR!$J$2:$J$993)</f>
        <v>0</v>
      </c>
      <c r="X89" s="92">
        <f t="shared" ca="1" si="7"/>
        <v>0</v>
      </c>
      <c r="Y89"/>
    </row>
    <row r="90" spans="1:28" s="15" customFormat="1" ht="24.75" customHeight="1" x14ac:dyDescent="0.25">
      <c r="A90" s="15" t="s">
        <v>103</v>
      </c>
      <c r="B90" s="78" t="s">
        <v>309</v>
      </c>
      <c r="C90" s="16">
        <f ca="1">SUMIFS(PR!$F$2:$F$993,PR!$D$2:$D$993,"MEHA30",PR!$D$2:$D$993,"MEHA30")</f>
        <v>0</v>
      </c>
      <c r="D90" s="16">
        <f ca="1">SUMIFS(PR!$F$2:$F$993,PR!$D$2:$D$993,"MEHA20",PR!$D$2:$D$993,"MEHA20")</f>
        <v>0</v>
      </c>
      <c r="E90" s="16">
        <f ca="1">SUMIFS(PR!$F$2:$F$993,PR!$D$2:$D$993,"MEHA10",PR!$D$2:$D$993,"MEHA10")</f>
        <v>0</v>
      </c>
      <c r="F90" s="16">
        <f ca="1">SUMIFS(PR!$F$2:$F$993,PR!$D$2:$D$993,"MEHA50",PR!$D$2:$D$993,"MEHA50")</f>
        <v>0</v>
      </c>
      <c r="G90" s="16">
        <f ca="1">SUMIFS(PR!$F$2:$F$993,PR!$D$2:$D$993,"MEHA70",PR!$D$2:$D$993,"MEHA70")</f>
        <v>0</v>
      </c>
      <c r="H90" s="16">
        <f ca="1">SUMIFS(PR!$F$2:$F$993,PR!$D$2:$D$993,"MEHA60",PR!$D$2:$D$993,"MEHA60")</f>
        <v>0</v>
      </c>
      <c r="I90" s="16"/>
      <c r="J90" s="16">
        <f>SUMIF(PR!$A$2:$A$999,MASTERPPEBIL!$A90,PR!$G$2:$G$999)</f>
        <v>0</v>
      </c>
      <c r="K90" s="56"/>
      <c r="L90" s="56"/>
      <c r="M90" s="56"/>
      <c r="N90" s="16">
        <f>SUMIF(PR!$A$2:$A$999,MASTERPPEBIL!$A90,PR!$H$2:$H$999)</f>
        <v>0</v>
      </c>
      <c r="O90" s="56"/>
      <c r="P90" s="64"/>
      <c r="Q90" s="61"/>
      <c r="R90" s="16">
        <f>SUMIF(PR!$A$2:$A$993,MASTERPPEBIL!$A90,PR!$I$2:$I$993)</f>
        <v>0</v>
      </c>
      <c r="S90" s="62"/>
      <c r="T90" s="62"/>
      <c r="U90" s="62"/>
      <c r="V90" s="54">
        <f t="shared" ca="1" si="8"/>
        <v>0</v>
      </c>
      <c r="W90" s="16">
        <f>SUMIF(PR!$A$2:$A$993,MASTERPPEBIL!$A90,PR!$J$2:$J$993)</f>
        <v>0</v>
      </c>
      <c r="X90" s="92">
        <f t="shared" ca="1" si="7"/>
        <v>0</v>
      </c>
      <c r="Y90"/>
    </row>
    <row r="91" spans="1:28" s="15" customFormat="1" ht="24.75" customHeight="1" x14ac:dyDescent="0.25">
      <c r="A91" s="15" t="s">
        <v>104</v>
      </c>
      <c r="B91" s="115" t="s">
        <v>310</v>
      </c>
      <c r="C91" s="16">
        <f ca="1">SUMIFS(PR!$F$2:$F$993,PR!$D$2:$D$993,"MELM30",PR!$D$2:$D$993,"MELM30")</f>
        <v>0</v>
      </c>
      <c r="D91" s="16">
        <f ca="1">SUMIFS(PR!$F$2:$F$993,PR!$D$2:$D$993,"MELM20",PR!$D$2:$D$993,"MELM20")</f>
        <v>0</v>
      </c>
      <c r="E91" s="16">
        <f ca="1">SUMIFS(PR!$F$2:$F$993,PR!$D$2:$D$993,"MELM10",PR!$D$2:$D$993,"MELM10")</f>
        <v>0</v>
      </c>
      <c r="F91" s="16">
        <f ca="1">SUMIFS(PR!$F$2:$F$993,PR!$D$2:$D$993,"MELM50",PR!$D$2:$D$993,"MELM50")</f>
        <v>0</v>
      </c>
      <c r="G91" s="16">
        <f ca="1">SUMIFS(PR!$F$2:$F$993,PR!$D$2:$D$993,"MELM70",PR!$D$2:$D$993,"MELM70")</f>
        <v>0</v>
      </c>
      <c r="H91" s="16">
        <f ca="1">SUMIFS(PR!$F$2:$F$993,PR!$D$2:$D$993,"MELM60",PR!$D$2:$D$993,"MELM60")</f>
        <v>0</v>
      </c>
      <c r="I91" s="16"/>
      <c r="J91" s="16">
        <f>SUMIF(PR!$A$2:$A$999,MASTERPPEBIL!$A91,PR!$G$2:$G$999)</f>
        <v>0</v>
      </c>
      <c r="K91" s="56"/>
      <c r="L91" s="56"/>
      <c r="M91" s="56"/>
      <c r="N91" s="16">
        <f>SUMIF(PR!$A$2:$A$999,MASTERPPEBIL!$A91,PR!$H$2:$H$999)</f>
        <v>0</v>
      </c>
      <c r="O91" s="56"/>
      <c r="P91" s="64"/>
      <c r="Q91" s="61"/>
      <c r="R91" s="16">
        <f>SUMIF(PR!$A$2:$A$993,MASTERPPEBIL!$A91,PR!$I$2:$I$993)</f>
        <v>0</v>
      </c>
      <c r="S91" s="62"/>
      <c r="T91" s="62"/>
      <c r="U91" s="62"/>
      <c r="V91" s="54">
        <f t="shared" ca="1" si="8"/>
        <v>0</v>
      </c>
      <c r="W91" s="16">
        <f>SUMIF(PR!$A$2:$A$993,MASTERPPEBIL!$A91,PR!$J$2:$J$993)</f>
        <v>0</v>
      </c>
      <c r="X91" s="92">
        <f t="shared" ca="1" si="7"/>
        <v>0</v>
      </c>
      <c r="Y91"/>
    </row>
    <row r="92" spans="1:28" s="15" customFormat="1" ht="24.75" customHeight="1" x14ac:dyDescent="0.25">
      <c r="A92" s="15" t="s">
        <v>172</v>
      </c>
      <c r="B92" s="86" t="s">
        <v>311</v>
      </c>
      <c r="C92" s="16">
        <f ca="1">SUMIFS(PR!$F$2:$F$993,PR!$D$2:$D$993,"MICF30",PR!$D$2:$D$993,"MICF30")</f>
        <v>0</v>
      </c>
      <c r="D92" s="16">
        <f ca="1">SUMIFS(PR!$F$2:$F$993,PR!$D$2:$D$993,"MICF20",PR!$D$2:$D$993,"MICF20")</f>
        <v>0</v>
      </c>
      <c r="E92" s="16">
        <f ca="1">SUMIFS(PR!$F$2:$F$993,PR!$D$2:$D$993,"MICF10",PR!$D$2:$D$993,"MICF10")</f>
        <v>0</v>
      </c>
      <c r="F92" s="16">
        <f ca="1">SUMIFS(PR!$F$2:$F$993,PR!$D$2:$D$993,"MICF50",PR!$D$2:$D$993,"MICF50")</f>
        <v>0</v>
      </c>
      <c r="G92" s="16">
        <f ca="1">SUMIFS(PR!$F$2:$F$993,PR!$D$2:$D$993,"MICF70",PR!$D$2:$D$993,"MICF70")</f>
        <v>0</v>
      </c>
      <c r="H92" s="16">
        <f ca="1">SUMIFS(PR!$F$2:$F$993,PR!$D$2:$D$993,"MICF60",PR!$D$2:$D$993,"MICF60")</f>
        <v>0</v>
      </c>
      <c r="I92" s="16"/>
      <c r="J92" s="16">
        <f>SUMIF(PR!$A$2:$A$999,MASTERPPEBIL!$A92,PR!$G$2:$G$999)</f>
        <v>0</v>
      </c>
      <c r="K92" s="56"/>
      <c r="L92" s="56"/>
      <c r="M92" s="56"/>
      <c r="N92" s="16">
        <f>SUMIF(PR!$A$2:$A$999,MASTERPPEBIL!$A92,PR!$H$2:$H$999)</f>
        <v>0</v>
      </c>
      <c r="O92" s="56"/>
      <c r="P92" s="64"/>
      <c r="Q92" s="57"/>
      <c r="R92" s="16">
        <f>SUMIF(PR!$A$2:$A$993,MASTERPPEBIL!$A92,PR!$I$2:$I$993)</f>
        <v>0</v>
      </c>
      <c r="S92" s="95"/>
      <c r="T92" s="95"/>
      <c r="U92" s="95"/>
      <c r="V92" s="54">
        <f t="shared" ca="1" si="8"/>
        <v>0</v>
      </c>
      <c r="W92" s="16">
        <f>SUMIF(PR!$A$2:$A$993,MASTERPPEBIL!$A92,PR!$J$2:$J$993)</f>
        <v>0</v>
      </c>
      <c r="X92" s="92">
        <f t="shared" ca="1" si="7"/>
        <v>0</v>
      </c>
      <c r="Y92"/>
    </row>
    <row r="93" spans="1:28" s="17" customFormat="1" ht="24.75" customHeight="1" x14ac:dyDescent="0.25">
      <c r="A93" s="15" t="s">
        <v>105</v>
      </c>
      <c r="B93" s="86" t="s">
        <v>312</v>
      </c>
      <c r="C93" s="16">
        <f ca="1">SUMIFS(PR!$F$2:$F$993,PR!$D$2:$D$993,"NOHI30",PR!$D$2:$D$993,"NOHI30")</f>
        <v>0</v>
      </c>
      <c r="D93" s="16">
        <f ca="1">SUMIFS(PR!$F$2:$F$993,PR!$D$2:$D$993,"NOHI20",PR!$D$2:$D$993,"NOHI20")</f>
        <v>0</v>
      </c>
      <c r="E93" s="16">
        <f ca="1">SUMIFS(PR!$F$2:$F$993,PR!$D$2:$D$993,"NOHI10",PR!$D$2:$D$993,"NOHI10")</f>
        <v>0</v>
      </c>
      <c r="F93" s="16">
        <f ca="1">SUMIFS(PR!$F$2:$F$993,PR!$D$2:$D$993,"NOHI50",PR!$D$2:$D$993,"NOHI50")</f>
        <v>0</v>
      </c>
      <c r="G93" s="16">
        <f ca="1">SUMIFS(PR!$F$2:$F$993,PR!$D$2:$D$993,"NOHI70",PR!$D$2:$D$993,"NOHI70")</f>
        <v>0</v>
      </c>
      <c r="H93" s="16">
        <f ca="1">SUMIFS(PR!$F$2:$F$993,PR!$D$2:$D$993,"NOHI60",PR!$D$2:$D$993,"NOHI60")</f>
        <v>0</v>
      </c>
      <c r="I93" s="16"/>
      <c r="J93" s="16">
        <f>SUMIF(PR!$A$2:$A$999,MASTERPPEBIL!$A93,PR!$G$2:$G$999)</f>
        <v>0</v>
      </c>
      <c r="K93" s="56"/>
      <c r="L93" s="56"/>
      <c r="M93" s="56"/>
      <c r="N93" s="16">
        <f>SUMIF(PR!$A$2:$A$999,MASTERPPEBIL!$A93,PR!$H$2:$H$999)</f>
        <v>0</v>
      </c>
      <c r="O93" s="56"/>
      <c r="P93" s="56"/>
      <c r="Q93" s="56"/>
      <c r="R93" s="16">
        <f>SUMIF(PR!$A$2:$A$993,MASTERPPEBIL!$A93,PR!$I$2:$I$993)</f>
        <v>0</v>
      </c>
      <c r="S93" s="126"/>
      <c r="T93" s="126"/>
      <c r="U93" s="126"/>
      <c r="V93" s="54">
        <f t="shared" ca="1" si="8"/>
        <v>0</v>
      </c>
      <c r="W93" s="16">
        <f>SUMIF(PR!$A$2:$A$993,MASTERPPEBIL!$A93,PR!$J$2:$J$993)</f>
        <v>0</v>
      </c>
      <c r="X93" s="92">
        <f t="shared" ca="1" si="7"/>
        <v>0</v>
      </c>
      <c r="Y93"/>
      <c r="Z93" s="15"/>
      <c r="AA93" s="15"/>
    </row>
    <row r="94" spans="1:28" s="17" customFormat="1" ht="24.75" customHeight="1" x14ac:dyDescent="0.25">
      <c r="A94" s="15" t="s">
        <v>195</v>
      </c>
      <c r="B94" s="86" t="s">
        <v>313</v>
      </c>
      <c r="C94" s="16">
        <f ca="1">SUMIFS(PR!$F$2:$F$993,PR!$D$2:$D$993,"NOHO30",PR!$D$2:$D$993,"NOHO30")</f>
        <v>0</v>
      </c>
      <c r="D94" s="16">
        <f ca="1">SUMIFS(PR!$F$2:$F$993,PR!$D$2:$D$993,"NOHO20",PR!$D$2:$D$993,"NOHO20")</f>
        <v>0</v>
      </c>
      <c r="E94" s="16">
        <f ca="1">SUMIFS(PR!$F$2:$F$993,PR!$D$2:$D$993,"NOHO10",PR!$D$2:$D$993,"NOHO10")</f>
        <v>0</v>
      </c>
      <c r="F94" s="16">
        <f ca="1">SUMIFS(PR!$F$2:$F$993,PR!$D$2:$D$993,"NOHO50",PR!$D$2:$D$993,"NOHO50")</f>
        <v>0</v>
      </c>
      <c r="G94" s="16">
        <f ca="1">SUMIFS(PR!$F$2:$F$993,PR!$D$2:$D$993,"NOHO70",PR!$D$2:$D$993,"NOHO70")</f>
        <v>0</v>
      </c>
      <c r="H94" s="16">
        <f ca="1">SUMIFS(PR!$F$2:$F$993,PR!$D$2:$D$993,"NOHO60",PR!$D$2:$D$993,"NOHO60")</f>
        <v>0</v>
      </c>
      <c r="I94" s="16"/>
      <c r="J94" s="16">
        <f>SUMIF(PR!$A$2:$A$999,MASTERPPEBIL!$A94,PR!$G$2:$G$999)</f>
        <v>0</v>
      </c>
      <c r="K94" s="56"/>
      <c r="L94" s="56"/>
      <c r="M94" s="56"/>
      <c r="N94" s="16">
        <f>SUMIF(PR!$A$2:$A$999,MASTERPPEBIL!$A94,PR!$H$2:$H$999)</f>
        <v>0</v>
      </c>
      <c r="O94" s="56"/>
      <c r="P94" s="64"/>
      <c r="Q94" s="61"/>
      <c r="R94" s="16">
        <f>SUMIF(PR!$A$2:$A$993,MASTERPPEBIL!$A94,PR!$I$2:$I$993)</f>
        <v>0</v>
      </c>
      <c r="S94" s="62"/>
      <c r="T94" s="62"/>
      <c r="U94" s="62"/>
      <c r="V94" s="54">
        <f t="shared" ca="1" si="8"/>
        <v>0</v>
      </c>
      <c r="W94" s="16">
        <f>SUMIF(PR!$A$2:$A$993,MASTERPPEBIL!$A94,PR!$J$2:$J$993)</f>
        <v>0</v>
      </c>
      <c r="X94" s="92">
        <f t="shared" ca="1" si="7"/>
        <v>0</v>
      </c>
      <c r="Y94"/>
      <c r="Z94" s="15"/>
      <c r="AA94" s="15"/>
    </row>
    <row r="95" spans="1:28" s="15" customFormat="1" ht="24.75" customHeight="1" x14ac:dyDescent="0.25">
      <c r="A95" s="15" t="s">
        <v>106</v>
      </c>
      <c r="B95" s="78" t="s">
        <v>314</v>
      </c>
      <c r="C95" s="16">
        <f ca="1">SUMIFS(PR!$F$2:$F$993,PR!$D$2:$D$993,"NUEV30",PR!$D$2:$D$993,"NUEV30")</f>
        <v>0</v>
      </c>
      <c r="D95" s="16">
        <f ca="1">SUMIFS(PR!$F$2:$F$993,PR!$D$2:$D$993,"NUEV20",PR!$D$2:$D$993,"NUEV20")</f>
        <v>0</v>
      </c>
      <c r="E95" s="16">
        <f ca="1">SUMIFS(PR!$F$2:$F$993,PR!$D$2:$D$993,"NUEV10",PR!$D$2:$D$993,"NUEV10")</f>
        <v>0</v>
      </c>
      <c r="F95" s="16">
        <f ca="1">SUMIFS(PR!$F$2:$F$993,PR!$D$2:$D$993,"NUEV50",PR!$D$2:$D$993,"NUEV50")</f>
        <v>0</v>
      </c>
      <c r="G95" s="16">
        <f ca="1">SUMIFS(PR!$F$2:$F$993,PR!$D$2:$D$993,"NUEV70",PR!$D$2:$D$993,"NUEV70")</f>
        <v>0</v>
      </c>
      <c r="H95" s="16">
        <f ca="1">SUMIFS(PR!$F$2:$F$993,PR!$D$2:$D$993,"NUEV60",PR!$D$2:$D$993,"NUEV60")</f>
        <v>0</v>
      </c>
      <c r="I95" s="16"/>
      <c r="J95" s="16">
        <f>SUMIF(PR!$A$2:$A$999,MASTERPPEBIL!$A95,PR!$G$2:$G$999)</f>
        <v>0</v>
      </c>
      <c r="K95" s="56"/>
      <c r="L95" s="56"/>
      <c r="M95" s="56"/>
      <c r="N95" s="16">
        <f>SUMIF(PR!$A$2:$A$999,MASTERPPEBIL!$A95,PR!$H$2:$H$999)</f>
        <v>0</v>
      </c>
      <c r="O95" s="56"/>
      <c r="P95" s="64"/>
      <c r="Q95" s="61"/>
      <c r="R95" s="16">
        <f>SUMIF(PR!$A$2:$A$993,MASTERPPEBIL!$A95,PR!$I$2:$I$993)</f>
        <v>0</v>
      </c>
      <c r="S95" s="62"/>
      <c r="T95" s="62"/>
      <c r="U95" s="62"/>
      <c r="V95" s="54">
        <f t="shared" ca="1" si="8"/>
        <v>0</v>
      </c>
      <c r="W95" s="16">
        <f>SUMIF(PR!$A$2:$A$993,MASTERPPEBIL!$A95,PR!$J$2:$J$993)</f>
        <v>0</v>
      </c>
      <c r="X95" s="92">
        <f t="shared" ca="1" si="7"/>
        <v>0</v>
      </c>
      <c r="Y95"/>
    </row>
    <row r="96" spans="1:28" s="15" customFormat="1" ht="24.75" customHeight="1" x14ac:dyDescent="0.25">
      <c r="A96" s="15" t="s">
        <v>196</v>
      </c>
      <c r="B96" s="86" t="s">
        <v>315</v>
      </c>
      <c r="C96" s="16">
        <f ca="1">SUMIFS(PR!$F$2:$F$993,PR!$D$2:$D$993,"OAKW30",PR!$D$2:$D$993,"OAKW30")</f>
        <v>0</v>
      </c>
      <c r="D96" s="16">
        <f ca="1">SUMIFS(PR!$F$2:$F$993,PR!$D$2:$D$993,"OAKW20",PR!$D$2:$D$993,"OAKW20")</f>
        <v>0</v>
      </c>
      <c r="E96" s="16">
        <f ca="1">SUMIFS(PR!$F$2:$F$993,PR!$D$2:$D$993,"OAKW10",PR!$D$2:$D$993,"OAKW10")</f>
        <v>0</v>
      </c>
      <c r="F96" s="16">
        <f ca="1">SUMIFS(PR!$F$2:$F$993,PR!$D$2:$D$993,"OAKW50",PR!$D$2:$D$993,"OAKW50")</f>
        <v>0</v>
      </c>
      <c r="G96" s="16">
        <f ca="1">SUMIFS(PR!$F$2:$F$993,PR!$D$2:$D$993,"OAKW70",PR!$D$2:$D$993,"OAKW70")</f>
        <v>0</v>
      </c>
      <c r="H96" s="16">
        <f ca="1">SUMIFS(PR!$F$2:$F$993,PR!$D$2:$D$993,"OAKW60",PR!$D$2:$D$993,"OAKW60")</f>
        <v>0</v>
      </c>
      <c r="I96" s="16"/>
      <c r="J96" s="16">
        <f>SUMIF(PR!$A$2:$A$999,MASTERPPEBIL!$A96,PR!$G$2:$G$999)</f>
        <v>0</v>
      </c>
      <c r="K96" s="56"/>
      <c r="L96" s="56"/>
      <c r="M96" s="56"/>
      <c r="N96" s="16">
        <f>SUMIF(PR!$A$2:$A$999,MASTERPPEBIL!$A96,PR!$H$2:$H$999)</f>
        <v>0</v>
      </c>
      <c r="O96" s="56"/>
      <c r="P96" s="64"/>
      <c r="Q96" s="61"/>
      <c r="R96" s="16">
        <f>SUMIF(PR!$A$2:$A$993,MASTERPPEBIL!$A96,PR!$I$2:$I$993)</f>
        <v>0</v>
      </c>
      <c r="S96" s="62"/>
      <c r="T96" s="62"/>
      <c r="U96" s="62"/>
      <c r="V96" s="54">
        <f t="shared" ref="V96" ca="1" si="9">SUM(C96:U96)</f>
        <v>0</v>
      </c>
      <c r="W96" s="16">
        <f>SUMIF(PR!$A$2:$A$993,MASTERPPEBIL!$A96,PR!$J$2:$J$993)</f>
        <v>0</v>
      </c>
      <c r="X96" s="92">
        <f t="shared" ref="X96" ca="1" si="10">V96-W96</f>
        <v>0</v>
      </c>
      <c r="Y96"/>
    </row>
    <row r="97" spans="1:27" s="15" customFormat="1" ht="24.75" customHeight="1" x14ac:dyDescent="0.25">
      <c r="A97" s="15" t="s">
        <v>227</v>
      </c>
      <c r="B97" s="86" t="s">
        <v>316</v>
      </c>
      <c r="C97" s="16">
        <f ca="1">SUMIFS(PR!$F$2:$F$993,PR!$D$2:$D$993,"ORIS30",PR!$D$2:$D$993,"ORIS30")</f>
        <v>0</v>
      </c>
      <c r="D97" s="16">
        <f ca="1">SUMIFS(PR!$F$2:$F$993,PR!$D$2:$D$993,"ORIS20",PR!$D$2:$D$993,"ORIS20")</f>
        <v>0</v>
      </c>
      <c r="E97" s="16">
        <f ca="1">SUMIFS(PR!$F$2:$F$993,PR!$D$2:$D$993,"ORIS10",PR!$D$2:$D$993,"ORIS10")</f>
        <v>0</v>
      </c>
      <c r="F97" s="16">
        <f ca="1">SUMIFS(PR!$F$2:$F$993,PR!$D$2:$D$993,"ORIS50",PR!$D$2:$D$993,"ORIS50")</f>
        <v>0</v>
      </c>
      <c r="G97" s="16">
        <f ca="1">SUMIFS(PR!$F$2:$F$993,PR!$D$2:$D$993,"ORIS70",PR!$D$2:$D$993,"ORIS70")</f>
        <v>0</v>
      </c>
      <c r="H97" s="16">
        <f ca="1">SUMIFS(PR!$F$2:$F$993,PR!$D$2:$D$993,"ORIS60",PR!$D$2:$D$993,"ORIS60")</f>
        <v>0</v>
      </c>
      <c r="I97" s="16"/>
      <c r="J97" s="16">
        <f>SUMIF(PR!$A$2:$A$999,MASTERPPEBIL!$A97,PR!$G$2:$G$999)</f>
        <v>0</v>
      </c>
      <c r="K97" s="56"/>
      <c r="L97" s="56"/>
      <c r="M97" s="56"/>
      <c r="N97" s="16">
        <f>SUMIF(PR!$A$2:$A$999,MASTERPPEBIL!$A97,PR!$H$2:$H$999)</f>
        <v>0</v>
      </c>
      <c r="O97" s="56"/>
      <c r="P97" s="64"/>
      <c r="Q97" s="61"/>
      <c r="R97" s="16">
        <f>SUMIF(PR!$A$2:$A$993,MASTERPPEBIL!$A97,PR!$I$2:$I$993)</f>
        <v>0</v>
      </c>
      <c r="S97" s="62"/>
      <c r="T97" s="62"/>
      <c r="U97" s="62"/>
      <c r="V97" s="54">
        <f t="shared" ca="1" si="8"/>
        <v>0</v>
      </c>
      <c r="W97" s="16">
        <f>SUMIF(PR!$A$2:$A$993,MASTERPPEBIL!$A97,PR!$J$2:$J$993)</f>
        <v>0</v>
      </c>
      <c r="X97" s="92">
        <f t="shared" ca="1" si="7"/>
        <v>0</v>
      </c>
      <c r="Y97"/>
    </row>
    <row r="98" spans="1:27" s="17" customFormat="1" ht="24.75" customHeight="1" x14ac:dyDescent="0.25">
      <c r="A98" s="17" t="s">
        <v>107</v>
      </c>
      <c r="B98" s="114" t="s">
        <v>317</v>
      </c>
      <c r="C98" s="63">
        <f ca="1">SUMIFS(PR!$F$2:$F$993,PR!$D$2:$D$993,"PAKI30",PR!$D$2:$D$993,"PAKI30")</f>
        <v>0</v>
      </c>
      <c r="D98" s="63">
        <f ca="1">SUMIFS(PR!$F$2:$F$993,PR!$D$2:$D$993,"PAKI20",PR!$D$2:$D$993,"PAKI20")</f>
        <v>0</v>
      </c>
      <c r="E98" s="63">
        <f ca="1">SUMIFS(PR!$F$2:$F$993,PR!$D$2:$D$993,"PAKI10",PR!$D$2:$D$993,"PAKI10")</f>
        <v>0</v>
      </c>
      <c r="F98" s="63">
        <f ca="1">SUMIFS(PR!$F$2:$F$993,PR!$D$2:$D$993,"PAKI50",PR!$D$2:$D$993,"PAKI50")</f>
        <v>0</v>
      </c>
      <c r="G98" s="63">
        <f ca="1">SUMIFS(PR!$F$2:$F$993,PR!$D$2:$D$993,"PAKI70",PR!$D$2:$D$993,"PAKI70")</f>
        <v>0</v>
      </c>
      <c r="H98" s="63">
        <f ca="1">SUMIFS(PR!$F$2:$F$993,PR!$D$2:$D$993,"PAKI60",PR!$D$2:$D$993,"PAKI60")</f>
        <v>0</v>
      </c>
      <c r="I98" s="63"/>
      <c r="J98" s="63">
        <f>SUMIF(PR!$A$2:$A$999,MASTERPPEBIL!$A98,PR!$G$2:$G$999)</f>
        <v>0</v>
      </c>
      <c r="K98" s="63">
        <f ca="1">SUMIFS(PR!$L$2:$L$993,PR!$D$2:$D$993,"PAKI10",PR!$D$2:$D$993,"PAKI10")</f>
        <v>0</v>
      </c>
      <c r="L98" s="63">
        <f ca="1">SUMIFS(PR!$L$2:$L$993,PR!$D$2:$D$993,"PAKI50",PR!$D$2:$D$993,"PAKI50")</f>
        <v>0</v>
      </c>
      <c r="M98" s="63">
        <f ca="1">SUMIFS(PR!$L$2:L$993,PR!$D$2:$D$993,"PAKI60",PR!$D$2:$D$993,"PAKI60")</f>
        <v>0</v>
      </c>
      <c r="N98" s="63">
        <f>SUMIF(PR!$A$2:$A$999,MASTERPPEBIL!$A98,PR!$H$2:$H$999)</f>
        <v>0</v>
      </c>
      <c r="O98" s="63">
        <f ca="1">SUMIFS(PR!$P$2:$P$993,PR!$D$2:$D$993,"PAKI10",PR!$D$2:$D$993,"PAKI10")</f>
        <v>0</v>
      </c>
      <c r="P98" s="124">
        <f ca="1">SUMIFS(PR!$P$2:$P$993,PR!$D$2:$D$993,"PAKI50",PR!$D$2:$D$993,"PAKI50")</f>
        <v>0</v>
      </c>
      <c r="Q98" s="120">
        <f ca="1">SUMIFS(PR!$P$2:$P$993,PR!$D$2:$D$993,"PAKI60",PR!$D$2:$D$993,"PAKI60")</f>
        <v>0</v>
      </c>
      <c r="R98" s="63">
        <f>SUMIF(PR!$A$2:$A$993,MASTERPPEBIL!$A98,PR!$I$2:$I$993)</f>
        <v>0</v>
      </c>
      <c r="S98" s="120">
        <f ca="1">SUMIFS(PR!$U$2:$U$993,PR!$D$2:$D$993,"PAKI10",PR!$D$2:$D$993,"PAKI10")</f>
        <v>0</v>
      </c>
      <c r="T98" s="120">
        <f ca="1">SUMIFS(PR!$U$2:$U$993,PR!$D$2:$D$993,"PAKI20",PR!$D$2:$D$993,"PAKI20")</f>
        <v>0</v>
      </c>
      <c r="U98" s="120">
        <f ca="1">SUMIFS(PR!$U$2:$U$993,PR!$D$2:$D$993,"HILL60",PR!$D$2:$D$993,"HILL60")</f>
        <v>0</v>
      </c>
      <c r="V98" s="54">
        <f t="shared" ca="1" si="8"/>
        <v>0</v>
      </c>
      <c r="W98" s="16">
        <f>SUMIF(PR!$A$2:$A$993,MASTERPPEBIL!$A98,PR!$J$2:$J$993)</f>
        <v>0</v>
      </c>
      <c r="X98" s="92">
        <f t="shared" ca="1" si="7"/>
        <v>0</v>
      </c>
      <c r="Y98"/>
      <c r="Z98" s="15"/>
      <c r="AA98" s="15"/>
    </row>
    <row r="99" spans="1:27" s="17" customFormat="1" ht="24.75" customHeight="1" x14ac:dyDescent="0.25">
      <c r="A99" s="15" t="s">
        <v>108</v>
      </c>
      <c r="B99" s="78" t="s">
        <v>318</v>
      </c>
      <c r="C99" s="16">
        <f ca="1">SUMIFS(PR!$F$2:$F$993,PR!$D$2:$D$993,"PAPI30",PR!$D$2:$D$993,"PAPI30")</f>
        <v>0</v>
      </c>
      <c r="D99" s="16">
        <f ca="1">SUMIFS(PR!$F$2:$F$993,PR!$D$2:$D$993,"PAPI20",PR!$D$2:$D$993,"PAPI20")</f>
        <v>0</v>
      </c>
      <c r="E99" s="16">
        <f ca="1">SUMIFS(PR!$F$2:$F$993,PR!$D$2:$D$993,"PAPI10",PR!$D$2:$D$993,"PAPI10")</f>
        <v>0</v>
      </c>
      <c r="F99" s="16">
        <f ca="1">SUMIFS(PR!$F$2:$F$993,PR!$D$2:$D$993,"PAPI50",PR!$D$2:$D$993,"PAPI50")</f>
        <v>0</v>
      </c>
      <c r="G99" s="16">
        <f ca="1">SUMIFS(PR!$F$2:$F$993,PR!$D$2:$D$993,"PAPI70",PR!$D$2:$D$993,"PAPI70")</f>
        <v>0</v>
      </c>
      <c r="H99" s="16">
        <f ca="1">SUMIFS(PR!$F$2:$F$993,PR!$D$2:$D$993,"PAPI60",PR!$D$2:$D$993,"PAPI60")</f>
        <v>0</v>
      </c>
      <c r="I99" s="16"/>
      <c r="J99" s="16">
        <f>SUMIF(PR!$A$2:$A$999,MASTERPPEBIL!$A99,PR!$G$2:$G$999)</f>
        <v>0</v>
      </c>
      <c r="K99" s="56"/>
      <c r="L99" s="56"/>
      <c r="M99" s="56"/>
      <c r="N99" s="16">
        <f>SUMIF(PR!$A$2:$A$999,MASTERPPEBIL!$A99,PR!$H$2:$H$999)</f>
        <v>0</v>
      </c>
      <c r="O99" s="56"/>
      <c r="P99" s="64"/>
      <c r="Q99" s="61"/>
      <c r="R99" s="16">
        <f>SUMIF(PR!$A$2:$A$993,MASTERPPEBIL!$A99,PR!$I$2:$I$993)</f>
        <v>0</v>
      </c>
      <c r="S99" s="62"/>
      <c r="T99" s="62"/>
      <c r="U99" s="62"/>
      <c r="V99" s="54">
        <f t="shared" ca="1" si="8"/>
        <v>0</v>
      </c>
      <c r="W99" s="16">
        <f>SUMIF(PR!$A$2:$A$993,MASTERPPEBIL!$A99,PR!$J$2:$J$993)</f>
        <v>0</v>
      </c>
      <c r="X99" s="92">
        <f t="shared" ca="1" si="7"/>
        <v>0</v>
      </c>
      <c r="Y99" s="15"/>
      <c r="Z99" s="15"/>
      <c r="AA99" s="15"/>
    </row>
    <row r="100" spans="1:27" s="17" customFormat="1" ht="24.75" customHeight="1" x14ac:dyDescent="0.25">
      <c r="A100" s="17" t="s">
        <v>206</v>
      </c>
      <c r="B100" s="111" t="s">
        <v>319</v>
      </c>
      <c r="C100" s="16">
        <f ca="1">SUMIFS(PR!$F$2:$F$993,PR!$D$2:$D$993,"PARK30",PR!$D$2:$D$993,"PARK30")</f>
        <v>0</v>
      </c>
      <c r="D100" s="16">
        <f ca="1">SUMIFS(PR!$F$2:$F$993,PR!$D$2:$D$993,"PARK20",PR!$D$2:$D$993,"PARK20")</f>
        <v>0</v>
      </c>
      <c r="E100" s="16">
        <f ca="1">SUMIFS(PR!$F$2:$F$993,PR!$D$2:$D$993,"PARK10",PR!$D$2:$D$993,"PARK10")</f>
        <v>0</v>
      </c>
      <c r="F100" s="16">
        <f ca="1">SUMIFS(PR!$F$2:$F$993,PR!$D$2:$D$993,"PARK50",PR!$D$2:$D$993,"PARK50")</f>
        <v>0</v>
      </c>
      <c r="G100" s="16">
        <f ca="1">SUMIFS(PR!$F$2:$F$993,PR!$D$2:$D$993,"PARK70",PR!$D$2:$D$993,"PDH270")</f>
        <v>0</v>
      </c>
      <c r="H100" s="16">
        <f ca="1">SUMIFS(PR!$F$2:$F$993,PR!$D$2:$D$993,"PARK60",PR!$D$2:$D$993,"PARK60")</f>
        <v>0</v>
      </c>
      <c r="I100" s="16"/>
      <c r="J100" s="16">
        <f>SUMIF(PR!$A$2:$A$999,MASTERPPEBIL!$A100,PR!$G$2:$G$999)</f>
        <v>0</v>
      </c>
      <c r="K100" s="56"/>
      <c r="L100" s="56"/>
      <c r="M100" s="56"/>
      <c r="N100" s="16">
        <f>SUMIF(PR!$A$2:$A$999,MASTERPPEBIL!$A100,PR!$H$2:$H$999)</f>
        <v>0</v>
      </c>
      <c r="O100" s="56"/>
      <c r="P100" s="64"/>
      <c r="Q100" s="61"/>
      <c r="R100" s="16">
        <f>SUMIF(PR!$A$2:$A$993,MASTERPPEBIL!$A100,PR!$I$2:$I$993)</f>
        <v>0</v>
      </c>
      <c r="S100" s="62"/>
      <c r="T100" s="62"/>
      <c r="U100" s="62"/>
      <c r="V100" s="54">
        <f t="shared" ca="1" si="8"/>
        <v>0</v>
      </c>
      <c r="W100" s="16">
        <f>SUMIF(PR!$A$2:$A$993,MASTERPPEBIL!$A100,PR!$J$2:$J$993)</f>
        <v>0</v>
      </c>
      <c r="X100" s="92">
        <f t="shared" ca="1" si="7"/>
        <v>0</v>
      </c>
      <c r="Y100"/>
      <c r="Z100" s="15"/>
      <c r="AA100" s="15"/>
    </row>
    <row r="101" spans="1:27" s="17" customFormat="1" ht="24.75" customHeight="1" x14ac:dyDescent="0.25">
      <c r="A101" s="15" t="s">
        <v>109</v>
      </c>
      <c r="B101" s="110" t="s">
        <v>320</v>
      </c>
      <c r="C101" s="16">
        <f ca="1">SUMIFS(PR!$F$2:$F$993,PR!$D$2:$D$993,"PAVI30",PR!$D$2:$D$993,"PAVI30")</f>
        <v>0</v>
      </c>
      <c r="D101" s="16">
        <f ca="1">SUMIFS(PR!$F$2:$F$993,PR!$D$2:$D$993,"PAVI20",PR!$D$2:$D$993,"PAVI20")</f>
        <v>0</v>
      </c>
      <c r="E101" s="16">
        <f ca="1">SUMIFS(PR!$F$2:$F$993,PR!$D$2:$D$993,"PAVI10",PR!$D$2:$D$993,"PAVI10")</f>
        <v>0</v>
      </c>
      <c r="F101" s="16">
        <f ca="1">SUMIFS(PR!$F$2:$F$993,PR!$D$2:$D$993,"PAVI50",PR!$D$2:$D$993,"PAVI50")</f>
        <v>0</v>
      </c>
      <c r="G101" s="16">
        <f ca="1">SUMIFS(PR!$F$2:$F$993,PR!$D$2:$D$993,"PAVI70",PR!$D$2:$D$993,"PAVI70")</f>
        <v>0</v>
      </c>
      <c r="H101" s="16">
        <f ca="1">SUMIFS(PR!$F$2:$F$993,PR!$D$2:$D$993,"PAVI60",PR!$D$2:$D$993,"PAVI60")</f>
        <v>0</v>
      </c>
      <c r="I101" s="16"/>
      <c r="J101" s="16">
        <f>SUMIF(PR!$A$2:$A$999,MASTERPPEBIL!$A101,PR!$G$2:$G$999)</f>
        <v>0</v>
      </c>
      <c r="K101" s="56"/>
      <c r="L101" s="56"/>
      <c r="M101" s="56"/>
      <c r="N101" s="16">
        <f>SUMIF(PR!$A$2:$A$999,MASTERPPEBIL!$A101,PR!$H$2:$H$999)</f>
        <v>0</v>
      </c>
      <c r="O101" s="56"/>
      <c r="P101" s="64"/>
      <c r="Q101" s="61"/>
      <c r="R101" s="16">
        <f>SUMIF(PR!$A$2:$A$993,MASTERPPEBIL!$A101,PR!$I$2:$I$993)</f>
        <v>0</v>
      </c>
      <c r="S101" s="62"/>
      <c r="T101" s="62"/>
      <c r="U101" s="62"/>
      <c r="V101" s="54">
        <f t="shared" ca="1" si="8"/>
        <v>0</v>
      </c>
      <c r="W101" s="16">
        <f>SUMIF(PR!$A$2:$A$993,MASTERPPEBIL!$A101,PR!$J$2:$J$993)</f>
        <v>0</v>
      </c>
      <c r="X101" s="92">
        <f t="shared" ca="1" si="7"/>
        <v>0</v>
      </c>
      <c r="Y101"/>
      <c r="Z101" s="15"/>
      <c r="AA101" s="15"/>
    </row>
    <row r="102" spans="1:27" s="17" customFormat="1" ht="24.75" customHeight="1" x14ac:dyDescent="0.25">
      <c r="A102" s="17" t="s">
        <v>111</v>
      </c>
      <c r="B102" s="83" t="s">
        <v>321</v>
      </c>
      <c r="C102" s="16">
        <f ca="1">SUMIFS(PR!$F$2:$F$993,PR!$D$2:$D$993,"PDH230",PR!$D$2:$D$993,"PDH230")</f>
        <v>0</v>
      </c>
      <c r="D102" s="16">
        <f ca="1">SUMIFS(PR!$F$2:$F$993,PR!$D$2:$D$993,"PDH220",PR!$D$2:$D$993,"PDH220")</f>
        <v>0</v>
      </c>
      <c r="E102" s="16">
        <f ca="1">SUMIFS(PR!$F$2:$F$993,PR!$D$2:$D$993,"PDH210",PR!$D$2:$D$993,"PDH210")</f>
        <v>0</v>
      </c>
      <c r="F102" s="16">
        <f ca="1">SUMIFS(PR!$F$2:$F$993,PR!$D$2:$D$993,"PDH250",PR!$D$2:$D$993,"PDH250")</f>
        <v>0</v>
      </c>
      <c r="G102" s="16">
        <f ca="1">SUMIFS(PR!$F$2:$F$993,PR!$D$2:$D$993,"PDH270",PR!$D$2:$D$993,"PDH270")</f>
        <v>0</v>
      </c>
      <c r="H102" s="16">
        <f ca="1">SUMIFS(PR!$F$2:$F$993,PR!$D$2:$D$993,"PDH260",PR!$D$2:$D$993,"PDH260")</f>
        <v>0</v>
      </c>
      <c r="I102" s="16"/>
      <c r="J102" s="16">
        <f>SUMIF(PR!$A$2:$A$999,MASTERPPEBIL!$A102,PR!$G$2:$G$999)</f>
        <v>0</v>
      </c>
      <c r="K102" s="56"/>
      <c r="L102" s="56"/>
      <c r="M102" s="56"/>
      <c r="N102" s="16">
        <f>SUMIF(PR!$A$2:$A$999,MASTERPPEBIL!$A102,PR!$H$2:$H$999)</f>
        <v>0</v>
      </c>
      <c r="O102" s="56"/>
      <c r="P102" s="64"/>
      <c r="Q102" s="61"/>
      <c r="R102" s="16">
        <f>SUMIF(PR!$A$2:$A$993,MASTERPPEBIL!$A102,PR!$I$2:$I$993)</f>
        <v>0</v>
      </c>
      <c r="S102" s="62"/>
      <c r="T102" s="62"/>
      <c r="U102" s="62"/>
      <c r="V102" s="54">
        <f t="shared" ca="1" si="8"/>
        <v>0</v>
      </c>
      <c r="W102" s="16">
        <f>SUMIF(PR!$A$2:$A$993,MASTERPPEBIL!$A102,PR!$J$2:$J$993)</f>
        <v>0</v>
      </c>
      <c r="X102" s="92">
        <f t="shared" ca="1" si="7"/>
        <v>0</v>
      </c>
      <c r="Y102"/>
      <c r="Z102" s="15"/>
      <c r="AA102" s="15"/>
    </row>
    <row r="103" spans="1:27" s="17" customFormat="1" ht="24.75" customHeight="1" x14ac:dyDescent="0.25">
      <c r="A103" s="17" t="s">
        <v>139</v>
      </c>
      <c r="B103" s="83" t="s">
        <v>322</v>
      </c>
      <c r="C103" s="16">
        <f ca="1">SUMIFS(PR!$F$2:$F$993,PR!$D$2:$D$993,"PDH330",PR!$D$2:$D$993,"PDH330")</f>
        <v>0</v>
      </c>
      <c r="D103" s="16">
        <f ca="1">SUMIFS(PR!$F$2:$F$993,PR!$D$2:$D$993,"PDH320",PR!$D$2:$D$993,"PDH320")</f>
        <v>0</v>
      </c>
      <c r="E103" s="16">
        <f ca="1">SUMIFS(PR!$F$2:$F$993,PR!$D$2:$D$993,"PDH310",PR!$D$2:$D$993,"PDH310")</f>
        <v>0</v>
      </c>
      <c r="F103" s="16">
        <f ca="1">SUMIFS(PR!$F$2:$F$993,PR!$D$2:$D$993,"PDH350",PR!$D$2:$D$993,"PDH350")</f>
        <v>0</v>
      </c>
      <c r="G103" s="16">
        <f ca="1">SUMIFS(PR!$F$2:$F$993,PR!$D$2:$D$993,"PDH370",PR!$D$2:$D$993,"PDH370")</f>
        <v>0</v>
      </c>
      <c r="H103" s="16">
        <f ca="1">SUMIFS(PR!$F$2:$F$993,PR!$D$2:$D$993,"PDH360",PR!$D$2:$D$993,"PDH360")</f>
        <v>0</v>
      </c>
      <c r="I103" s="16"/>
      <c r="J103" s="16">
        <f>SUMIF(PR!$A$2:$A$999,MASTERPPEBIL!$A103,PR!$G$2:$G$999)</f>
        <v>0</v>
      </c>
      <c r="K103" s="57"/>
      <c r="L103" s="57"/>
      <c r="M103" s="57"/>
      <c r="N103" s="16">
        <f>SUMIF(PR!$A$2:$A$999,MASTERPPEBIL!$A103,PR!$H$2:$H$999)</f>
        <v>0</v>
      </c>
      <c r="O103" s="56"/>
      <c r="P103" s="64"/>
      <c r="Q103" s="61"/>
      <c r="R103" s="16">
        <f>SUMIF(PR!$A$2:$A$993,MASTERPPEBIL!$A103,PR!$I$2:$I$993)</f>
        <v>0</v>
      </c>
      <c r="S103" s="62"/>
      <c r="T103" s="62"/>
      <c r="U103" s="62"/>
      <c r="V103" s="54">
        <f t="shared" ca="1" si="8"/>
        <v>0</v>
      </c>
      <c r="W103" s="16">
        <f>SUMIF(PR!$A$2:$A$993,MASTERPPEBIL!$A103,PR!$J$2:$J$993)</f>
        <v>0</v>
      </c>
      <c r="X103" s="92">
        <f t="shared" ca="1" si="7"/>
        <v>0</v>
      </c>
      <c r="Y103"/>
      <c r="Z103" s="15"/>
      <c r="AA103" s="15"/>
    </row>
    <row r="104" spans="1:27" s="15" customFormat="1" ht="24.75" customHeight="1" x14ac:dyDescent="0.25">
      <c r="A104" s="17" t="s">
        <v>110</v>
      </c>
      <c r="B104" s="83" t="s">
        <v>323</v>
      </c>
      <c r="C104" s="16">
        <f ca="1">SUMIFS(PR!$F$2:$F$993,PR!$D$2:$D$993,"PDLH30",PR!$D$2:$D$993,"PDLH30")</f>
        <v>0</v>
      </c>
      <c r="D104" s="16">
        <f ca="1">SUMIFS(PR!$F$2:$F$993,PR!$D$2:$D$993,"PDLH20",PR!$D$2:$D$993,"PDLH20")</f>
        <v>0</v>
      </c>
      <c r="E104" s="16">
        <f ca="1">SUMIFS(PR!$F$2:$F$993,PR!$D$2:$D$993,"PDLH10",PR!$D$2:$D$993,"PDLH10")</f>
        <v>0</v>
      </c>
      <c r="F104" s="16">
        <f ca="1">SUMIFS(PR!$F$2:$F$993,PR!$D$2:$D$993,"PDLH50",PR!$D$2:$D$993,"PDLH50")</f>
        <v>0</v>
      </c>
      <c r="G104" s="16">
        <f ca="1">SUMIFS(PR!$F$2:$F$993,PR!$D$2:$D$993,"PDLH70",PR!$D$2:$D$993,"PDLH70")</f>
        <v>0</v>
      </c>
      <c r="H104" s="16">
        <f ca="1">SUMIFS(PR!$F$2:$F$993,PR!$D$2:$D$993,"PDLH60",PR!$D$2:$D$993,"PDLH60")</f>
        <v>0</v>
      </c>
      <c r="I104" s="16"/>
      <c r="J104" s="16">
        <f>SUMIF(PR!$A$2:$A$999,MASTERPPEBIL!$A104,PR!$G$2:$G$999)</f>
        <v>0</v>
      </c>
      <c r="K104" s="61"/>
      <c r="L104" s="61"/>
      <c r="M104" s="61"/>
      <c r="N104" s="16">
        <f>SUMIF(PR!$A$2:$A$999,MASTERPPEBIL!$A104,PR!$H$2:$H$999)</f>
        <v>0</v>
      </c>
      <c r="O104" s="56"/>
      <c r="P104" s="64"/>
      <c r="Q104" s="61"/>
      <c r="R104" s="16">
        <f>SUMIF(PR!$A$2:$A$993,MASTERPPEBIL!$A104,PR!$I$2:$I$993)</f>
        <v>0</v>
      </c>
      <c r="S104" s="62"/>
      <c r="T104" s="62"/>
      <c r="U104" s="62"/>
      <c r="V104" s="54">
        <f t="shared" ca="1" si="8"/>
        <v>0</v>
      </c>
      <c r="W104" s="16">
        <f>SUMIF(PR!$A$2:$A$993,MASTERPPEBIL!$A104,PR!$J$2:$J$993)</f>
        <v>0</v>
      </c>
      <c r="X104" s="92">
        <f t="shared" ca="1" si="7"/>
        <v>0</v>
      </c>
      <c r="Y104"/>
    </row>
    <row r="105" spans="1:27" s="15" customFormat="1" ht="24.75" customHeight="1" x14ac:dyDescent="0.25">
      <c r="A105" s="17" t="s">
        <v>112</v>
      </c>
      <c r="B105" s="78" t="s">
        <v>324</v>
      </c>
      <c r="C105" s="16">
        <f ca="1">SUMIFS(PR!$F$2:$F$993,PR!$D$2:$D$993,"PDLP30",PR!$D$2:$D$993,"PDLP30")</f>
        <v>0</v>
      </c>
      <c r="D105" s="16">
        <f ca="1">SUMIFS(PR!$F$2:$F$993,PR!$D$2:$D$993,"PDLP20",PR!$D$2:$D$993,"PDLP20")</f>
        <v>0</v>
      </c>
      <c r="E105" s="16">
        <f ca="1">SUMIFS(PR!$F$2:$F$993,PR!$D$2:$D$993,"PDLP10",PR!$D$2:$D$993,"PDLP10")</f>
        <v>0</v>
      </c>
      <c r="F105" s="16">
        <f ca="1">SUMIFS(PR!$F$2:$F$993,PR!$D$2:$D$993,"PDLP50",PR!$D$2:$D$993,"PDLP50")</f>
        <v>0</v>
      </c>
      <c r="G105" s="16">
        <f ca="1">SUMIFS(PR!$F$2:$F$993,PR!$D$2:$D$993,"PDLP70",PR!$D$2:$D$993,"PDLP70")</f>
        <v>0</v>
      </c>
      <c r="H105" s="16">
        <f ca="1">SUMIFS(PR!$F$2:$F$993,PR!$D$2:$D$993,"PDLP60",PR!$D$2:$D$993,"PDLP60")</f>
        <v>0</v>
      </c>
      <c r="I105" s="16"/>
      <c r="J105" s="16">
        <f>SUMIF(PR!$A$2:$A$999,MASTERPPEBIL!$A105,PR!$G$2:$G$999)</f>
        <v>0</v>
      </c>
      <c r="K105" s="61"/>
      <c r="L105" s="61"/>
      <c r="M105" s="61"/>
      <c r="N105" s="16">
        <f>SUMIF(PR!$A$2:$A$999,MASTERPPEBIL!$A105,PR!$H$2:$H$999)</f>
        <v>0</v>
      </c>
      <c r="O105" s="56"/>
      <c r="P105" s="64"/>
      <c r="Q105" s="61"/>
      <c r="R105" s="16">
        <f>SUMIF(PR!$A$2:$A$993,MASTERPPEBIL!$A105,PR!$I$2:$I$993)</f>
        <v>0</v>
      </c>
      <c r="S105" s="62"/>
      <c r="T105" s="62"/>
      <c r="U105" s="62"/>
      <c r="V105" s="54">
        <f t="shared" ca="1" si="8"/>
        <v>0</v>
      </c>
      <c r="W105" s="16">
        <f>SUMIF(PR!$A$2:$A$993,MASTERPPEBIL!$A105,PR!$J$2:$J$993)</f>
        <v>0</v>
      </c>
      <c r="X105" s="92">
        <f t="shared" ca="1" si="7"/>
        <v>0</v>
      </c>
      <c r="Y105"/>
    </row>
    <row r="106" spans="1:27" s="15" customFormat="1" ht="24.75" customHeight="1" x14ac:dyDescent="0.25">
      <c r="A106" s="17" t="s">
        <v>113</v>
      </c>
      <c r="B106" s="78" t="s">
        <v>325</v>
      </c>
      <c r="C106" s="16">
        <f ca="1">SUMIFS(PR!$F$2:$F$993,PR!$D$2:$D$993,"PEPA30",PR!$D$2:$D$993,"PEPA30")</f>
        <v>0</v>
      </c>
      <c r="D106" s="16">
        <f ca="1">SUMIFS(PR!$F$2:$F$993,PR!$D$2:$D$993,"PEPA20",PR!$D$2:$D$993,"PEPA20")</f>
        <v>0</v>
      </c>
      <c r="E106" s="16">
        <f ca="1">SUMIFS(PR!$F$2:$F$993,PR!$D$2:$D$993,"PEPA10",PR!$D$2:$D$993,"PEPA10")</f>
        <v>0</v>
      </c>
      <c r="F106" s="16">
        <f ca="1">SUMIFS(PR!$F$2:$F$993,PR!$D$2:$D$993,"PEPA50",PR!$D$2:$D$993,"PEPA50")</f>
        <v>0</v>
      </c>
      <c r="G106" s="16">
        <f ca="1">SUMIFS(PR!$F$2:$F$993,PR!$D$2:$D$993,"PEPA70",PR!$D$2:$D$993,"PEPA70")</f>
        <v>0</v>
      </c>
      <c r="H106" s="16">
        <f ca="1">SUMIFS(PR!$F$2:$F$993,PR!$D$2:$D$993,"PEPA60",PR!$D$2:$D$993,"PEPA60")</f>
        <v>0</v>
      </c>
      <c r="I106" s="16"/>
      <c r="J106" s="16">
        <f>SUMIF(PR!$A$2:$A$999,MASTERPPEBIL!$A106,PR!$G$2:$G$999)</f>
        <v>0</v>
      </c>
      <c r="K106" s="61"/>
      <c r="L106" s="61"/>
      <c r="M106" s="61"/>
      <c r="N106" s="16">
        <f>SUMIF(PR!$A$2:$A$999,MASTERPPEBIL!$A106,PR!$H$2:$H$999)</f>
        <v>0</v>
      </c>
      <c r="O106" s="56"/>
      <c r="P106" s="64"/>
      <c r="Q106" s="61"/>
      <c r="R106" s="16">
        <f>SUMIF(PR!$A$2:$A$993,MASTERPPEBIL!$A106,PR!$I$2:$I$993)</f>
        <v>0</v>
      </c>
      <c r="S106" s="62"/>
      <c r="T106" s="62"/>
      <c r="U106" s="62"/>
      <c r="V106" s="54">
        <f t="shared" ca="1" si="8"/>
        <v>0</v>
      </c>
      <c r="W106" s="16">
        <f>SUMIF(PR!$A$2:$A$993,MASTERPPEBIL!$A106,PR!$J$2:$J$993)</f>
        <v>0</v>
      </c>
      <c r="X106" s="92">
        <f t="shared" ca="1" si="7"/>
        <v>0</v>
      </c>
      <c r="Y106"/>
    </row>
    <row r="107" spans="1:27" s="15" customFormat="1" ht="24.75" customHeight="1" x14ac:dyDescent="0.25">
      <c r="A107" s="17" t="s">
        <v>114</v>
      </c>
      <c r="B107" s="78" t="s">
        <v>326</v>
      </c>
      <c r="C107" s="16">
        <f ca="1">SUMIFS(PR!$F$2:$F$993,PR!$D$2:$D$993,"PEPP30",PR!$D$2:$D$993,"PEPP30")</f>
        <v>0</v>
      </c>
      <c r="D107" s="16">
        <f ca="1">SUMIFS(PR!$F$2:$F$993,PR!$D$2:$D$993,"PEPP20",PR!$D$2:$D$993,"PEPP20")</f>
        <v>0</v>
      </c>
      <c r="E107" s="16">
        <f ca="1">SUMIFS(PR!$F$2:$F$993,PR!$D$2:$D$993,"PEPP10",PR!$D$2:$D$993,"PEPP10")</f>
        <v>0</v>
      </c>
      <c r="F107" s="16">
        <f ca="1">SUMIFS(PR!$F$2:$F$993,PR!$D$2:$D$993,"PEPP50",PR!$D$2:$D$993,"PEPP50")</f>
        <v>0</v>
      </c>
      <c r="G107" s="16">
        <f ca="1">SUMIFS(PR!$F$2:$F$993,PR!$D$2:$D$993,"PEPP70",PR!$D$2:$D$993,"PEPP70")</f>
        <v>0</v>
      </c>
      <c r="H107" s="16">
        <f ca="1">SUMIFS(PR!$F$2:$F$993,PR!$D$2:$D$993,"PEPP60",PR!$D$2:$D$993,"PEPP60")</f>
        <v>0</v>
      </c>
      <c r="I107" s="16"/>
      <c r="J107" s="16">
        <f>SUMIF(PR!$A$2:$A$999,MASTERPPEBIL!$A107,PR!$G$2:$G$999)</f>
        <v>0</v>
      </c>
      <c r="K107" s="61"/>
      <c r="L107" s="61"/>
      <c r="M107" s="61"/>
      <c r="N107" s="16">
        <f>SUMIF(PR!$A$2:$A$999,MASTERPPEBIL!$A107,PR!$H$2:$H$999)</f>
        <v>0</v>
      </c>
      <c r="O107" s="61"/>
      <c r="P107" s="66"/>
      <c r="Q107" s="61"/>
      <c r="R107" s="16">
        <f>SUMIF(PR!$A$2:$A$993,MASTERPPEBIL!$A107,PR!$I$2:$I$993)</f>
        <v>0</v>
      </c>
      <c r="S107" s="62"/>
      <c r="T107" s="62"/>
      <c r="U107" s="62"/>
      <c r="V107" s="54">
        <f t="shared" ca="1" si="8"/>
        <v>0</v>
      </c>
      <c r="W107" s="16">
        <f>SUMIF(PR!$A$2:$A$993,MASTERPPEBIL!$A107,PR!$J$2:$J$993)</f>
        <v>0</v>
      </c>
      <c r="X107" s="92">
        <f t="shared" ca="1" si="7"/>
        <v>0</v>
      </c>
      <c r="Y107"/>
    </row>
    <row r="108" spans="1:27" s="15" customFormat="1" ht="24.75" customHeight="1" x14ac:dyDescent="0.25">
      <c r="A108" s="15" t="s">
        <v>140</v>
      </c>
      <c r="B108" s="82" t="s">
        <v>327</v>
      </c>
      <c r="C108" s="16">
        <f ca="1">SUMIFS(PR!$F$2:$F$993,PR!$D$2:$D$993,"PERR30",PR!$D$2:$D$993,"PERR30")</f>
        <v>0</v>
      </c>
      <c r="D108" s="16">
        <f ca="1">SUMIFS(PR!$F$2:$F$993,PR!$D$2:$D$993,"PERR20",PR!$D$2:$D$993,"PERR20")</f>
        <v>0</v>
      </c>
      <c r="E108" s="16">
        <f ca="1">SUMIFS(PR!$F$2:$F$993,PR!$D$2:$D$993,"PERR10",PR!$D$2:$D$993,"PERR10")</f>
        <v>0</v>
      </c>
      <c r="F108" s="16">
        <f ca="1">SUMIFS(PR!$F$2:$F$993,PR!$D$2:$D$993,"PERR50",PR!$D$2:$D$993,"PERR50")</f>
        <v>0</v>
      </c>
      <c r="G108" s="16">
        <f ca="1">SUMIFS(PR!$F$2:$F$993,PR!$D$2:$D$993,"PERR70",PR!$D$2:$D$993,"PERR70")</f>
        <v>0</v>
      </c>
      <c r="H108" s="16">
        <f ca="1">SUMIFS(PR!$F$2:$F$993,PR!$D$2:$D$993,"PERR60",PR!$D$2:$D$993,"PERR60")</f>
        <v>0</v>
      </c>
      <c r="I108" s="16"/>
      <c r="J108" s="16">
        <f>SUMIF(PR!$A$2:$A$999,MASTERPPEBIL!$A108,PR!$G$2:$G$999)</f>
        <v>0</v>
      </c>
      <c r="K108" s="96"/>
      <c r="L108" s="96"/>
      <c r="M108" s="96"/>
      <c r="N108" s="16">
        <f>SUMIF(PR!$A$2:$A$999,MASTERPPEBIL!$A108,PR!$H$2:$H$999)</f>
        <v>0</v>
      </c>
      <c r="O108" s="96"/>
      <c r="P108" s="66"/>
      <c r="Q108" s="96"/>
      <c r="R108" s="16">
        <f>SUMIF(PR!$A$2:$A$993,MASTERPPEBIL!$A108,PR!$I$2:$I$993)</f>
        <v>0</v>
      </c>
      <c r="S108" s="97"/>
      <c r="T108" s="97"/>
      <c r="U108" s="97"/>
      <c r="V108" s="54">
        <f t="shared" ca="1" si="8"/>
        <v>0</v>
      </c>
      <c r="W108" s="16">
        <f>SUMIF(PR!$A$2:$A$993,MASTERPPEBIL!$A108,PR!$J$2:$J$993)</f>
        <v>0</v>
      </c>
      <c r="X108" s="92">
        <f t="shared" ca="1" si="7"/>
        <v>0</v>
      </c>
      <c r="Y108"/>
    </row>
    <row r="109" spans="1:27" s="15" customFormat="1" ht="24.75" customHeight="1" x14ac:dyDescent="0.25">
      <c r="A109" s="15" t="s">
        <v>157</v>
      </c>
      <c r="B109" s="81" t="s">
        <v>328</v>
      </c>
      <c r="C109" s="16">
        <f ca="1">SUMIFS(PR!$F$2:$F$993,PR!$D$2:$D$993,"PHOA30",PR!$D$2:$D$993,"PHOA30")</f>
        <v>0</v>
      </c>
      <c r="D109" s="16">
        <f ca="1">SUMIFS(PR!$F$2:$F$993,PR!$D$2:$D$993,"PHOA20",PR!$D$2:$D$993,"PHOA20")</f>
        <v>0</v>
      </c>
      <c r="E109" s="16">
        <f ca="1">SUMIFS(PR!$F$2:$F$993,PR!$D$2:$D$993,"PHOA10",PR!$D$2:$D$993,"PHOA10")</f>
        <v>0</v>
      </c>
      <c r="F109" s="16">
        <f ca="1">SUMIFS(PR!$F$2:$F$993,PR!$D$2:$D$993,"PHOA50",PR!$D$2:$D$993,"PHOA50")</f>
        <v>0</v>
      </c>
      <c r="G109" s="16">
        <f ca="1">SUMIFS(PR!$F$2:$F$993,PR!$D$2:$D$993,"PHOA70",PR!$D$2:$D$993,"PHOA70")</f>
        <v>0</v>
      </c>
      <c r="H109" s="16">
        <f ca="1">SUMIFS(PR!$F$2:$F$993,PR!$D$2:$D$993,"PHOA60",PR!$D$2:$D$993,"PHOA60")</f>
        <v>0</v>
      </c>
      <c r="I109" s="16"/>
      <c r="J109" s="16">
        <f>SUMIF(PR!$A$2:$A$999,MASTERPPEBIL!$A109,PR!$G$2:$G$999)</f>
        <v>0</v>
      </c>
      <c r="K109" s="61"/>
      <c r="L109" s="61"/>
      <c r="M109" s="61"/>
      <c r="N109" s="16">
        <f>SUMIF(PR!$A$2:$A$999,MASTERPPEBIL!$A109,PR!$H$2:$H$999)</f>
        <v>0</v>
      </c>
      <c r="O109" s="61"/>
      <c r="P109" s="66"/>
      <c r="Q109" s="61"/>
      <c r="R109" s="16">
        <f>SUMIF(PR!$A$2:$A$993,MASTERPPEBIL!$A109,PR!$I$2:$I$993)</f>
        <v>0</v>
      </c>
      <c r="S109" s="62"/>
      <c r="T109" s="62"/>
      <c r="U109" s="62"/>
      <c r="V109" s="54">
        <f t="shared" ca="1" si="8"/>
        <v>0</v>
      </c>
      <c r="W109" s="16">
        <f>SUMIF(PR!$A$2:$A$993,MASTERPPEBIL!$A109,PR!$J$2:$J$993)</f>
        <v>0</v>
      </c>
      <c r="X109" s="92">
        <f t="shared" ca="1" si="7"/>
        <v>0</v>
      </c>
      <c r="Y109"/>
    </row>
    <row r="110" spans="1:27" s="15" customFormat="1" ht="24.75" customHeight="1" x14ac:dyDescent="0.25">
      <c r="A110" s="15" t="s">
        <v>175</v>
      </c>
      <c r="B110" s="81" t="s">
        <v>329</v>
      </c>
      <c r="C110" s="16">
        <f ca="1">SUMIFS(PR!$F$2:$F$993,PR!$D$2:$D$993,"PICO30",PR!$D$2:$D$993,"PICO30")</f>
        <v>0</v>
      </c>
      <c r="D110" s="16">
        <f ca="1">SUMIFS(PR!$F$2:$F$993,PR!$D$2:$D$993,"PICO20",PR!$D$2:$D$993,"PICO20")</f>
        <v>0</v>
      </c>
      <c r="E110" s="16">
        <f ca="1">SUMIFS(PR!$F$2:$F$993,PR!$D$2:$D$993,"PICO10",PR!$D$2:$D$993,"PICO10")</f>
        <v>0</v>
      </c>
      <c r="F110" s="16">
        <f ca="1">SUMIFS(PR!$F$2:$F$993,PR!$D$2:$D$993,"PICO50",PR!$D$2:$D$993,"PICO50")</f>
        <v>0</v>
      </c>
      <c r="G110" s="16">
        <f ca="1">SUMIFS(PR!$F$2:$F$993,PR!$D$2:$D$993,"PICO70",PR!$D$2:$D$993,"PICO70")</f>
        <v>0</v>
      </c>
      <c r="H110" s="16">
        <f ca="1">SUMIFS(PR!$F$2:$F$993,PR!$D$2:$D$993,"PICO60",PR!$D$2:$D$993,"PICO60")</f>
        <v>0</v>
      </c>
      <c r="I110" s="16"/>
      <c r="J110" s="16">
        <f>SUMIF(PR!$A$2:$A$999,MASTERPPEBIL!$A110,PR!$G$2:$G$999)</f>
        <v>0</v>
      </c>
      <c r="K110" s="61"/>
      <c r="L110" s="61"/>
      <c r="M110" s="61"/>
      <c r="N110" s="16">
        <f>SUMIF(PR!$A$2:$A$999,MASTERPPEBIL!$A110,PR!$H$2:$H$999)</f>
        <v>0</v>
      </c>
      <c r="O110" s="61"/>
      <c r="P110" s="66"/>
      <c r="Q110" s="61"/>
      <c r="R110" s="16">
        <f>SUMIF(PR!$A$2:$A$993,MASTERPPEBIL!$A110,PR!$I$2:$I$993)</f>
        <v>0</v>
      </c>
      <c r="S110" s="62"/>
      <c r="T110" s="62"/>
      <c r="U110" s="62"/>
      <c r="V110" s="54">
        <f t="shared" ca="1" si="8"/>
        <v>0</v>
      </c>
      <c r="W110" s="16">
        <f>SUMIF(PR!$A$2:$A$993,MASTERPPEBIL!$A110,PR!$J$2:$J$993)</f>
        <v>0</v>
      </c>
      <c r="X110" s="92">
        <f t="shared" ca="1" si="7"/>
        <v>0</v>
      </c>
      <c r="Y110"/>
    </row>
    <row r="111" spans="1:27" s="15" customFormat="1" ht="24.75" customHeight="1" x14ac:dyDescent="0.25">
      <c r="A111" s="15" t="s">
        <v>115</v>
      </c>
      <c r="B111" s="82" t="s">
        <v>330</v>
      </c>
      <c r="C111" s="16">
        <f ca="1">SUMIFS(PR!$F$2:$F$993,PR!$D$2:$D$993,"PIEC30",PR!$D$2:$D$993,"PIEC30")</f>
        <v>0</v>
      </c>
      <c r="D111" s="16">
        <f ca="1">SUMIFS(PR!$F$2:$F$993,PR!$D$2:$D$993,"PIEC20",PR!$D$2:$D$993,"PIEC20")</f>
        <v>0</v>
      </c>
      <c r="E111" s="16">
        <f ca="1">SUMIFS(PR!$F$2:$F$993,PR!$D$2:$D$993,"PIEC10",PR!$D$2:$D$993,"PIEC10")</f>
        <v>0</v>
      </c>
      <c r="F111" s="16">
        <f ca="1">SUMIFS(PR!$F$2:$F$993,PR!$D$2:$D$993,"PIEC50",PR!$D$2:$D$993,"PIEC50")</f>
        <v>0</v>
      </c>
      <c r="G111" s="16">
        <f ca="1">SUMIFS(PR!$F$2:$F$993,PR!$D$2:$D$993,"PIEC70",PR!$D$2:$D$993,"PIEC70")</f>
        <v>0</v>
      </c>
      <c r="H111" s="16">
        <f ca="1">SUMIFS(PR!$F$2:$F$993,PR!$D$2:$D$993,"PIEC60",PR!$D$2:$D$993,"PIEC60")</f>
        <v>0</v>
      </c>
      <c r="I111" s="16"/>
      <c r="J111" s="16">
        <f>SUMIF(PR!$A$2:$A$999,MASTERPPEBIL!$A111,PR!$G$2:$G$999)</f>
        <v>0</v>
      </c>
      <c r="K111" s="96"/>
      <c r="L111" s="96"/>
      <c r="M111" s="96"/>
      <c r="N111" s="16">
        <f>SUMIF(PR!$A$2:$A$999,MASTERPPEBIL!$A111,PR!$H$2:$H$999)</f>
        <v>0</v>
      </c>
      <c r="O111" s="96"/>
      <c r="P111" s="66"/>
      <c r="Q111" s="96"/>
      <c r="R111" s="16">
        <f>SUMIF(PR!$A$2:$A$993,MASTERPPEBIL!$A111,PR!$I$2:$I$993)</f>
        <v>0</v>
      </c>
      <c r="S111" s="97"/>
      <c r="T111" s="97"/>
      <c r="U111" s="97"/>
      <c r="V111" s="54">
        <f t="shared" ref="V111:V143" ca="1" si="11">SUM(C111:U111)</f>
        <v>0</v>
      </c>
      <c r="W111" s="16">
        <f>SUMIF(PR!$A$2:$A$993,MASTERPPEBIL!$A111,PR!$J$2:$J$993)</f>
        <v>0</v>
      </c>
      <c r="X111" s="92">
        <f t="shared" ca="1" si="7"/>
        <v>0</v>
      </c>
      <c r="Y111"/>
    </row>
    <row r="112" spans="1:27" s="15" customFormat="1" ht="24.75" customHeight="1" x14ac:dyDescent="0.25">
      <c r="A112" s="15" t="s">
        <v>204</v>
      </c>
      <c r="B112" s="82" t="s">
        <v>331</v>
      </c>
      <c r="C112" s="16">
        <f ca="1">SUMIFS(PR!$F$2:$F$993,PR!$D$2:$D$993,"PKEA30",PR!$D$2:$D$993,"PKEA30")</f>
        <v>0</v>
      </c>
      <c r="D112" s="16">
        <f ca="1">SUMIFS(PR!$F$2:$F$993,PR!$D$2:$D$993,"PKEA20",PR!$D$2:$D$993,"PKEA20")</f>
        <v>0</v>
      </c>
      <c r="E112" s="16">
        <f ca="1">SUMIFS(PR!$F$2:$F$993,PR!$D$2:$D$993,"PKEA10",PR!$D$2:$D$993,"PKEA10")</f>
        <v>0</v>
      </c>
      <c r="F112" s="16">
        <f ca="1">SUMIFS(PR!$F$2:$F$993,PR!$D$2:$D$993,"PKEA50",PR!$D$2:$D$993,"PKEA50")</f>
        <v>0</v>
      </c>
      <c r="G112" s="16">
        <f ca="1">SUMIFS(PR!$F$2:$F$993,PR!$D$2:$D$993,"PKEA70",PR!$D$2:$D$993,"PKEA70")</f>
        <v>0</v>
      </c>
      <c r="H112" s="16">
        <f ca="1">SUMIFS(PR!$F$2:$F$993,PR!$D$2:$D$993,"PKEA60",PR!$D$2:$D$993,"PKEA60")</f>
        <v>0</v>
      </c>
      <c r="I112" s="16"/>
      <c r="J112" s="16">
        <f>SUMIF(PR!$A$2:$A$999,MASTERPPEBIL!$A112,PR!$G$2:$G$999)</f>
        <v>0</v>
      </c>
      <c r="K112" s="61"/>
      <c r="L112" s="61"/>
      <c r="M112" s="61"/>
      <c r="N112" s="16">
        <f>SUMIF(PR!$A$2:$A$999,MASTERPPEBIL!$A112,PR!$H$2:$H$999)</f>
        <v>0</v>
      </c>
      <c r="O112" s="61"/>
      <c r="P112" s="66"/>
      <c r="Q112" s="61"/>
      <c r="R112" s="16">
        <f>SUMIF(PR!$A$2:$A$993,MASTERPPEBIL!$A112,PR!$I$2:$I$993)</f>
        <v>0</v>
      </c>
      <c r="S112" s="62"/>
      <c r="T112" s="62"/>
      <c r="U112" s="62"/>
      <c r="V112" s="54">
        <f t="shared" ca="1" si="11"/>
        <v>0</v>
      </c>
      <c r="W112" s="16">
        <f>SUMIF(PR!$A$2:$A$993,MASTERPPEBIL!$A112,PR!$J$2:$J$993)</f>
        <v>0</v>
      </c>
      <c r="X112" s="92">
        <f t="shared" ca="1" si="7"/>
        <v>0</v>
      </c>
      <c r="Y112"/>
    </row>
    <row r="113" spans="1:25" s="15" customFormat="1" ht="24.75" customHeight="1" x14ac:dyDescent="0.25">
      <c r="A113" s="15" t="s">
        <v>223</v>
      </c>
      <c r="B113" s="107" t="s">
        <v>332</v>
      </c>
      <c r="C113" s="16">
        <f ca="1">SUMIFS(PR!$F$2:$F$993,PR!$D$2:$D$993,"POS130",PR!$D$2:$D$993,"POS130")</f>
        <v>0</v>
      </c>
      <c r="D113" s="16">
        <f ca="1">SUMIFS(PR!$F$2:$F$993,PR!$D$2:$D$993,"POS120",PR!$D$2:$D$993,"POS120")</f>
        <v>0</v>
      </c>
      <c r="E113" s="16">
        <f ca="1">SUMIFS(PR!$F$2:$F$993,PR!$D$2:$D$993,"POS110",PR!$D$2:$D$993,"POS110")</f>
        <v>0</v>
      </c>
      <c r="F113" s="16">
        <f ca="1">SUMIFS(PR!$F$2:$F$993,PR!$D$2:$D$993,"POS150",PR!$D$2:$D$993,"POS150")</f>
        <v>0</v>
      </c>
      <c r="G113" s="16">
        <f ca="1">SUMIFS(PR!$F$2:$F$993,PR!$D$2:$D$993,"POS170",PR!$D$2:$D$993,"POS170")</f>
        <v>0</v>
      </c>
      <c r="H113" s="16">
        <f ca="1">SUMIFS(PR!$F$2:$F$993,PR!$D$2:$D$993,"POS160",PR!$D$2:$D$993,"POS160")</f>
        <v>0</v>
      </c>
      <c r="I113" s="16"/>
      <c r="J113" s="16">
        <f>SUMIF(PR!$A$2:$A$999,MASTERPPEBIL!$A113,PR!$G$2:$G$999)</f>
        <v>0</v>
      </c>
      <c r="K113" s="61"/>
      <c r="L113" s="61"/>
      <c r="M113" s="61"/>
      <c r="N113" s="16">
        <f>SUMIF(PR!$A$2:$A$999,MASTERPPEBIL!$A113,PR!$H$2:$H$999)</f>
        <v>0</v>
      </c>
      <c r="O113" s="61"/>
      <c r="P113" s="66"/>
      <c r="Q113" s="61"/>
      <c r="R113" s="16">
        <f>SUMIF(PR!$A$2:$A$993,MASTERPPEBIL!$A113,PR!$I$2:$I$993)</f>
        <v>0</v>
      </c>
      <c r="S113" s="62"/>
      <c r="T113" s="62"/>
      <c r="U113" s="62"/>
      <c r="V113" s="54">
        <f t="shared" ca="1" si="11"/>
        <v>0</v>
      </c>
      <c r="W113" s="16">
        <f>SUMIF(PR!$A$2:$A$993,MASTERPPEBIL!$A113,PR!$J$2:$J$993)</f>
        <v>0</v>
      </c>
      <c r="X113" s="92">
        <f t="shared" ca="1" si="7"/>
        <v>0</v>
      </c>
    </row>
    <row r="114" spans="1:25" s="15" customFormat="1" ht="24.75" customHeight="1" x14ac:dyDescent="0.25">
      <c r="A114" s="15" t="s">
        <v>116</v>
      </c>
      <c r="B114" s="82" t="s">
        <v>333</v>
      </c>
      <c r="C114" s="16">
        <f ca="1">SUMIFS(PR!$F$2:$F$993,PR!$D$2:$D$993,"POST30",PR!$D$2:$D$993,"POST30")</f>
        <v>0</v>
      </c>
      <c r="D114" s="16">
        <f ca="1">SUMIFS(PR!$F$2:$F$993,PR!$D$2:$D$993,"POST20",PR!$D$2:$D$993,"POST20")</f>
        <v>0</v>
      </c>
      <c r="E114" s="16">
        <f ca="1">SUMIFS(PR!$F$2:$F$993,PR!$D$2:$D$993,"POST10",PR!$D$2:$D$993,"POST10")</f>
        <v>0</v>
      </c>
      <c r="F114" s="16">
        <f ca="1">SUMIFS(PR!$F$2:$F$993,PR!$D$2:$D$993,"POST50",PR!$D$2:$D$993,"POST50")</f>
        <v>0</v>
      </c>
      <c r="G114" s="16">
        <f ca="1">SUMIFS(PR!$F$2:$F$993,PR!$D$2:$D$993,"POST70",PR!$D$2:$D$993,"POST70")</f>
        <v>0</v>
      </c>
      <c r="H114" s="16">
        <f ca="1">SUMIFS(PR!$F$2:$F$993,PR!$D$2:$D$993,"POST60",PR!$D$2:$D$993,"POST60")</f>
        <v>0</v>
      </c>
      <c r="I114" s="16"/>
      <c r="J114" s="16">
        <f>SUMIF(PR!$A$2:$A$999,MASTERPPEBIL!$A114,PR!$G$2:$G$999)</f>
        <v>0</v>
      </c>
      <c r="K114" s="61"/>
      <c r="L114" s="61"/>
      <c r="M114" s="61"/>
      <c r="N114" s="16">
        <f>SUMIF(PR!$A$2:$A$999,MASTERPPEBIL!$A114,PR!$H$2:$H$999)</f>
        <v>0</v>
      </c>
      <c r="O114" s="61"/>
      <c r="P114" s="66"/>
      <c r="Q114" s="61"/>
      <c r="R114" s="16">
        <f>SUMIF(PR!$A$2:$A$993,MASTERPPEBIL!$A114,PR!$I$2:$I$993)</f>
        <v>0</v>
      </c>
      <c r="S114" s="62"/>
      <c r="T114" s="62"/>
      <c r="U114" s="62"/>
      <c r="V114" s="54">
        <f t="shared" ca="1" si="11"/>
        <v>0</v>
      </c>
      <c r="W114" s="16">
        <f>SUMIF(PR!$A$2:$A$993,MASTERPPEBIL!$A114,PR!$J$2:$J$993)</f>
        <v>0</v>
      </c>
      <c r="X114" s="92">
        <f t="shared" ca="1" si="7"/>
        <v>0</v>
      </c>
      <c r="Y114"/>
    </row>
    <row r="115" spans="1:25" s="15" customFormat="1" ht="24.75" customHeight="1" x14ac:dyDescent="0.25">
      <c r="A115" s="15" t="s">
        <v>117</v>
      </c>
      <c r="B115" s="82" t="s">
        <v>334</v>
      </c>
      <c r="C115" s="16">
        <f ca="1">SUMIFS(PR!$F$2:$F$993,PR!$D$2:$D$993,"POTI30",PR!$D$2:$D$993,"POTI30")</f>
        <v>0</v>
      </c>
      <c r="D115" s="16">
        <f ca="1">SUMIFS(PR!$F$2:$F$993,PR!$D$2:$D$993,"POTI20",PR!$D$2:$D$993,"POTI20")</f>
        <v>0</v>
      </c>
      <c r="E115" s="16">
        <f ca="1">SUMIFS(PR!$F$2:$F$993,PR!$D$2:$D$993,"POTI10",PR!$D$2:$D$993,"POTI10")</f>
        <v>0</v>
      </c>
      <c r="F115" s="16">
        <f ca="1">SUMIFS(PR!$F$2:$F$993,PR!$D$2:$D$993,"POTI50",PR!$D$2:$D$993,"POTI50")</f>
        <v>0</v>
      </c>
      <c r="G115" s="16">
        <f ca="1">SUMIFS(PR!$F$2:$F$993,PR!$D$2:$D$993,"POTI70",PR!$D$2:$D$993,"POTI70")</f>
        <v>0</v>
      </c>
      <c r="H115" s="16">
        <f ca="1">SUMIFS(PR!$F$2:$F$993,PR!$D$2:$D$993,"POTI60",PR!$D$2:$D$993,"POTI60")</f>
        <v>0</v>
      </c>
      <c r="I115" s="16"/>
      <c r="J115" s="16">
        <f>SUMIF(PR!$A$2:$A$999,MASTERPPEBIL!$A115,PR!$G$2:$G$999)</f>
        <v>0</v>
      </c>
      <c r="K115" s="61"/>
      <c r="L115" s="61"/>
      <c r="M115" s="61"/>
      <c r="N115" s="16">
        <f>SUMIF(PR!$A$2:$A$999,MASTERPPEBIL!$A115,PR!$H$2:$H$999)</f>
        <v>0</v>
      </c>
      <c r="O115" s="61"/>
      <c r="P115" s="66"/>
      <c r="Q115" s="61"/>
      <c r="R115" s="16">
        <f>SUMIF(PR!$A$2:$A$993,MASTERPPEBIL!$A115,PR!$I$2:$I$993)</f>
        <v>0</v>
      </c>
      <c r="S115" s="62"/>
      <c r="T115" s="62"/>
      <c r="U115" s="62"/>
      <c r="V115" s="54">
        <f t="shared" ca="1" si="11"/>
        <v>0</v>
      </c>
      <c r="W115" s="16">
        <f>SUMIF(PR!$A$2:$A$993,MASTERPPEBIL!$A115,PR!$J$2:$J$993)</f>
        <v>0</v>
      </c>
      <c r="X115" s="92">
        <f t="shared" ca="1" si="7"/>
        <v>0</v>
      </c>
      <c r="Y115"/>
    </row>
    <row r="116" spans="1:25" s="15" customFormat="1" ht="24.75" customHeight="1" x14ac:dyDescent="0.25">
      <c r="A116" s="15" t="s">
        <v>197</v>
      </c>
      <c r="B116" s="82" t="s">
        <v>335</v>
      </c>
      <c r="C116" s="16">
        <f ca="1">SUMIFS(PR!$F$2:$F$993,PR!$D$2:$D$993,"PRPL30",PR!$D$2:$D$993,"PRPL30")</f>
        <v>0</v>
      </c>
      <c r="D116" s="16">
        <f ca="1">SUMIFS(PR!$F$2:$F$993,PR!$D$2:$D$993,"PRPL20",PR!$D$2:$D$993,"PRPL20")</f>
        <v>0</v>
      </c>
      <c r="E116" s="16">
        <f ca="1">SUMIFS(PR!$F$2:$F$993,PR!$D$2:$D$993,"PRPL10",PR!$D$2:$D$993,"PRPL10")</f>
        <v>0</v>
      </c>
      <c r="F116" s="16">
        <f ca="1">SUMIFS(PR!$F$2:$F$993,PR!$D$2:$D$993,"PRPL50",PR!$D$2:$D$993,"PRPL50")</f>
        <v>0</v>
      </c>
      <c r="G116" s="16">
        <f ca="1">SUMIFS(PR!$F$2:$F$993,PR!$D$2:$D$993,"PRPL70",PR!$D$2:$D$993,"PRPL70")</f>
        <v>0</v>
      </c>
      <c r="H116" s="16">
        <f ca="1">SUMIFS(PR!$F$2:$F$993,PR!$D$2:$D$993,"PRPL60",PR!$D$2:$D$993,"PRPL60")</f>
        <v>0</v>
      </c>
      <c r="I116" s="16"/>
      <c r="J116" s="16">
        <f>SUMIF(PR!$A$2:$A$999,MASTERPPEBIL!$A116,PR!$G$2:$G$999)</f>
        <v>0</v>
      </c>
      <c r="K116" s="61"/>
      <c r="L116" s="61"/>
      <c r="M116" s="61"/>
      <c r="N116" s="16">
        <f>SUMIF(PR!$A$2:$A$999,MASTERPPEBIL!$A116,PR!$H$2:$H$999)</f>
        <v>0</v>
      </c>
      <c r="O116" s="61"/>
      <c r="P116" s="66"/>
      <c r="Q116" s="61"/>
      <c r="R116" s="16">
        <f>SUMIF(PR!$A$2:$A$993,MASTERPPEBIL!$A116,PR!$I$2:$I$993)</f>
        <v>0</v>
      </c>
      <c r="S116" s="62"/>
      <c r="T116" s="62"/>
      <c r="U116" s="62"/>
      <c r="V116" s="54">
        <f t="shared" ca="1" si="11"/>
        <v>0</v>
      </c>
      <c r="W116" s="16">
        <f>SUMIF(PR!$A$2:$A$993,MASTERPPEBIL!$A116,PR!$J$2:$J$993)</f>
        <v>0</v>
      </c>
      <c r="X116" s="92">
        <f t="shared" ca="1" si="7"/>
        <v>0</v>
      </c>
      <c r="Y116"/>
    </row>
    <row r="117" spans="1:25" s="15" customFormat="1" ht="24.75" customHeight="1" x14ac:dyDescent="0.25">
      <c r="A117" s="15" t="s">
        <v>141</v>
      </c>
      <c r="B117" s="82" t="s">
        <v>336</v>
      </c>
      <c r="C117" s="16">
        <f ca="1">SUMIFS(PR!$F$2:$F$993,PR!$D$2:$D$993,"PUNU30",PR!$D$2:$D$993,"PUNU30")</f>
        <v>0</v>
      </c>
      <c r="D117" s="16">
        <f ca="1">SUMIFS(PR!$F$2:$F$993,PR!$D$2:$D$993,"PUNU20",PR!$D$2:$D$993,"PUNU20")</f>
        <v>0</v>
      </c>
      <c r="E117" s="16">
        <f ca="1">SUMIFS(PR!$F$2:$F$993,PR!$D$2:$D$993,"PUNU10",PR!$D$2:$D$993,"PUNU10")</f>
        <v>0</v>
      </c>
      <c r="F117" s="16">
        <f ca="1">SUMIFS(PR!$F$2:$F$993,PR!$D$2:$D$993,"PUNU50",PR!$D$2:$D$993,"PUNU50")</f>
        <v>0</v>
      </c>
      <c r="G117" s="16">
        <f ca="1">SUMIFS(PR!$F$2:$F$993,PR!$D$2:$D$993,"PUNU70",PR!$D$2:$D$993,"PUNU70")</f>
        <v>0</v>
      </c>
      <c r="H117" s="16">
        <f ca="1">SUMIFS(PR!$F$2:$F$993,PR!$D$2:$D$993,"PUNU60",PR!$D$2:$D$993,"PUNU60")</f>
        <v>0</v>
      </c>
      <c r="I117" s="16"/>
      <c r="J117" s="16">
        <f>SUMIF(PR!$A$2:$A$999,MASTERPPEBIL!$A117,PR!$G$2:$G$999)</f>
        <v>0</v>
      </c>
      <c r="K117" s="61"/>
      <c r="L117" s="61"/>
      <c r="M117" s="61"/>
      <c r="N117" s="16">
        <f>SUMIF(PR!$A$2:$A$999,MASTERPPEBIL!$A117,PR!$H$2:$H$999)</f>
        <v>0</v>
      </c>
      <c r="O117" s="61"/>
      <c r="P117" s="66"/>
      <c r="Q117" s="61"/>
      <c r="R117" s="16">
        <f>SUMIF(PR!$A$2:$A$993,MASTERPPEBIL!$A117,PR!$I$2:$I$993)</f>
        <v>0</v>
      </c>
      <c r="S117" s="62"/>
      <c r="T117" s="62"/>
      <c r="U117" s="62"/>
      <c r="V117" s="54">
        <f t="shared" ca="1" si="11"/>
        <v>0</v>
      </c>
      <c r="W117" s="16">
        <f>SUMIF(PR!$A$2:$A$993,MASTERPPEBIL!$A117,PR!$J$2:$J$993)</f>
        <v>0</v>
      </c>
      <c r="X117" s="92">
        <f t="shared" ca="1" si="7"/>
        <v>0</v>
      </c>
      <c r="Y117"/>
    </row>
    <row r="118" spans="1:25" s="15" customFormat="1" ht="24.75" customHeight="1" x14ac:dyDescent="0.25">
      <c r="A118" s="15" t="s">
        <v>118</v>
      </c>
      <c r="B118" s="82" t="s">
        <v>337</v>
      </c>
      <c r="C118" s="16">
        <f ca="1">SUMIFS(PR!$F$2:$F$993,PR!$D$2:$D$993,"RASE30",PR!$D$2:$D$993,"RASE30")</f>
        <v>0</v>
      </c>
      <c r="D118" s="16">
        <f ca="1">SUMIFS(PR!$F$2:$F$993,PR!$D$2:$D$993,"RASE20",PR!$D$2:$D$993,"RASE20")</f>
        <v>0</v>
      </c>
      <c r="E118" s="16">
        <f ca="1">SUMIFS(PR!$F$2:$F$993,PR!$D$2:$D$993,"RASE10",PR!$D$2:$D$993,"RASE10")</f>
        <v>0</v>
      </c>
      <c r="F118" s="16">
        <f ca="1">SUMIFS(PR!$F$2:$F$993,PR!$D$2:$D$993,"RASE50",PR!$D$2:$D$993,"RASE50")</f>
        <v>0</v>
      </c>
      <c r="G118" s="16">
        <f ca="1">SUMIFS(PR!$F$2:$F$993,PR!$D$2:$D$993,"RASE70",PR!$D$2:$D$993,"RASE70")</f>
        <v>0</v>
      </c>
      <c r="H118" s="16">
        <f ca="1">SUMIFS(PR!$F$2:$F$993,PR!$D$2:$D$993,"RASE60",PR!$D$2:$D$993,"RASE60")</f>
        <v>0</v>
      </c>
      <c r="I118" s="16"/>
      <c r="J118" s="16">
        <f>SUMIF(PR!$A$2:$A$999,MASTERPPEBIL!$A118,PR!$G$2:$G$999)</f>
        <v>0</v>
      </c>
      <c r="K118" s="61"/>
      <c r="L118" s="61"/>
      <c r="M118" s="61"/>
      <c r="N118" s="16">
        <f>SUMIF(PR!$A$2:$A$999,MASTERPPEBIL!$A118,PR!$H$2:$H$999)</f>
        <v>0</v>
      </c>
      <c r="O118" s="61"/>
      <c r="P118" s="66"/>
      <c r="Q118" s="61"/>
      <c r="R118" s="16">
        <f>SUMIF(PR!$A$2:$A$993,MASTERPPEBIL!$A118,PR!$I$2:$I$993)</f>
        <v>0</v>
      </c>
      <c r="S118" s="62"/>
      <c r="T118" s="62"/>
      <c r="U118" s="62"/>
      <c r="V118" s="54">
        <f t="shared" ca="1" si="11"/>
        <v>0</v>
      </c>
      <c r="W118" s="16">
        <f>SUMIF(PR!$A$2:$A$993,MASTERPPEBIL!$A118,PR!$J$2:$J$993)</f>
        <v>0</v>
      </c>
      <c r="X118" s="92">
        <f t="shared" ca="1" si="7"/>
        <v>0</v>
      </c>
      <c r="Y118"/>
    </row>
    <row r="119" spans="1:25" s="15" customFormat="1" ht="24.75" customHeight="1" x14ac:dyDescent="0.25">
      <c r="A119" s="15" t="s">
        <v>119</v>
      </c>
      <c r="B119" s="82" t="s">
        <v>338</v>
      </c>
      <c r="C119" s="16">
        <f ca="1">SUMIFS(PR!$F$2:$F$993,PR!$D$2:$D$993,"RCHW30",PR!$D$2:$D$993,"RCHW30")</f>
        <v>0</v>
      </c>
      <c r="D119" s="16">
        <f ca="1">SUMIFS(PR!$F$2:$F$993,PR!$D$2:$D$993,"RCHW20",PR!$D$2:$D$993,"RCHW20")</f>
        <v>0</v>
      </c>
      <c r="E119" s="16">
        <f ca="1">SUMIFS(PR!$F$2:$F$993,PR!$D$2:$D$993,"RCHW10",PR!$D$2:$D$993,"RCHW10")</f>
        <v>0</v>
      </c>
      <c r="F119" s="16">
        <f ca="1">SUMIFS(PR!$F$2:$F$993,PR!$D$2:$D$993,"RCHW50",PR!$D$2:$D$993,"RCHW50")</f>
        <v>0</v>
      </c>
      <c r="G119" s="16">
        <f ca="1">SUMIFS(PR!$F$2:$F$993,PR!$D$2:$D$993,"RCHW70",PR!$D$2:$D$993,"RCHW70")</f>
        <v>0</v>
      </c>
      <c r="H119" s="16">
        <f ca="1">SUMIFS(PR!$F$2:$F$993,PR!$D$2:$D$993,"RCHW60",PR!$D$2:$D$993,"RCHW60")</f>
        <v>0</v>
      </c>
      <c r="I119" s="16"/>
      <c r="J119" s="16">
        <f>SUMIF(PR!$A$2:$A$999,MASTERPPEBIL!$A119,PR!$G$2:$G$999)</f>
        <v>0</v>
      </c>
      <c r="K119" s="61"/>
      <c r="L119" s="61"/>
      <c r="M119" s="61"/>
      <c r="N119" s="16">
        <f>SUMIF(PR!$A$2:$A$999,MASTERPPEBIL!$A119,PR!$H$2:$H$999)</f>
        <v>0</v>
      </c>
      <c r="O119" s="61"/>
      <c r="P119" s="66"/>
      <c r="Q119" s="61"/>
      <c r="R119" s="16">
        <f>SUMIF(PR!$A$2:$A$993,MASTERPPEBIL!$A119,PR!$I$2:$I$993)</f>
        <v>0</v>
      </c>
      <c r="S119" s="62"/>
      <c r="T119" s="62"/>
      <c r="U119" s="62"/>
      <c r="V119" s="54">
        <f t="shared" ca="1" si="11"/>
        <v>0</v>
      </c>
      <c r="W119" s="16">
        <f>SUMIF(PR!$A$2:$A$993,MASTERPPEBIL!$A119,PR!$J$2:$J$993)</f>
        <v>0</v>
      </c>
      <c r="X119" s="92">
        <f t="shared" ca="1" si="7"/>
        <v>0</v>
      </c>
      <c r="Y119"/>
    </row>
    <row r="120" spans="1:25" s="15" customFormat="1" ht="24.75" customHeight="1" x14ac:dyDescent="0.25">
      <c r="A120" s="15" t="s">
        <v>182</v>
      </c>
      <c r="B120" s="82" t="s">
        <v>339</v>
      </c>
      <c r="C120" s="16">
        <f ca="1">SUMIFS(PR!$F$2:$F$993,PR!$D$2:$D$993,"REDV30",PR!$D$2:$D$993,"REDV30")</f>
        <v>0</v>
      </c>
      <c r="D120" s="16">
        <f ca="1">SUMIFS(PR!$F$2:$F$993,PR!$D$2:$D$993,"REDV20",PR!$D$2:$D$993,"REDV20")</f>
        <v>0</v>
      </c>
      <c r="E120" s="16">
        <f ca="1">SUMIFS(PR!$F$2:$F$993,PR!$D$2:$D$993,"REDV10",PR!$D$2:$D$993,"REDV10")</f>
        <v>0</v>
      </c>
      <c r="F120" s="16">
        <f ca="1">SUMIFS(PR!$F$2:$F$993,PR!$D$2:$D$993,"REDV50",PR!$D$2:$D$993,"REDV50")</f>
        <v>0</v>
      </c>
      <c r="G120" s="16">
        <f ca="1">SUMIFS(PR!$F$2:$F$993,PR!$D$2:$D$993,"REDV70",PR!$D$2:$D$993,"REDV70")</f>
        <v>0</v>
      </c>
      <c r="H120" s="16">
        <f ca="1">SUMIFS(PR!$F$2:$F$993,PR!$D$2:$D$993,"REDV60",PR!$D$2:$D$993,"REDV60")</f>
        <v>0</v>
      </c>
      <c r="I120" s="16"/>
      <c r="J120" s="16">
        <f>SUMIF(PR!$A$2:$A$999,MASTERPPEBIL!$A120,PR!$G$2:$G$999)</f>
        <v>0</v>
      </c>
      <c r="K120" s="61"/>
      <c r="L120" s="61"/>
      <c r="M120" s="61"/>
      <c r="N120" s="16">
        <f>SUMIF(PR!$A$2:$A$999,MASTERPPEBIL!$A120,PR!$H$2:$H$999)</f>
        <v>0</v>
      </c>
      <c r="O120" s="61"/>
      <c r="P120" s="66"/>
      <c r="Q120" s="61"/>
      <c r="R120" s="16">
        <f>SUMIF(PR!$A$2:$A$993,MASTERPPEBIL!$A120,PR!$I$2:$I$993)</f>
        <v>0</v>
      </c>
      <c r="S120" s="62"/>
      <c r="T120" s="62"/>
      <c r="U120" s="62"/>
      <c r="V120" s="54">
        <f t="shared" ca="1" si="11"/>
        <v>0</v>
      </c>
      <c r="W120" s="16">
        <f>SUMIF(PR!$A$2:$A$993,MASTERPPEBIL!$A120,PR!$J$2:$J$993)</f>
        <v>0</v>
      </c>
      <c r="X120" s="92">
        <f t="shared" ca="1" si="7"/>
        <v>0</v>
      </c>
      <c r="Y120"/>
    </row>
    <row r="121" spans="1:25" s="15" customFormat="1" ht="24.75" customHeight="1" x14ac:dyDescent="0.25">
      <c r="A121" s="15" t="s">
        <v>142</v>
      </c>
      <c r="B121" s="82" t="s">
        <v>340</v>
      </c>
      <c r="C121" s="16">
        <f ca="1">SUMIFS(PR!$F$2:$F$993,PR!$D$2:$D$993,"RIST30",PR!$D$2:$D$993,"RIST30")</f>
        <v>0</v>
      </c>
      <c r="D121" s="16">
        <f ca="1">SUMIFS(PR!$F$2:$F$993,PR!$D$2:$D$993,"RIST20",PR!$D$2:$D$993,"RIST20")</f>
        <v>0</v>
      </c>
      <c r="E121" s="16">
        <f ca="1">SUMIFS(PR!$F$2:$F$993,PR!$D$2:$D$993,"RIST10",PR!$D$2:$D$993,"RIST10")</f>
        <v>0</v>
      </c>
      <c r="F121" s="16">
        <f ca="1">SUMIFS(PR!$F$2:$F$993,PR!$D$2:$D$993,"RIST50",PR!$D$2:$D$993,"RIST50")</f>
        <v>0</v>
      </c>
      <c r="G121" s="16">
        <f ca="1">SUMIFS(PR!$F$2:$F$993,PR!$D$2:$D$993,"RIST70",PR!$D$2:$D$993,"RIST70")</f>
        <v>0</v>
      </c>
      <c r="H121" s="16">
        <f ca="1">SUMIFS(PR!$F$2:$F$993,PR!$D$2:$D$993,"RIST60",PR!$D$2:$D$993,"RIST60")</f>
        <v>0</v>
      </c>
      <c r="I121" s="16"/>
      <c r="J121" s="16">
        <f>SUMIF(PR!$A$2:$A$999,MASTERPPEBIL!$A121,PR!$G$2:$G$999)</f>
        <v>0</v>
      </c>
      <c r="K121" s="56"/>
      <c r="L121" s="56"/>
      <c r="M121" s="56"/>
      <c r="N121" s="16">
        <f>SUMIF(PR!$A$2:$A$999,MASTERPPEBIL!$A121,PR!$H$2:$H$999)</f>
        <v>0</v>
      </c>
      <c r="O121" s="56"/>
      <c r="P121" s="64"/>
      <c r="Q121" s="61"/>
      <c r="R121" s="16">
        <f>SUMIF(PR!$A$2:$A$993,MASTERPPEBIL!$A121,PR!$I$2:$I$993)</f>
        <v>0</v>
      </c>
      <c r="S121" s="62"/>
      <c r="T121" s="62"/>
      <c r="U121" s="62"/>
      <c r="V121" s="54">
        <f t="shared" ca="1" si="11"/>
        <v>0</v>
      </c>
      <c r="W121" s="16">
        <f>SUMIF(PR!$A$2:$A$993,MASTERPPEBIL!$A121,PR!$J$2:$J$993)</f>
        <v>0</v>
      </c>
      <c r="X121" s="92">
        <f t="shared" ca="1" si="7"/>
        <v>0</v>
      </c>
      <c r="Y121"/>
    </row>
    <row r="122" spans="1:25" s="15" customFormat="1" ht="24.75" customHeight="1" x14ac:dyDescent="0.25">
      <c r="A122" s="15" t="s">
        <v>120</v>
      </c>
      <c r="B122" s="76" t="s">
        <v>341</v>
      </c>
      <c r="C122" s="16">
        <f ca="1">SUMIFS(PR!$F$2:$F$993,PR!$D$2:$D$993,"ROGA30",PR!$D$2:$D$993,"ROGA30")</f>
        <v>0</v>
      </c>
      <c r="D122" s="16">
        <f ca="1">SUMIFS(PR!$F$2:$F$993,PR!$D$2:$D$993,"ROGA20",PR!$D$2:$D$993,"ROGA20")</f>
        <v>0</v>
      </c>
      <c r="E122" s="16">
        <f ca="1">SUMIFS(PR!$F$2:$F$993,PR!$D$2:$D$993,"ROGA10",PR!$D$2:$D$993,"ROGA10")</f>
        <v>0</v>
      </c>
      <c r="F122" s="16">
        <f ca="1">SUMIFS(PR!$F$2:$F$993,PR!$D$2:$D$993,"ROGA50",PR!$D$2:$D$993,"ROGA50")</f>
        <v>0</v>
      </c>
      <c r="G122" s="16">
        <f ca="1">SUMIFS(PR!$F$2:$F$993,PR!$D$2:$D$993,"ROGA70",PR!$D$2:$D$993,"ROGA70")</f>
        <v>0</v>
      </c>
      <c r="H122" s="16">
        <f ca="1">SUMIFS(PR!$F$2:$F$993,PR!$D$2:$D$993,"ROGA60",PR!$D$2:$D$993,"ROGA60")</f>
        <v>0</v>
      </c>
      <c r="I122" s="16"/>
      <c r="J122" s="16">
        <f>SUMIF(PR!$A$2:$A$999,MASTERPPEBIL!$A122,PR!$G$2:$G$999)</f>
        <v>0</v>
      </c>
      <c r="K122" s="56"/>
      <c r="L122" s="56"/>
      <c r="M122" s="56"/>
      <c r="N122" s="16">
        <f>SUMIF(PR!$A$2:$A$999,MASTERPPEBIL!$A122,PR!$H$2:$H$999)</f>
        <v>0</v>
      </c>
      <c r="O122" s="56"/>
      <c r="P122" s="64"/>
      <c r="Q122" s="61"/>
      <c r="R122" s="16">
        <f>SUMIF(PR!$A$2:$A$993,MASTERPPEBIL!$A122,PR!$I$2:$I$993)</f>
        <v>0</v>
      </c>
      <c r="S122" s="62"/>
      <c r="T122" s="62"/>
      <c r="U122" s="62"/>
      <c r="V122" s="54">
        <f t="shared" ca="1" si="11"/>
        <v>0</v>
      </c>
      <c r="W122" s="16">
        <f>SUMIF(PR!$A$2:$A$993,MASTERPPEBIL!$A122,PR!$J$2:$J$993)</f>
        <v>0</v>
      </c>
      <c r="X122" s="92">
        <f t="shared" ca="1" si="7"/>
        <v>0</v>
      </c>
      <c r="Y122"/>
    </row>
    <row r="123" spans="1:25" s="15" customFormat="1" ht="24.75" customHeight="1" x14ac:dyDescent="0.25">
      <c r="A123" s="15" t="s">
        <v>176</v>
      </c>
      <c r="B123" s="76" t="s">
        <v>342</v>
      </c>
      <c r="C123" s="16">
        <f ca="1">SUMIFS(PR!$F$2:$F$993,PR!$D$2:$D$993,"SADD30",PR!$D$2:$D$993,"SADD30")</f>
        <v>0</v>
      </c>
      <c r="D123" s="16">
        <f ca="1">SUMIFS(PR!$F$2:$F$993,PR!$D$2:$D$993,"SADD20",PR!$D$2:$D$993,"SADD20")</f>
        <v>0</v>
      </c>
      <c r="E123" s="16">
        <f ca="1">SUMIFS(PR!$F$2:$F$993,PR!$D$2:$D$993,"SADD10",PR!$D$2:$D$993,"SADD10")</f>
        <v>0</v>
      </c>
      <c r="F123" s="16">
        <f ca="1">SUMIFS(PR!$F$2:$F$993,PR!$D$2:$D$993,"SADD50",PR!$D$2:$D$993,"SADD50")</f>
        <v>0</v>
      </c>
      <c r="G123" s="16">
        <f ca="1">SUMIFS(PR!$F$2:$F$993,PR!$D$2:$D$993,"SADD70",PR!$D$2:$D$993,"SADD70")</f>
        <v>0</v>
      </c>
      <c r="H123" s="16">
        <f ca="1">SUMIFS(PR!$F$2:$F$993,PR!$D$2:$D$993,"SADD60",PR!$D$2:$D$993,"SADD60")</f>
        <v>0</v>
      </c>
      <c r="I123" s="16"/>
      <c r="J123" s="16">
        <f>SUMIF(PR!$A$2:$A$999,MASTERPPEBIL!$A123,PR!$G$2:$G$999)</f>
        <v>0</v>
      </c>
      <c r="K123" s="56"/>
      <c r="L123" s="56"/>
      <c r="M123" s="56"/>
      <c r="N123" s="16">
        <f>SUMIF(PR!$A$2:$A$999,MASTERPPEBIL!$A123,PR!$H$2:$H$999)</f>
        <v>0</v>
      </c>
      <c r="O123" s="56"/>
      <c r="P123" s="64"/>
      <c r="Q123" s="61"/>
      <c r="R123" s="16">
        <f>SUMIF(PR!$A$2:$A$993,MASTERPPEBIL!$A123,PR!$I$2:$I$993)</f>
        <v>0</v>
      </c>
      <c r="S123" s="62"/>
      <c r="T123" s="62"/>
      <c r="U123" s="62"/>
      <c r="V123" s="54">
        <f t="shared" ca="1" si="11"/>
        <v>0</v>
      </c>
      <c r="W123" s="16">
        <f>SUMIF(PR!$A$2:$A$993,MASTERPPEBIL!$A123,PR!$J$2:$J$993)</f>
        <v>0</v>
      </c>
      <c r="X123" s="92">
        <f t="shared" ca="1" si="7"/>
        <v>0</v>
      </c>
      <c r="Y123"/>
    </row>
    <row r="124" spans="1:25" s="15" customFormat="1" ht="24.75" customHeight="1" x14ac:dyDescent="0.25">
      <c r="A124" s="15" t="s">
        <v>121</v>
      </c>
      <c r="B124" s="86" t="s">
        <v>343</v>
      </c>
      <c r="C124" s="16">
        <f ca="1">SUMIFS(PR!$F$2:$F$993,PR!$D$2:$D$993,"SAFE30",PR!$D$2:$D$993,"SAFE30")</f>
        <v>0</v>
      </c>
      <c r="D124" s="16">
        <f ca="1">SUMIFS(PR!$F$2:$F$993,PR!$D$2:$D$993,"SAFE20",PR!$D$2:$D$993,"SAFE20")</f>
        <v>0</v>
      </c>
      <c r="E124" s="16">
        <f ca="1">SUMIFS(PR!$F$2:$F$993,PR!$D$2:$D$993,"SAFE10",PR!$D$2:$D$993,"SAFE10")</f>
        <v>0</v>
      </c>
      <c r="F124" s="16">
        <f ca="1">SUMIFS(PR!$F$2:$F$993,PR!$D$2:$D$993,"SAFE50",PR!$D$2:$D$993,"SAFE50")</f>
        <v>0</v>
      </c>
      <c r="G124" s="16">
        <f ca="1">SUMIFS(PR!$F$2:$F$993,PR!$D$2:$D$993,"SAFE70",PR!$D$2:$D$993,"SAFE70")</f>
        <v>0</v>
      </c>
      <c r="H124" s="16">
        <f ca="1">SUMIFS(PR!$F$2:$F$993,PR!$D$2:$D$993,"SAFE60",PR!$D$2:$D$993,"SAFE60")</f>
        <v>0</v>
      </c>
      <c r="I124" s="16"/>
      <c r="J124" s="16">
        <f>SUMIF(PR!$A$2:$A$999,MASTERPPEBIL!$A124,PR!$G$2:$G$999)</f>
        <v>0</v>
      </c>
      <c r="K124" s="56"/>
      <c r="L124" s="56"/>
      <c r="M124" s="56"/>
      <c r="N124" s="16">
        <f>SUMIF(PR!$A$2:$A$999,MASTERPPEBIL!$A124,PR!$H$2:$H$999)</f>
        <v>0</v>
      </c>
      <c r="O124" s="56"/>
      <c r="P124" s="64"/>
      <c r="Q124" s="61"/>
      <c r="R124" s="16">
        <f>SUMIF(PR!$A$2:$A$993,MASTERPPEBIL!$A124,PR!$I$2:$I$993)</f>
        <v>0</v>
      </c>
      <c r="S124" s="62"/>
      <c r="T124" s="62"/>
      <c r="U124" s="62"/>
      <c r="V124" s="54">
        <f t="shared" ca="1" si="11"/>
        <v>0</v>
      </c>
      <c r="W124" s="16">
        <f>SUMIF(PR!$A$2:$A$993,MASTERPPEBIL!$A124,PR!$J$2:$J$993)</f>
        <v>0</v>
      </c>
      <c r="X124" s="92">
        <f t="shared" ca="1" si="7"/>
        <v>0</v>
      </c>
      <c r="Y124"/>
    </row>
    <row r="125" spans="1:25" s="15" customFormat="1" ht="24.75" customHeight="1" x14ac:dyDescent="0.25">
      <c r="A125" s="15" t="s">
        <v>48</v>
      </c>
      <c r="B125" s="76" t="s">
        <v>344</v>
      </c>
      <c r="C125" s="16">
        <f ca="1">SUMIFS(PR!$F$2:$F$993,PR!$D$2:$D$993,"SAGE30",PR!$D$2:$D$993,"SAGE30")</f>
        <v>0</v>
      </c>
      <c r="D125" s="16">
        <f ca="1">SUMIFS(PR!$F$2:$F$993,PR!$D$2:$D$993,"SAGE20",PR!$D$2:$D$993,"SAGE20")</f>
        <v>0</v>
      </c>
      <c r="E125" s="16">
        <f ca="1">SUMIFS(PR!$F$2:$F$993,PR!$D$2:$D$993,"SAGE10",PR!$D$2:$D$993,"SAGE10")</f>
        <v>0</v>
      </c>
      <c r="F125" s="16">
        <f ca="1">SUMIFS(PR!$F$2:$F$993,PR!$D$2:$D$993,"SAGE50",PR!$D$2:$D$993,"SAGE50")</f>
        <v>0</v>
      </c>
      <c r="G125" s="16">
        <f ca="1">SUMIFS(PR!$F$2:$F$993,PR!$D$2:$D$993,"SAGE70",PR!$D$2:$D$993,"SAGE70")</f>
        <v>0</v>
      </c>
      <c r="H125" s="16">
        <f ca="1">SUMIFS(PR!$F$2:$F$993,PR!$D$2:$D$993,"SAGE60",PR!$D$2:$D$993,"SAGE60")</f>
        <v>0</v>
      </c>
      <c r="I125" s="16"/>
      <c r="J125" s="16">
        <f>SUMIF(PR!$A$2:$A$999,MASTERPPEBIL!$A125,PR!$G$2:$G$999)</f>
        <v>0</v>
      </c>
      <c r="K125" s="56"/>
      <c r="L125" s="56"/>
      <c r="M125" s="56"/>
      <c r="N125" s="16">
        <f>SUMIF(PR!$A$2:$A$999,MASTERPPEBIL!$A125,PR!$H$2:$H$999)</f>
        <v>0</v>
      </c>
      <c r="O125" s="56"/>
      <c r="P125" s="64"/>
      <c r="Q125" s="61"/>
      <c r="R125" s="16">
        <f>SUMIF(PR!$A$2:$A$993,MASTERPPEBIL!$A125,PR!$I$2:$I$993)</f>
        <v>0</v>
      </c>
      <c r="S125" s="62"/>
      <c r="T125" s="62"/>
      <c r="U125" s="62"/>
      <c r="V125" s="54">
        <f t="shared" ca="1" si="11"/>
        <v>0</v>
      </c>
      <c r="W125" s="16">
        <f>SUMIF(PR!$A$2:$A$993,MASTERPPEBIL!$A125,PR!$J$2:$J$993)</f>
        <v>0</v>
      </c>
      <c r="X125" s="92">
        <f t="shared" ca="1" si="7"/>
        <v>0</v>
      </c>
      <c r="Y125"/>
    </row>
    <row r="126" spans="1:25" s="15" customFormat="1" ht="24.75" customHeight="1" x14ac:dyDescent="0.25">
      <c r="A126" s="15" t="s">
        <v>122</v>
      </c>
      <c r="B126" s="110" t="s">
        <v>345</v>
      </c>
      <c r="C126" s="16">
        <f ca="1">SUMIFS(PR!$F$2:$F$993,PR!$D$2:$D$993,"SAJA30",PR!$D$2:$D$993,"SAJA30")</f>
        <v>0</v>
      </c>
      <c r="D126" s="16">
        <f ca="1">SUMIFS(PR!$F$2:$F$993,PR!$D$2:$D$993,"SAJA20",PR!$D$2:$D$993,"SAJA20")</f>
        <v>0</v>
      </c>
      <c r="E126" s="16">
        <f ca="1">SUMIFS(PR!$F$2:$F$993,PR!$D$2:$D$993,"SAJA10",PR!$D$2:$D$993,"SAJA10")</f>
        <v>0</v>
      </c>
      <c r="F126" s="16">
        <f ca="1">SUMIFS(PR!$F$2:$F$993,PR!$D$2:$D$993,"SAJA50",PR!$D$2:$D$993,"SAJA50")</f>
        <v>0</v>
      </c>
      <c r="G126" s="16">
        <f ca="1">SUMIFS(PR!$F$2:$F$993,PR!$D$2:$D$993,"SAJA70",PR!$D$2:$D$993,"SAJA70")</f>
        <v>0</v>
      </c>
      <c r="H126" s="16">
        <f ca="1">SUMIFS(PR!$F$2:$F$993,PR!$D$2:$D$993,"SAJA60",PR!$D$2:$D$993,"SAJA60")</f>
        <v>0</v>
      </c>
      <c r="I126" s="16"/>
      <c r="J126" s="16">
        <f>SUMIF(PR!$A$2:$A$999,MASTERPPEBIL!$A126,PR!$G$2:$G$999)</f>
        <v>0</v>
      </c>
      <c r="K126" s="56"/>
      <c r="L126" s="56"/>
      <c r="M126" s="56"/>
      <c r="N126" s="16">
        <f>SUMIF(PR!$A$2:$A$999,MASTERPPEBIL!$A126,PR!$H$2:$H$999)</f>
        <v>0</v>
      </c>
      <c r="O126" s="56"/>
      <c r="P126" s="64"/>
      <c r="Q126" s="61"/>
      <c r="R126" s="16">
        <f>SUMIF(PR!$A$2:$A$993,MASTERPPEBIL!$A126,PR!$I$2:$I$993)</f>
        <v>0</v>
      </c>
      <c r="S126" s="62"/>
      <c r="T126" s="62"/>
      <c r="U126" s="62"/>
      <c r="V126" s="54">
        <f t="shared" ca="1" si="11"/>
        <v>0</v>
      </c>
      <c r="W126" s="16">
        <f>SUMIF(PR!$A$2:$A$993,MASTERPPEBIL!$A126,PR!$J$2:$J$993)</f>
        <v>0</v>
      </c>
      <c r="X126" s="92">
        <f t="shared" ca="1" si="7"/>
        <v>0</v>
      </c>
      <c r="Y126"/>
    </row>
    <row r="127" spans="1:25" s="15" customFormat="1" ht="24.75" customHeight="1" x14ac:dyDescent="0.25">
      <c r="A127" s="15" t="s">
        <v>123</v>
      </c>
      <c r="B127" s="110" t="s">
        <v>346</v>
      </c>
      <c r="C127" s="16">
        <f ca="1">SUMIFS(PR!$F$2:$F$993,PR!$D$2:$D$993,"SARO30",PR!$D$2:$D$993,"SARO30")</f>
        <v>0</v>
      </c>
      <c r="D127" s="16">
        <f ca="1">SUMIFS(PR!$F$2:$F$993,PR!$D$2:$D$993,"SARO20",PR!$D$2:$D$993,"SARO20")</f>
        <v>0</v>
      </c>
      <c r="E127" s="16">
        <f ca="1">SUMIFS(PR!$F$2:$F$993,PR!$D$2:$D$993,"SARO10",PR!$D$2:$D$993,"SARO10")</f>
        <v>0</v>
      </c>
      <c r="F127" s="16">
        <f ca="1">SUMIFS(PR!$F$2:$F$993,PR!$D$2:$D$993,"SARO50",PR!$D$2:$D$993,"SARO50")</f>
        <v>0</v>
      </c>
      <c r="G127" s="16">
        <f ca="1">SUMIFS(PR!$F$2:$F$993,PR!$D$2:$D$993,"SARO70",PR!$D$2:$D$993,"SARO70")</f>
        <v>0</v>
      </c>
      <c r="H127" s="16">
        <f ca="1">SUMIFS(PR!$F$2:$F$993,PR!$D$2:$D$993,"SARO60",PR!$D$2:$D$993,"SARO60")</f>
        <v>0</v>
      </c>
      <c r="I127" s="16"/>
      <c r="J127" s="16">
        <f>SUMIF(PR!$A$2:$A$999,MASTERPPEBIL!$A127,PR!$G$2:$G$999)</f>
        <v>0</v>
      </c>
      <c r="K127" s="56"/>
      <c r="L127" s="56"/>
      <c r="M127" s="56"/>
      <c r="N127" s="16">
        <f>SUMIF(PR!$A$2:$A$999,MASTERPPEBIL!$A127,PR!$H$2:$H$999)</f>
        <v>0</v>
      </c>
      <c r="O127" s="56"/>
      <c r="P127" s="64"/>
      <c r="Q127" s="61"/>
      <c r="R127" s="16">
        <f>SUMIF(PR!$A$2:$A$993,MASTERPPEBIL!$A127,PR!$I$2:$I$993)</f>
        <v>0</v>
      </c>
      <c r="S127" s="62"/>
      <c r="T127" s="62"/>
      <c r="U127" s="62"/>
      <c r="V127" s="54">
        <f t="shared" ca="1" si="11"/>
        <v>0</v>
      </c>
      <c r="W127" s="16">
        <f>SUMIF(PR!$A$2:$A$993,MASTERPPEBIL!$A127,PR!$J$2:$J$993)</f>
        <v>0</v>
      </c>
      <c r="X127" s="92">
        <f t="shared" ca="1" si="7"/>
        <v>0</v>
      </c>
      <c r="Y127"/>
    </row>
    <row r="128" spans="1:25" s="15" customFormat="1" ht="24.75" customHeight="1" x14ac:dyDescent="0.25">
      <c r="A128" s="15" t="s">
        <v>173</v>
      </c>
      <c r="B128" s="78" t="s">
        <v>347</v>
      </c>
      <c r="C128" s="16">
        <f ca="1">SUMIFS(PR!$F$2:$F$993,PR!$D$2:$D$993,"SCSF30",PR!$D$2:$D$993,"SCSF30")</f>
        <v>0</v>
      </c>
      <c r="D128" s="16">
        <f ca="1">SUMIFS(PR!$F$2:$F$993,PR!$D$2:$D$993,"SCSF20",PR!$D$2:$D$993,"SCSF20")</f>
        <v>0</v>
      </c>
      <c r="E128" s="16">
        <f ca="1">SUMIFS(PR!$F$2:$F$993,PR!$D$2:$D$993,"SCSF10",PR!$D$2:$D$993,"SCSF10")</f>
        <v>0</v>
      </c>
      <c r="F128" s="16">
        <f ca="1">SUMIFS(PR!$F$2:$F$993,PR!$D$2:$D$993,"SCSF50",PR!$D$2:$D$993,"SCSF50")</f>
        <v>0</v>
      </c>
      <c r="G128" s="16">
        <f ca="1">SUMIFS(PR!$F$2:$F$993,PR!$D$2:$D$993,"SCSF70",PR!$D$2:$D$993,"SCSF70")</f>
        <v>0</v>
      </c>
      <c r="H128" s="16">
        <f ca="1">SUMIFS(PR!$F$2:$F$993,PR!$D$2:$D$993,"SCSF60",PR!$D$2:$D$993,"SCSF60")</f>
        <v>0</v>
      </c>
      <c r="I128" s="16"/>
      <c r="J128" s="16">
        <f>SUMIF(PR!$A$2:$A$999,MASTERPPEBIL!$A128,PR!$G$2:$G$999)</f>
        <v>0</v>
      </c>
      <c r="K128" s="56"/>
      <c r="L128" s="56"/>
      <c r="M128" s="56"/>
      <c r="N128" s="16">
        <f>SUMIF(PR!$A$2:$A$999,MASTERPPEBIL!$A128,PR!$H$2:$H$999)</f>
        <v>0</v>
      </c>
      <c r="O128" s="56"/>
      <c r="P128" s="64"/>
      <c r="Q128" s="61"/>
      <c r="R128" s="16">
        <f>SUMIF(PR!$A$2:$A$993,MASTERPPEBIL!$A128,PR!$I$2:$I$993)</f>
        <v>0</v>
      </c>
      <c r="S128" s="62"/>
      <c r="T128" s="62"/>
      <c r="U128" s="62"/>
      <c r="V128" s="54">
        <f t="shared" ca="1" si="11"/>
        <v>0</v>
      </c>
      <c r="W128" s="16">
        <f>SUMIF(PR!$A$2:$A$993,MASTERPPEBIL!$A128,PR!$J$2:$J$993)</f>
        <v>0</v>
      </c>
      <c r="X128" s="92">
        <f t="shared" ca="1" si="7"/>
        <v>0</v>
      </c>
      <c r="Y128"/>
    </row>
    <row r="129" spans="1:28" s="15" customFormat="1" ht="24.75" customHeight="1" x14ac:dyDescent="0.25">
      <c r="A129" s="15" t="s">
        <v>163</v>
      </c>
      <c r="B129" s="76" t="s">
        <v>348</v>
      </c>
      <c r="C129" s="16">
        <f ca="1">SUMIFS(PR!$F$2:$F$993,PR!$D$2:$D$993,"SFSR30",PR!$D$2:$D$993,"SFSR30")</f>
        <v>0</v>
      </c>
      <c r="D129" s="16">
        <f ca="1">SUMIFS(PR!$F$2:$F$993,PR!$D$2:$D$993,"SFSR20",PR!$D$2:$D$993,"SFSR20")</f>
        <v>0</v>
      </c>
      <c r="E129" s="16">
        <f ca="1">SUMIFS(PR!$F$2:$F$993,PR!$D$2:$D$993,"SFSR10",PR!$D$2:$D$993,"SFSR10")</f>
        <v>0</v>
      </c>
      <c r="F129" s="16">
        <f ca="1">SUMIFS(PR!$F$2:$F$993,PR!$D$2:$D$993,"SFSR50",PR!$D$2:$D$993,"SFSR50")</f>
        <v>0</v>
      </c>
      <c r="G129" s="16">
        <f ca="1">SUMIFS(PR!$F$2:$F$993,PR!$D$2:$D$993,"SFSR70",PR!$D$2:$D$993,"SFSR70")</f>
        <v>0</v>
      </c>
      <c r="H129" s="16">
        <f ca="1">SUMIFS(PR!$F$2:$F$993,PR!$D$2:$D$993,"SFSR60",PR!$D$2:$D$993,"SFSR60")</f>
        <v>0</v>
      </c>
      <c r="I129" s="16"/>
      <c r="J129" s="16">
        <f>SUMIF(PR!$A$2:$A$999,MASTERPPEBIL!$A129,PR!$G$2:$G$999)</f>
        <v>0</v>
      </c>
      <c r="K129" s="56"/>
      <c r="L129" s="56"/>
      <c r="M129" s="56"/>
      <c r="N129" s="16">
        <f>SUMIF(PR!$A$2:$A$999,MASTERPPEBIL!$A129,PR!$H$2:$H$999)</f>
        <v>0</v>
      </c>
      <c r="O129" s="56"/>
      <c r="P129" s="64"/>
      <c r="Q129" s="61"/>
      <c r="R129" s="16">
        <f>SUMIF(PR!$A$2:$A$993,MASTERPPEBIL!$A129,PR!$I$2:$I$993)</f>
        <v>0</v>
      </c>
      <c r="S129" s="62"/>
      <c r="T129" s="62"/>
      <c r="U129" s="62"/>
      <c r="V129" s="54">
        <f t="shared" ca="1" si="11"/>
        <v>0</v>
      </c>
      <c r="W129" s="16">
        <f>SUMIF(PR!$A$2:$A$993,MASTERPPEBIL!$A129,PR!$J$2:$J$993)</f>
        <v>0</v>
      </c>
      <c r="X129" s="92">
        <f t="shared" ca="1" si="7"/>
        <v>0</v>
      </c>
      <c r="Y129"/>
    </row>
    <row r="130" spans="1:28" s="15" customFormat="1" ht="24.75" customHeight="1" x14ac:dyDescent="0.25">
      <c r="A130" s="15" t="s">
        <v>194</v>
      </c>
      <c r="B130" s="76" t="s">
        <v>349</v>
      </c>
      <c r="C130" s="16">
        <f ca="1">SUMIFS(PR!$F$2:$F$993,PR!$D$2:$D$993,"SIVA30",PR!$D$2:$D$993,"SIVA30")</f>
        <v>0</v>
      </c>
      <c r="D130" s="16">
        <f ca="1">SUMIFS(PR!$F$2:$F$993,PR!$D$2:$D$993,"SIVA20",PR!$D$2:$D$993,"SIVA20")</f>
        <v>0</v>
      </c>
      <c r="E130" s="16">
        <f ca="1">SUMIFS(PR!$F$2:$F$993,PR!$D$2:$D$993,"SIVA10",PR!$D$2:$D$993,"SIVA10")</f>
        <v>0</v>
      </c>
      <c r="F130" s="16">
        <f ca="1">SUMIFS(PR!$F$2:$F$993,PR!$D$2:$D$993,"SIVA50",PR!$D$2:$D$993,"SIVA50")</f>
        <v>0</v>
      </c>
      <c r="G130" s="16">
        <f ca="1">SUMIFS(PR!$F$2:$F$993,PR!$D$2:$D$993,"SIVA70",PR!$D$2:$D$993,"SIVA70")</f>
        <v>0</v>
      </c>
      <c r="H130" s="16">
        <f ca="1">SUMIFS(PR!$F$2:$F$993,PR!$D$2:$D$993,"SIVA60",PR!$D$2:$D$993,"SIVA60")</f>
        <v>0</v>
      </c>
      <c r="I130" s="16"/>
      <c r="J130" s="16">
        <f>SUMIF(PR!$A$2:$A$999,MASTERPPEBIL!$A130,PR!$G$2:$G$999)</f>
        <v>0</v>
      </c>
      <c r="K130" s="56"/>
      <c r="L130" s="56"/>
      <c r="M130" s="56"/>
      <c r="N130" s="16">
        <f>SUMIF(PR!$A$2:$A$999,MASTERPPEBIL!$A130,PR!$H$2:$H$999)</f>
        <v>0</v>
      </c>
      <c r="O130" s="56"/>
      <c r="P130" s="64"/>
      <c r="Q130" s="96"/>
      <c r="R130" s="16">
        <f>SUMIF(PR!$A$2:$A$993,MASTERPPEBIL!$A130,PR!$I$2:$I$993)</f>
        <v>0</v>
      </c>
      <c r="S130" s="97"/>
      <c r="T130" s="97"/>
      <c r="U130" s="97"/>
      <c r="V130" s="54">
        <f t="shared" ca="1" si="11"/>
        <v>0</v>
      </c>
      <c r="W130" s="16">
        <f>SUMIF(PR!$A$2:$A$993,MASTERPPEBIL!$A130,PR!$J$2:$J$993)</f>
        <v>0</v>
      </c>
      <c r="X130" s="92">
        <f t="shared" ca="1" si="7"/>
        <v>0</v>
      </c>
      <c r="Y130"/>
    </row>
    <row r="131" spans="1:28" s="15" customFormat="1" ht="24.75" customHeight="1" x14ac:dyDescent="0.25">
      <c r="A131" s="15" t="s">
        <v>190</v>
      </c>
      <c r="B131" s="76" t="s">
        <v>350</v>
      </c>
      <c r="C131" s="16">
        <f ca="1">SUMIFS(PR!$F$2:$F$993,PR!$D$2:$D$993,"SOTO30",PR!$D$2:$D$993,"SOTO30")</f>
        <v>0</v>
      </c>
      <c r="D131" s="16">
        <f ca="1">SUMIFS(PR!$F$2:$F$993,PR!$D$2:$D$993,"SOTO20",PR!$D$2:$D$993,"SOTO20")</f>
        <v>0</v>
      </c>
      <c r="E131" s="16">
        <f ca="1">SUMIFS(PR!$F$2:$F$993,PR!$D$2:$D$993,"SOTO10",PR!$D$2:$D$993,"SOTO10")</f>
        <v>0</v>
      </c>
      <c r="F131" s="16">
        <f ca="1">SUMIFS(PR!$F$2:$F$993,PR!$D$2:$D$993,"SOTO50",PR!$D$2:$D$993,"SOTO50")</f>
        <v>0</v>
      </c>
      <c r="G131" s="16">
        <f ca="1">SUMIFS(PR!$F$2:$F$993,PR!$D$2:$D$993,"SOTO70",PR!$D$2:$D$993,"SOTO70")</f>
        <v>0</v>
      </c>
      <c r="H131" s="16">
        <f ca="1">SUMIFS(PR!$F$2:$F$993,PR!$D$2:$D$993,"SOTO60",PR!$D$2:$D$993,"SOTO60")</f>
        <v>0</v>
      </c>
      <c r="I131" s="16"/>
      <c r="J131" s="16">
        <f>SUMIF(PR!$A$2:$A$999,MASTERPPEBIL!$A131,PR!$G$2:$G$999)</f>
        <v>0</v>
      </c>
      <c r="K131" s="56"/>
      <c r="L131" s="56"/>
      <c r="M131" s="56"/>
      <c r="N131" s="16">
        <f>SUMIF(PR!$A$2:$A$999,MASTERPPEBIL!$A131,PR!$H$2:$H$999)</f>
        <v>0</v>
      </c>
      <c r="O131" s="56"/>
      <c r="P131" s="64"/>
      <c r="Q131" s="96"/>
      <c r="R131" s="16">
        <f>SUMIF(PR!$A$2:$A$993,MASTERPPEBIL!$A131,PR!$I$2:$I$993)</f>
        <v>0</v>
      </c>
      <c r="S131" s="97"/>
      <c r="T131" s="97"/>
      <c r="U131" s="97"/>
      <c r="V131" s="54">
        <f t="shared" ca="1" si="11"/>
        <v>0</v>
      </c>
      <c r="W131" s="16">
        <f>SUMIF(PR!$A$2:$A$993,MASTERPPEBIL!$A131,PR!$J$2:$J$993)</f>
        <v>0</v>
      </c>
      <c r="X131" s="92">
        <f t="shared" ca="1" si="7"/>
        <v>0</v>
      </c>
      <c r="Y131"/>
    </row>
    <row r="132" spans="1:28" s="15" customFormat="1" ht="24.75" customHeight="1" x14ac:dyDescent="0.25">
      <c r="A132" s="15" t="s">
        <v>124</v>
      </c>
      <c r="B132" s="78" t="s">
        <v>351</v>
      </c>
      <c r="C132" s="16">
        <f ca="1">SUMIFS(PR!$F$2:$F$993,PR!$D$2:$D$993,"SPEN30",PR!$D$2:$D$993,"SPEN30")</f>
        <v>0</v>
      </c>
      <c r="D132" s="16">
        <f ca="1">SUMIFS(PR!$F$2:$F$993,PR!$D$2:$D$993,"SPEN20",PR!$D$2:$D$993,"SPEN20")</f>
        <v>0</v>
      </c>
      <c r="E132" s="16">
        <f ca="1">SUMIFS(PR!$F$2:$F$993,PR!$D$2:$D$993,"SPEN10",PR!$D$2:$D$993,"SPEN10")</f>
        <v>0</v>
      </c>
      <c r="F132" s="16">
        <f ca="1">SUMIFS(PR!$F$2:$F$993,PR!$D$2:$D$993,"SPEN50",PR!$D$2:$D$993,"SPEN50")</f>
        <v>0</v>
      </c>
      <c r="G132" s="16">
        <f ca="1">SUMIFS(PR!$F$2:$F$993,PR!$D$2:$D$993,"SPEN70",PR!$D$2:$D$993,"SPEN70")</f>
        <v>0</v>
      </c>
      <c r="H132" s="16">
        <f ca="1">SUMIFS(PR!$F$2:$F$993,PR!$D$2:$D$993,"SPEN60",PR!$D$2:$D$993,"SPEN60")</f>
        <v>0</v>
      </c>
      <c r="I132" s="16"/>
      <c r="J132" s="16">
        <f>SUMIF(PR!$A$2:$A$999,MASTERPPEBIL!$A132,PR!$G$2:$G$999)</f>
        <v>0</v>
      </c>
      <c r="K132" s="56"/>
      <c r="L132" s="56"/>
      <c r="M132" s="56"/>
      <c r="N132" s="16">
        <f>SUMIF(PR!$A$2:$A$999,MASTERPPEBIL!$A132,PR!$H$2:$H$999)</f>
        <v>0</v>
      </c>
      <c r="O132" s="56"/>
      <c r="P132" s="64"/>
      <c r="Q132" s="61"/>
      <c r="R132" s="16">
        <f>SUMIF(PR!$A$2:$A$993,MASTERPPEBIL!$A132,PR!$I$2:$I$993)</f>
        <v>0</v>
      </c>
      <c r="S132" s="62"/>
      <c r="T132" s="62"/>
      <c r="U132" s="62"/>
      <c r="V132" s="54">
        <f t="shared" ca="1" si="11"/>
        <v>0</v>
      </c>
      <c r="W132" s="16">
        <f>SUMIF(PR!$A$2:$A$993,MASTERPPEBIL!$A132,PR!$J$2:$J$993)</f>
        <v>0</v>
      </c>
      <c r="X132" s="92">
        <f t="shared" ca="1" si="7"/>
        <v>0</v>
      </c>
      <c r="Y132"/>
    </row>
    <row r="133" spans="1:28" s="15" customFormat="1" ht="24.75" customHeight="1" x14ac:dyDescent="0.25">
      <c r="A133" s="15" t="s">
        <v>125</v>
      </c>
      <c r="B133" s="76" t="s">
        <v>352</v>
      </c>
      <c r="C133" s="16">
        <f ca="1">SUMIFS(PR!$F$2:$F$993,PR!$D$2:$D$993,"SUNB30",PR!$D$2:$D$993,"SUNB30")</f>
        <v>0</v>
      </c>
      <c r="D133" s="16">
        <f ca="1">SUMIFS(PR!$F$2:$F$993,PR!$D$2:$D$993,"SUNB20",PR!$D$2:$D$993,"SUNB20")</f>
        <v>0</v>
      </c>
      <c r="E133" s="16">
        <f ca="1">SUMIFS(PR!$F$2:$F$993,PR!$D$2:$D$993,"SUNB10",PR!$D$2:$D$993,"SUNB10")</f>
        <v>0</v>
      </c>
      <c r="F133" s="16">
        <f ca="1">SUMIFS(PR!$F$2:$F$993,PR!$D$2:$D$993,"SUNB50",PR!$D$2:$D$993,"SUNB50")</f>
        <v>0</v>
      </c>
      <c r="G133" s="16">
        <f ca="1">SUMIFS(PR!$F$2:$F$993,PR!$D$2:$D$993,"SUNB70",PR!$D$2:$D$993,"SUNB70")</f>
        <v>0</v>
      </c>
      <c r="H133" s="16">
        <f ca="1">SUMIFS(PR!$F$2:$F$993,PR!$D$2:$D$993,"SUNB60",PR!$D$2:$D$993,"SUNB60")</f>
        <v>0</v>
      </c>
      <c r="I133" s="16"/>
      <c r="J133" s="16">
        <f>SUMIF(PR!$A$2:$A$999,MASTERPPEBIL!$A133,PR!$G$2:$G$999)</f>
        <v>0</v>
      </c>
      <c r="K133" s="56"/>
      <c r="L133" s="56"/>
      <c r="M133" s="56"/>
      <c r="N133" s="16">
        <f>SUMIF(PR!$A$2:$A$999,MASTERPPEBIL!$A133,PR!$H$2:$H$999)</f>
        <v>0</v>
      </c>
      <c r="O133" s="56"/>
      <c r="P133" s="56"/>
      <c r="Q133" s="56"/>
      <c r="R133" s="16">
        <f>SUMIF(PR!$A$2:$A$993,MASTERPPEBIL!$A133,PR!$I$2:$I$993)</f>
        <v>0</v>
      </c>
      <c r="S133" s="126"/>
      <c r="T133" s="126"/>
      <c r="U133" s="126"/>
      <c r="V133" s="54">
        <f t="shared" ca="1" si="11"/>
        <v>0</v>
      </c>
      <c r="W133" s="16">
        <f>SUMIF(PR!$A$2:$A$993,MASTERPPEBIL!$A133,PR!$J$2:$J$993)</f>
        <v>0</v>
      </c>
      <c r="X133" s="92">
        <f t="shared" ca="1" si="7"/>
        <v>0</v>
      </c>
      <c r="Y133"/>
    </row>
    <row r="134" spans="1:28" s="15" customFormat="1" ht="24.75" customHeight="1" x14ac:dyDescent="0.25">
      <c r="A134" s="15" t="s">
        <v>211</v>
      </c>
      <c r="B134" s="107" t="s">
        <v>353</v>
      </c>
      <c r="C134" s="16">
        <f ca="1">SUMIFS(PR!$F$2:$F$993,PR!$D$2:$D$993,"SUR130",PR!$D$2:$D$993,"SUR130")</f>
        <v>0</v>
      </c>
      <c r="D134" s="16">
        <f ca="1">SUMIFS(PR!$F$2:$F$993,PR!$D$2:$D$993,"SUR120",PR!$D$2:$D$993,"SUR120")</f>
        <v>0</v>
      </c>
      <c r="E134" s="16">
        <f ca="1">SUMIFS(PR!$F$2:$F$993,PR!$D$2:$D$993,"SUR110",PR!$D$2:$D$993,"SUR110")</f>
        <v>0</v>
      </c>
      <c r="F134" s="16">
        <f ca="1">SUMIFS(PR!$F$2:$F$993,PR!$D$2:$D$993,"SUR150",PR!$D$2:$D$993,"SUR150")</f>
        <v>0</v>
      </c>
      <c r="G134" s="16">
        <f ca="1">SUMIFS(PR!$F$2:$F$993,PR!$D$2:$D$993,"SUR170",PR!$D$2:$D$993,"SUR170")</f>
        <v>0</v>
      </c>
      <c r="H134" s="16">
        <f ca="1">SUMIFS(PR!$F$2:$F$993,PR!$D$2:$D$993,"SUR160",PR!$D$2:$D$993,"SUR160")</f>
        <v>0</v>
      </c>
      <c r="I134" s="16"/>
      <c r="J134" s="16">
        <f>SUMIF(PR!$A$2:$A$999,MASTERPPEBIL!$A134,PR!$G$2:$G$999)</f>
        <v>0</v>
      </c>
      <c r="K134" s="56"/>
      <c r="L134" s="56"/>
      <c r="M134" s="56"/>
      <c r="N134" s="16">
        <f>SUMIF(PR!$A$2:$A$999,MASTERPPEBIL!$A134,PR!$H$2:$H$999)</f>
        <v>0</v>
      </c>
      <c r="O134" s="56"/>
      <c r="P134" s="64"/>
      <c r="Q134" s="61"/>
      <c r="R134" s="16">
        <f>SUMIF(PR!$A$2:$A$993,MASTERPPEBIL!$A134,PR!$I$2:$I$993)</f>
        <v>0</v>
      </c>
      <c r="S134" s="62"/>
      <c r="T134" s="62"/>
      <c r="U134" s="62"/>
      <c r="V134" s="54">
        <f t="shared" ca="1" si="11"/>
        <v>0</v>
      </c>
      <c r="W134" s="16">
        <f>SUMIF(PR!$A$2:$A$993,MASTERPPEBIL!$A134,PR!$J$2:$J$993)</f>
        <v>0</v>
      </c>
      <c r="X134" s="92">
        <f t="shared" ca="1" si="7"/>
        <v>0</v>
      </c>
      <c r="Y134"/>
    </row>
    <row r="135" spans="1:28" s="15" customFormat="1" ht="24.75" customHeight="1" x14ac:dyDescent="0.25">
      <c r="A135" s="15" t="s">
        <v>212</v>
      </c>
      <c r="B135" s="107" t="s">
        <v>354</v>
      </c>
      <c r="C135" s="16">
        <f ca="1">SUMIFS(PR!$F$2:$F$993,PR!$D$2:$D$993,"SUR230",PR!$D$2:$D$993,"SUR230")</f>
        <v>0</v>
      </c>
      <c r="D135" s="16">
        <f ca="1">SUMIFS(PR!$F$2:$F$993,PR!$D$2:$D$993,"SUR220",PR!$D$2:$D$993,"SUR220")</f>
        <v>0</v>
      </c>
      <c r="E135" s="16">
        <f ca="1">SUMIFS(PR!$F$2:$F$993,PR!$D$2:$D$993,"SUR210",PR!$D$2:$D$993,"SUR210")</f>
        <v>0</v>
      </c>
      <c r="F135" s="16">
        <f ca="1">SUMIFS(PR!$F$2:$F$993,PR!$D$2:$D$993,"SUR250",PR!$D$2:$D$993,"SUR250")</f>
        <v>0</v>
      </c>
      <c r="G135" s="16">
        <f ca="1">SUMIFS(PR!$F$2:$F$993,PR!$D$2:$D$993,"SUR270",PR!$D$2:$D$993,"SUR270")</f>
        <v>0</v>
      </c>
      <c r="H135" s="16">
        <f ca="1">SUMIFS(PR!$F$2:$F$993,PR!$D$2:$D$993,"SUR260",PR!$D$2:$D$993,"SUR260")</f>
        <v>0</v>
      </c>
      <c r="I135" s="16"/>
      <c r="J135" s="16">
        <f>SUMIF(PR!$A$2:$A$999,MASTERPPEBIL!$A135,PR!$G$2:$G$999)</f>
        <v>0</v>
      </c>
      <c r="K135" s="56"/>
      <c r="L135" s="56"/>
      <c r="M135" s="56"/>
      <c r="N135" s="16">
        <f>SUMIF(PR!$A$2:$A$999,MASTERPPEBIL!$A135,PR!$H$2:$H$999)</f>
        <v>0</v>
      </c>
      <c r="O135" s="56"/>
      <c r="P135" s="64"/>
      <c r="Q135" s="61"/>
      <c r="R135" s="16">
        <f>SUMIF(PR!$A$2:$A$993,MASTERPPEBIL!$A135,PR!$I$2:$I$993)</f>
        <v>0</v>
      </c>
      <c r="S135" s="62"/>
      <c r="T135" s="62"/>
      <c r="U135" s="62"/>
      <c r="V135" s="54">
        <f t="shared" ca="1" si="11"/>
        <v>0</v>
      </c>
      <c r="W135" s="16">
        <f>SUMIF(PR!$A$2:$A$993,MASTERPPEBIL!$A135,PR!$J$2:$J$993)</f>
        <v>0</v>
      </c>
      <c r="X135" s="92">
        <f t="shared" ca="1" si="7"/>
        <v>0</v>
      </c>
      <c r="Y135"/>
      <c r="AB135" s="53"/>
    </row>
    <row r="136" spans="1:28" s="15" customFormat="1" ht="24.75" customHeight="1" x14ac:dyDescent="0.25">
      <c r="A136" s="15" t="s">
        <v>198</v>
      </c>
      <c r="B136" s="82" t="s">
        <v>355</v>
      </c>
      <c r="C136" s="16">
        <f ca="1">SUMIFS(PR!$F$2:$F$993,PR!$D$2:$D$993,"TARG30",PR!$D$2:$D$993,"TARG30")</f>
        <v>0</v>
      </c>
      <c r="D136" s="16">
        <f ca="1">SUMIFS(PR!$F$2:$F$993,PR!$D$2:$D$993,"TARG20",PR!$D$2:$D$993,"TARG20")</f>
        <v>0</v>
      </c>
      <c r="E136" s="16">
        <f ca="1">SUMIFS(PR!$F$2:$F$993,PR!$D$2:$D$993,"TARG10",PR!$D$2:$D$993,"TARG10")</f>
        <v>0</v>
      </c>
      <c r="F136" s="16">
        <f ca="1">SUMIFS(PR!$F$2:$F$993,PR!$D$2:$D$993,"TARG50",PR!$D$2:$D$993,"TARG50")</f>
        <v>0</v>
      </c>
      <c r="G136" s="16">
        <f ca="1">SUMIFS(PR!$F$2:$F$993,PR!$D$2:$D$993,"TARG70",PR!$D$2:$D$993,"TARG70")</f>
        <v>0</v>
      </c>
      <c r="H136" s="16">
        <f ca="1">SUMIFS(PR!$F$2:$F$993,PR!$D$2:$D$993,"TARG60",PR!$D$2:$D$993,"TARG60")</f>
        <v>0</v>
      </c>
      <c r="I136" s="16"/>
      <c r="J136" s="16">
        <f>SUMIF(PR!$A$2:$A$999,MASTERPPEBIL!$A136,PR!$G$2:$G$999)</f>
        <v>0</v>
      </c>
      <c r="K136" s="56"/>
      <c r="L136" s="56"/>
      <c r="M136" s="56"/>
      <c r="N136" s="16">
        <f>SUMIF(PR!$A$2:$A$999,MASTERPPEBIL!$A136,PR!$H$2:$H$999)</f>
        <v>0</v>
      </c>
      <c r="O136" s="56"/>
      <c r="P136" s="64"/>
      <c r="Q136" s="61"/>
      <c r="R136" s="16">
        <f>SUMIF(PR!$A$2:$A$993,MASTERPPEBIL!$A136,PR!$I$2:$I$993)</f>
        <v>0</v>
      </c>
      <c r="S136" s="62"/>
      <c r="T136" s="62"/>
      <c r="U136" s="62"/>
      <c r="V136" s="54">
        <f t="shared" ca="1" si="11"/>
        <v>0</v>
      </c>
      <c r="W136" s="16">
        <f>SUMIF(PR!$A$2:$A$993,MASTERPPEBIL!$A136,PR!$J$2:$J$993)</f>
        <v>0</v>
      </c>
      <c r="X136" s="92">
        <f t="shared" ca="1" si="7"/>
        <v>0</v>
      </c>
      <c r="Y136"/>
      <c r="AB136" s="53"/>
    </row>
    <row r="137" spans="1:28" s="15" customFormat="1" ht="24.75" customHeight="1" x14ac:dyDescent="0.25">
      <c r="A137" s="15" t="s">
        <v>205</v>
      </c>
      <c r="B137" s="82" t="s">
        <v>356</v>
      </c>
      <c r="C137" s="16">
        <f ca="1">SUMIFS(PR!$F$2:$F$993,PR!$D$2:$D$993,"TEMP30",PR!$D$2:$D$993,"TEMP30")</f>
        <v>0</v>
      </c>
      <c r="D137" s="16">
        <f ca="1">SUMIFS(PR!$F$2:$F$993,PR!$D$2:$D$993,"TEMP20",PR!$D$2:$D$993,"TEMP20")</f>
        <v>0</v>
      </c>
      <c r="E137" s="16">
        <f ca="1">SUMIFS(PR!$F$2:$F$993,PR!$D$2:$D$993,"TEMP10",PR!$D$2:$D$993,"TEMP10")</f>
        <v>0</v>
      </c>
      <c r="F137" s="16">
        <f ca="1">SUMIFS(PR!$F$2:$F$993,PR!$D$2:$D$993,"TEMP50",PR!$D$2:$D$993,"TEMP50")</f>
        <v>0</v>
      </c>
      <c r="G137" s="16">
        <f ca="1">SUMIFS(PR!$F$2:$F$993,PR!$D$2:$D$993,"TEMP70",PR!$D$2:$D$993,"TEMP70")</f>
        <v>0</v>
      </c>
      <c r="H137" s="16">
        <f ca="1">SUMIFS(PR!$F$2:$F$993,PR!$D$2:$D$993,"TEMP60",PR!$D$2:$D$993,"TEMP60")</f>
        <v>0</v>
      </c>
      <c r="I137" s="16"/>
      <c r="J137" s="16">
        <f>SUMIF(PR!$A$2:$A$999,MASTERPPEBIL!$A137,PR!$G$2:$G$999)</f>
        <v>0</v>
      </c>
      <c r="K137" s="56"/>
      <c r="L137" s="56"/>
      <c r="M137" s="56"/>
      <c r="N137" s="16">
        <f>SUMIF(PR!$A$2:$A$999,MASTERPPEBIL!$A137,PR!$H$2:$H$999)</f>
        <v>0</v>
      </c>
      <c r="O137" s="56"/>
      <c r="P137" s="64"/>
      <c r="Q137" s="61"/>
      <c r="R137" s="16">
        <f>SUMIF(PR!$A$2:$A$993,MASTERPPEBIL!$A137,PR!$I$2:$I$993)</f>
        <v>0</v>
      </c>
      <c r="S137" s="62"/>
      <c r="T137" s="62"/>
      <c r="U137" s="62"/>
      <c r="V137" s="54">
        <f t="shared" ca="1" si="11"/>
        <v>0</v>
      </c>
      <c r="W137" s="16">
        <f>SUMIF(PR!$A$2:$A$993,MASTERPPEBIL!$A137,PR!$J$2:$J$993)</f>
        <v>0</v>
      </c>
      <c r="X137" s="92">
        <f t="shared" ca="1" si="7"/>
        <v>0</v>
      </c>
      <c r="Y137"/>
    </row>
    <row r="138" spans="1:28" s="15" customFormat="1" ht="24.75" customHeight="1" x14ac:dyDescent="0.25">
      <c r="A138" s="15" t="s">
        <v>185</v>
      </c>
      <c r="B138" s="82" t="s">
        <v>357</v>
      </c>
      <c r="C138" s="16">
        <f ca="1">SUMIFS(PR!$F$2:$F$993,PR!$D$2:$D$993,"TERR30",PR!$D$2:$D$993,"TERR30")</f>
        <v>0</v>
      </c>
      <c r="D138" s="16">
        <f ca="1">SUMIFS(PR!$F$2:$F$993,PR!$D$2:$D$993,"TERR20",PR!$D$2:$D$993,"TERR20")</f>
        <v>0</v>
      </c>
      <c r="E138" s="16">
        <f ca="1">SUMIFS(PR!$F$2:$F$993,PR!$D$2:$D$993,"TERR10",PR!$D$2:$D$993,"TERR10")</f>
        <v>0</v>
      </c>
      <c r="F138" s="16">
        <f ca="1">SUMIFS(PR!$F$2:$F$993,PR!$D$2:$D$993,"TERR50",PR!$D$2:$D$993,"TERR50")</f>
        <v>0</v>
      </c>
      <c r="G138" s="16">
        <f ca="1">SUMIFS(PR!$F$2:$F$993,PR!$D$2:$D$993,"TERR70",PR!$D$2:$D$993,"TERR70")</f>
        <v>0</v>
      </c>
      <c r="H138" s="16">
        <f ca="1">SUMIFS(PR!$F$2:$F$993,PR!$D$2:$D$993,"TERR60",PR!$D$2:$D$993,"TERR60")</f>
        <v>0</v>
      </c>
      <c r="I138" s="16"/>
      <c r="J138" s="16">
        <f>SUMIF(PR!$A$2:$A$999,MASTERPPEBIL!$A138,PR!$G$2:$G$999)</f>
        <v>0</v>
      </c>
      <c r="K138" s="56"/>
      <c r="L138" s="56"/>
      <c r="M138" s="56"/>
      <c r="N138" s="16">
        <f>SUMIF(PR!$A$2:$A$999,MASTERPPEBIL!$A138,PR!$H$2:$H$999)</f>
        <v>0</v>
      </c>
      <c r="O138" s="56"/>
      <c r="P138" s="64"/>
      <c r="Q138" s="61"/>
      <c r="R138" s="16">
        <f>SUMIF(PR!$A$2:$A$993,MASTERPPEBIL!$A138,PR!$I$2:$I$993)</f>
        <v>0</v>
      </c>
      <c r="S138" s="62"/>
      <c r="T138" s="62"/>
      <c r="U138" s="62"/>
      <c r="V138" s="54">
        <f t="shared" ca="1" si="11"/>
        <v>0</v>
      </c>
      <c r="W138" s="16">
        <f>SUMIF(PR!$A$2:$A$993,MASTERPPEBIL!$A138,PR!$J$2:$J$993)</f>
        <v>0</v>
      </c>
      <c r="X138" s="92">
        <f t="shared" ca="1" si="7"/>
        <v>0</v>
      </c>
      <c r="Y138"/>
    </row>
    <row r="139" spans="1:28" s="15" customFormat="1" ht="24.75" customHeight="1" x14ac:dyDescent="0.25">
      <c r="A139" s="15" t="s">
        <v>126</v>
      </c>
      <c r="B139" s="82" t="s">
        <v>358</v>
      </c>
      <c r="C139" s="16">
        <f ca="1">SUMIFS(PR!$F$2:$F$993,PR!$D$2:$D$993,"TLAQ30",PR!$D$2:$D$993,"TLAQ30")</f>
        <v>0</v>
      </c>
      <c r="D139" s="16">
        <f ca="1">SUMIFS(PR!$F$2:$F$993,PR!$D$2:$D$993,"TLAQ20",PR!$D$2:$D$993,"TLAQ20")</f>
        <v>0</v>
      </c>
      <c r="E139" s="16">
        <f ca="1">SUMIFS(PR!$F$2:$F$993,PR!$D$2:$D$993,"TLAQ10",PR!$D$2:$D$993,"TLAQ10")</f>
        <v>0</v>
      </c>
      <c r="F139" s="16">
        <f ca="1">SUMIFS(PR!$F$2:$F$993,PR!$D$2:$D$993,"TLAQ50",PR!$D$2:$D$993,"TLAQ50")</f>
        <v>0</v>
      </c>
      <c r="G139" s="16">
        <f ca="1">SUMIFS(PR!$F$2:$F$993,PR!$D$2:$D$993,"TLAQ70",PR!$D$2:$D$993,"TLAQ70")</f>
        <v>0</v>
      </c>
      <c r="H139" s="16">
        <f ca="1">SUMIFS(PR!$F$2:$F$993,PR!$D$2:$D$993,"TLAQ60",PR!$D$2:$D$993,"TLAQ60")</f>
        <v>0</v>
      </c>
      <c r="I139" s="16"/>
      <c r="J139" s="16">
        <f>SUMIF(PR!$A$2:$A$999,MASTERPPEBIL!$A139,PR!$G$2:$G$999)</f>
        <v>0</v>
      </c>
      <c r="K139" s="56"/>
      <c r="L139" s="56"/>
      <c r="M139" s="56"/>
      <c r="N139" s="16">
        <f>SUMIF(PR!$A$2:$A$999,MASTERPPEBIL!$A139,PR!$H$2:$H$999)</f>
        <v>0</v>
      </c>
      <c r="O139" s="56"/>
      <c r="P139" s="64"/>
      <c r="Q139" s="61"/>
      <c r="R139" s="16">
        <f>SUMIF(PR!$A$2:$A$993,MASTERPPEBIL!$A139,PR!$I$2:$I$993)</f>
        <v>0</v>
      </c>
      <c r="S139" s="62"/>
      <c r="T139" s="62"/>
      <c r="U139" s="62"/>
      <c r="V139" s="54">
        <f t="shared" ca="1" si="11"/>
        <v>0</v>
      </c>
      <c r="W139" s="16">
        <f>SUMIF(PR!$A$2:$A$993,MASTERPPEBIL!$A139,PR!$J$2:$J$993)</f>
        <v>0</v>
      </c>
      <c r="X139" s="92">
        <f t="shared" ca="1" si="7"/>
        <v>0</v>
      </c>
      <c r="Y139"/>
    </row>
    <row r="140" spans="1:28" s="15" customFormat="1" ht="24.75" customHeight="1" x14ac:dyDescent="0.25">
      <c r="A140" s="15" t="s">
        <v>191</v>
      </c>
      <c r="B140" s="82" t="s">
        <v>359</v>
      </c>
      <c r="C140" s="16">
        <f ca="1">SUMIFS(PR!$F$2:$F$993,PR!$D$2:$D$993,"TMRD30",PR!$D$2:$D$993,"TMRD30")</f>
        <v>0</v>
      </c>
      <c r="D140" s="16">
        <f ca="1">SUMIFS(PR!$F$2:$F$993,PR!$D$2:$D$993,"TMRD20",PR!$D$2:$D$993,"TMRD20")</f>
        <v>0</v>
      </c>
      <c r="E140" s="16">
        <f ca="1">SUMIFS(PR!$F$2:$F$993,PR!$D$2:$D$993,"TMRD10",PR!$D$2:$D$993,"MRD10")</f>
        <v>0</v>
      </c>
      <c r="F140" s="16">
        <f ca="1">SUMIFS(PR!$F$2:$F$993,PR!$D$2:$D$993,"TMRD50",PR!$D$2:$D$993,"TMRD50")</f>
        <v>0</v>
      </c>
      <c r="G140" s="16">
        <f ca="1">SUMIFS(PR!$F$2:$F$993,PR!$D$2:$D$993,"TMRD70",PR!$D$2:$D$993,"TMRD70")</f>
        <v>0</v>
      </c>
      <c r="H140" s="16">
        <f ca="1">SUMIFS(PR!$F$2:$F$993,PR!$D$2:$D$993,"TMRD60",PR!$D$2:$D$993,"TMRD60")</f>
        <v>0</v>
      </c>
      <c r="I140" s="16"/>
      <c r="J140" s="16">
        <f>SUMIF(PR!$A$2:$A$999,MASTERPPEBIL!$A140,PR!$G$2:$G$999)</f>
        <v>0</v>
      </c>
      <c r="K140" s="56"/>
      <c r="L140" s="56"/>
      <c r="M140" s="56"/>
      <c r="N140" s="16">
        <f>SUMIF(PR!$A$2:$A$999,MASTERPPEBIL!$A140,PR!$H$2:$H$999)</f>
        <v>0</v>
      </c>
      <c r="O140" s="56"/>
      <c r="P140" s="64"/>
      <c r="Q140" s="61"/>
      <c r="R140" s="16">
        <f>SUMIF(PR!$A$2:$A$993,MASTERPPEBIL!$A140,PR!$I$2:$I$993)</f>
        <v>0</v>
      </c>
      <c r="S140" s="62"/>
      <c r="T140" s="62"/>
      <c r="U140" s="62"/>
      <c r="V140" s="54">
        <f t="shared" ca="1" si="11"/>
        <v>0</v>
      </c>
      <c r="W140" s="16">
        <f>SUMIF(PR!$A$2:$A$993,MASTERPPEBIL!$A140,PR!$J$2:$J$993)</f>
        <v>0</v>
      </c>
      <c r="X140" s="92">
        <f t="shared" ref="X140:X158" ca="1" si="12">V140-W140</f>
        <v>0</v>
      </c>
      <c r="Y140"/>
    </row>
    <row r="141" spans="1:28" s="15" customFormat="1" ht="24.75" customHeight="1" x14ac:dyDescent="0.25">
      <c r="A141" s="15" t="s">
        <v>127</v>
      </c>
      <c r="B141" s="114" t="s">
        <v>360</v>
      </c>
      <c r="C141" s="63">
        <f ca="1">SUMIFS(PR!$F$2:$F$993,PR!$D$2:$D$993,"TOCO30",PR!$D$2:$D$993,"TOCO30")</f>
        <v>0</v>
      </c>
      <c r="D141" s="63">
        <f ca="1">SUMIFS(PR!$F$2:$F$993,PR!$D$2:$D$993,"TOCO20",PR!$D$2:$D$993,"TOCO20")</f>
        <v>0</v>
      </c>
      <c r="E141" s="63">
        <f ca="1">SUMIFS(PR!$F$2:$F$993,PR!$D$2:$D$993,"TOCO10",PR!$D$2:$D$993,"TOCO10")</f>
        <v>0</v>
      </c>
      <c r="F141" s="63">
        <f ca="1">SUMIFS(PR!$F$2:$F$993,PR!$D$2:$D$993,"TOCO50",PR!$D$2:$D$993,"TOCO50")</f>
        <v>0</v>
      </c>
      <c r="G141" s="63">
        <f ca="1">SUMIFS(PR!$F$2:$F$993,PR!$D$2:$D$993,"TOCO70",PR!$D$2:$D$993,"TOCO70")</f>
        <v>0</v>
      </c>
      <c r="H141" s="63">
        <f ca="1">SUMIFS(PR!$F$2:$F$993,PR!$D$2:$D$993,"TOCO60",PR!$D$2:$D$993,"TOCO60")</f>
        <v>0</v>
      </c>
      <c r="I141" s="63"/>
      <c r="J141" s="63">
        <f>SUMIF(PR!$A$2:$A$999,MASTERPPEBIL!$A141,PR!$G$2:$G$999)</f>
        <v>0</v>
      </c>
      <c r="K141" s="63">
        <f ca="1">SUMIFS(PR!$L$2:$L$993,PR!$D$2:$D$993,"TOCO10",PR!$D$2:$D$993,"TOCO10")</f>
        <v>0</v>
      </c>
      <c r="L141" s="63">
        <f ca="1">SUMIFS(PR!$L$2:$L$993,PR!$D$2:$D$993,"TOCO50",PR!$D$2:$D$993,"TOCO50")</f>
        <v>0</v>
      </c>
      <c r="M141" s="63">
        <f ca="1">SUMIFS(PR!$L$2:L$993,PR!$D$2:$D$993,"TOCO60",PR!$D$2:$D$993,"TOCO60")</f>
        <v>0</v>
      </c>
      <c r="N141" s="63">
        <f>SUMIF(PR!$A$2:$A$999,MASTERPPEBIL!$A141,PR!$H$2:$H$999)</f>
        <v>0</v>
      </c>
      <c r="O141" s="63">
        <f ca="1">SUMIFS(PR!$P$2:$P$993,PR!$D$2:$D$993,"TOCO10",PR!$D$2:$D$993,"TOCO10")</f>
        <v>0</v>
      </c>
      <c r="P141" s="124">
        <f ca="1">SUMIFS(PR!$P$2:$P$993,PR!$D$2:$D$993,"TOCO50",PR!$D$2:$D$993,"TOCO50")</f>
        <v>0</v>
      </c>
      <c r="Q141" s="120">
        <f ca="1">SUMIFS(PR!$P$2:$P$993,PR!$D$2:$D$993,"TOCO60",PR!$D$2:$D$993,"TOCO60")</f>
        <v>0</v>
      </c>
      <c r="R141" s="63">
        <f>SUMIF(PR!$A$2:$A$993,MASTERPPEBIL!$A141,PR!$I$2:$I$993)</f>
        <v>0</v>
      </c>
      <c r="S141" s="120">
        <f ca="1">SUMIFS(PR!$U$2:$U$993,PR!$D$2:$D$993,"TOCO10",PR!$D$2:$D$993,"TOCO10")</f>
        <v>0</v>
      </c>
      <c r="T141" s="120">
        <f ca="1">SUMIFS(PR!$U$2:$U$993,PR!$D$2:$D$993,"TOCO20",PR!$D$2:$D$993,"TOCO20")</f>
        <v>0</v>
      </c>
      <c r="U141" s="120">
        <f ca="1">SUMIFS(PR!$U$2:$U$993,PR!$D$2:$D$993,"TOCO60",PR!$D$2:$D$993,"TOCO60")</f>
        <v>0</v>
      </c>
      <c r="V141" s="54">
        <f t="shared" ca="1" si="11"/>
        <v>0</v>
      </c>
      <c r="W141" s="16">
        <f>SUMIF(PR!$A$2:$A$993,MASTERPPEBIL!$A141,PR!$J$2:$J$993)</f>
        <v>0</v>
      </c>
      <c r="X141" s="92">
        <f t="shared" ca="1" si="12"/>
        <v>0</v>
      </c>
      <c r="Y141"/>
    </row>
    <row r="142" spans="1:28" s="15" customFormat="1" ht="24.75" customHeight="1" x14ac:dyDescent="0.25">
      <c r="A142" s="15" t="s">
        <v>128</v>
      </c>
      <c r="B142" s="83" t="s">
        <v>361</v>
      </c>
      <c r="C142" s="16">
        <f ca="1">SUMIFS(PR!$F$2:$F$993,PR!$D$2:$D$993,"TOWN30",PR!$D$2:$D$993,"TOWN30")</f>
        <v>0</v>
      </c>
      <c r="D142" s="16">
        <f ca="1">SUMIFS(PR!$F$2:$F$993,PR!$D$2:$D$993,"TOWN20",PR!$D$2:$D$993,"TOWN20")</f>
        <v>0</v>
      </c>
      <c r="E142" s="16">
        <f ca="1">SUMIFS(PR!$F$2:$F$993,PR!$D$2:$D$993,"TOWN10",PR!$D$2:$D$993,"TOWN10")</f>
        <v>0</v>
      </c>
      <c r="F142" s="16">
        <f ca="1">SUMIFS(PR!$F$2:$F$993,PR!$D$2:$D$993,"TOWN50",PR!$D$2:$D$993,"TOWN50")</f>
        <v>0</v>
      </c>
      <c r="G142" s="16">
        <f ca="1">SUMIFS(PR!$F$2:$F$993,PR!$D$2:$D$993,"TOWN70",PR!$D$2:$D$993,"TOWN70")</f>
        <v>0</v>
      </c>
      <c r="H142" s="16">
        <f ca="1">SUMIFS(PR!$F$2:$F$993,PR!$D$2:$D$993,"TOWN60",PR!$D$2:$D$993,"TOWN60")</f>
        <v>0</v>
      </c>
      <c r="I142" s="16"/>
      <c r="J142" s="16">
        <f>SUMIF(PR!$A$2:$A$999,MASTERPPEBIL!$A142,PR!$G$2:$G$999)</f>
        <v>0</v>
      </c>
      <c r="K142" s="56"/>
      <c r="L142" s="56"/>
      <c r="M142" s="56"/>
      <c r="N142" s="16">
        <f>SUMIF(PR!$A$2:$A$999,MASTERPPEBIL!$A142,PR!$H$2:$H$999)</f>
        <v>0</v>
      </c>
      <c r="O142" s="56"/>
      <c r="P142" s="64"/>
      <c r="Q142" s="61"/>
      <c r="R142" s="16">
        <f>SUMIF(PR!$A$2:$A$993,MASTERPPEBIL!$A142,PR!$I$2:$I$993)</f>
        <v>0</v>
      </c>
      <c r="S142" s="62"/>
      <c r="T142" s="62"/>
      <c r="U142" s="62"/>
      <c r="V142" s="54">
        <f t="shared" ca="1" si="11"/>
        <v>0</v>
      </c>
      <c r="W142" s="16">
        <f>SUMIF(PR!$A$2:$A$993,MASTERPPEBIL!$A142,PR!$J$2:$J$993)</f>
        <v>0</v>
      </c>
      <c r="X142" s="92">
        <f t="shared" ca="1" si="12"/>
        <v>0</v>
      </c>
      <c r="Y142"/>
    </row>
    <row r="143" spans="1:28" s="15" customFormat="1" ht="24.75" customHeight="1" x14ac:dyDescent="0.25">
      <c r="A143" s="15" t="s">
        <v>165</v>
      </c>
      <c r="B143" s="107" t="s">
        <v>362</v>
      </c>
      <c r="C143" s="16">
        <f ca="1">SUMIFS(PR!$F$2:$F$993,PR!$D$2:$D$993,"TROL30",PR!$D$2:$D$993,"TROL30")</f>
        <v>0</v>
      </c>
      <c r="D143" s="16">
        <f ca="1">SUMIFS(PR!$F$2:$F$993,PR!$D$2:$D$993,"TROL20",PR!$D$2:$D$993,"TROL20")</f>
        <v>0</v>
      </c>
      <c r="E143" s="16">
        <f ca="1">SUMIFS(PR!$F$2:$F$993,PR!$D$2:$D$993,"TROL10",PR!$D$2:$D$993,"TROL10")</f>
        <v>0</v>
      </c>
      <c r="F143" s="16">
        <f ca="1">SUMIFS(PR!$F$2:$F$993,PR!$D$2:$D$993,"TROL50",PR!$D$2:$D$993,"TROL50")</f>
        <v>0</v>
      </c>
      <c r="G143" s="16">
        <f ca="1">SUMIFS(PR!$F$2:$F$993,PR!$D$2:$D$993,"TROL70",PR!$D$2:$D$993,"TROL70")</f>
        <v>0</v>
      </c>
      <c r="H143" s="16">
        <f ca="1">SUMIFS(PR!$F$2:$F$993,PR!$D$2:$D$993,"TROL60",PR!$D$2:$D$993,"TROL60")</f>
        <v>0</v>
      </c>
      <c r="I143" s="16"/>
      <c r="J143" s="16">
        <f>SUMIF(PR!$A$2:$A$999,MASTERPPEBIL!$A143,PR!$G$2:$G$999)</f>
        <v>0</v>
      </c>
      <c r="K143" s="56"/>
      <c r="L143" s="56"/>
      <c r="M143" s="56"/>
      <c r="N143" s="16">
        <f>SUMIF(PR!$A$2:$A$999,MASTERPPEBIL!$A143,PR!$H$2:$H$999)</f>
        <v>0</v>
      </c>
      <c r="O143" s="56"/>
      <c r="P143" s="64"/>
      <c r="Q143" s="61"/>
      <c r="R143" s="16">
        <f>SUMIF(PR!$A$2:$A$993,MASTERPPEBIL!$A143,PR!$I$2:$I$993)</f>
        <v>0</v>
      </c>
      <c r="S143" s="62"/>
      <c r="T143" s="62"/>
      <c r="U143" s="62"/>
      <c r="V143" s="54">
        <f t="shared" ca="1" si="11"/>
        <v>0</v>
      </c>
      <c r="W143" s="16">
        <f>SUMIF(PR!$A$2:$A$993,MASTERPPEBIL!$A143,PR!$J$2:$J$993)</f>
        <v>0</v>
      </c>
      <c r="X143" s="92">
        <f t="shared" ca="1" si="12"/>
        <v>0</v>
      </c>
    </row>
    <row r="144" spans="1:28" s="15" customFormat="1" ht="24.75" customHeight="1" x14ac:dyDescent="0.25">
      <c r="A144" s="15" t="s">
        <v>129</v>
      </c>
      <c r="B144" s="78" t="s">
        <v>363</v>
      </c>
      <c r="C144" s="16">
        <f ca="1">SUMIFS(PR!$F$2:$F$993,PR!$D$2:$D$993,"TRPT30",PR!$D$2:$D$993,"TRPT30")</f>
        <v>0</v>
      </c>
      <c r="D144" s="16">
        <f ca="1">SUMIFS(PR!$F$2:$F$993,PR!$D$2:$D$993,"TRPT20",PR!$D$2:$D$993,"TRPT20")</f>
        <v>0</v>
      </c>
      <c r="E144" s="16">
        <f ca="1">SUMIFS(PR!$F$2:$F$993,PR!$D$2:$D$993,"TRPT10",PR!$D$2:$D$993,"TRPT10")</f>
        <v>0</v>
      </c>
      <c r="F144" s="16">
        <f ca="1">SUMIFS(PR!$F$2:$F$993,PR!$D$2:$D$993,"TRPT50",PR!$D$2:$D$993,"TRPT50")</f>
        <v>0</v>
      </c>
      <c r="G144" s="16">
        <f ca="1">SUMIFS(PR!$F$2:$F$993,PR!$D$2:$D$993,"TRPT70",PR!$D$2:$D$993,"TRPT70")</f>
        <v>0</v>
      </c>
      <c r="H144" s="16">
        <f ca="1">SUMIFS(PR!$F$2:$F$993,PR!$D$2:$D$993,"TRPT60",PR!$D$2:$D$993,"TRPT60")</f>
        <v>0</v>
      </c>
      <c r="I144" s="16"/>
      <c r="J144" s="16">
        <f>SUMIF(PR!$A$2:$A$999,MASTERPPEBIL!$A144,PR!$G$2:$G$999)</f>
        <v>0</v>
      </c>
      <c r="K144" s="56"/>
      <c r="L144" s="56"/>
      <c r="M144" s="56"/>
      <c r="N144" s="16">
        <f>SUMIF(PR!$A$2:$A$999,MASTERPPEBIL!$A144,PR!$H$2:$H$999)</f>
        <v>0</v>
      </c>
      <c r="O144" s="56"/>
      <c r="P144" s="64"/>
      <c r="Q144" s="61"/>
      <c r="R144" s="16">
        <f>SUMIF(PR!$A$2:$A$993,MASTERPPEBIL!$A144,PR!$I$2:$I$993)</f>
        <v>0</v>
      </c>
      <c r="S144" s="62"/>
      <c r="T144" s="62"/>
      <c r="U144" s="62"/>
      <c r="V144" s="54">
        <f t="shared" ref="V144:V158" ca="1" si="13">SUM(C144:U144)</f>
        <v>0</v>
      </c>
      <c r="W144" s="16">
        <f>SUMIF(PR!$A$2:$A$993,MASTERPPEBIL!$A144,PR!$J$2:$J$993)</f>
        <v>0</v>
      </c>
      <c r="X144" s="92">
        <f t="shared" ca="1" si="12"/>
        <v>0</v>
      </c>
      <c r="Y144"/>
    </row>
    <row r="145" spans="1:25" s="15" customFormat="1" ht="24.75" customHeight="1" x14ac:dyDescent="0.25">
      <c r="A145" s="15" t="s">
        <v>213</v>
      </c>
      <c r="B145" s="105" t="s">
        <v>364</v>
      </c>
      <c r="C145" s="99">
        <f ca="1">SUMIFS(PR!$F$2:$F$993,PR!$D$2:$D$993,"VAL130",PR!$D$2:$D$993,"VAL130")</f>
        <v>0</v>
      </c>
      <c r="D145" s="99">
        <f ca="1">SUMIFS(PR!$F$2:$F$993,PR!$D$2:$D$993,"VAL120",PR!$D$2:$D$993,"VAL120")</f>
        <v>0</v>
      </c>
      <c r="E145" s="99">
        <f ca="1">SUMIFS(PR!$F$2:$F$993,PR!$D$2:$D$993,"VAL110",PR!$D$2:$D$993,"VAL110")</f>
        <v>0</v>
      </c>
      <c r="F145" s="99">
        <f ca="1">SUMIFS(PR!$F$2:$F$993,PR!$D$2:$D$993,"VAL150",PR!$D$2:$D$993,"VAL150")</f>
        <v>0</v>
      </c>
      <c r="G145" s="99">
        <f ca="1">SUMIFS(PR!$F$2:$F$993,PR!$D$2:$D$993,"VAL170",PR!$D$2:$D$993,"VAL170")</f>
        <v>0</v>
      </c>
      <c r="H145" s="99">
        <f ca="1">SUMIFS(PR!$F$2:$F$993,PR!$D$2:$D$993,"VAL160",PR!$D$2:$D$993,"VAL160")</f>
        <v>0</v>
      </c>
      <c r="I145" s="99"/>
      <c r="J145" s="99">
        <f>SUMIF(PR!$A$2:$A$999,MASTERPPEBIL!$A145,PR!$G$2:$G$999)</f>
        <v>0</v>
      </c>
      <c r="K145" s="57"/>
      <c r="L145" s="57"/>
      <c r="M145" s="57"/>
      <c r="N145" s="99">
        <f>SUMIF(PR!$A$2:$A$999,MASTERPPEBIL!$A145,PR!$H$2:$H$999)</f>
        <v>0</v>
      </c>
      <c r="O145" s="57"/>
      <c r="P145" s="65"/>
      <c r="Q145" s="101"/>
      <c r="R145" s="99">
        <f>SUMIF(PR!$A$2:$A$993,MASTERPPEBIL!$A145,PR!$I$2:$I$993)</f>
        <v>0</v>
      </c>
      <c r="S145" s="102"/>
      <c r="T145" s="102"/>
      <c r="U145" s="102"/>
      <c r="V145" s="103">
        <f t="shared" ca="1" si="13"/>
        <v>0</v>
      </c>
      <c r="W145" s="99">
        <f>SUMIF(PR!$A$2:$A$993,MASTERPPEBIL!$A145,PR!$J$2:$J$993)</f>
        <v>0</v>
      </c>
      <c r="X145" s="92">
        <f t="shared" ca="1" si="12"/>
        <v>0</v>
      </c>
    </row>
    <row r="146" spans="1:25" s="15" customFormat="1" ht="24.75" customHeight="1" x14ac:dyDescent="0.25">
      <c r="A146" s="15" t="s">
        <v>214</v>
      </c>
      <c r="B146" s="86" t="s">
        <v>365</v>
      </c>
      <c r="C146" s="104">
        <f ca="1">SUMIFS(PR!$F$2:$F$993,PR!$D$2:$D$993,"VALY30",PR!$D$2:$D$993,"VALY30")</f>
        <v>0</v>
      </c>
      <c r="D146" s="104">
        <f ca="1">SUMIFS(PR!$F$2:$F$993,PR!$D$2:$D$993,"VALY20",PR!$D$2:$D$993,"VALY20")</f>
        <v>0</v>
      </c>
      <c r="E146" s="104">
        <f ca="1">SUMIFS(PR!$F$2:$F$993,PR!$D$2:$D$993,"VALY10",PR!$D$2:$D$993,"VALY10")</f>
        <v>0</v>
      </c>
      <c r="F146" s="104">
        <f ca="1">SUMIFS(PR!$F$2:$F$993,PR!$D$2:$D$993,"VALY50",PR!$D$2:$D$993,"VALY50")</f>
        <v>0</v>
      </c>
      <c r="G146" s="104">
        <f ca="1">SUMIFS(PR!$F$2:$F$993,PR!$D$2:$D$993,"VALY70",PR!$D$2:$D$993,"VALY70")</f>
        <v>0</v>
      </c>
      <c r="H146" s="104">
        <f ca="1">SUMIFS(PR!$F$2:$F$993,PR!$D$2:$D$993,"VALY60",PR!$D$2:$D$993,"VALY60")</f>
        <v>0</v>
      </c>
      <c r="I146" s="104"/>
      <c r="J146" s="104">
        <f>SUMIF(PR!$A$2:$A$999,MASTERPPEBIL!$A146,PR!$G$2:$G$999)</f>
        <v>0</v>
      </c>
      <c r="K146" s="96"/>
      <c r="L146" s="96"/>
      <c r="M146" s="96"/>
      <c r="N146" s="104">
        <f>SUMIF(PR!$A$2:$A$999,MASTERPPEBIL!$A146,PR!$H$2:$H$999)</f>
        <v>0</v>
      </c>
      <c r="O146" s="96"/>
      <c r="P146" s="96"/>
      <c r="Q146" s="96"/>
      <c r="R146" s="104">
        <f>SUMIF(PR!$A$2:$A$993,MASTERPPEBIL!$A146,PR!$I$2:$I$993)</f>
        <v>0</v>
      </c>
      <c r="S146" s="97"/>
      <c r="T146" s="97"/>
      <c r="U146" s="97"/>
      <c r="V146" s="100">
        <f t="shared" ca="1" si="13"/>
        <v>0</v>
      </c>
      <c r="W146" s="104">
        <f>SUMIF(PR!$A$2:$A$993,MASTERPPEBIL!$A146,PR!$J$2:$J$993)</f>
        <v>0</v>
      </c>
      <c r="X146" s="92">
        <f t="shared" ca="1" si="12"/>
        <v>0</v>
      </c>
      <c r="Y146"/>
    </row>
    <row r="147" spans="1:25" s="15" customFormat="1" ht="24.75" customHeight="1" x14ac:dyDescent="0.25">
      <c r="A147" s="15" t="s">
        <v>171</v>
      </c>
      <c r="B147" s="86" t="s">
        <v>366</v>
      </c>
      <c r="C147" s="99">
        <f ca="1">SUMIFS(PR!$F$2:$F$993,PR!$D$2:$D$993,"VAVI30",PR!$D$2:$D$993,"VAVI30")</f>
        <v>0</v>
      </c>
      <c r="D147" s="99">
        <f ca="1">SUMIFS(PR!$F$2:$F$993,PR!$D$2:$D$993,"VAVI20",PR!$D$2:$D$993,"VAVI20")</f>
        <v>0</v>
      </c>
      <c r="E147" s="99">
        <f ca="1">SUMIFS(PR!$F$2:$F$993,PR!$D$2:$D$993,"VAVI10",PR!$D$2:$D$993,"VAVI10")</f>
        <v>0</v>
      </c>
      <c r="F147" s="99">
        <f ca="1">SUMIFS(PR!$F$2:$F$993,PR!$D$2:$D$993,"VAVI50",PR!$D$2:$D$993,"VAVI50")</f>
        <v>0</v>
      </c>
      <c r="G147" s="99">
        <f ca="1">SUMIFS(PR!$F$2:$F$993,PR!$D$2:$D$993,"VAVI70",PR!$D$2:$D$993,"VAVI70")</f>
        <v>0</v>
      </c>
      <c r="H147" s="99">
        <f ca="1">SUMIFS(PR!$F$2:$F$993,PR!$D$2:$D$993,"VAVI60",PR!$D$2:$D$993,"VAVI60")</f>
        <v>0</v>
      </c>
      <c r="I147" s="99"/>
      <c r="J147" s="99">
        <f>SUMIF(PR!$A$2:$A$999,MASTERPPEBIL!$A147,PR!$G$2:$G$999)</f>
        <v>0</v>
      </c>
      <c r="K147" s="57"/>
      <c r="L147" s="57"/>
      <c r="M147" s="57"/>
      <c r="N147" s="99">
        <f>SUMIF(PR!$A$2:$A$999,MASTERPPEBIL!$A147,PR!$H$2:$H$999)</f>
        <v>0</v>
      </c>
      <c r="O147" s="57"/>
      <c r="P147" s="65"/>
      <c r="Q147" s="57"/>
      <c r="R147" s="99">
        <f>SUMIF(PR!$A$2:$A$993,MASTERPPEBIL!$A147,PR!$I$2:$I$993)</f>
        <v>0</v>
      </c>
      <c r="S147" s="95"/>
      <c r="T147" s="95"/>
      <c r="U147" s="95"/>
      <c r="V147" s="106">
        <f t="shared" ca="1" si="13"/>
        <v>0</v>
      </c>
      <c r="W147" s="99">
        <f>SUMIF(PR!$A$2:$A$993,MASTERPPEBIL!$A147,PR!$J$2:$J$993)</f>
        <v>0</v>
      </c>
      <c r="X147" s="92">
        <f t="shared" ca="1" si="12"/>
        <v>0</v>
      </c>
      <c r="Y147"/>
    </row>
    <row r="148" spans="1:25" s="15" customFormat="1" ht="24.75" customHeight="1" x14ac:dyDescent="0.25">
      <c r="A148" s="15" t="s">
        <v>130</v>
      </c>
      <c r="B148" s="86" t="s">
        <v>367</v>
      </c>
      <c r="C148" s="104">
        <f ca="1">SUMIFS(PR!$F$2:$F$993,PR!$D$2:$D$993,"VHVA30",PR!$D$2:$D$993,"VHVA30")</f>
        <v>0</v>
      </c>
      <c r="D148" s="104">
        <f ca="1">SUMIFS(PR!$F$2:$F$993,PR!$D$2:$D$993,"VHVA20",PR!$D$2:$D$993,"VHVA20")</f>
        <v>0</v>
      </c>
      <c r="E148" s="104">
        <f ca="1">SUMIFS(PR!$F$2:$F$993,PR!$D$2:$D$993,"VHVA10",PR!$D$2:$D$993,"VHVA10")</f>
        <v>0</v>
      </c>
      <c r="F148" s="104">
        <f ca="1">SUMIFS(PR!$F$2:$F$993,PR!$D$2:$D$993,"VHVA50",PR!$D$2:$D$993,"VHVA50")</f>
        <v>0</v>
      </c>
      <c r="G148" s="104">
        <f ca="1">SUMIFS(PR!$F$2:$F$993,PR!$D$2:$D$993,"VHVA70",PR!$D$2:$D$993,"VHVA70")</f>
        <v>0</v>
      </c>
      <c r="H148" s="104">
        <f ca="1">SUMIFS(PR!$F$2:$F$993,PR!$D$2:$D$993,"VHVA60",PR!$D$2:$D$993,"VHVA60")</f>
        <v>0</v>
      </c>
      <c r="I148" s="104"/>
      <c r="J148" s="104">
        <f>SUMIF(PR!$A$2:$A$999,MASTERPPEBIL!$A148,PR!$G$2:$G$999)</f>
        <v>0</v>
      </c>
      <c r="K148" s="96"/>
      <c r="L148" s="96"/>
      <c r="M148" s="96"/>
      <c r="N148" s="104">
        <f>SUMIF(PR!$A$2:$A$999,MASTERPPEBIL!$A148,PR!$H$2:$H$999)</f>
        <v>0</v>
      </c>
      <c r="O148" s="96"/>
      <c r="P148" s="96"/>
      <c r="Q148" s="96"/>
      <c r="R148" s="104">
        <f>SUMIF(PR!$A$2:$A$993,MASTERPPEBIL!$A148,PR!$I$2:$I$993)</f>
        <v>0</v>
      </c>
      <c r="S148" s="97"/>
      <c r="T148" s="97"/>
      <c r="U148" s="97"/>
      <c r="V148" s="100">
        <f t="shared" ca="1" si="13"/>
        <v>0</v>
      </c>
      <c r="W148" s="104">
        <f>SUMIF(PR!$A$2:$A$993,MASTERPPEBIL!$A148,PR!$J$2:$J$993)</f>
        <v>0</v>
      </c>
      <c r="X148" s="92">
        <f t="shared" ca="1" si="12"/>
        <v>0</v>
      </c>
      <c r="Y148"/>
    </row>
    <row r="149" spans="1:25" s="15" customFormat="1" ht="24.75" customHeight="1" x14ac:dyDescent="0.25">
      <c r="A149" s="15" t="s">
        <v>132</v>
      </c>
      <c r="B149" s="86" t="s">
        <v>368</v>
      </c>
      <c r="C149" s="104">
        <f ca="1">SUMIFS(PR!$F$2:$F$993,PR!$D$2:$D$993,"VIH230",PR!$D$2:$D$993,"VIH230")</f>
        <v>0</v>
      </c>
      <c r="D149" s="104">
        <f ca="1">SUMIFS(PR!$F$2:$F$993,PR!$D$2:$D$993,"VIH220",PR!$D$2:$D$993,"VIH220")</f>
        <v>0</v>
      </c>
      <c r="E149" s="104">
        <f ca="1">SUMIFS(PR!$F$2:$F$993,PR!$D$2:$D$993,"VIH210",PR!$D$2:$D$993,"VIH210")</f>
        <v>0</v>
      </c>
      <c r="F149" s="104">
        <f ca="1">SUMIFS(PR!$F$2:$F$993,PR!$D$2:$D$993,"VIH250",PR!$D$2:$D$993,"VIH250")</f>
        <v>0</v>
      </c>
      <c r="G149" s="104">
        <f ca="1">SUMIFS(PR!$F$2:$F$993,PR!$D$2:$D$993,"VIH270",PR!$D$2:$D$993,"VIH270")</f>
        <v>0</v>
      </c>
      <c r="H149" s="104">
        <f ca="1">SUMIFS(PR!$F$2:$F$993,PR!$D$2:$D$993,"VIH260",PR!$D$2:$D$993,"VIH260")</f>
        <v>0</v>
      </c>
      <c r="I149" s="104"/>
      <c r="J149" s="104">
        <f>SUMIF(PR!$A$2:$A$999,MASTERPPEBIL!$A149,PR!$G$2:$G$999)</f>
        <v>0</v>
      </c>
      <c r="K149" s="96"/>
      <c r="L149" s="96"/>
      <c r="M149" s="96"/>
      <c r="N149" s="104">
        <f>SUMIF(PR!$A$2:$A$999,MASTERPPEBIL!$A149,PR!$H$2:$H$999)</f>
        <v>0</v>
      </c>
      <c r="O149" s="96"/>
      <c r="P149" s="96"/>
      <c r="Q149" s="96"/>
      <c r="R149" s="104">
        <f>SUMIF(PR!$A$2:$A$993,MASTERPPEBIL!$A149,PR!$I$2:$I$993)</f>
        <v>0</v>
      </c>
      <c r="S149" s="97"/>
      <c r="T149" s="97"/>
      <c r="U149" s="97"/>
      <c r="V149" s="100">
        <f t="shared" ca="1" si="13"/>
        <v>0</v>
      </c>
      <c r="W149" s="104">
        <f>SUMIF(PR!$A$2:$A$993,MASTERPPEBIL!$A149,PR!$J$2:$J$993)</f>
        <v>0</v>
      </c>
      <c r="X149" s="92">
        <f t="shared" ca="1" si="12"/>
        <v>0</v>
      </c>
      <c r="Y149"/>
    </row>
    <row r="150" spans="1:25" s="15" customFormat="1" ht="24.75" customHeight="1" x14ac:dyDescent="0.25">
      <c r="A150" s="15" t="s">
        <v>179</v>
      </c>
      <c r="B150" s="86" t="s">
        <v>369</v>
      </c>
      <c r="C150" s="104">
        <f ca="1">SUMIFS(PR!$F$2:$F$993,PR!$D$2:$D$993,"VIH330",PR!$D$2:$D$993,"VIH330")</f>
        <v>0</v>
      </c>
      <c r="D150" s="104">
        <f ca="1">SUMIFS(PR!$F$2:$F$993,PR!$D$2:$D$993,"VIH320",PR!$D$2:$D$993,"VIH320")</f>
        <v>0</v>
      </c>
      <c r="E150" s="104">
        <f ca="1">SUMIFS(PR!$F$2:$F$993,PR!$D$2:$D$993,"VIH310",PR!$D$2:$D$993,"VIH310")</f>
        <v>0</v>
      </c>
      <c r="F150" s="104">
        <f ca="1">SUMIFS(PR!$F$2:$F$993,PR!$D$2:$D$993,"VIH350",PR!$D$2:$D$993,"VIH350")</f>
        <v>0</v>
      </c>
      <c r="G150" s="104">
        <f ca="1">SUMIFS(PR!$F$2:$F$993,PR!$D$2:$D$993,"VIH370",PR!$D$2:$D$993,"VIH370")</f>
        <v>0</v>
      </c>
      <c r="H150" s="104">
        <f ca="1">SUMIFS(PR!$F$2:$F$993,PR!$D$2:$D$993,"VIH360",PR!$D$2:$D$993,"VIH360")</f>
        <v>0</v>
      </c>
      <c r="I150" s="104"/>
      <c r="J150" s="104">
        <f>SUMIF(PR!$A$2:$A$999,MASTERPPEBIL!$A150,PR!$G$2:$G$999)</f>
        <v>0</v>
      </c>
      <c r="K150" s="96"/>
      <c r="L150" s="96"/>
      <c r="M150" s="96"/>
      <c r="N150" s="104">
        <f>SUMIF(PR!$A$2:$A$999,MASTERPPEBIL!$A150,PR!$H$2:$H$999)</f>
        <v>0</v>
      </c>
      <c r="O150" s="96"/>
      <c r="P150" s="96"/>
      <c r="Q150" s="96"/>
      <c r="R150" s="104">
        <f>SUMIF(PR!$A$2:$A$993,MASTERPPEBIL!$A150,PR!$I$2:$I$993)</f>
        <v>0</v>
      </c>
      <c r="S150" s="97"/>
      <c r="T150" s="97"/>
      <c r="U150" s="97"/>
      <c r="V150" s="100">
        <f t="shared" ca="1" si="13"/>
        <v>0</v>
      </c>
      <c r="W150" s="104">
        <f>SUMIF(PR!$A$2:$A$993,MASTERPPEBIL!$A150,PR!$J$2:$J$993)</f>
        <v>0</v>
      </c>
      <c r="X150" s="92">
        <f t="shared" ca="1" si="12"/>
        <v>0</v>
      </c>
      <c r="Y150"/>
    </row>
    <row r="151" spans="1:25" s="15" customFormat="1" ht="24.75" customHeight="1" x14ac:dyDescent="0.25">
      <c r="A151" s="15" t="s">
        <v>131</v>
      </c>
      <c r="B151" s="86" t="s">
        <v>370</v>
      </c>
      <c r="C151" s="104">
        <f ca="1">SUMIFS(PR!$F$2:$F$993,PR!$D$2:$D$993,"VIHE30",PR!$D$2:$D$993,"VIHE30")</f>
        <v>0</v>
      </c>
      <c r="D151" s="104">
        <f ca="1">SUMIFS(PR!$F$2:$F$993,PR!$D$2:$D$993,"VIHE20",PR!$D$2:$D$993,"VIHE20")</f>
        <v>0</v>
      </c>
      <c r="E151" s="104">
        <f ca="1">SUMIFS(PR!$F$2:$F$993,PR!$D$2:$D$993,"VIHE10",PR!$D$2:$D$993,"VIHE10")</f>
        <v>0</v>
      </c>
      <c r="F151" s="104">
        <f ca="1">SUMIFS(PR!$F$2:$F$993,PR!$D$2:$D$993,"VIHE50",PR!$D$2:$D$993,"VIHE50")</f>
        <v>0</v>
      </c>
      <c r="G151" s="104">
        <f ca="1">SUMIFS(PR!$F$2:$F$993,PR!$D$2:$D$993,"VIHE70",PR!$D$2:$D$993,"VIHE70")</f>
        <v>0</v>
      </c>
      <c r="H151" s="104">
        <f ca="1">SUMIFS(PR!$F$2:$F$993,PR!$D$2:$D$993,"VIHE60",PR!$D$2:$D$993,"VIHE60")</f>
        <v>0</v>
      </c>
      <c r="I151" s="104"/>
      <c r="J151" s="104">
        <f>SUMIF(PR!$A$2:$A$999,MASTERPPEBIL!$A151,PR!$G$2:$G$999)</f>
        <v>0</v>
      </c>
      <c r="K151" s="96"/>
      <c r="L151" s="96"/>
      <c r="M151" s="96"/>
      <c r="N151" s="104">
        <f>SUMIF(PR!$A$2:$A$999,MASTERPPEBIL!$A151,PR!$H$2:$H$999)</f>
        <v>0</v>
      </c>
      <c r="O151" s="96"/>
      <c r="P151" s="96"/>
      <c r="Q151" s="96"/>
      <c r="R151" s="104">
        <f>SUMIF(PR!$A$2:$A$993,MASTERPPEBIL!$A151,PR!$I$2:$I$993)</f>
        <v>0</v>
      </c>
      <c r="S151" s="97"/>
      <c r="T151" s="97"/>
      <c r="U151" s="97"/>
      <c r="V151" s="100">
        <f t="shared" ca="1" si="13"/>
        <v>0</v>
      </c>
      <c r="W151" s="104">
        <f>SUMIF(PR!$A$2:$A$993,MASTERPPEBIL!$A151,PR!$J$2:$J$993)</f>
        <v>0</v>
      </c>
      <c r="X151" s="92">
        <f t="shared" ca="1" si="12"/>
        <v>0</v>
      </c>
      <c r="Y151"/>
    </row>
    <row r="152" spans="1:25" s="15" customFormat="1" ht="24.75" customHeight="1" x14ac:dyDescent="0.25">
      <c r="A152" s="15" t="s">
        <v>133</v>
      </c>
      <c r="B152" s="86" t="s">
        <v>371</v>
      </c>
      <c r="C152" s="104">
        <f ca="1">SUMIFS(PR!$F$2:$F$993,PR!$D$2:$D$993,"VORO30",PR!$D$2:$D$993,"VORO30")</f>
        <v>0</v>
      </c>
      <c r="D152" s="104">
        <f ca="1">SUMIFS(PR!$F$2:$F$993,PR!$D$2:$D$993,"VORO20",PR!$D$2:$D$993,"VORO20")</f>
        <v>0</v>
      </c>
      <c r="E152" s="104">
        <f ca="1">SUMIFS(PR!$F$2:$F$993,PR!$D$2:$D$993,"VORO10",PR!$D$2:$D$993,"VORO10")</f>
        <v>0</v>
      </c>
      <c r="F152" s="104">
        <f ca="1">SUMIFS(PR!$F$2:$F$993,PR!$D$2:$D$993,"VORO50",PR!$D$2:$D$993,"VORO50")</f>
        <v>0</v>
      </c>
      <c r="G152" s="104">
        <f ca="1">SUMIFS(PR!$F$2:$F$993,PR!$D$2:$D$993,"VORO70",PR!$D$2:$D$993,"VORO70")</f>
        <v>0</v>
      </c>
      <c r="H152" s="104">
        <f ca="1">SUMIFS(PR!$F$2:$F$993,PR!$D$2:$D$993,"VORO60",PR!$D$2:$D$993,"VORO60")</f>
        <v>0</v>
      </c>
      <c r="I152" s="104"/>
      <c r="J152" s="104">
        <f>SUMIF(PR!$A$2:$A$999,MASTERPPEBIL!$A152,PR!$G$2:$G$999)</f>
        <v>0</v>
      </c>
      <c r="K152" s="96"/>
      <c r="L152" s="96"/>
      <c r="M152" s="96"/>
      <c r="N152" s="104">
        <f>SUMIF(PR!$A$2:$A$999,MASTERPPEBIL!$A152,PR!$H$2:$H$999)</f>
        <v>0</v>
      </c>
      <c r="O152" s="96"/>
      <c r="P152" s="96"/>
      <c r="Q152" s="96"/>
      <c r="R152" s="104">
        <f>SUMIF(PR!$A$2:$A$993,MASTERPPEBIL!$A152,PR!$I$2:$I$993)</f>
        <v>0</v>
      </c>
      <c r="S152" s="97"/>
      <c r="T152" s="97"/>
      <c r="U152" s="97"/>
      <c r="V152" s="100">
        <f t="shared" ca="1" si="13"/>
        <v>0</v>
      </c>
      <c r="W152" s="104">
        <f>SUMIF(PR!$A$2:$A$993,MASTERPPEBIL!$A152,PR!$J$2:$J$993)</f>
        <v>0</v>
      </c>
      <c r="X152" s="92">
        <f t="shared" ca="1" si="12"/>
        <v>0</v>
      </c>
      <c r="Y152"/>
    </row>
    <row r="153" spans="1:25" s="15" customFormat="1" ht="24.75" customHeight="1" x14ac:dyDescent="0.25">
      <c r="A153" s="15" t="s">
        <v>222</v>
      </c>
      <c r="B153" s="88" t="s">
        <v>372</v>
      </c>
      <c r="C153" s="104">
        <f ca="1">SUMIFS(PR!$F$2:$F$993,PR!$D$2:$D$993,"VSUN30",PR!$D$2:$D$993,"VSUN30")</f>
        <v>0</v>
      </c>
      <c r="D153" s="104">
        <f ca="1">SUMIFS(PR!$F$2:$F$993,PR!$D$2:$D$993,"VSUN20",PR!$D$2:$D$993,"VSUN20")</f>
        <v>0</v>
      </c>
      <c r="E153" s="104">
        <f ca="1">SUMIFS(PR!$F$2:$F$993,PR!$D$2:$D$993,"VSUN10",PR!$D$2:$D$993,"VSUN10")</f>
        <v>0</v>
      </c>
      <c r="F153" s="104">
        <f ca="1">SUMIFS(PR!$F$2:$F$993,PR!$D$2:$D$993,"VSUN50",PR!$D$2:$D$993,"VSUN50")</f>
        <v>0</v>
      </c>
      <c r="G153" s="104">
        <f ca="1">SUMIFS(PR!$F$2:$F$993,PR!$D$2:$D$993,"VSUN70",PR!$D$2:$D$993,"VSUN70")</f>
        <v>0</v>
      </c>
      <c r="H153" s="104">
        <f ca="1">SUMIFS(PR!$F$2:$F$993,PR!$D$2:$D$993,"VSUN60",PR!$D$2:$D$993,"VSUN60")</f>
        <v>0</v>
      </c>
      <c r="I153" s="104"/>
      <c r="J153" s="104">
        <f>SUMIF(PR!$A$2:$A$999,MASTERPPEBIL!$A153,PR!$G$2:$G$999)</f>
        <v>0</v>
      </c>
      <c r="K153" s="96"/>
      <c r="L153" s="96"/>
      <c r="M153" s="96"/>
      <c r="N153" s="104">
        <f>SUMIF(PR!$A$2:$A$999,MASTERPPEBIL!$A153,PR!$H$2:$H$999)</f>
        <v>0</v>
      </c>
      <c r="O153" s="96"/>
      <c r="P153" s="96"/>
      <c r="Q153" s="96"/>
      <c r="R153" s="104">
        <f>SUMIF(PR!$A$2:$A$993,MASTERPPEBIL!$A153,PR!$I$2:$I$993)</f>
        <v>0</v>
      </c>
      <c r="S153" s="97"/>
      <c r="T153" s="97"/>
      <c r="U153" s="97"/>
      <c r="V153" s="100">
        <f t="shared" ca="1" si="13"/>
        <v>0</v>
      </c>
      <c r="W153" s="104">
        <f>SUMIF(PR!$A$2:$A$993,MASTERPPEBIL!$A153,PR!$J$2:$J$993)</f>
        <v>0</v>
      </c>
      <c r="X153" s="92">
        <f t="shared" ca="1" si="12"/>
        <v>0</v>
      </c>
    </row>
    <row r="154" spans="1:25" s="15" customFormat="1" ht="24.75" customHeight="1" x14ac:dyDescent="0.25">
      <c r="A154" s="15" t="s">
        <v>180</v>
      </c>
      <c r="B154" s="86" t="s">
        <v>373</v>
      </c>
      <c r="C154" s="104">
        <f ca="1">SUMIFS(PR!$F$2:$F$993,PR!$D$2:$D$993,"VVCC30",PR!$D$2:$D$993,"VVCC30")</f>
        <v>0</v>
      </c>
      <c r="D154" s="104">
        <f ca="1">SUMIFS(PR!$F$2:$F$993,PR!$D$2:$D$993,"VVCC20",PR!$D$2:$D$993,"VVCC20")</f>
        <v>0</v>
      </c>
      <c r="E154" s="104">
        <f ca="1">SUMIFS(PR!$F$2:$F$993,PR!$D$2:$D$993,"VVCC10",PR!$D$2:$D$993,"VVCC10")</f>
        <v>0</v>
      </c>
      <c r="F154" s="104">
        <f ca="1">SUMIFS(PR!$F$2:$F$993,PR!$D$2:$D$993,"VVCC50",PR!$D$2:$D$993,"VVCC50")</f>
        <v>0</v>
      </c>
      <c r="G154" s="104">
        <f ca="1">SUMIFS(PR!$F$2:$F$993,PR!$D$2:$D$993,"VVCC70",PR!$D$2:$D$993,"VVCC70")</f>
        <v>0</v>
      </c>
      <c r="H154" s="104">
        <f ca="1">SUMIFS(PR!$F$2:$F$993,PR!$D$2:$D$993,"VVCC60",PR!$D$2:$D$993,"VVCC60")</f>
        <v>0</v>
      </c>
      <c r="I154" s="104"/>
      <c r="J154" s="104">
        <f>SUMIF(PR!$A$2:$A$999,MASTERPPEBIL!$A154,PR!$G$2:$G$999)</f>
        <v>0</v>
      </c>
      <c r="K154" s="96"/>
      <c r="L154" s="96"/>
      <c r="M154" s="96"/>
      <c r="N154" s="104">
        <f>SUMIF(PR!$A$2:$A$999,MASTERPPEBIL!$A154,PR!$H$2:$H$999)</f>
        <v>0</v>
      </c>
      <c r="O154" s="96"/>
      <c r="P154" s="96"/>
      <c r="Q154" s="96"/>
      <c r="R154" s="104">
        <f>SUMIF(PR!$A$2:$A$993,MASTERPPEBIL!$A154,PR!$I$2:$I$993)</f>
        <v>0</v>
      </c>
      <c r="S154" s="97"/>
      <c r="T154" s="97"/>
      <c r="U154" s="97"/>
      <c r="V154" s="100">
        <f t="shared" ca="1" si="13"/>
        <v>0</v>
      </c>
      <c r="W154" s="104">
        <f>SUMIF(PR!$A$2:$A$993,MASTERPPEBIL!$A154,PR!$J$2:$J$993)</f>
        <v>0</v>
      </c>
      <c r="X154" s="92">
        <f t="shared" ca="1" si="12"/>
        <v>0</v>
      </c>
      <c r="Y154"/>
    </row>
    <row r="155" spans="1:25" s="15" customFormat="1" ht="24.75" customHeight="1" x14ac:dyDescent="0.25">
      <c r="A155" s="15" t="s">
        <v>162</v>
      </c>
      <c r="B155" s="86" t="s">
        <v>374</v>
      </c>
      <c r="C155" s="104">
        <f ca="1">SUMIFS(PR!$F$2:$F$993,PR!$D$2:$D$993,"WAS230",PR!$D$2:$D$993,"WAS230")</f>
        <v>0</v>
      </c>
      <c r="D155" s="104">
        <f ca="1">SUMIFS(PR!$F$2:$F$993,PR!$D$2:$D$993,"WAS220",PR!$D$2:$D$993,"WAS220")</f>
        <v>0</v>
      </c>
      <c r="E155" s="104">
        <f ca="1">SUMIFS(PR!$F$2:$F$993,PR!$D$2:$D$993,"WAS210",PR!$D$2:$D$993,"WAS210")</f>
        <v>0</v>
      </c>
      <c r="F155" s="104">
        <f ca="1">SUMIFS(PR!$F$2:$F$993,PR!$D$2:$D$993,"WAS250",PR!$D$2:$D$993,"WAS250")</f>
        <v>0</v>
      </c>
      <c r="G155" s="104">
        <f ca="1">SUMIFS(PR!$F$2:$F$993,PR!$D$2:$D$993,"WAS270",PR!$D$2:$D$993,"WAS270")</f>
        <v>0</v>
      </c>
      <c r="H155" s="104">
        <f ca="1">SUMIFS(PR!$F$2:$F$993,PR!$D$2:$D$993,"WAS260",PR!$D$2:$D$993,"WAS260")</f>
        <v>0</v>
      </c>
      <c r="I155" s="104"/>
      <c r="J155" s="104">
        <f>SUMIF(PR!$A$2:$A$999,MASTERPPEBIL!$A155,PR!$G$2:$G$999)</f>
        <v>0</v>
      </c>
      <c r="K155" s="96"/>
      <c r="L155" s="96"/>
      <c r="M155" s="96"/>
      <c r="N155" s="104">
        <f>SUMIF(PR!$A$2:$A$999,MASTERPPEBIL!$A155,PR!$H$2:$H$999)</f>
        <v>0</v>
      </c>
      <c r="O155" s="96"/>
      <c r="P155" s="96"/>
      <c r="Q155" s="96"/>
      <c r="R155" s="104">
        <f>SUMIF(PR!$A$2:$A$993,MASTERPPEBIL!$A155,PR!$I$2:$I$993)</f>
        <v>0</v>
      </c>
      <c r="S155" s="97"/>
      <c r="T155" s="97"/>
      <c r="U155" s="97"/>
      <c r="V155" s="100">
        <f t="shared" ca="1" si="13"/>
        <v>0</v>
      </c>
      <c r="W155" s="104">
        <f>SUMIF(PR!$A$2:$A$993,MASTERPPEBIL!$A155,PR!$J$2:$J$993)</f>
        <v>0</v>
      </c>
      <c r="X155" s="92">
        <f t="shared" ca="1" si="12"/>
        <v>0</v>
      </c>
      <c r="Y155"/>
    </row>
    <row r="156" spans="1:25" s="15" customFormat="1" ht="24.75" customHeight="1" x14ac:dyDescent="0.25">
      <c r="A156" s="15" t="s">
        <v>134</v>
      </c>
      <c r="B156" s="86" t="s">
        <v>375</v>
      </c>
      <c r="C156" s="104">
        <f ca="1">SUMIFS(PR!$F$2:$F$993,PR!$D$2:$D$993,"WAST30",PR!$D$2:$D$993,"WAST30")</f>
        <v>0</v>
      </c>
      <c r="D156" s="104">
        <f ca="1">SUMIFS(PR!$F$2:$F$993,PR!$D$2:$D$993,"WAST20",PR!$D$2:$D$993,"WAST20")</f>
        <v>0</v>
      </c>
      <c r="E156" s="104">
        <f ca="1">SUMIFS(PR!$F$2:$F$993,PR!$D$2:$D$993,"WAST10",PR!$D$2:$D$993,"WAST10")</f>
        <v>0</v>
      </c>
      <c r="F156" s="104">
        <f ca="1">SUMIFS(PR!$F$2:$F$993,PR!$D$2:$D$993,"WAST50",PR!$D$2:$D$993,"WAST50")</f>
        <v>0</v>
      </c>
      <c r="G156" s="104">
        <f ca="1">SUMIFS(PR!$F$2:$F$993,PR!$D$2:$D$993,"WAST70",PR!$D$2:$D$993,"WAST70")</f>
        <v>0</v>
      </c>
      <c r="H156" s="104">
        <f ca="1">SUMIFS(PR!$F$2:$F$993,PR!$D$2:$D$993,"WAST60",PR!$D$2:$D$993,"WAST60")</f>
        <v>0</v>
      </c>
      <c r="I156" s="104"/>
      <c r="J156" s="104">
        <f>SUMIF(PR!$A$2:$A$999,MASTERPPEBIL!$A156,PR!$G$2:$G$999)</f>
        <v>0</v>
      </c>
      <c r="K156" s="96"/>
      <c r="L156" s="96"/>
      <c r="M156" s="96"/>
      <c r="N156" s="104">
        <f>SUMIF(PR!$A$2:$A$999,MASTERPPEBIL!$A156,PR!$H$2:$H$999)</f>
        <v>0</v>
      </c>
      <c r="O156" s="96"/>
      <c r="P156" s="96"/>
      <c r="Q156" s="96"/>
      <c r="R156" s="104">
        <f>SUMIF(PR!$A$2:$A$993,MASTERPPEBIL!$A156,PR!$I$2:$I$993)</f>
        <v>0</v>
      </c>
      <c r="S156" s="97"/>
      <c r="T156" s="97"/>
      <c r="U156" s="97"/>
      <c r="V156" s="100">
        <f t="shared" ca="1" si="13"/>
        <v>0</v>
      </c>
      <c r="W156" s="104">
        <f>SUMIF(PR!$A$2:$A$993,MASTERPPEBIL!$A156,PR!$J$2:$J$993)</f>
        <v>0</v>
      </c>
      <c r="X156" s="92">
        <f t="shared" ca="1" si="12"/>
        <v>0</v>
      </c>
      <c r="Y156"/>
    </row>
    <row r="157" spans="1:25" s="15" customFormat="1" ht="24.75" customHeight="1" x14ac:dyDescent="0.25">
      <c r="A157" s="15" t="s">
        <v>135</v>
      </c>
      <c r="B157" s="87" t="s">
        <v>376</v>
      </c>
      <c r="C157" s="104">
        <f ca="1">SUMIFS(PR!$F$2:$F$993,PR!$D$2:$D$993,"WHIS30",PR!$D$2:$D$993,"WHIS30")</f>
        <v>0</v>
      </c>
      <c r="D157" s="104">
        <f ca="1">SUMIFS(PR!$F$2:$F$993,PR!$D$2:$D$993,"WHIS20",PR!$D$2:$D$993,"WHIS20")</f>
        <v>0</v>
      </c>
      <c r="E157" s="104">
        <f ca="1">SUMIFS(PR!$F$2:$F$993,PR!$D$2:$D$993,"WHIS10",PR!$D$2:$D$993,"WHIS10")</f>
        <v>0</v>
      </c>
      <c r="F157" s="104">
        <f ca="1">SUMIFS(PR!$F$2:$F$993,PR!$D$2:$D$993,"WHIS50",PR!$D$2:$D$993,"WHIS50")</f>
        <v>0</v>
      </c>
      <c r="G157" s="104">
        <f ca="1">SUMIFS(PR!$F$2:$F$993,PR!$D$2:$D$993,"WHIS70",PR!$D$2:$D$993,"WHIS70")</f>
        <v>0</v>
      </c>
      <c r="H157" s="104">
        <f ca="1">SUMIFS(PR!$F$2:$F$993,PR!$D$2:$D$993,"WHIS60",PR!$D$2:$D$993,"WHIS60")</f>
        <v>0</v>
      </c>
      <c r="I157" s="104"/>
      <c r="J157" s="104">
        <f>SUMIF(PR!$A$2:$A$999,MASTERPPEBIL!$A157,PR!$G$2:$G$999)</f>
        <v>0</v>
      </c>
      <c r="K157" s="96"/>
      <c r="L157" s="96"/>
      <c r="M157" s="96"/>
      <c r="N157" s="104">
        <f>SUMIF(PR!$A$2:$A$999,MASTERPPEBIL!$A157,PR!$H$2:$H$999)</f>
        <v>0</v>
      </c>
      <c r="O157" s="96"/>
      <c r="P157" s="96"/>
      <c r="Q157" s="96"/>
      <c r="R157" s="104">
        <f>SUMIF(PR!$A$2:$A$993,MASTERPPEBIL!$A157,PR!$I$2:$I$993)</f>
        <v>0</v>
      </c>
      <c r="S157" s="97"/>
      <c r="T157" s="97"/>
      <c r="U157" s="97"/>
      <c r="V157" s="100">
        <f t="shared" ca="1" si="13"/>
        <v>0</v>
      </c>
      <c r="W157" s="104">
        <f>SUMIF(PR!$A$2:$A$993,MASTERPPEBIL!$A157,PR!$J$2:$J$993)</f>
        <v>0</v>
      </c>
      <c r="X157" s="92">
        <f t="shared" ca="1" si="12"/>
        <v>0</v>
      </c>
      <c r="Y157"/>
    </row>
    <row r="158" spans="1:25" s="15" customFormat="1" ht="24.75" customHeight="1" x14ac:dyDescent="0.25">
      <c r="A158" s="15" t="s">
        <v>136</v>
      </c>
      <c r="B158" s="88" t="s">
        <v>377</v>
      </c>
      <c r="C158" s="104">
        <f ca="1">SUMIFS(PR!$F$2:$F$993,PR!$D$2:$D$993,"WOLF30",PR!$D$2:$D$993,"WOLF30")</f>
        <v>0</v>
      </c>
      <c r="D158" s="104">
        <f ca="1">SUMIFS(PR!$F$2:$F$993,PR!$D$2:$D$993,"WOLF20",PR!$D$2:$D$993,"WOLF20")</f>
        <v>0</v>
      </c>
      <c r="E158" s="104">
        <f ca="1">SUMIFS(PR!$F$2:$F$993,PR!$D$2:$D$993,"WOLF10",PR!$D$2:$D$993,"WOLF10")</f>
        <v>0</v>
      </c>
      <c r="F158" s="104">
        <f ca="1">SUMIFS(PR!$F$2:$F$993,PR!$D$2:$D$993,"WOLF50",PR!$D$2:$D$993,"WOLF50")</f>
        <v>0</v>
      </c>
      <c r="G158" s="104">
        <f ca="1">SUMIFS(PR!$F$2:$F$993,PR!$D$2:$D$993,"WOLF70",PR!$D$2:$D$993,"WOLF70")</f>
        <v>0</v>
      </c>
      <c r="H158" s="104">
        <f ca="1">SUMIFS(PR!$F$2:$F$993,PR!$D$2:$D$993,"WOLF60",PR!$D$2:$D$993,"WOLF60")</f>
        <v>0</v>
      </c>
      <c r="I158" s="104"/>
      <c r="J158" s="104">
        <f>SUMIF(PR!$A$2:$A$999,MASTERPPEBIL!$A158,PR!$G$2:$G$999)</f>
        <v>0</v>
      </c>
      <c r="K158" s="96"/>
      <c r="L158" s="96"/>
      <c r="M158" s="96"/>
      <c r="N158" s="104">
        <f>SUMIF(PR!$A$2:$A$999,MASTERPPEBIL!$A158,PR!$H$2:$H$999)</f>
        <v>0</v>
      </c>
      <c r="O158" s="96"/>
      <c r="P158" s="96"/>
      <c r="Q158" s="96"/>
      <c r="R158" s="104">
        <f>SUMIF(PR!$A$2:$A$993,MASTERPPEBIL!$A158,PR!$I$2:$I$993)</f>
        <v>0</v>
      </c>
      <c r="S158" s="97"/>
      <c r="T158" s="97"/>
      <c r="U158" s="97"/>
      <c r="V158" s="100">
        <f t="shared" ca="1" si="13"/>
        <v>0</v>
      </c>
      <c r="W158" s="104">
        <f>SUMIF(PR!$A$2:$A$993,MASTERPPEBIL!$A158,PR!$J$2:$J$993)</f>
        <v>0</v>
      </c>
      <c r="X158" s="92">
        <f t="shared" ca="1" si="12"/>
        <v>0</v>
      </c>
      <c r="Y158"/>
    </row>
    <row r="159" spans="1:25" s="15" customFormat="1" ht="24.75" customHeight="1" x14ac:dyDescent="0.25">
      <c r="B159" s="167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168"/>
      <c r="R159" s="169"/>
      <c r="S159" s="170"/>
      <c r="T159" s="170"/>
      <c r="U159" s="170"/>
      <c r="V159" s="171"/>
      <c r="W159" s="172"/>
      <c r="X159" s="173"/>
    </row>
    <row r="160" spans="1:25" s="15" customFormat="1" ht="24.75" customHeight="1" thickBot="1" x14ac:dyDescent="0.3">
      <c r="B160" s="24" t="s">
        <v>26</v>
      </c>
      <c r="C160" s="144">
        <f t="shared" ref="C160:W160" ca="1" si="14">SUM(C9:C159)</f>
        <v>0</v>
      </c>
      <c r="D160" s="144">
        <f t="shared" ca="1" si="14"/>
        <v>0</v>
      </c>
      <c r="E160" s="144">
        <f t="shared" ca="1" si="14"/>
        <v>0</v>
      </c>
      <c r="F160" s="144">
        <f t="shared" ca="1" si="14"/>
        <v>0</v>
      </c>
      <c r="G160" s="144">
        <f t="shared" ca="1" si="14"/>
        <v>0</v>
      </c>
      <c r="H160" s="144">
        <f t="shared" ca="1" si="14"/>
        <v>0</v>
      </c>
      <c r="I160" s="144">
        <f t="shared" si="14"/>
        <v>0</v>
      </c>
      <c r="J160" s="144">
        <f t="shared" si="14"/>
        <v>0</v>
      </c>
      <c r="K160" s="144">
        <f t="shared" ca="1" si="14"/>
        <v>0</v>
      </c>
      <c r="L160" s="144">
        <f t="shared" ca="1" si="14"/>
        <v>0</v>
      </c>
      <c r="M160" s="144">
        <f t="shared" ca="1" si="14"/>
        <v>0</v>
      </c>
      <c r="N160" s="144">
        <f t="shared" si="14"/>
        <v>0</v>
      </c>
      <c r="O160" s="144">
        <f t="shared" ca="1" si="14"/>
        <v>0</v>
      </c>
      <c r="P160" s="144">
        <f t="shared" ca="1" si="14"/>
        <v>0</v>
      </c>
      <c r="Q160" s="144">
        <f t="shared" ca="1" si="14"/>
        <v>0</v>
      </c>
      <c r="R160" s="144">
        <f t="shared" si="14"/>
        <v>0</v>
      </c>
      <c r="S160" s="144">
        <f t="shared" ca="1" si="14"/>
        <v>0</v>
      </c>
      <c r="T160" s="144">
        <f t="shared" ca="1" si="14"/>
        <v>0</v>
      </c>
      <c r="U160" s="144">
        <f t="shared" ca="1" si="14"/>
        <v>0</v>
      </c>
      <c r="V160" s="144">
        <f t="shared" ca="1" si="14"/>
        <v>0</v>
      </c>
      <c r="W160" s="144">
        <f t="shared" si="14"/>
        <v>0</v>
      </c>
      <c r="X160" s="72">
        <f ca="1">V160-W160</f>
        <v>0</v>
      </c>
    </row>
    <row r="161" spans="2:31" s="15" customFormat="1" ht="24.75" customHeight="1" thickTop="1" x14ac:dyDescent="0.25">
      <c r="B161" s="145" t="s">
        <v>218</v>
      </c>
      <c r="C161" s="146"/>
      <c r="D161" s="146"/>
      <c r="E161" s="147"/>
      <c r="F161" s="147"/>
      <c r="G161" s="147"/>
      <c r="H161" s="147"/>
      <c r="I161" s="147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8"/>
      <c r="X161" s="53"/>
    </row>
    <row r="162" spans="2:31" s="15" customFormat="1" ht="24.75" customHeight="1" x14ac:dyDescent="0.25">
      <c r="B162" s="149" t="s">
        <v>217</v>
      </c>
      <c r="C162" s="150"/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1">
        <f ca="1">V160-V161</f>
        <v>0</v>
      </c>
      <c r="W162" s="94"/>
      <c r="X162" s="53"/>
    </row>
    <row r="163" spans="2:31" s="15" customFormat="1" ht="24.75" customHeight="1" x14ac:dyDescent="0.25">
      <c r="N163" s="22"/>
      <c r="O163" s="22"/>
      <c r="P163" s="22"/>
      <c r="Q163" s="22"/>
      <c r="R163" s="25"/>
      <c r="S163" s="22"/>
      <c r="T163" s="22"/>
      <c r="U163" s="22"/>
      <c r="V163" s="22"/>
      <c r="W163" s="94"/>
      <c r="X163" s="53"/>
      <c r="Y163" s="23"/>
    </row>
    <row r="164" spans="2:31" s="15" customFormat="1" ht="24.75" customHeight="1" x14ac:dyDescent="0.25">
      <c r="N164" s="22"/>
      <c r="O164" s="22"/>
      <c r="P164" s="22"/>
      <c r="Q164" s="22"/>
      <c r="R164" s="25"/>
      <c r="S164" s="22"/>
      <c r="U164" s="22"/>
      <c r="V164" s="22"/>
      <c r="X164" s="53"/>
      <c r="Y164" s="23"/>
      <c r="Z164" s="23"/>
    </row>
    <row r="165" spans="2:31" s="15" customFormat="1" ht="24.75" hidden="1" customHeight="1" x14ac:dyDescent="0.25">
      <c r="B165" s="104" t="s">
        <v>34</v>
      </c>
      <c r="C165" s="134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23"/>
      <c r="P165" s="23"/>
      <c r="Q165" s="23"/>
      <c r="R165" s="26"/>
      <c r="S165" s="23"/>
      <c r="U165" s="50"/>
      <c r="V165" s="22"/>
      <c r="X165" s="53"/>
      <c r="Y165" s="23"/>
      <c r="Z165" s="23"/>
      <c r="AA165" s="23"/>
      <c r="AB165" s="23"/>
      <c r="AC165" s="23"/>
      <c r="AD165" s="23"/>
      <c r="AE165" s="23"/>
    </row>
    <row r="166" spans="2:31" s="15" customFormat="1" ht="24.75" hidden="1" customHeight="1" x14ac:dyDescent="0.25">
      <c r="B166" s="104" t="s">
        <v>35</v>
      </c>
      <c r="C166" s="134"/>
      <c r="D166" s="17"/>
      <c r="E166" s="17"/>
      <c r="F166" s="17"/>
      <c r="G166" s="17"/>
      <c r="H166" s="17"/>
      <c r="I166" s="17"/>
      <c r="V166" s="22"/>
      <c r="X166" s="53"/>
      <c r="Z166" s="23"/>
      <c r="AA166" s="23"/>
      <c r="AB166" s="23"/>
      <c r="AC166" s="23"/>
      <c r="AD166" s="23"/>
      <c r="AE166" s="23"/>
    </row>
    <row r="167" spans="2:31" s="15" customFormat="1" ht="24.75" hidden="1" customHeight="1" x14ac:dyDescent="0.25">
      <c r="B167" s="104" t="s">
        <v>36</v>
      </c>
      <c r="C167" s="134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23"/>
      <c r="O167" s="23"/>
      <c r="P167" s="23"/>
      <c r="Q167" s="23"/>
      <c r="R167" s="26"/>
      <c r="S167" s="23"/>
      <c r="T167" s="23"/>
      <c r="U167" s="23"/>
      <c r="V167" s="46"/>
      <c r="X167" s="53"/>
      <c r="AA167" s="23"/>
      <c r="AB167" s="23"/>
      <c r="AC167" s="23"/>
      <c r="AD167" s="23"/>
      <c r="AE167" s="23"/>
    </row>
    <row r="168" spans="2:31" s="15" customFormat="1" ht="24.75" hidden="1" customHeight="1" x14ac:dyDescent="0.2">
      <c r="B168" s="104" t="s">
        <v>31</v>
      </c>
      <c r="C168" s="135"/>
      <c r="D168" s="17"/>
      <c r="R168" s="26"/>
      <c r="X168" s="53"/>
    </row>
    <row r="169" spans="2:31" s="15" customFormat="1" ht="24.75" hidden="1" customHeight="1" x14ac:dyDescent="0.25">
      <c r="B169" s="104" t="s">
        <v>32</v>
      </c>
      <c r="C169" s="136"/>
      <c r="D169" s="17"/>
      <c r="R169" s="26"/>
      <c r="V169" s="22"/>
      <c r="X169" s="53"/>
    </row>
    <row r="170" spans="2:31" s="15" customFormat="1" ht="24.75" hidden="1" customHeight="1" x14ac:dyDescent="0.25">
      <c r="B170" s="104" t="s">
        <v>33</v>
      </c>
      <c r="C170" s="137"/>
      <c r="D170" s="17"/>
      <c r="R170" s="26"/>
      <c r="V170" s="22"/>
      <c r="X170" s="53"/>
    </row>
    <row r="171" spans="2:31" s="15" customFormat="1" ht="24.75" hidden="1" customHeight="1" x14ac:dyDescent="0.25">
      <c r="B171" s="138" t="s">
        <v>48</v>
      </c>
      <c r="C171" s="139"/>
      <c r="D171" s="48"/>
      <c r="R171" s="26"/>
      <c r="V171" s="22"/>
      <c r="X171" s="53"/>
    </row>
    <row r="172" spans="2:31" s="15" customFormat="1" ht="22.5" customHeight="1" x14ac:dyDescent="0.25">
      <c r="R172" s="26"/>
      <c r="V172" s="22"/>
      <c r="X172" s="53"/>
    </row>
  </sheetData>
  <sortState xmlns:xlrd2="http://schemas.microsoft.com/office/spreadsheetml/2017/richdata2" ref="A9:Y158">
    <sortCondition ref="A9:A158"/>
  </sortState>
  <phoneticPr fontId="17" type="noConversion"/>
  <conditionalFormatting sqref="U165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35"/>
  <sheetViews>
    <sheetView zoomScaleNormal="100" workbookViewId="0">
      <selection activeCell="B9" sqref="B9"/>
    </sheetView>
  </sheetViews>
  <sheetFormatPr defaultRowHeight="12.75" x14ac:dyDescent="0.2"/>
  <cols>
    <col min="1" max="1" width="13.5703125" bestFit="1" customWidth="1"/>
    <col min="2" max="2" width="26.28515625" bestFit="1" customWidth="1"/>
    <col min="3" max="3" width="15.42578125" customWidth="1"/>
    <col min="4" max="4" width="12.42578125" customWidth="1"/>
    <col min="6" max="6" width="13.85546875" customWidth="1"/>
  </cols>
  <sheetData>
    <row r="1" spans="1:6" ht="24" customHeight="1" x14ac:dyDescent="0.35">
      <c r="A1" s="174"/>
      <c r="B1" s="174"/>
      <c r="C1" s="174"/>
      <c r="D1" s="174"/>
      <c r="E1" s="174"/>
      <c r="F1" s="174"/>
    </row>
    <row r="2" spans="1:6" x14ac:dyDescent="0.2">
      <c r="A2" s="2"/>
      <c r="B2" s="47"/>
      <c r="C2" s="3" t="s">
        <v>224</v>
      </c>
      <c r="D2" s="3"/>
    </row>
    <row r="3" spans="1:6" ht="23.25" x14ac:dyDescent="0.35">
      <c r="A3" s="2"/>
      <c r="B3" s="47"/>
      <c r="C3" s="49"/>
      <c r="D3" s="3"/>
    </row>
    <row r="4" spans="1:6" ht="23.25" x14ac:dyDescent="0.35">
      <c r="A4" s="2"/>
      <c r="B4" s="47"/>
      <c r="C4" s="49"/>
      <c r="D4" s="3"/>
    </row>
    <row r="5" spans="1:6" x14ac:dyDescent="0.2">
      <c r="A5" s="4" t="s">
        <v>25</v>
      </c>
      <c r="B5" s="36">
        <f>MASTERPPEBIL!C2</f>
        <v>0</v>
      </c>
      <c r="C5" s="2"/>
    </row>
    <row r="6" spans="1:6" x14ac:dyDescent="0.2">
      <c r="A6" s="5" t="s">
        <v>1</v>
      </c>
      <c r="B6" s="36">
        <f>MASTERPPEBIL!C3</f>
        <v>0</v>
      </c>
      <c r="C6" s="2"/>
      <c r="D6" s="37"/>
      <c r="E6" s="2"/>
      <c r="F6" s="3"/>
    </row>
    <row r="7" spans="1:6" x14ac:dyDescent="0.2">
      <c r="A7" s="5" t="s">
        <v>2</v>
      </c>
      <c r="B7" s="36">
        <f>MASTERPPEBIL!C4</f>
        <v>0</v>
      </c>
      <c r="C7" s="2"/>
      <c r="D7" s="38"/>
      <c r="E7" s="2"/>
      <c r="F7" s="3"/>
    </row>
    <row r="8" spans="1:6" x14ac:dyDescent="0.2">
      <c r="A8" s="43" t="s">
        <v>14</v>
      </c>
      <c r="B8" s="36">
        <f>MASTERPPEBIL!C5</f>
        <v>0</v>
      </c>
      <c r="C8" s="44"/>
      <c r="D8" s="39"/>
      <c r="E8" s="1"/>
      <c r="F8" s="1"/>
    </row>
    <row r="9" spans="1:6" x14ac:dyDescent="0.2">
      <c r="A9" s="2"/>
      <c r="B9" s="2"/>
      <c r="C9" s="2"/>
      <c r="D9" s="2"/>
      <c r="E9" s="2"/>
      <c r="F9" s="3"/>
    </row>
    <row r="10" spans="1:6" x14ac:dyDescent="0.2">
      <c r="A10" s="2"/>
      <c r="B10" s="2"/>
      <c r="C10" s="2"/>
      <c r="D10" s="2"/>
      <c r="E10" s="2"/>
      <c r="F10" s="3"/>
    </row>
    <row r="11" spans="1:6" ht="13.5" thickBot="1" x14ac:dyDescent="0.25">
      <c r="A11" s="6"/>
      <c r="B11" s="7" t="s">
        <v>8</v>
      </c>
      <c r="C11" s="7"/>
      <c r="D11" s="7" t="s">
        <v>9</v>
      </c>
      <c r="E11" s="7"/>
      <c r="F11" s="8" t="s">
        <v>7</v>
      </c>
    </row>
    <row r="12" spans="1:6" x14ac:dyDescent="0.2">
      <c r="A12" s="2"/>
      <c r="B12" s="2"/>
      <c r="C12" s="2"/>
      <c r="D12" s="2"/>
      <c r="E12" s="2"/>
      <c r="F12" s="3"/>
    </row>
    <row r="13" spans="1:6" ht="15" x14ac:dyDescent="0.25">
      <c r="A13" s="2"/>
      <c r="B13" s="2" t="s">
        <v>10</v>
      </c>
      <c r="C13" s="2"/>
      <c r="D13" s="19" t="s">
        <v>37</v>
      </c>
      <c r="E13" s="10"/>
      <c r="F13" s="21"/>
    </row>
    <row r="14" spans="1:6" x14ac:dyDescent="0.2">
      <c r="A14" s="2"/>
      <c r="B14" s="2"/>
      <c r="C14" s="2"/>
      <c r="D14" s="20"/>
      <c r="E14" s="2"/>
      <c r="F14" s="12"/>
    </row>
    <row r="15" spans="1:6" ht="15" x14ac:dyDescent="0.25">
      <c r="A15" s="2"/>
      <c r="B15" s="2" t="s">
        <v>12</v>
      </c>
      <c r="C15" s="2"/>
      <c r="D15" s="19" t="s">
        <v>42</v>
      </c>
      <c r="E15" s="2"/>
      <c r="F15" s="21"/>
    </row>
    <row r="16" spans="1:6" ht="15" x14ac:dyDescent="0.25">
      <c r="A16" s="2"/>
      <c r="B16" s="2"/>
      <c r="C16" s="2"/>
      <c r="D16" s="52"/>
      <c r="E16" s="2"/>
      <c r="F16" s="21"/>
    </row>
    <row r="17" spans="1:7" ht="15" x14ac:dyDescent="0.25">
      <c r="A17" s="2"/>
      <c r="B17" s="2" t="s">
        <v>13</v>
      </c>
      <c r="C17" s="2"/>
      <c r="D17" s="19" t="s">
        <v>38</v>
      </c>
      <c r="E17" s="2"/>
      <c r="F17" s="21"/>
    </row>
    <row r="18" spans="1:7" ht="15" x14ac:dyDescent="0.25">
      <c r="A18" s="2"/>
      <c r="B18" s="2"/>
      <c r="C18" s="2"/>
      <c r="D18" s="52"/>
      <c r="E18" s="2"/>
      <c r="F18" s="21"/>
    </row>
    <row r="19" spans="1:7" ht="15" x14ac:dyDescent="0.25">
      <c r="A19" s="2"/>
      <c r="B19" s="11" t="s">
        <v>146</v>
      </c>
      <c r="C19" s="2"/>
      <c r="D19" s="19" t="s">
        <v>44</v>
      </c>
      <c r="E19" s="2"/>
      <c r="F19" s="21"/>
      <c r="G19" s="2"/>
    </row>
    <row r="20" spans="1:7" ht="15" x14ac:dyDescent="0.25">
      <c r="A20" s="2"/>
      <c r="B20" s="2"/>
      <c r="C20" s="2"/>
      <c r="D20" s="52"/>
      <c r="E20" s="2"/>
      <c r="F20" s="21"/>
      <c r="G20" s="2"/>
    </row>
    <row r="21" spans="1:7" ht="15" x14ac:dyDescent="0.25">
      <c r="A21" s="2"/>
      <c r="B21" s="11" t="s">
        <v>153</v>
      </c>
      <c r="C21" s="2"/>
      <c r="D21" s="19" t="s">
        <v>46</v>
      </c>
      <c r="E21" s="2"/>
      <c r="F21" s="21"/>
      <c r="G21" s="2"/>
    </row>
    <row r="22" spans="1:7" ht="15" x14ac:dyDescent="0.25">
      <c r="A22" s="2"/>
      <c r="B22" s="2"/>
      <c r="C22" s="2"/>
      <c r="D22" s="52"/>
      <c r="E22" s="2"/>
      <c r="F22" s="21"/>
      <c r="G22" s="2"/>
    </row>
    <row r="23" spans="1:7" ht="15" x14ac:dyDescent="0.25">
      <c r="A23" s="2"/>
      <c r="B23" s="11" t="s">
        <v>154</v>
      </c>
      <c r="C23" s="2"/>
      <c r="D23" s="19" t="s">
        <v>43</v>
      </c>
      <c r="E23" s="2"/>
      <c r="F23" s="21"/>
      <c r="G23" s="2"/>
    </row>
    <row r="24" spans="1:7" ht="15" x14ac:dyDescent="0.25">
      <c r="A24" s="2"/>
      <c r="B24" s="2"/>
      <c r="C24" s="2"/>
      <c r="D24" s="52"/>
      <c r="E24" s="2"/>
      <c r="F24" s="21"/>
      <c r="G24" s="2"/>
    </row>
    <row r="25" spans="1:7" ht="15" x14ac:dyDescent="0.25">
      <c r="A25" s="2"/>
      <c r="B25" s="2" t="s">
        <v>27</v>
      </c>
      <c r="C25" s="2"/>
      <c r="D25" s="19" t="s">
        <v>47</v>
      </c>
      <c r="E25" s="2"/>
      <c r="F25" s="21"/>
      <c r="G25" s="2"/>
    </row>
    <row r="26" spans="1:7" ht="15" x14ac:dyDescent="0.25">
      <c r="A26" s="2"/>
      <c r="B26" s="2"/>
      <c r="C26" s="2"/>
      <c r="D26" s="52"/>
      <c r="E26" s="2"/>
      <c r="F26" s="21"/>
      <c r="G26" s="2"/>
    </row>
    <row r="27" spans="1:7" ht="15" x14ac:dyDescent="0.25">
      <c r="A27" s="2"/>
      <c r="B27" s="2" t="s">
        <v>147</v>
      </c>
      <c r="C27" s="2"/>
      <c r="D27" s="19" t="s">
        <v>39</v>
      </c>
      <c r="E27" s="2"/>
      <c r="F27" s="21"/>
      <c r="G27" s="2"/>
    </row>
    <row r="28" spans="1:7" ht="15" x14ac:dyDescent="0.25">
      <c r="A28" s="2"/>
      <c r="B28" s="2"/>
      <c r="C28" s="2"/>
      <c r="D28" s="19"/>
      <c r="E28" s="2"/>
      <c r="F28" s="21"/>
      <c r="G28" s="2"/>
    </row>
    <row r="29" spans="1:7" ht="15" x14ac:dyDescent="0.25">
      <c r="A29" s="2"/>
      <c r="B29" s="2" t="s">
        <v>16</v>
      </c>
      <c r="C29" s="2"/>
      <c r="D29" s="19" t="s">
        <v>40</v>
      </c>
      <c r="E29" s="2"/>
      <c r="F29" s="21"/>
      <c r="G29" s="2"/>
    </row>
    <row r="30" spans="1:7" ht="15" x14ac:dyDescent="0.25">
      <c r="A30" s="2"/>
      <c r="B30" s="2"/>
      <c r="C30" s="2"/>
      <c r="D30" s="19"/>
      <c r="E30" s="2"/>
      <c r="F30" s="21"/>
      <c r="G30" s="2"/>
    </row>
    <row r="31" spans="1:7" ht="15" x14ac:dyDescent="0.25">
      <c r="A31" s="2"/>
      <c r="B31" s="2" t="s">
        <v>45</v>
      </c>
      <c r="C31" s="2"/>
      <c r="D31" s="19" t="s">
        <v>41</v>
      </c>
      <c r="E31" s="2"/>
      <c r="F31" s="21"/>
      <c r="G31" s="2"/>
    </row>
    <row r="32" spans="1:7" ht="15" x14ac:dyDescent="0.25">
      <c r="A32" s="2"/>
      <c r="B32" s="2"/>
      <c r="C32" s="2"/>
      <c r="D32" s="19"/>
      <c r="E32" s="2"/>
      <c r="F32" s="45"/>
      <c r="G32" s="2"/>
    </row>
    <row r="33" spans="1:7" ht="15" x14ac:dyDescent="0.25">
      <c r="A33" s="2"/>
      <c r="B33" s="2"/>
      <c r="C33" s="2"/>
      <c r="D33" s="9"/>
      <c r="E33" s="2"/>
      <c r="F33" s="21"/>
      <c r="G33" s="2"/>
    </row>
    <row r="34" spans="1:7" ht="16.5" thickBot="1" x14ac:dyDescent="0.3">
      <c r="A34" s="2"/>
      <c r="B34" s="13" t="s">
        <v>6</v>
      </c>
      <c r="C34" s="2"/>
      <c r="D34" s="2"/>
      <c r="E34" s="10" t="s">
        <v>11</v>
      </c>
      <c r="F34" s="14">
        <f>SUM(F13:F32)</f>
        <v>0</v>
      </c>
      <c r="G34" s="2"/>
    </row>
    <row r="35" spans="1:7" ht="13.5" thickTop="1" x14ac:dyDescent="0.2"/>
  </sheetData>
  <mergeCells count="1">
    <mergeCell ref="A1:F1"/>
  </mergeCells>
  <phoneticPr fontId="8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</vt:lpstr>
      <vt:lpstr>MASTERPPEBIL</vt:lpstr>
      <vt:lpstr>Invoice Template</vt:lpstr>
      <vt:lpstr>PR!Print_Area</vt:lpstr>
    </vt:vector>
  </TitlesOfParts>
  <Company>Hyder &amp;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Wanda Thurston</dc:creator>
  <cp:lastModifiedBy>Victor Pham</cp:lastModifiedBy>
  <cp:lastPrinted>2024-04-10T22:21:58Z</cp:lastPrinted>
  <dcterms:created xsi:type="dcterms:W3CDTF">1999-06-01T21:46:56Z</dcterms:created>
  <dcterms:modified xsi:type="dcterms:W3CDTF">2024-05-26T01:48:29Z</dcterms:modified>
</cp:coreProperties>
</file>